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pm4py\"/>
    </mc:Choice>
  </mc:AlternateContent>
  <xr:revisionPtr revIDLastSave="0" documentId="13_ncr:1_{261F2AAE-935A-4655-AF6C-B6AD6B0EB3E6}" xr6:coauthVersionLast="45" xr6:coauthVersionMax="45" xr10:uidLastSave="{00000000-0000-0000-0000-000000000000}"/>
  <bookViews>
    <workbookView xWindow="-108" yWindow="-108" windowWidth="23256" windowHeight="12576" activeTab="1" xr2:uid="{C1753F0F-FFC1-467F-9ECD-AF02EB500D3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62" i="2"/>
  <c r="R60" i="2" l="1"/>
  <c r="R59" i="2"/>
  <c r="R58" i="2"/>
  <c r="T58" i="2" s="1"/>
  <c r="R57" i="2"/>
  <c r="R56" i="2"/>
  <c r="R55" i="2"/>
  <c r="T55" i="2" s="1"/>
  <c r="R54" i="2"/>
  <c r="R53" i="2"/>
  <c r="T53" i="2" s="1"/>
  <c r="R52" i="2"/>
  <c r="T52" i="2" s="1"/>
  <c r="R51" i="2"/>
  <c r="T51" i="2" s="1"/>
  <c r="R50" i="2"/>
  <c r="R49" i="2"/>
  <c r="R48" i="2"/>
  <c r="R47" i="2"/>
  <c r="R46" i="2"/>
  <c r="T46" i="2" s="1"/>
  <c r="R45" i="2"/>
  <c r="R44" i="2"/>
  <c r="R43" i="2"/>
  <c r="T43" i="2" s="1"/>
  <c r="R42" i="2"/>
  <c r="X42" i="2" s="1"/>
  <c r="R41" i="2"/>
  <c r="X41" i="2" s="1"/>
  <c r="R40" i="2"/>
  <c r="X40" i="2" s="1"/>
  <c r="R39" i="2"/>
  <c r="X39" i="2" s="1"/>
  <c r="R38" i="2"/>
  <c r="X38" i="2" s="1"/>
  <c r="R37" i="2"/>
  <c r="X37" i="2" s="1"/>
  <c r="R36" i="2"/>
  <c r="T36" i="2" s="1"/>
  <c r="R35" i="2"/>
  <c r="X35" i="2" s="1"/>
  <c r="R34" i="2"/>
  <c r="X34" i="2" s="1"/>
  <c r="R33" i="2"/>
  <c r="X33" i="2" s="1"/>
  <c r="R32" i="2"/>
  <c r="R31" i="2"/>
  <c r="R30" i="2"/>
  <c r="R29" i="2"/>
  <c r="R28" i="2"/>
  <c r="R27" i="2"/>
  <c r="R26" i="2"/>
  <c r="R25" i="2"/>
  <c r="R24" i="2"/>
  <c r="T24" i="2" s="1"/>
  <c r="R23" i="2"/>
  <c r="R22" i="2"/>
  <c r="T22" i="2" s="1"/>
  <c r="R21" i="2"/>
  <c r="R20" i="2"/>
  <c r="R19" i="2"/>
  <c r="R18" i="2"/>
  <c r="T18" i="2" s="1"/>
  <c r="R17" i="2"/>
  <c r="R16" i="2"/>
  <c r="R15" i="2"/>
  <c r="R14" i="2"/>
  <c r="R13" i="2"/>
  <c r="X13" i="2" s="1"/>
  <c r="R12" i="2"/>
  <c r="T12" i="2" s="1"/>
  <c r="R11" i="2"/>
  <c r="X11" i="2" s="1"/>
  <c r="R10" i="2"/>
  <c r="X10" i="2" s="1"/>
  <c r="R9" i="2"/>
  <c r="X9" i="2" s="1"/>
  <c r="R8" i="2"/>
  <c r="T8" i="2" s="1"/>
  <c r="R7" i="2"/>
  <c r="Z34" i="2" l="1"/>
  <c r="X20" i="2"/>
  <c r="X14" i="2"/>
  <c r="X15" i="2"/>
  <c r="X29" i="2"/>
  <c r="X7" i="2"/>
  <c r="X27" i="2"/>
  <c r="X16" i="2"/>
  <c r="X28" i="2"/>
  <c r="X51" i="2"/>
  <c r="T42" i="2"/>
  <c r="X8" i="2"/>
  <c r="X24" i="2"/>
  <c r="X21" i="2"/>
  <c r="X56" i="2"/>
  <c r="X47" i="2"/>
  <c r="X49" i="2"/>
  <c r="T29" i="2"/>
  <c r="T21" i="2"/>
  <c r="X48" i="2"/>
  <c r="X52" i="2"/>
  <c r="X31" i="2"/>
  <c r="X44" i="2"/>
  <c r="T49" i="2"/>
  <c r="X53" i="2"/>
  <c r="X17" i="2"/>
  <c r="X57" i="2"/>
  <c r="X25" i="2"/>
  <c r="X43" i="2"/>
  <c r="X18" i="2"/>
  <c r="T27" i="2"/>
  <c r="X45" i="2"/>
  <c r="X59" i="2"/>
  <c r="X26" i="2"/>
  <c r="X32" i="2"/>
  <c r="X19" i="2"/>
  <c r="T32" i="2"/>
  <c r="T40" i="2"/>
  <c r="X50" i="2"/>
  <c r="X54" i="2"/>
  <c r="X30" i="2"/>
  <c r="X23" i="2"/>
  <c r="T15" i="2"/>
  <c r="T19" i="2"/>
  <c r="T50" i="2"/>
  <c r="X60" i="2"/>
  <c r="T57" i="2"/>
  <c r="T33" i="2"/>
  <c r="X46" i="2"/>
  <c r="T60" i="2"/>
  <c r="T25" i="2"/>
  <c r="X36" i="2"/>
  <c r="X22" i="2"/>
  <c r="T37" i="2"/>
  <c r="X55" i="2"/>
  <c r="X58" i="2"/>
  <c r="T9" i="2"/>
  <c r="X12" i="2"/>
  <c r="T16" i="2"/>
  <c r="T34" i="2"/>
  <c r="T41" i="2"/>
  <c r="T44" i="2"/>
  <c r="T47" i="2"/>
  <c r="T13" i="2"/>
  <c r="T28" i="2"/>
  <c r="T31" i="2"/>
  <c r="T38" i="2"/>
  <c r="T56" i="2"/>
  <c r="T59" i="2"/>
  <c r="T30" i="2"/>
  <c r="T10" i="2"/>
  <c r="T35" i="2"/>
  <c r="T45" i="2"/>
  <c r="T48" i="2"/>
  <c r="T20" i="2"/>
  <c r="T7" i="2"/>
  <c r="V7" i="2" s="1"/>
  <c r="T14" i="2"/>
  <c r="T17" i="2"/>
  <c r="T23" i="2"/>
  <c r="T26" i="2"/>
  <c r="T39" i="2"/>
  <c r="T54" i="2"/>
  <c r="T11" i="2"/>
  <c r="L322" i="1"/>
  <c r="X322" i="1" s="1"/>
  <c r="L321" i="1"/>
  <c r="X321" i="1" s="1"/>
  <c r="L320" i="1"/>
  <c r="X320" i="1" s="1"/>
  <c r="X316" i="1"/>
  <c r="X317" i="1"/>
  <c r="X318" i="1"/>
  <c r="X319" i="1"/>
  <c r="T316" i="1"/>
  <c r="T317" i="1"/>
  <c r="T318" i="1"/>
  <c r="T319" i="1"/>
  <c r="T320" i="1"/>
  <c r="T321" i="1"/>
  <c r="T322" i="1"/>
  <c r="R316" i="1"/>
  <c r="R317" i="1"/>
  <c r="R318" i="1"/>
  <c r="R319" i="1"/>
  <c r="R320" i="1"/>
  <c r="R321" i="1"/>
  <c r="R322" i="1"/>
  <c r="L319" i="1"/>
  <c r="L318" i="1"/>
  <c r="L317" i="1"/>
  <c r="L316" i="1"/>
  <c r="AA289" i="1"/>
  <c r="V289" i="1"/>
  <c r="L294" i="1"/>
  <c r="X294" i="1" s="1"/>
  <c r="L293" i="1"/>
  <c r="X289" i="1"/>
  <c r="X290" i="1"/>
  <c r="X291" i="1"/>
  <c r="X292" i="1"/>
  <c r="X293" i="1"/>
  <c r="X295" i="1"/>
  <c r="T289" i="1"/>
  <c r="T290" i="1"/>
  <c r="T291" i="1"/>
  <c r="T292" i="1"/>
  <c r="T293" i="1"/>
  <c r="T294" i="1"/>
  <c r="T295" i="1"/>
  <c r="R289" i="1"/>
  <c r="R290" i="1"/>
  <c r="R291" i="1"/>
  <c r="R292" i="1"/>
  <c r="R293" i="1"/>
  <c r="R294" i="1"/>
  <c r="R295" i="1"/>
  <c r="L292" i="1"/>
  <c r="L291" i="1"/>
  <c r="L290" i="1"/>
  <c r="L289" i="1"/>
  <c r="Z7" i="2" l="1"/>
  <c r="V27" i="2"/>
  <c r="V48" i="2"/>
  <c r="V16" i="2"/>
  <c r="V12" i="2"/>
  <c r="V54" i="2"/>
  <c r="V34" i="2"/>
  <c r="V43" i="2"/>
  <c r="V36" i="2"/>
  <c r="V9" i="2"/>
  <c r="V21" i="2"/>
  <c r="V39" i="2"/>
  <c r="V316" i="1"/>
  <c r="AA316" i="1"/>
  <c r="L176" i="1"/>
  <c r="L175" i="1"/>
  <c r="L174" i="1"/>
  <c r="L173" i="1"/>
  <c r="L172" i="1"/>
  <c r="R166" i="1"/>
  <c r="T166" i="1" s="1"/>
  <c r="R167" i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46" i="1"/>
  <c r="R147" i="1"/>
  <c r="T147" i="1" s="1"/>
  <c r="R148" i="1"/>
  <c r="R149" i="1"/>
  <c r="R150" i="1"/>
  <c r="T150" i="1" s="1"/>
  <c r="R151" i="1"/>
  <c r="R152" i="1"/>
  <c r="T152" i="1" s="1"/>
  <c r="R153" i="1"/>
  <c r="R154" i="1"/>
  <c r="T154" i="1" s="1"/>
  <c r="R155" i="1"/>
  <c r="T155" i="1" s="1"/>
  <c r="R156" i="1"/>
  <c r="T156" i="1" s="1"/>
  <c r="L171" i="1"/>
  <c r="L170" i="1"/>
  <c r="L169" i="1"/>
  <c r="L168" i="1"/>
  <c r="L167" i="1"/>
  <c r="L166" i="1"/>
  <c r="L156" i="1"/>
  <c r="L155" i="1"/>
  <c r="L154" i="1"/>
  <c r="L153" i="1"/>
  <c r="R69" i="1"/>
  <c r="R59" i="1"/>
  <c r="R60" i="1"/>
  <c r="T60" i="1" s="1"/>
  <c r="R61" i="1"/>
  <c r="R62" i="1"/>
  <c r="T62" i="1" s="1"/>
  <c r="R63" i="1"/>
  <c r="T63" i="1" s="1"/>
  <c r="R64" i="1"/>
  <c r="T64" i="1" s="1"/>
  <c r="V64" i="1" s="1"/>
  <c r="R65" i="1"/>
  <c r="T65" i="1" s="1"/>
  <c r="R66" i="1"/>
  <c r="R67" i="1"/>
  <c r="R68" i="1"/>
  <c r="R89" i="1"/>
  <c r="T89" i="1" s="1"/>
  <c r="R88" i="1"/>
  <c r="T88" i="1" s="1"/>
  <c r="R87" i="1"/>
  <c r="T87" i="1" s="1"/>
  <c r="R86" i="1"/>
  <c r="T86" i="1" s="1"/>
  <c r="R85" i="1"/>
  <c r="T85" i="1" s="1"/>
  <c r="R84" i="1"/>
  <c r="T84" i="1" s="1"/>
  <c r="R83" i="1"/>
  <c r="T83" i="1" s="1"/>
  <c r="R82" i="1"/>
  <c r="T82" i="1" s="1"/>
  <c r="R81" i="1"/>
  <c r="R80" i="1"/>
  <c r="R79" i="1"/>
  <c r="T79" i="1" s="1"/>
  <c r="L152" i="1"/>
  <c r="L151" i="1"/>
  <c r="L150" i="1"/>
  <c r="L149" i="1"/>
  <c r="R45" i="1"/>
  <c r="R44" i="1"/>
  <c r="T44" i="1" s="1"/>
  <c r="R43" i="1"/>
  <c r="R42" i="1"/>
  <c r="R41" i="1"/>
  <c r="T41" i="1" s="1"/>
  <c r="R40" i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39" i="1"/>
  <c r="T39" i="1" s="1"/>
  <c r="R38" i="1"/>
  <c r="T38" i="1" s="1"/>
  <c r="R37" i="1"/>
  <c r="T37" i="1" s="1"/>
  <c r="R36" i="1"/>
  <c r="T36" i="1" s="1"/>
  <c r="R35" i="1"/>
  <c r="T35" i="1" s="1"/>
  <c r="L148" i="1"/>
  <c r="L147" i="1"/>
  <c r="L146" i="1"/>
  <c r="L80" i="1"/>
  <c r="L81" i="1"/>
  <c r="L82" i="1"/>
  <c r="L83" i="1"/>
  <c r="L84" i="1"/>
  <c r="L85" i="1"/>
  <c r="L86" i="1"/>
  <c r="L87" i="1"/>
  <c r="L88" i="1"/>
  <c r="L89" i="1"/>
  <c r="L79" i="1"/>
  <c r="L69" i="1"/>
  <c r="L59" i="1"/>
  <c r="L60" i="1"/>
  <c r="L61" i="1"/>
  <c r="L62" i="1"/>
  <c r="L63" i="1"/>
  <c r="L64" i="1"/>
  <c r="L65" i="1"/>
  <c r="L66" i="1"/>
  <c r="L67" i="1"/>
  <c r="L68" i="1"/>
  <c r="L45" i="1"/>
  <c r="L44" i="1"/>
  <c r="L43" i="1"/>
  <c r="L42" i="1"/>
  <c r="L41" i="1"/>
  <c r="L40" i="1"/>
  <c r="L39" i="1"/>
  <c r="X39" i="1" s="1"/>
  <c r="L38" i="1"/>
  <c r="L37" i="1"/>
  <c r="L36" i="1"/>
  <c r="L35" i="1"/>
  <c r="L25" i="1"/>
  <c r="L24" i="1"/>
  <c r="L23" i="1"/>
  <c r="L22" i="1"/>
  <c r="L21" i="1"/>
  <c r="L20" i="1"/>
  <c r="L19" i="1"/>
  <c r="L18" i="1"/>
  <c r="X156" i="1" l="1"/>
  <c r="X61" i="1"/>
  <c r="X23" i="1"/>
  <c r="X25" i="1"/>
  <c r="X154" i="1"/>
  <c r="V35" i="1"/>
  <c r="X148" i="1"/>
  <c r="X85" i="1"/>
  <c r="X59" i="1"/>
  <c r="X170" i="1"/>
  <c r="X146" i="1"/>
  <c r="X84" i="1"/>
  <c r="X69" i="1"/>
  <c r="X167" i="1"/>
  <c r="X62" i="1"/>
  <c r="X83" i="1"/>
  <c r="X152" i="1"/>
  <c r="T59" i="1"/>
  <c r="X63" i="1"/>
  <c r="X80" i="1"/>
  <c r="X68" i="1"/>
  <c r="X155" i="1"/>
  <c r="X81" i="1"/>
  <c r="X153" i="1"/>
  <c r="X24" i="1"/>
  <c r="X147" i="1"/>
  <c r="X151" i="1"/>
  <c r="X18" i="1"/>
  <c r="T61" i="1"/>
  <c r="X149" i="1"/>
  <c r="X150" i="1"/>
  <c r="X65" i="1"/>
  <c r="X43" i="1"/>
  <c r="X67" i="1"/>
  <c r="T69" i="1"/>
  <c r="X171" i="1"/>
  <c r="X66" i="1"/>
  <c r="X64" i="1"/>
  <c r="X169" i="1"/>
  <c r="X45" i="1"/>
  <c r="X20" i="1"/>
  <c r="X82" i="1"/>
  <c r="T68" i="1"/>
  <c r="X168" i="1"/>
  <c r="X173" i="1"/>
  <c r="X87" i="1"/>
  <c r="X21" i="1"/>
  <c r="T149" i="1"/>
  <c r="V84" i="1"/>
  <c r="V20" i="1"/>
  <c r="V15" i="1"/>
  <c r="V171" i="1"/>
  <c r="T67" i="1"/>
  <c r="T66" i="1"/>
  <c r="T153" i="1"/>
  <c r="X172" i="1"/>
  <c r="X166" i="1"/>
  <c r="X22" i="1"/>
  <c r="X42" i="1"/>
  <c r="X88" i="1"/>
  <c r="X60" i="1"/>
  <c r="T43" i="1"/>
  <c r="T151" i="1"/>
  <c r="T167" i="1"/>
  <c r="V166" i="1" s="1"/>
  <c r="X19" i="1"/>
  <c r="X79" i="1"/>
  <c r="X89" i="1"/>
  <c r="X36" i="1"/>
  <c r="T148" i="1"/>
  <c r="X174" i="1"/>
  <c r="T146" i="1"/>
  <c r="X38" i="1"/>
  <c r="T81" i="1"/>
  <c r="X175" i="1"/>
  <c r="X176" i="1"/>
  <c r="X40" i="1"/>
  <c r="X86" i="1"/>
  <c r="T80" i="1"/>
  <c r="T45" i="1"/>
  <c r="X44" i="1"/>
  <c r="T42" i="1"/>
  <c r="X41" i="1"/>
  <c r="T40" i="1"/>
  <c r="X37" i="1"/>
  <c r="X35" i="1"/>
  <c r="L279" i="1"/>
  <c r="L280" i="1"/>
  <c r="L281" i="1"/>
  <c r="L278" i="1"/>
  <c r="R278" i="1"/>
  <c r="T278" i="1" s="1"/>
  <c r="R279" i="1"/>
  <c r="T279" i="1" s="1"/>
  <c r="R280" i="1"/>
  <c r="T280" i="1" s="1"/>
  <c r="R281" i="1"/>
  <c r="T281" i="1" s="1"/>
  <c r="R282" i="1"/>
  <c r="X282" i="1" s="1"/>
  <c r="R283" i="1"/>
  <c r="T283" i="1" s="1"/>
  <c r="R284" i="1"/>
  <c r="R285" i="1"/>
  <c r="R286" i="1"/>
  <c r="T286" i="1" s="1"/>
  <c r="R287" i="1"/>
  <c r="T287" i="1" s="1"/>
  <c r="R288" i="1"/>
  <c r="R315" i="1"/>
  <c r="T315" i="1" s="1"/>
  <c r="R305" i="1"/>
  <c r="R306" i="1"/>
  <c r="T306" i="1" s="1"/>
  <c r="R307" i="1"/>
  <c r="R308" i="1"/>
  <c r="R309" i="1"/>
  <c r="T309" i="1" s="1"/>
  <c r="R310" i="1"/>
  <c r="R311" i="1"/>
  <c r="R312" i="1"/>
  <c r="R313" i="1"/>
  <c r="T313" i="1" s="1"/>
  <c r="R314" i="1"/>
  <c r="T314" i="1" s="1"/>
  <c r="L313" i="1"/>
  <c r="L314" i="1"/>
  <c r="L315" i="1"/>
  <c r="L312" i="1"/>
  <c r="L306" i="1"/>
  <c r="L307" i="1"/>
  <c r="L308" i="1"/>
  <c r="L309" i="1"/>
  <c r="L310" i="1"/>
  <c r="L311" i="1"/>
  <c r="L305" i="1"/>
  <c r="L284" i="1"/>
  <c r="L285" i="1"/>
  <c r="L286" i="1"/>
  <c r="L287" i="1"/>
  <c r="L288" i="1"/>
  <c r="L283" i="1"/>
  <c r="L17" i="1"/>
  <c r="X17" i="1" s="1"/>
  <c r="L16" i="1"/>
  <c r="X16" i="1" s="1"/>
  <c r="L15" i="1"/>
  <c r="X15" i="1" s="1"/>
  <c r="V59" i="1" l="1"/>
  <c r="AA151" i="1"/>
  <c r="T282" i="1"/>
  <c r="AA59" i="1"/>
  <c r="V146" i="1"/>
  <c r="AA40" i="1"/>
  <c r="X315" i="1"/>
  <c r="AA171" i="1"/>
  <c r="X312" i="1"/>
  <c r="X285" i="1"/>
  <c r="X284" i="1"/>
  <c r="AA64" i="1"/>
  <c r="X283" i="1"/>
  <c r="X306" i="1"/>
  <c r="V151" i="1"/>
  <c r="AA146" i="1"/>
  <c r="X307" i="1"/>
  <c r="X280" i="1"/>
  <c r="AA20" i="1"/>
  <c r="X309" i="1"/>
  <c r="AA166" i="1"/>
  <c r="X311" i="1"/>
  <c r="T312" i="1"/>
  <c r="V79" i="1"/>
  <c r="X310" i="1"/>
  <c r="X305" i="1"/>
  <c r="X288" i="1"/>
  <c r="T285" i="1"/>
  <c r="T311" i="1"/>
  <c r="AA84" i="1"/>
  <c r="AA79" i="1"/>
  <c r="X308" i="1"/>
  <c r="X314" i="1"/>
  <c r="X287" i="1"/>
  <c r="T284" i="1"/>
  <c r="T310" i="1"/>
  <c r="V278" i="1"/>
  <c r="AA35" i="1"/>
  <c r="X286" i="1"/>
  <c r="T308" i="1"/>
  <c r="AA15" i="1"/>
  <c r="X278" i="1"/>
  <c r="T307" i="1"/>
  <c r="V40" i="1"/>
  <c r="X313" i="1"/>
  <c r="X281" i="1"/>
  <c r="T305" i="1"/>
  <c r="T288" i="1"/>
  <c r="X279" i="1"/>
  <c r="L103" i="1"/>
  <c r="R103" i="1"/>
  <c r="T103" i="1" s="1"/>
  <c r="L115" i="1"/>
  <c r="R115" i="1"/>
  <c r="T115" i="1" s="1"/>
  <c r="L116" i="1"/>
  <c r="R116" i="1"/>
  <c r="L117" i="1"/>
  <c r="R117" i="1"/>
  <c r="T117" i="1" s="1"/>
  <c r="L118" i="1"/>
  <c r="R118" i="1"/>
  <c r="T118" i="1" s="1"/>
  <c r="L119" i="1"/>
  <c r="R119" i="1"/>
  <c r="T119" i="1" s="1"/>
  <c r="L120" i="1"/>
  <c r="R120" i="1"/>
  <c r="L121" i="1"/>
  <c r="R121" i="1"/>
  <c r="L122" i="1"/>
  <c r="R122" i="1"/>
  <c r="T122" i="1" s="1"/>
  <c r="L123" i="1"/>
  <c r="R123" i="1"/>
  <c r="T123" i="1" s="1"/>
  <c r="L137" i="1"/>
  <c r="R137" i="1"/>
  <c r="L138" i="1"/>
  <c r="R138" i="1"/>
  <c r="T138" i="1" s="1"/>
  <c r="L139" i="1"/>
  <c r="R139" i="1"/>
  <c r="L140" i="1"/>
  <c r="R140" i="1"/>
  <c r="T140" i="1" s="1"/>
  <c r="L141" i="1"/>
  <c r="R141" i="1"/>
  <c r="T141" i="1" s="1"/>
  <c r="L142" i="1"/>
  <c r="R142" i="1"/>
  <c r="L143" i="1"/>
  <c r="R143" i="1"/>
  <c r="T143" i="1" s="1"/>
  <c r="L144" i="1"/>
  <c r="R144" i="1"/>
  <c r="X121" i="1" l="1"/>
  <c r="V310" i="1"/>
  <c r="AA283" i="1"/>
  <c r="AA278" i="1"/>
  <c r="V283" i="1"/>
  <c r="AA305" i="1"/>
  <c r="AA310" i="1"/>
  <c r="V305" i="1"/>
  <c r="X141" i="1"/>
  <c r="X143" i="1"/>
  <c r="X140" i="1"/>
  <c r="X144" i="1"/>
  <c r="X120" i="1"/>
  <c r="T120" i="1"/>
  <c r="X116" i="1"/>
  <c r="X139" i="1"/>
  <c r="X138" i="1"/>
  <c r="T139" i="1"/>
  <c r="V139" i="1" s="1"/>
  <c r="X142" i="1"/>
  <c r="X115" i="1"/>
  <c r="X137" i="1"/>
  <c r="X117" i="1"/>
  <c r="X118" i="1"/>
  <c r="T144" i="1"/>
  <c r="T137" i="1"/>
  <c r="V137" i="1" s="1"/>
  <c r="X123" i="1"/>
  <c r="T142" i="1"/>
  <c r="X122" i="1"/>
  <c r="X103" i="1"/>
  <c r="X119" i="1"/>
  <c r="T121" i="1"/>
  <c r="V117" i="1"/>
  <c r="T116" i="1"/>
  <c r="V115" i="1" s="1"/>
  <c r="L324" i="1"/>
  <c r="L266" i="1"/>
  <c r="R270" i="1"/>
  <c r="X270" i="1" s="1"/>
  <c r="R271" i="1"/>
  <c r="X271" i="1" s="1"/>
  <c r="R272" i="1"/>
  <c r="X272" i="1" s="1"/>
  <c r="R273" i="1"/>
  <c r="X273" i="1" s="1"/>
  <c r="R274" i="1"/>
  <c r="X274" i="1" s="1"/>
  <c r="R275" i="1"/>
  <c r="X275" i="1" s="1"/>
  <c r="R276" i="1"/>
  <c r="X276" i="1" s="1"/>
  <c r="R277" i="1"/>
  <c r="X277" i="1" s="1"/>
  <c r="R296" i="1"/>
  <c r="T296" i="1" s="1"/>
  <c r="R297" i="1"/>
  <c r="X297" i="1" s="1"/>
  <c r="R298" i="1"/>
  <c r="T298" i="1" s="1"/>
  <c r="R299" i="1"/>
  <c r="T299" i="1" s="1"/>
  <c r="R300" i="1"/>
  <c r="T300" i="1" s="1"/>
  <c r="R301" i="1"/>
  <c r="X301" i="1" s="1"/>
  <c r="R302" i="1"/>
  <c r="X302" i="1" s="1"/>
  <c r="R303" i="1"/>
  <c r="X303" i="1" s="1"/>
  <c r="R304" i="1"/>
  <c r="X304" i="1" s="1"/>
  <c r="R269" i="1"/>
  <c r="X269" i="1" s="1"/>
  <c r="R227" i="1"/>
  <c r="T227" i="1" s="1"/>
  <c r="R231" i="1"/>
  <c r="T231" i="1" s="1"/>
  <c r="R232" i="1"/>
  <c r="R233" i="1"/>
  <c r="T233" i="1" s="1"/>
  <c r="R234" i="1"/>
  <c r="T234" i="1" s="1"/>
  <c r="R240" i="1"/>
  <c r="R241" i="1"/>
  <c r="R242" i="1"/>
  <c r="T242" i="1" s="1"/>
  <c r="R243" i="1"/>
  <c r="R244" i="1"/>
  <c r="R245" i="1"/>
  <c r="R246" i="1"/>
  <c r="R247" i="1"/>
  <c r="R251" i="1"/>
  <c r="T251" i="1" s="1"/>
  <c r="R252" i="1"/>
  <c r="R253" i="1"/>
  <c r="T253" i="1" s="1"/>
  <c r="R254" i="1"/>
  <c r="T254" i="1" s="1"/>
  <c r="R260" i="1"/>
  <c r="T260" i="1" s="1"/>
  <c r="R261" i="1"/>
  <c r="T261" i="1" s="1"/>
  <c r="R262" i="1"/>
  <c r="T262" i="1" s="1"/>
  <c r="R263" i="1"/>
  <c r="R264" i="1"/>
  <c r="R265" i="1"/>
  <c r="R266" i="1"/>
  <c r="T266" i="1" s="1"/>
  <c r="R226" i="1"/>
  <c r="L265" i="1"/>
  <c r="L264" i="1"/>
  <c r="L263" i="1"/>
  <c r="L262" i="1"/>
  <c r="L261" i="1"/>
  <c r="L260" i="1"/>
  <c r="L254" i="1"/>
  <c r="L253" i="1"/>
  <c r="L252" i="1"/>
  <c r="L251" i="1"/>
  <c r="L247" i="1"/>
  <c r="L246" i="1"/>
  <c r="L245" i="1"/>
  <c r="L244" i="1"/>
  <c r="L243" i="1"/>
  <c r="L242" i="1"/>
  <c r="L241" i="1"/>
  <c r="L240" i="1"/>
  <c r="L234" i="1"/>
  <c r="L233" i="1"/>
  <c r="L232" i="1"/>
  <c r="L231" i="1"/>
  <c r="L227" i="1"/>
  <c r="L226" i="1"/>
  <c r="AA139" i="1" l="1"/>
  <c r="AA137" i="1"/>
  <c r="AA115" i="1"/>
  <c r="V120" i="1"/>
  <c r="AA117" i="1"/>
  <c r="AA120" i="1"/>
  <c r="X252" i="1"/>
  <c r="X232" i="1"/>
  <c r="X234" i="1"/>
  <c r="T276" i="1"/>
  <c r="X254" i="1"/>
  <c r="X300" i="1"/>
  <c r="X253" i="1"/>
  <c r="X246" i="1"/>
  <c r="X243" i="1"/>
  <c r="X298" i="1"/>
  <c r="X241" i="1"/>
  <c r="X233" i="1"/>
  <c r="X263" i="1"/>
  <c r="X240" i="1"/>
  <c r="T240" i="1"/>
  <c r="X262" i="1"/>
  <c r="T241" i="1"/>
  <c r="X261" i="1"/>
  <c r="X226" i="1"/>
  <c r="X247" i="1"/>
  <c r="X227" i="1"/>
  <c r="X260" i="1"/>
  <c r="X265" i="1"/>
  <c r="X245" i="1"/>
  <c r="X242" i="1"/>
  <c r="X264" i="1"/>
  <c r="X244" i="1"/>
  <c r="T297" i="1"/>
  <c r="V296" i="1" s="1"/>
  <c r="X296" i="1"/>
  <c r="AA296" i="1" s="1"/>
  <c r="T252" i="1"/>
  <c r="V251" i="1" s="1"/>
  <c r="T226" i="1"/>
  <c r="V226" i="1" s="1"/>
  <c r="T232" i="1"/>
  <c r="V231" i="1" s="1"/>
  <c r="X251" i="1"/>
  <c r="X231" i="1"/>
  <c r="T247" i="1"/>
  <c r="T246" i="1"/>
  <c r="T265" i="1"/>
  <c r="T245" i="1"/>
  <c r="T264" i="1"/>
  <c r="T244" i="1"/>
  <c r="X299" i="1"/>
  <c r="X266" i="1"/>
  <c r="T263" i="1"/>
  <c r="T243" i="1"/>
  <c r="AA269" i="1"/>
  <c r="AA271" i="1"/>
  <c r="T273" i="1"/>
  <c r="T301" i="1"/>
  <c r="AA274" i="1"/>
  <c r="AA301" i="1"/>
  <c r="T271" i="1"/>
  <c r="T270" i="1"/>
  <c r="T277" i="1"/>
  <c r="T275" i="1"/>
  <c r="T303" i="1"/>
  <c r="T302" i="1"/>
  <c r="T269" i="1"/>
  <c r="T272" i="1"/>
  <c r="T274" i="1"/>
  <c r="T304" i="1"/>
  <c r="L177" i="1"/>
  <c r="R182" i="1"/>
  <c r="R183" i="1"/>
  <c r="R184" i="1"/>
  <c r="T184" i="1" s="1"/>
  <c r="R185" i="1"/>
  <c r="R186" i="1"/>
  <c r="R187" i="1"/>
  <c r="R188" i="1"/>
  <c r="T188" i="1" s="1"/>
  <c r="R200" i="1"/>
  <c r="X200" i="1" s="1"/>
  <c r="R201" i="1"/>
  <c r="T201" i="1" s="1"/>
  <c r="R202" i="1"/>
  <c r="R203" i="1"/>
  <c r="T203" i="1" s="1"/>
  <c r="R204" i="1"/>
  <c r="R205" i="1"/>
  <c r="R206" i="1"/>
  <c r="T206" i="1" s="1"/>
  <c r="R207" i="1"/>
  <c r="T207" i="1" s="1"/>
  <c r="R208" i="1"/>
  <c r="R209" i="1"/>
  <c r="T209" i="1" s="1"/>
  <c r="R181" i="1"/>
  <c r="L209" i="1"/>
  <c r="L208" i="1"/>
  <c r="L207" i="1"/>
  <c r="L206" i="1"/>
  <c r="L205" i="1"/>
  <c r="L204" i="1"/>
  <c r="L203" i="1"/>
  <c r="L202" i="1"/>
  <c r="L201" i="1"/>
  <c r="L188" i="1"/>
  <c r="L187" i="1"/>
  <c r="L186" i="1"/>
  <c r="L185" i="1"/>
  <c r="L184" i="1"/>
  <c r="L183" i="1"/>
  <c r="L182" i="1"/>
  <c r="L181" i="1"/>
  <c r="V274" i="1" l="1"/>
  <c r="AA246" i="1"/>
  <c r="V260" i="1"/>
  <c r="X185" i="1"/>
  <c r="X181" i="1"/>
  <c r="X208" i="1"/>
  <c r="AA298" i="1"/>
  <c r="X187" i="1"/>
  <c r="AA251" i="1"/>
  <c r="X186" i="1"/>
  <c r="V240" i="1"/>
  <c r="X183" i="1"/>
  <c r="X202" i="1"/>
  <c r="AA240" i="1"/>
  <c r="X209" i="1"/>
  <c r="V301" i="1"/>
  <c r="AA231" i="1"/>
  <c r="AA260" i="1"/>
  <c r="X182" i="1"/>
  <c r="X205" i="1"/>
  <c r="T185" i="1"/>
  <c r="AA226" i="1"/>
  <c r="X188" i="1"/>
  <c r="T205" i="1"/>
  <c r="X206" i="1"/>
  <c r="X204" i="1"/>
  <c r="X207" i="1"/>
  <c r="X184" i="1"/>
  <c r="X201" i="1"/>
  <c r="V246" i="1"/>
  <c r="V271" i="1"/>
  <c r="V298" i="1"/>
  <c r="V269" i="1"/>
  <c r="X203" i="1"/>
  <c r="T182" i="1"/>
  <c r="T200" i="1"/>
  <c r="T186" i="1"/>
  <c r="T183" i="1"/>
  <c r="T204" i="1"/>
  <c r="T181" i="1"/>
  <c r="T187" i="1"/>
  <c r="T208" i="1"/>
  <c r="V206" i="1" s="1"/>
  <c r="T202" i="1"/>
  <c r="V201" i="1" s="1"/>
  <c r="R145" i="1"/>
  <c r="R157" i="1"/>
  <c r="R158" i="1"/>
  <c r="R159" i="1"/>
  <c r="R160" i="1"/>
  <c r="R161" i="1"/>
  <c r="R162" i="1"/>
  <c r="T162" i="1" s="1"/>
  <c r="R163" i="1"/>
  <c r="T163" i="1" s="1"/>
  <c r="R164" i="1"/>
  <c r="T164" i="1" s="1"/>
  <c r="R165" i="1"/>
  <c r="T165" i="1" s="1"/>
  <c r="L165" i="1"/>
  <c r="L164" i="1"/>
  <c r="L163" i="1"/>
  <c r="L162" i="1"/>
  <c r="L161" i="1"/>
  <c r="L160" i="1"/>
  <c r="L159" i="1"/>
  <c r="L158" i="1"/>
  <c r="L157" i="1"/>
  <c r="L145" i="1"/>
  <c r="AA186" i="1" l="1"/>
  <c r="AA181" i="1"/>
  <c r="X158" i="1"/>
  <c r="AA201" i="1"/>
  <c r="X165" i="1"/>
  <c r="V183" i="1"/>
  <c r="X159" i="1"/>
  <c r="X163" i="1"/>
  <c r="AA183" i="1"/>
  <c r="AA206" i="1"/>
  <c r="X164" i="1"/>
  <c r="X162" i="1"/>
  <c r="AA203" i="1"/>
  <c r="X160" i="1"/>
  <c r="X157" i="1"/>
  <c r="V181" i="1"/>
  <c r="X145" i="1"/>
  <c r="AA142" i="1" s="1"/>
  <c r="V203" i="1"/>
  <c r="X161" i="1"/>
  <c r="V186" i="1"/>
  <c r="T159" i="1"/>
  <c r="V162" i="1"/>
  <c r="T145" i="1"/>
  <c r="V142" i="1" s="1"/>
  <c r="T157" i="1"/>
  <c r="T160" i="1"/>
  <c r="T161" i="1"/>
  <c r="T158" i="1"/>
  <c r="R96" i="1"/>
  <c r="T96" i="1" s="1"/>
  <c r="R97" i="1"/>
  <c r="T97" i="1" s="1"/>
  <c r="R98" i="1"/>
  <c r="R99" i="1"/>
  <c r="T99" i="1" s="1"/>
  <c r="R100" i="1"/>
  <c r="R101" i="1"/>
  <c r="R102" i="1"/>
  <c r="T102" i="1" s="1"/>
  <c r="R95" i="1"/>
  <c r="L102" i="1"/>
  <c r="L101" i="1"/>
  <c r="L100" i="1"/>
  <c r="L99" i="1"/>
  <c r="L98" i="1"/>
  <c r="L97" i="1"/>
  <c r="L96" i="1"/>
  <c r="L95" i="1"/>
  <c r="AA157" i="1" l="1"/>
  <c r="X98" i="1"/>
  <c r="X102" i="1"/>
  <c r="X96" i="1"/>
  <c r="AA162" i="1"/>
  <c r="X95" i="1"/>
  <c r="X101" i="1"/>
  <c r="X100" i="1"/>
  <c r="X97" i="1"/>
  <c r="T98" i="1"/>
  <c r="V97" i="1" s="1"/>
  <c r="T100" i="1"/>
  <c r="X99" i="1"/>
  <c r="AA159" i="1"/>
  <c r="T101" i="1"/>
  <c r="V159" i="1"/>
  <c r="T95" i="1"/>
  <c r="V95" i="1" s="1"/>
  <c r="V157" i="1"/>
  <c r="R51" i="1"/>
  <c r="R52" i="1"/>
  <c r="R53" i="1"/>
  <c r="T53" i="1" s="1"/>
  <c r="R54" i="1"/>
  <c r="T54" i="1" s="1"/>
  <c r="R55" i="1"/>
  <c r="R56" i="1"/>
  <c r="T56" i="1" s="1"/>
  <c r="R57" i="1"/>
  <c r="T57" i="1" s="1"/>
  <c r="R58" i="1"/>
  <c r="T58" i="1" s="1"/>
  <c r="R70" i="1"/>
  <c r="T70" i="1" s="1"/>
  <c r="R71" i="1"/>
  <c r="R72" i="1"/>
  <c r="T72" i="1" s="1"/>
  <c r="R73" i="1"/>
  <c r="R74" i="1"/>
  <c r="R75" i="1"/>
  <c r="T75" i="1" s="1"/>
  <c r="R76" i="1"/>
  <c r="T76" i="1" s="1"/>
  <c r="R77" i="1"/>
  <c r="T77" i="1" s="1"/>
  <c r="R78" i="1"/>
  <c r="T78" i="1" s="1"/>
  <c r="R50" i="1"/>
  <c r="T50" i="1" s="1"/>
  <c r="L78" i="1"/>
  <c r="L77" i="1"/>
  <c r="L76" i="1"/>
  <c r="L75" i="1"/>
  <c r="L74" i="1"/>
  <c r="L73" i="1"/>
  <c r="L72" i="1"/>
  <c r="L71" i="1"/>
  <c r="L70" i="1"/>
  <c r="L58" i="1"/>
  <c r="L57" i="1"/>
  <c r="L56" i="1"/>
  <c r="L55" i="1"/>
  <c r="L54" i="1"/>
  <c r="L53" i="1"/>
  <c r="L52" i="1"/>
  <c r="L51" i="1"/>
  <c r="L50" i="1"/>
  <c r="X52" i="1" l="1"/>
  <c r="X74" i="1"/>
  <c r="X51" i="1"/>
  <c r="AA100" i="1"/>
  <c r="X55" i="1"/>
  <c r="X58" i="1"/>
  <c r="X50" i="1"/>
  <c r="T55" i="1"/>
  <c r="V55" i="1" s="1"/>
  <c r="T52" i="1"/>
  <c r="V52" i="1" s="1"/>
  <c r="X73" i="1"/>
  <c r="AA97" i="1"/>
  <c r="AA95" i="1"/>
  <c r="T51" i="1"/>
  <c r="V50" i="1" s="1"/>
  <c r="X78" i="1"/>
  <c r="V100" i="1"/>
  <c r="V75" i="1"/>
  <c r="X54" i="1"/>
  <c r="X53" i="1"/>
  <c r="X75" i="1"/>
  <c r="X77" i="1"/>
  <c r="T74" i="1"/>
  <c r="X76" i="1"/>
  <c r="X71" i="1"/>
  <c r="X56" i="1"/>
  <c r="T73" i="1"/>
  <c r="X57" i="1"/>
  <c r="X70" i="1"/>
  <c r="X72" i="1"/>
  <c r="T71" i="1"/>
  <c r="V70" i="1" s="1"/>
  <c r="L26" i="1"/>
  <c r="R34" i="1"/>
  <c r="T34" i="1" s="1"/>
  <c r="L34" i="1"/>
  <c r="R33" i="1"/>
  <c r="T33" i="1" s="1"/>
  <c r="L33" i="1"/>
  <c r="R32" i="1"/>
  <c r="T32" i="1" s="1"/>
  <c r="L32" i="1"/>
  <c r="R31" i="1"/>
  <c r="T31" i="1" s="1"/>
  <c r="L31" i="1"/>
  <c r="R30" i="1"/>
  <c r="T30" i="1" s="1"/>
  <c r="L30" i="1"/>
  <c r="R29" i="1"/>
  <c r="T29" i="1" s="1"/>
  <c r="L29" i="1"/>
  <c r="R28" i="1"/>
  <c r="T28" i="1" s="1"/>
  <c r="L28" i="1"/>
  <c r="R27" i="1"/>
  <c r="T27" i="1" s="1"/>
  <c r="L27" i="1"/>
  <c r="R26" i="1"/>
  <c r="T26" i="1" s="1"/>
  <c r="R14" i="1"/>
  <c r="T14" i="1" s="1"/>
  <c r="L14" i="1"/>
  <c r="R13" i="1"/>
  <c r="T13" i="1" s="1"/>
  <c r="L13" i="1"/>
  <c r="R12" i="1"/>
  <c r="T12" i="1" s="1"/>
  <c r="L12" i="1"/>
  <c r="X12" i="1" s="1"/>
  <c r="R11" i="1"/>
  <c r="T11" i="1" s="1"/>
  <c r="L11" i="1"/>
  <c r="R10" i="1"/>
  <c r="T10" i="1" s="1"/>
  <c r="L10" i="1"/>
  <c r="R9" i="1"/>
  <c r="T9" i="1" s="1"/>
  <c r="L9" i="1"/>
  <c r="R8" i="1"/>
  <c r="T8" i="1" s="1"/>
  <c r="L8" i="1"/>
  <c r="R7" i="1"/>
  <c r="T7" i="1" s="1"/>
  <c r="L7" i="1"/>
  <c r="R6" i="1"/>
  <c r="T6" i="1" s="1"/>
  <c r="L6" i="1"/>
  <c r="AA50" i="1" l="1"/>
  <c r="AA52" i="1"/>
  <c r="X9" i="1"/>
  <c r="AA75" i="1"/>
  <c r="AA72" i="1"/>
  <c r="X33" i="1"/>
  <c r="AA55" i="1"/>
  <c r="X14" i="1"/>
  <c r="X34" i="1"/>
  <c r="V72" i="1"/>
  <c r="AA70" i="1"/>
  <c r="X26" i="1"/>
  <c r="X13" i="1"/>
  <c r="X6" i="1"/>
  <c r="X27" i="1"/>
  <c r="X7" i="1"/>
  <c r="X28" i="1"/>
  <c r="X8" i="1"/>
  <c r="X30" i="1"/>
  <c r="V31" i="1"/>
  <c r="X31" i="1"/>
  <c r="X10" i="1"/>
  <c r="X29" i="1"/>
  <c r="V26" i="1"/>
  <c r="X11" i="1"/>
  <c r="X32" i="1"/>
  <c r="V8" i="1"/>
  <c r="V11" i="1"/>
  <c r="V6" i="1"/>
  <c r="V28" i="1"/>
  <c r="AA26" i="1" l="1"/>
  <c r="AA11" i="1"/>
  <c r="AA6" i="1"/>
  <c r="AA8" i="1"/>
  <c r="AA31" i="1"/>
  <c r="AA28" i="1"/>
</calcChain>
</file>

<file path=xl/sharedStrings.xml><?xml version="1.0" encoding="utf-8"?>
<sst xmlns="http://schemas.openxmlformats.org/spreadsheetml/2006/main" count="555" uniqueCount="62">
  <si>
    <t>total 819</t>
    <phoneticPr fontId="1" type="noConversion"/>
  </si>
  <si>
    <t>running time(seconds)</t>
    <phoneticPr fontId="1" type="noConversion"/>
  </si>
  <si>
    <t>precision</t>
    <phoneticPr fontId="1" type="noConversion"/>
  </si>
  <si>
    <t>log-based precision</t>
    <phoneticPr fontId="1" type="noConversion"/>
  </si>
  <si>
    <t>fitness</t>
    <phoneticPr fontId="1" type="noConversion"/>
  </si>
  <si>
    <t>#trace</t>
    <phoneticPr fontId="1" type="noConversion"/>
  </si>
  <si>
    <t>percentage</t>
    <phoneticPr fontId="1" type="noConversion"/>
  </si>
  <si>
    <t>weighted fitness</t>
    <phoneticPr fontId="1" type="noConversion"/>
  </si>
  <si>
    <t>total fitness</t>
    <phoneticPr fontId="1" type="noConversion"/>
  </si>
  <si>
    <t>BPI2013</t>
    <phoneticPr fontId="1" type="noConversion"/>
  </si>
  <si>
    <t>no time dependency</t>
    <phoneticPr fontId="1" type="noConversion"/>
  </si>
  <si>
    <t>cluster 2</t>
    <phoneticPr fontId="1" type="noConversion"/>
  </si>
  <si>
    <t>log1</t>
    <phoneticPr fontId="1" type="noConversion"/>
  </si>
  <si>
    <t>log2</t>
    <phoneticPr fontId="1" type="noConversion"/>
  </si>
  <si>
    <t>cluster 3</t>
    <phoneticPr fontId="1" type="noConversion"/>
  </si>
  <si>
    <t>log3</t>
    <phoneticPr fontId="1" type="noConversion"/>
  </si>
  <si>
    <t>cluster 4</t>
    <phoneticPr fontId="1" type="noConversion"/>
  </si>
  <si>
    <t>log2</t>
  </si>
  <si>
    <t>log3</t>
  </si>
  <si>
    <t>log4</t>
  </si>
  <si>
    <t>with time dependency</t>
    <phoneticPr fontId="1" type="noConversion"/>
  </si>
  <si>
    <t>init log</t>
    <phoneticPr fontId="1" type="noConversion"/>
  </si>
  <si>
    <t>weighted precision</t>
    <phoneticPr fontId="1" type="noConversion"/>
  </si>
  <si>
    <t>total percision</t>
    <phoneticPr fontId="1" type="noConversion"/>
  </si>
  <si>
    <t>log-based</t>
    <phoneticPr fontId="1" type="noConversion"/>
  </si>
  <si>
    <t>trace fitness</t>
    <phoneticPr fontId="1" type="noConversion"/>
  </si>
  <si>
    <t>BPI 2020</t>
    <phoneticPr fontId="1" type="noConversion"/>
  </si>
  <si>
    <t>dataset</t>
    <phoneticPr fontId="1" type="noConversion"/>
  </si>
  <si>
    <t>init</t>
    <phoneticPr fontId="1" type="noConversion"/>
  </si>
  <si>
    <t>precision</t>
  </si>
  <si>
    <t>trace fitness</t>
  </si>
  <si>
    <t>cluster 2</t>
  </si>
  <si>
    <t>log1</t>
  </si>
  <si>
    <t>cluster 3</t>
  </si>
  <si>
    <t>cluster 4</t>
  </si>
  <si>
    <t>NULL</t>
    <phoneticPr fontId="1" type="noConversion"/>
  </si>
  <si>
    <t>Recipt</t>
    <phoneticPr fontId="1" type="noConversion"/>
  </si>
  <si>
    <t>cluster 6</t>
    <phoneticPr fontId="1" type="noConversion"/>
  </si>
  <si>
    <t>log5</t>
    <phoneticPr fontId="1" type="noConversion"/>
  </si>
  <si>
    <t>log6</t>
    <phoneticPr fontId="1" type="noConversion"/>
  </si>
  <si>
    <t>review</t>
    <phoneticPr fontId="1" type="noConversion"/>
  </si>
  <si>
    <t>road traffic</t>
    <phoneticPr fontId="1" type="noConversion"/>
  </si>
  <si>
    <t>hospital billing</t>
    <phoneticPr fontId="1" type="noConversion"/>
  </si>
  <si>
    <t>cluster 5</t>
    <phoneticPr fontId="1" type="noConversion"/>
  </si>
  <si>
    <t>log1</t>
    <phoneticPr fontId="1" type="noConversion"/>
  </si>
  <si>
    <t>log5</t>
  </si>
  <si>
    <t xml:space="preserve">cluster 6 </t>
    <phoneticPr fontId="1" type="noConversion"/>
  </si>
  <si>
    <t>log6</t>
  </si>
  <si>
    <t>cluster 5</t>
    <phoneticPr fontId="1" type="noConversion"/>
  </si>
  <si>
    <t>cluster 6</t>
    <phoneticPr fontId="1" type="noConversion"/>
  </si>
  <si>
    <t>log6</t>
    <phoneticPr fontId="1" type="noConversion"/>
  </si>
  <si>
    <t>init log</t>
    <phoneticPr fontId="1" type="noConversion"/>
  </si>
  <si>
    <t>cluster 3</t>
    <phoneticPr fontId="1" type="noConversion"/>
  </si>
  <si>
    <t>only 4 cluster</t>
    <phoneticPr fontId="1" type="noConversion"/>
  </si>
  <si>
    <t>only 5 cluster</t>
    <phoneticPr fontId="1" type="noConversion"/>
  </si>
  <si>
    <t>cluster 7</t>
    <phoneticPr fontId="1" type="noConversion"/>
  </si>
  <si>
    <t>NULL</t>
    <phoneticPr fontId="1" type="noConversion"/>
  </si>
  <si>
    <t>log7</t>
  </si>
  <si>
    <t>cluster 7</t>
  </si>
  <si>
    <t>road traffic</t>
  </si>
  <si>
    <t>cluster2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</si>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</sst>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B2EC-DD97-4072-9002-9DD13F52F6A9}">
  <dimension ref="A5:AA324"/>
  <sheetViews>
    <sheetView topLeftCell="A268" workbookViewId="0">
      <selection activeCell="O270" sqref="O270"/>
    </sheetView>
  </sheetViews>
  <sheetFormatPr defaultRowHeight="14.4"/>
  <cols>
    <col min="1" max="1" width="15.6640625" customWidth="1"/>
    <col min="20" max="20" width="15.88671875" bestFit="1" customWidth="1"/>
    <col min="24" max="24" width="12.77734375" bestFit="1" customWidth="1"/>
  </cols>
  <sheetData>
    <row r="5" spans="1:27">
      <c r="F5" t="s">
        <v>1</v>
      </c>
      <c r="J5" t="s">
        <v>2</v>
      </c>
      <c r="L5" t="s">
        <v>3</v>
      </c>
      <c r="O5" t="s">
        <v>4</v>
      </c>
      <c r="Q5" t="s">
        <v>5</v>
      </c>
      <c r="R5" t="s">
        <v>6</v>
      </c>
      <c r="T5" t="s">
        <v>7</v>
      </c>
      <c r="V5" t="s">
        <v>8</v>
      </c>
      <c r="X5" t="s">
        <v>22</v>
      </c>
      <c r="AA5" t="s">
        <v>23</v>
      </c>
    </row>
    <row r="6" spans="1:27">
      <c r="A6" t="s">
        <v>9</v>
      </c>
      <c r="B6" t="s">
        <v>10</v>
      </c>
      <c r="D6" t="s">
        <v>11</v>
      </c>
      <c r="E6" t="s">
        <v>12</v>
      </c>
      <c r="J6">
        <v>0.43469999999999998</v>
      </c>
      <c r="L6">
        <f>J6*2</f>
        <v>0.86939999999999995</v>
      </c>
      <c r="O6">
        <v>0.94359999999999999</v>
      </c>
      <c r="Q6">
        <v>198</v>
      </c>
      <c r="R6">
        <f>Q6/819</f>
        <v>0.24175824175824176</v>
      </c>
      <c r="T6">
        <f>R6*O6</f>
        <v>0.22812307692307693</v>
      </c>
      <c r="V6">
        <f>T6+T7</f>
        <v>0.95163736263736265</v>
      </c>
      <c r="X6">
        <f>R6*L6</f>
        <v>0.21018461538461539</v>
      </c>
      <c r="AA6">
        <f>SUM(X6,X7)</f>
        <v>0.81677802197802207</v>
      </c>
    </row>
    <row r="7" spans="1:27">
      <c r="E7" t="s">
        <v>13</v>
      </c>
      <c r="J7">
        <v>0.4</v>
      </c>
      <c r="L7">
        <f t="shared" ref="L7:L45" si="0">J7*2</f>
        <v>0.8</v>
      </c>
      <c r="O7">
        <v>0.95420000000000005</v>
      </c>
      <c r="Q7">
        <v>621</v>
      </c>
      <c r="R7">
        <f t="shared" ref="R7:R45" si="1">Q7/819</f>
        <v>0.75824175824175821</v>
      </c>
      <c r="T7">
        <f t="shared" ref="T7:T45" si="2">R7*O7</f>
        <v>0.72351428571428578</v>
      </c>
      <c r="X7">
        <f t="shared" ref="X7:X45" si="3">R7*L7</f>
        <v>0.60659340659340666</v>
      </c>
    </row>
    <row r="8" spans="1:27">
      <c r="D8" t="s">
        <v>14</v>
      </c>
      <c r="E8" t="s">
        <v>12</v>
      </c>
      <c r="J8">
        <v>0.43469999999999998</v>
      </c>
      <c r="L8">
        <f t="shared" si="0"/>
        <v>0.86939999999999995</v>
      </c>
      <c r="O8">
        <v>0.94479999999999997</v>
      </c>
      <c r="Q8">
        <v>197</v>
      </c>
      <c r="R8">
        <f t="shared" si="1"/>
        <v>0.24053724053724054</v>
      </c>
      <c r="T8">
        <f t="shared" si="2"/>
        <v>0.22725958485958486</v>
      </c>
      <c r="V8">
        <f>T8+T9+T10</f>
        <v>0.95222332112332109</v>
      </c>
      <c r="X8">
        <f t="shared" si="3"/>
        <v>0.20912307692307691</v>
      </c>
      <c r="AA8">
        <f>SUM(X8:X10)</f>
        <v>0.72182148962148962</v>
      </c>
    </row>
    <row r="9" spans="1:27">
      <c r="E9" t="s">
        <v>13</v>
      </c>
      <c r="J9">
        <v>0.25</v>
      </c>
      <c r="L9">
        <f t="shared" si="0"/>
        <v>0.5</v>
      </c>
      <c r="O9">
        <v>0.99209999999999998</v>
      </c>
      <c r="Q9">
        <v>259</v>
      </c>
      <c r="R9">
        <f t="shared" si="1"/>
        <v>0.31623931623931623</v>
      </c>
      <c r="T9">
        <f t="shared" si="2"/>
        <v>0.31374102564102563</v>
      </c>
      <c r="X9">
        <f t="shared" si="3"/>
        <v>0.15811965811965811</v>
      </c>
    </row>
    <row r="10" spans="1:27">
      <c r="E10" t="s">
        <v>15</v>
      </c>
      <c r="J10">
        <v>0.4</v>
      </c>
      <c r="L10">
        <f t="shared" si="0"/>
        <v>0.8</v>
      </c>
      <c r="O10">
        <v>0.92779999999999996</v>
      </c>
      <c r="Q10">
        <v>363</v>
      </c>
      <c r="R10">
        <f t="shared" si="1"/>
        <v>0.4432234432234432</v>
      </c>
      <c r="T10">
        <f t="shared" si="2"/>
        <v>0.4112227106227106</v>
      </c>
      <c r="X10">
        <f t="shared" si="3"/>
        <v>0.3545787545787546</v>
      </c>
    </row>
    <row r="11" spans="1:27">
      <c r="D11" t="s">
        <v>16</v>
      </c>
      <c r="E11" t="s">
        <v>12</v>
      </c>
      <c r="J11">
        <v>0.3</v>
      </c>
      <c r="L11">
        <f t="shared" si="0"/>
        <v>0.6</v>
      </c>
      <c r="O11">
        <v>0.94630000000000003</v>
      </c>
      <c r="Q11">
        <v>326</v>
      </c>
      <c r="R11">
        <f t="shared" si="1"/>
        <v>0.39804639804639802</v>
      </c>
      <c r="T11">
        <f t="shared" si="2"/>
        <v>0.37667130647130648</v>
      </c>
      <c r="V11">
        <f>T11+T12+T13+T14</f>
        <v>0.97028302808302813</v>
      </c>
      <c r="X11">
        <f t="shared" si="3"/>
        <v>0.23882783882783881</v>
      </c>
      <c r="AA11">
        <f>SUM(X11:X14)</f>
        <v>0.67535286935286942</v>
      </c>
    </row>
    <row r="12" spans="1:27">
      <c r="E12" t="s">
        <v>17</v>
      </c>
      <c r="J12">
        <v>0.4</v>
      </c>
      <c r="L12">
        <f t="shared" si="0"/>
        <v>0.8</v>
      </c>
      <c r="O12">
        <v>1</v>
      </c>
      <c r="Q12">
        <v>208</v>
      </c>
      <c r="R12">
        <f t="shared" si="1"/>
        <v>0.25396825396825395</v>
      </c>
      <c r="T12">
        <f t="shared" si="2"/>
        <v>0.25396825396825395</v>
      </c>
      <c r="X12">
        <f t="shared" si="3"/>
        <v>0.20317460317460317</v>
      </c>
    </row>
    <row r="13" spans="1:27">
      <c r="E13" t="s">
        <v>18</v>
      </c>
      <c r="J13">
        <v>0.41299999999999998</v>
      </c>
      <c r="L13">
        <f t="shared" si="0"/>
        <v>0.82599999999999996</v>
      </c>
      <c r="O13">
        <v>0.92720000000000002</v>
      </c>
      <c r="Q13">
        <v>89</v>
      </c>
      <c r="R13">
        <f t="shared" si="1"/>
        <v>0.10866910866910867</v>
      </c>
      <c r="T13">
        <f t="shared" si="2"/>
        <v>0.10075799755799757</v>
      </c>
      <c r="X13">
        <f t="shared" si="3"/>
        <v>8.976068376068376E-2</v>
      </c>
    </row>
    <row r="14" spans="1:27">
      <c r="E14" t="s">
        <v>19</v>
      </c>
      <c r="J14">
        <v>0.3</v>
      </c>
      <c r="L14">
        <f t="shared" si="0"/>
        <v>0.6</v>
      </c>
      <c r="O14">
        <v>0.99819999999999998</v>
      </c>
      <c r="Q14">
        <v>196</v>
      </c>
      <c r="R14">
        <f t="shared" si="1"/>
        <v>0.23931623931623933</v>
      </c>
      <c r="T14">
        <f t="shared" si="2"/>
        <v>0.23888547008547009</v>
      </c>
      <c r="X14">
        <f t="shared" si="3"/>
        <v>0.14358974358974358</v>
      </c>
    </row>
    <row r="15" spans="1:27">
      <c r="D15" t="s">
        <v>43</v>
      </c>
      <c r="E15" t="s">
        <v>44</v>
      </c>
      <c r="J15">
        <v>0.25</v>
      </c>
      <c r="L15">
        <f t="shared" si="0"/>
        <v>0.5</v>
      </c>
      <c r="O15">
        <v>0.94359999999999999</v>
      </c>
      <c r="Q15">
        <v>294</v>
      </c>
      <c r="R15">
        <f t="shared" si="1"/>
        <v>0.35897435897435898</v>
      </c>
      <c r="T15">
        <f t="shared" si="2"/>
        <v>0.33872820512820512</v>
      </c>
      <c r="V15">
        <f>SUM(T15:T19)</f>
        <v>0.96729600732600729</v>
      </c>
      <c r="X15">
        <f t="shared" si="3"/>
        <v>0.17948717948717949</v>
      </c>
      <c r="AA15">
        <f>SUM(X15:X19)</f>
        <v>0.62590427350427347</v>
      </c>
    </row>
    <row r="16" spans="1:27">
      <c r="E16" t="s">
        <v>17</v>
      </c>
      <c r="J16">
        <v>0.4</v>
      </c>
      <c r="L16">
        <f t="shared" si="0"/>
        <v>0.8</v>
      </c>
      <c r="O16">
        <v>1</v>
      </c>
      <c r="Q16">
        <v>208</v>
      </c>
      <c r="R16">
        <f t="shared" si="1"/>
        <v>0.25396825396825395</v>
      </c>
      <c r="T16">
        <f t="shared" si="2"/>
        <v>0.25396825396825395</v>
      </c>
      <c r="X16">
        <f t="shared" si="3"/>
        <v>0.20317460317460317</v>
      </c>
    </row>
    <row r="17" spans="2:27">
      <c r="E17" t="s">
        <v>18</v>
      </c>
      <c r="J17">
        <v>0.3478</v>
      </c>
      <c r="L17">
        <f t="shared" si="0"/>
        <v>0.6956</v>
      </c>
      <c r="O17">
        <v>0.93271000000000004</v>
      </c>
      <c r="Q17">
        <v>33</v>
      </c>
      <c r="R17">
        <f t="shared" si="1"/>
        <v>4.0293040293040296E-2</v>
      </c>
      <c r="T17">
        <f t="shared" si="2"/>
        <v>3.7581721611721616E-2</v>
      </c>
      <c r="X17">
        <f t="shared" si="3"/>
        <v>2.8027838827838828E-2</v>
      </c>
    </row>
    <row r="18" spans="2:27">
      <c r="E18" t="s">
        <v>19</v>
      </c>
      <c r="J18">
        <v>0.3</v>
      </c>
      <c r="L18">
        <f t="shared" si="0"/>
        <v>0.6</v>
      </c>
      <c r="O18">
        <v>0.99819999999999998</v>
      </c>
      <c r="Q18">
        <v>196</v>
      </c>
      <c r="R18">
        <f t="shared" si="1"/>
        <v>0.23931623931623933</v>
      </c>
      <c r="T18">
        <f t="shared" si="2"/>
        <v>0.23888547008547009</v>
      </c>
      <c r="X18">
        <f t="shared" si="3"/>
        <v>0.14358974358974358</v>
      </c>
    </row>
    <row r="19" spans="2:27">
      <c r="E19" t="s">
        <v>45</v>
      </c>
      <c r="J19">
        <v>0.33329999999999999</v>
      </c>
      <c r="L19">
        <f t="shared" si="0"/>
        <v>0.66659999999999997</v>
      </c>
      <c r="O19">
        <v>0.9133</v>
      </c>
      <c r="Q19">
        <v>88</v>
      </c>
      <c r="R19">
        <f t="shared" si="1"/>
        <v>0.10744810744810745</v>
      </c>
      <c r="T19">
        <f t="shared" si="2"/>
        <v>9.8132356532356538E-2</v>
      </c>
      <c r="X19">
        <f t="shared" si="3"/>
        <v>7.1624908424908429E-2</v>
      </c>
    </row>
    <row r="20" spans="2:27">
      <c r="D20" t="s">
        <v>46</v>
      </c>
      <c r="E20" t="s">
        <v>44</v>
      </c>
      <c r="J20">
        <v>0.25</v>
      </c>
      <c r="L20">
        <f t="shared" si="0"/>
        <v>0.5</v>
      </c>
      <c r="O20">
        <v>0.88300000000000001</v>
      </c>
      <c r="Q20">
        <v>101</v>
      </c>
      <c r="R20">
        <f t="shared" si="1"/>
        <v>0.12332112332112333</v>
      </c>
      <c r="T20">
        <f t="shared" si="2"/>
        <v>0.1088925518925519</v>
      </c>
      <c r="V20">
        <f>SUM(T20:T25)</f>
        <v>0.97462857142857151</v>
      </c>
      <c r="X20">
        <f t="shared" si="3"/>
        <v>6.1660561660561664E-2</v>
      </c>
      <c r="AA20">
        <f>SUM(X20:X25)</f>
        <v>0.55070207570207574</v>
      </c>
    </row>
    <row r="21" spans="2:27">
      <c r="E21" t="s">
        <v>17</v>
      </c>
      <c r="J21">
        <v>0.25</v>
      </c>
      <c r="L21">
        <f t="shared" si="0"/>
        <v>0.5</v>
      </c>
      <c r="O21">
        <v>0.99609999999999999</v>
      </c>
      <c r="Q21">
        <v>224</v>
      </c>
      <c r="R21">
        <f t="shared" si="1"/>
        <v>0.27350427350427353</v>
      </c>
      <c r="T21">
        <f t="shared" si="2"/>
        <v>0.27243760683760687</v>
      </c>
      <c r="X21">
        <f t="shared" si="3"/>
        <v>0.13675213675213677</v>
      </c>
    </row>
    <row r="22" spans="2:27">
      <c r="E22" t="s">
        <v>18</v>
      </c>
      <c r="J22">
        <v>0.25</v>
      </c>
      <c r="L22">
        <f t="shared" si="0"/>
        <v>0.5</v>
      </c>
      <c r="O22">
        <v>0.99829999999999997</v>
      </c>
      <c r="Q22">
        <v>199</v>
      </c>
      <c r="R22">
        <f t="shared" si="1"/>
        <v>0.24297924297924298</v>
      </c>
      <c r="T22">
        <f t="shared" si="2"/>
        <v>0.24256617826617827</v>
      </c>
      <c r="X22">
        <f t="shared" si="3"/>
        <v>0.12148962148962149</v>
      </c>
    </row>
    <row r="23" spans="2:27">
      <c r="E23" t="s">
        <v>19</v>
      </c>
      <c r="J23">
        <v>0.3</v>
      </c>
      <c r="L23">
        <f t="shared" si="0"/>
        <v>0.6</v>
      </c>
      <c r="O23">
        <v>0.99819999999999998</v>
      </c>
      <c r="Q23">
        <v>196</v>
      </c>
      <c r="R23">
        <f t="shared" si="1"/>
        <v>0.23931623931623933</v>
      </c>
      <c r="T23">
        <f t="shared" si="2"/>
        <v>0.23888547008547009</v>
      </c>
      <c r="X23">
        <f t="shared" si="3"/>
        <v>0.14358974358974358</v>
      </c>
    </row>
    <row r="24" spans="2:27">
      <c r="E24" t="s">
        <v>45</v>
      </c>
      <c r="J24">
        <v>0.35709999999999997</v>
      </c>
      <c r="L24">
        <f t="shared" si="0"/>
        <v>0.71419999999999995</v>
      </c>
      <c r="O24">
        <v>0.92269999999999996</v>
      </c>
      <c r="Q24">
        <v>70</v>
      </c>
      <c r="R24">
        <f t="shared" si="1"/>
        <v>8.5470085470085472E-2</v>
      </c>
      <c r="T24">
        <f t="shared" si="2"/>
        <v>7.886324786324786E-2</v>
      </c>
      <c r="X24">
        <f t="shared" si="3"/>
        <v>6.1042735042735038E-2</v>
      </c>
    </row>
    <row r="25" spans="2:27">
      <c r="E25" t="s">
        <v>47</v>
      </c>
      <c r="J25">
        <v>0.3695</v>
      </c>
      <c r="L25">
        <f t="shared" si="0"/>
        <v>0.73899999999999999</v>
      </c>
      <c r="O25">
        <v>0.93149999999999999</v>
      </c>
      <c r="Q25">
        <v>29</v>
      </c>
      <c r="R25">
        <f t="shared" si="1"/>
        <v>3.5409035409035408E-2</v>
      </c>
      <c r="T25">
        <f t="shared" si="2"/>
        <v>3.2983516483516481E-2</v>
      </c>
      <c r="X25">
        <f t="shared" si="3"/>
        <v>2.6167277167277167E-2</v>
      </c>
    </row>
    <row r="26" spans="2:27">
      <c r="B26" t="s">
        <v>20</v>
      </c>
      <c r="D26" t="s">
        <v>11</v>
      </c>
      <c r="E26" t="s">
        <v>12</v>
      </c>
      <c r="J26">
        <v>0.47826000000000002</v>
      </c>
      <c r="L26">
        <f>J26*2</f>
        <v>0.95652000000000004</v>
      </c>
      <c r="O26">
        <v>0.95299999999999996</v>
      </c>
      <c r="Q26">
        <v>770</v>
      </c>
      <c r="R26">
        <f t="shared" si="1"/>
        <v>0.94017094017094016</v>
      </c>
      <c r="T26">
        <f t="shared" si="2"/>
        <v>0.89598290598290597</v>
      </c>
      <c r="V26">
        <f>T26+T27</f>
        <v>0.95581196581196581</v>
      </c>
      <c r="X26">
        <f t="shared" si="3"/>
        <v>0.89929230769230772</v>
      </c>
      <c r="AA26">
        <f>SUM(X26:X27)</f>
        <v>0.89929230769230772</v>
      </c>
    </row>
    <row r="27" spans="2:27">
      <c r="E27" t="s">
        <v>13</v>
      </c>
      <c r="J27">
        <v>0</v>
      </c>
      <c r="L27">
        <f t="shared" si="0"/>
        <v>0</v>
      </c>
      <c r="O27">
        <v>1</v>
      </c>
      <c r="Q27">
        <v>49</v>
      </c>
      <c r="R27">
        <f t="shared" si="1"/>
        <v>5.9829059829059832E-2</v>
      </c>
      <c r="T27">
        <f t="shared" si="2"/>
        <v>5.9829059829059832E-2</v>
      </c>
      <c r="X27">
        <f t="shared" si="3"/>
        <v>0</v>
      </c>
    </row>
    <row r="28" spans="2:27">
      <c r="D28" t="s">
        <v>14</v>
      </c>
      <c r="E28" t="s">
        <v>12</v>
      </c>
      <c r="J28">
        <v>0</v>
      </c>
      <c r="L28">
        <f t="shared" si="0"/>
        <v>0</v>
      </c>
      <c r="O28">
        <v>1</v>
      </c>
      <c r="Q28">
        <v>36</v>
      </c>
      <c r="R28">
        <f t="shared" si="1"/>
        <v>4.3956043956043959E-2</v>
      </c>
      <c r="T28">
        <f t="shared" si="2"/>
        <v>4.3956043956043959E-2</v>
      </c>
      <c r="V28">
        <f>T28+T29+T30</f>
        <v>0.96101465201465208</v>
      </c>
      <c r="X28">
        <f t="shared" si="3"/>
        <v>0</v>
      </c>
      <c r="AA28">
        <f>SUM(X28:X30)</f>
        <v>0.85724747252747258</v>
      </c>
    </row>
    <row r="29" spans="2:27">
      <c r="E29" t="s">
        <v>13</v>
      </c>
      <c r="J29">
        <v>0.47826000000000002</v>
      </c>
      <c r="L29">
        <f t="shared" si="0"/>
        <v>0.95652000000000004</v>
      </c>
      <c r="O29">
        <v>0.95650000000000002</v>
      </c>
      <c r="Q29">
        <v>734</v>
      </c>
      <c r="R29">
        <f t="shared" si="1"/>
        <v>0.89621489621489625</v>
      </c>
      <c r="T29">
        <f t="shared" si="2"/>
        <v>0.85722954822954833</v>
      </c>
      <c r="X29">
        <f t="shared" si="3"/>
        <v>0.85724747252747258</v>
      </c>
    </row>
    <row r="30" spans="2:27">
      <c r="E30" t="s">
        <v>15</v>
      </c>
      <c r="J30">
        <v>0</v>
      </c>
      <c r="L30">
        <f t="shared" si="0"/>
        <v>0</v>
      </c>
      <c r="O30">
        <v>1</v>
      </c>
      <c r="Q30">
        <v>49</v>
      </c>
      <c r="R30">
        <f t="shared" si="1"/>
        <v>5.9829059829059832E-2</v>
      </c>
      <c r="T30">
        <f t="shared" si="2"/>
        <v>5.9829059829059832E-2</v>
      </c>
      <c r="X30">
        <f t="shared" si="3"/>
        <v>0</v>
      </c>
    </row>
    <row r="31" spans="2:27">
      <c r="D31" t="s">
        <v>16</v>
      </c>
      <c r="E31" t="s">
        <v>12</v>
      </c>
      <c r="J31">
        <v>0.47826000000000002</v>
      </c>
      <c r="L31">
        <f t="shared" si="0"/>
        <v>0.95652000000000004</v>
      </c>
      <c r="O31">
        <v>0.94750000000000001</v>
      </c>
      <c r="Q31">
        <v>689</v>
      </c>
      <c r="R31">
        <f t="shared" si="1"/>
        <v>0.84126984126984128</v>
      </c>
      <c r="T31">
        <f t="shared" si="2"/>
        <v>0.79710317460317459</v>
      </c>
      <c r="V31">
        <f>SUM(T31:T34)</f>
        <v>0.95583333333333331</v>
      </c>
      <c r="X31">
        <f t="shared" si="3"/>
        <v>0.80469142857142861</v>
      </c>
      <c r="AA31">
        <f>SUM(X31:X34)</f>
        <v>0.80469142857142861</v>
      </c>
    </row>
    <row r="32" spans="2:27">
      <c r="E32" t="s">
        <v>17</v>
      </c>
      <c r="J32">
        <v>0</v>
      </c>
      <c r="L32">
        <f t="shared" si="0"/>
        <v>0</v>
      </c>
      <c r="O32">
        <v>1</v>
      </c>
      <c r="Q32">
        <v>59</v>
      </c>
      <c r="R32">
        <f t="shared" si="1"/>
        <v>7.2039072039072033E-2</v>
      </c>
      <c r="T32">
        <f t="shared" si="2"/>
        <v>7.2039072039072033E-2</v>
      </c>
      <c r="X32">
        <f t="shared" si="3"/>
        <v>0</v>
      </c>
    </row>
    <row r="33" spans="2:27">
      <c r="E33" t="s">
        <v>18</v>
      </c>
      <c r="J33">
        <v>0</v>
      </c>
      <c r="L33">
        <f t="shared" si="0"/>
        <v>0</v>
      </c>
      <c r="O33">
        <v>1</v>
      </c>
      <c r="Q33">
        <v>49</v>
      </c>
      <c r="R33">
        <f t="shared" si="1"/>
        <v>5.9829059829059832E-2</v>
      </c>
      <c r="T33">
        <f t="shared" si="2"/>
        <v>5.9829059829059832E-2</v>
      </c>
      <c r="X33">
        <f t="shared" si="3"/>
        <v>0</v>
      </c>
    </row>
    <row r="34" spans="2:27">
      <c r="E34" t="s">
        <v>19</v>
      </c>
      <c r="J34">
        <v>0</v>
      </c>
      <c r="L34">
        <f t="shared" si="0"/>
        <v>0</v>
      </c>
      <c r="O34">
        <v>1</v>
      </c>
      <c r="Q34">
        <v>22</v>
      </c>
      <c r="R34">
        <f t="shared" si="1"/>
        <v>2.6862026862026864E-2</v>
      </c>
      <c r="T34">
        <f t="shared" si="2"/>
        <v>2.6862026862026864E-2</v>
      </c>
      <c r="X34">
        <f t="shared" si="3"/>
        <v>0</v>
      </c>
    </row>
    <row r="35" spans="2:27">
      <c r="D35" t="s">
        <v>48</v>
      </c>
      <c r="E35" t="s">
        <v>44</v>
      </c>
      <c r="J35">
        <v>0.47820000000000001</v>
      </c>
      <c r="L35">
        <f t="shared" si="0"/>
        <v>0.95640000000000003</v>
      </c>
      <c r="O35">
        <v>0.94730000000000003</v>
      </c>
      <c r="Q35">
        <v>677</v>
      </c>
      <c r="R35">
        <f t="shared" si="1"/>
        <v>0.82661782661782657</v>
      </c>
      <c r="T35">
        <f t="shared" si="2"/>
        <v>0.78305506715506712</v>
      </c>
      <c r="V35">
        <f>SUM(T35:T39)</f>
        <v>0.95643724053724055</v>
      </c>
      <c r="X35">
        <f t="shared" si="3"/>
        <v>0.79057728937728933</v>
      </c>
      <c r="AA35">
        <f>SUM(X35:X39)</f>
        <v>0.79057728937728933</v>
      </c>
    </row>
    <row r="36" spans="2:27">
      <c r="E36" t="s">
        <v>17</v>
      </c>
      <c r="J36">
        <v>0</v>
      </c>
      <c r="L36">
        <f t="shared" si="0"/>
        <v>0</v>
      </c>
      <c r="O36">
        <v>1</v>
      </c>
      <c r="Q36">
        <v>1</v>
      </c>
      <c r="R36">
        <f t="shared" si="1"/>
        <v>1.221001221001221E-3</v>
      </c>
      <c r="T36">
        <f t="shared" si="2"/>
        <v>1.221001221001221E-3</v>
      </c>
      <c r="X36">
        <f t="shared" si="3"/>
        <v>0</v>
      </c>
    </row>
    <row r="37" spans="2:27">
      <c r="E37" t="s">
        <v>18</v>
      </c>
      <c r="J37">
        <v>0</v>
      </c>
      <c r="L37">
        <f t="shared" si="0"/>
        <v>0</v>
      </c>
      <c r="O37">
        <v>1</v>
      </c>
      <c r="Q37">
        <v>49</v>
      </c>
      <c r="R37">
        <f t="shared" si="1"/>
        <v>5.9829059829059832E-2</v>
      </c>
      <c r="T37">
        <f t="shared" si="2"/>
        <v>5.9829059829059832E-2</v>
      </c>
      <c r="X37">
        <f t="shared" si="3"/>
        <v>0</v>
      </c>
    </row>
    <row r="38" spans="2:27">
      <c r="E38" t="s">
        <v>19</v>
      </c>
      <c r="J38">
        <v>0</v>
      </c>
      <c r="L38">
        <f t="shared" si="0"/>
        <v>0</v>
      </c>
      <c r="O38">
        <v>1</v>
      </c>
      <c r="Q38">
        <v>24</v>
      </c>
      <c r="R38">
        <f t="shared" si="1"/>
        <v>2.9304029304029304E-2</v>
      </c>
      <c r="T38">
        <f t="shared" si="2"/>
        <v>2.9304029304029304E-2</v>
      </c>
      <c r="X38">
        <f t="shared" si="3"/>
        <v>0</v>
      </c>
    </row>
    <row r="39" spans="2:27">
      <c r="E39" t="s">
        <v>45</v>
      </c>
      <c r="J39">
        <v>0</v>
      </c>
      <c r="L39">
        <f t="shared" si="0"/>
        <v>0</v>
      </c>
      <c r="O39">
        <v>1</v>
      </c>
      <c r="Q39">
        <v>68</v>
      </c>
      <c r="R39">
        <f t="shared" si="1"/>
        <v>8.3028083028083025E-2</v>
      </c>
      <c r="T39">
        <f t="shared" si="2"/>
        <v>8.3028083028083025E-2</v>
      </c>
      <c r="X39">
        <f t="shared" si="3"/>
        <v>0</v>
      </c>
    </row>
    <row r="40" spans="2:27">
      <c r="D40" t="s">
        <v>46</v>
      </c>
      <c r="E40" t="s">
        <v>44</v>
      </c>
      <c r="J40">
        <v>0</v>
      </c>
      <c r="L40">
        <f t="shared" si="0"/>
        <v>0</v>
      </c>
      <c r="O40">
        <v>1</v>
      </c>
      <c r="Q40">
        <v>22</v>
      </c>
      <c r="R40">
        <f t="shared" si="1"/>
        <v>2.6862026862026864E-2</v>
      </c>
      <c r="T40">
        <f t="shared" si="2"/>
        <v>2.6862026862026864E-2</v>
      </c>
      <c r="V40">
        <f>SUM(T40:T45)</f>
        <v>0.95946153846153859</v>
      </c>
      <c r="X40">
        <f t="shared" si="3"/>
        <v>0</v>
      </c>
      <c r="AA40">
        <f>SUM(X40:X45)</f>
        <v>0.73569230769230776</v>
      </c>
    </row>
    <row r="41" spans="2:27">
      <c r="E41" t="s">
        <v>17</v>
      </c>
      <c r="J41">
        <v>0</v>
      </c>
      <c r="L41">
        <f t="shared" si="0"/>
        <v>0</v>
      </c>
      <c r="O41">
        <v>1</v>
      </c>
      <c r="Q41">
        <v>49</v>
      </c>
      <c r="R41">
        <f t="shared" si="1"/>
        <v>5.9829059829059832E-2</v>
      </c>
      <c r="T41">
        <f t="shared" si="2"/>
        <v>5.9829059829059832E-2</v>
      </c>
      <c r="X41">
        <f t="shared" si="3"/>
        <v>0</v>
      </c>
    </row>
    <row r="42" spans="2:27">
      <c r="E42" t="s">
        <v>18</v>
      </c>
      <c r="J42">
        <v>0</v>
      </c>
      <c r="L42">
        <f t="shared" si="0"/>
        <v>0</v>
      </c>
      <c r="O42">
        <v>1</v>
      </c>
      <c r="Q42">
        <v>78</v>
      </c>
      <c r="R42">
        <f t="shared" si="1"/>
        <v>9.5238095238095233E-2</v>
      </c>
      <c r="T42">
        <f t="shared" si="2"/>
        <v>9.5238095238095233E-2</v>
      </c>
      <c r="X42">
        <f t="shared" si="3"/>
        <v>0</v>
      </c>
    </row>
    <row r="43" spans="2:27">
      <c r="E43" t="s">
        <v>19</v>
      </c>
      <c r="J43">
        <v>0.47820000000000001</v>
      </c>
      <c r="L43">
        <f t="shared" si="0"/>
        <v>0.95640000000000003</v>
      </c>
      <c r="O43">
        <v>0.94730000000000003</v>
      </c>
      <c r="Q43">
        <v>630</v>
      </c>
      <c r="R43">
        <f t="shared" si="1"/>
        <v>0.76923076923076927</v>
      </c>
      <c r="T43">
        <f t="shared" si="2"/>
        <v>0.72869230769230775</v>
      </c>
      <c r="X43">
        <f t="shared" si="3"/>
        <v>0.73569230769230776</v>
      </c>
    </row>
    <row r="44" spans="2:27">
      <c r="E44" t="s">
        <v>45</v>
      </c>
      <c r="J44">
        <v>0</v>
      </c>
      <c r="L44">
        <f t="shared" si="0"/>
        <v>0</v>
      </c>
      <c r="O44">
        <v>1</v>
      </c>
      <c r="Q44">
        <v>39</v>
      </c>
      <c r="R44">
        <f t="shared" si="1"/>
        <v>4.7619047619047616E-2</v>
      </c>
      <c r="T44">
        <f t="shared" si="2"/>
        <v>4.7619047619047616E-2</v>
      </c>
      <c r="X44">
        <f t="shared" si="3"/>
        <v>0</v>
      </c>
    </row>
    <row r="45" spans="2:27">
      <c r="E45" t="s">
        <v>47</v>
      </c>
      <c r="J45">
        <v>0</v>
      </c>
      <c r="L45">
        <f t="shared" si="0"/>
        <v>0</v>
      </c>
      <c r="O45">
        <v>1</v>
      </c>
      <c r="Q45">
        <v>1</v>
      </c>
      <c r="R45">
        <f t="shared" si="1"/>
        <v>1.221001221001221E-3</v>
      </c>
      <c r="T45">
        <f t="shared" si="2"/>
        <v>1.221001221001221E-3</v>
      </c>
      <c r="X45">
        <f t="shared" si="3"/>
        <v>0</v>
      </c>
    </row>
    <row r="46" spans="2:27">
      <c r="B46" t="s">
        <v>21</v>
      </c>
      <c r="J46">
        <v>0.47826000000000002</v>
      </c>
      <c r="L46">
        <v>0.95650000000000002</v>
      </c>
      <c r="Q46" t="s">
        <v>0</v>
      </c>
      <c r="V46">
        <v>0.95165864919999998</v>
      </c>
    </row>
    <row r="49" spans="1:27">
      <c r="F49" t="s">
        <v>1</v>
      </c>
      <c r="J49" t="s">
        <v>2</v>
      </c>
      <c r="L49" t="s">
        <v>24</v>
      </c>
      <c r="O49" t="s">
        <v>25</v>
      </c>
      <c r="Q49" t="s">
        <v>5</v>
      </c>
      <c r="R49" t="s">
        <v>6</v>
      </c>
      <c r="T49" t="s">
        <v>7</v>
      </c>
      <c r="V49" t="s">
        <v>8</v>
      </c>
      <c r="X49" t="s">
        <v>22</v>
      </c>
      <c r="AA49" t="s">
        <v>23</v>
      </c>
    </row>
    <row r="50" spans="1:27">
      <c r="A50" t="s">
        <v>26</v>
      </c>
      <c r="B50" t="s">
        <v>10</v>
      </c>
      <c r="D50" t="s">
        <v>11</v>
      </c>
      <c r="E50" t="s">
        <v>12</v>
      </c>
      <c r="J50">
        <v>0.47360000000000002</v>
      </c>
      <c r="L50">
        <f>J50*2</f>
        <v>0.94720000000000004</v>
      </c>
      <c r="O50">
        <v>0.99860000000000004</v>
      </c>
      <c r="Q50">
        <v>2819</v>
      </c>
      <c r="R50">
        <f>Q50/10500</f>
        <v>0.26847619047619048</v>
      </c>
      <c r="T50">
        <f>R50*O50</f>
        <v>0.26810032380952381</v>
      </c>
      <c r="V50">
        <f>T50+T51</f>
        <v>0.98528095238095226</v>
      </c>
      <c r="X50">
        <f>R50*L50</f>
        <v>0.25430064761904764</v>
      </c>
      <c r="AA50">
        <f>SUM(X50,X51)</f>
        <v>0.94301830476190474</v>
      </c>
    </row>
    <row r="51" spans="1:27">
      <c r="E51" t="s">
        <v>13</v>
      </c>
      <c r="J51">
        <v>0.47910000000000003</v>
      </c>
      <c r="L51">
        <f t="shared" ref="L51:L89" si="4">J51*2</f>
        <v>0.95820000000000005</v>
      </c>
      <c r="O51">
        <v>0.99780000000000002</v>
      </c>
      <c r="Q51">
        <v>7547</v>
      </c>
      <c r="R51">
        <f t="shared" ref="R51:R89" si="5">Q51/10500</f>
        <v>0.71876190476190471</v>
      </c>
      <c r="T51">
        <f t="shared" ref="T51:T89" si="6">R51*O51</f>
        <v>0.7171806285714285</v>
      </c>
      <c r="X51">
        <f t="shared" ref="X51:X89" si="7">R51*L51</f>
        <v>0.68871765714285715</v>
      </c>
    </row>
    <row r="52" spans="1:27">
      <c r="D52" t="s">
        <v>14</v>
      </c>
      <c r="E52" t="s">
        <v>12</v>
      </c>
      <c r="J52">
        <v>0.47360000000000002</v>
      </c>
      <c r="L52">
        <f t="shared" si="4"/>
        <v>0.94720000000000004</v>
      </c>
      <c r="O52">
        <v>0.99860000000000004</v>
      </c>
      <c r="Q52">
        <v>2807</v>
      </c>
      <c r="R52">
        <f t="shared" si="5"/>
        <v>0.26733333333333331</v>
      </c>
      <c r="T52">
        <f t="shared" si="6"/>
        <v>0.26695906666666663</v>
      </c>
      <c r="V52">
        <f>T52+T53+T54</f>
        <v>0.98625422857142853</v>
      </c>
      <c r="X52">
        <f t="shared" si="7"/>
        <v>0.25321813333333332</v>
      </c>
      <c r="AA52">
        <f>SUM(X52:X54)</f>
        <v>0.93504215238095245</v>
      </c>
    </row>
    <row r="53" spans="1:27">
      <c r="E53" t="s">
        <v>13</v>
      </c>
      <c r="J53">
        <v>0.46150000000000002</v>
      </c>
      <c r="L53">
        <f t="shared" si="4"/>
        <v>0.92300000000000004</v>
      </c>
      <c r="O53">
        <v>0.99839999999999995</v>
      </c>
      <c r="Q53">
        <v>2383</v>
      </c>
      <c r="R53">
        <f t="shared" si="5"/>
        <v>0.22695238095238096</v>
      </c>
      <c r="T53">
        <f t="shared" si="6"/>
        <v>0.22658925714285713</v>
      </c>
      <c r="X53">
        <f t="shared" si="7"/>
        <v>0.20947704761904765</v>
      </c>
    </row>
    <row r="54" spans="1:27">
      <c r="E54" t="s">
        <v>15</v>
      </c>
      <c r="J54">
        <v>0.47910000000000003</v>
      </c>
      <c r="L54">
        <f t="shared" si="4"/>
        <v>0.95820000000000005</v>
      </c>
      <c r="O54">
        <v>0.99950000000000006</v>
      </c>
      <c r="Q54">
        <v>5176</v>
      </c>
      <c r="R54">
        <f t="shared" si="5"/>
        <v>0.49295238095238098</v>
      </c>
      <c r="T54">
        <f t="shared" si="6"/>
        <v>0.49270590476190479</v>
      </c>
      <c r="X54">
        <f t="shared" si="7"/>
        <v>0.47234697142857146</v>
      </c>
    </row>
    <row r="55" spans="1:27">
      <c r="D55" t="s">
        <v>16</v>
      </c>
      <c r="E55" t="s">
        <v>12</v>
      </c>
      <c r="J55">
        <v>0</v>
      </c>
      <c r="L55">
        <f t="shared" si="4"/>
        <v>0</v>
      </c>
      <c r="O55">
        <v>1</v>
      </c>
      <c r="Q55">
        <v>397</v>
      </c>
      <c r="R55">
        <f t="shared" si="5"/>
        <v>3.7809523809523807E-2</v>
      </c>
      <c r="T55">
        <f t="shared" si="6"/>
        <v>3.7809523809523807E-2</v>
      </c>
      <c r="V55">
        <f>T55+T56+T57+T58</f>
        <v>0.98636381904761916</v>
      </c>
      <c r="X55">
        <f t="shared" si="7"/>
        <v>0</v>
      </c>
      <c r="AA55">
        <f>SUM(X55:X58)</f>
        <v>0.89966310476190481</v>
      </c>
    </row>
    <row r="56" spans="1:27">
      <c r="E56" t="s">
        <v>17</v>
      </c>
      <c r="J56">
        <v>0.46150000000000002</v>
      </c>
      <c r="L56">
        <f t="shared" si="4"/>
        <v>0.92300000000000004</v>
      </c>
      <c r="O56">
        <v>0.99870000000000003</v>
      </c>
      <c r="Q56">
        <v>2146</v>
      </c>
      <c r="R56">
        <f t="shared" si="5"/>
        <v>0.20438095238095239</v>
      </c>
      <c r="T56">
        <f t="shared" si="6"/>
        <v>0.20411525714285716</v>
      </c>
      <c r="X56">
        <f t="shared" si="7"/>
        <v>0.18864361904761906</v>
      </c>
    </row>
    <row r="57" spans="1:27">
      <c r="E57" t="s">
        <v>18</v>
      </c>
      <c r="J57">
        <v>0.47360000000000002</v>
      </c>
      <c r="L57">
        <f t="shared" si="4"/>
        <v>0.94720000000000004</v>
      </c>
      <c r="O57">
        <v>0.99860000000000004</v>
      </c>
      <c r="Q57">
        <v>2754</v>
      </c>
      <c r="R57">
        <f t="shared" si="5"/>
        <v>0.26228571428571429</v>
      </c>
      <c r="T57">
        <f t="shared" si="6"/>
        <v>0.26191851428571428</v>
      </c>
      <c r="X57">
        <f t="shared" si="7"/>
        <v>0.24843702857142858</v>
      </c>
    </row>
    <row r="58" spans="1:27">
      <c r="E58" t="s">
        <v>19</v>
      </c>
      <c r="J58">
        <v>0.47910000000000003</v>
      </c>
      <c r="L58">
        <f t="shared" si="4"/>
        <v>0.95820000000000005</v>
      </c>
      <c r="O58">
        <v>0.99950000000000006</v>
      </c>
      <c r="Q58">
        <v>5069</v>
      </c>
      <c r="R58">
        <f t="shared" si="5"/>
        <v>0.48276190476190478</v>
      </c>
      <c r="T58">
        <f t="shared" si="6"/>
        <v>0.48252052380952387</v>
      </c>
      <c r="X58">
        <f t="shared" si="7"/>
        <v>0.46258245714285717</v>
      </c>
    </row>
    <row r="59" spans="1:27">
      <c r="D59" t="s">
        <v>43</v>
      </c>
      <c r="E59" t="s">
        <v>44</v>
      </c>
      <c r="J59">
        <v>0.47910000000000003</v>
      </c>
      <c r="L59">
        <f t="shared" si="4"/>
        <v>0.95820000000000005</v>
      </c>
      <c r="O59">
        <v>0.99870000000000003</v>
      </c>
      <c r="Q59">
        <v>4665</v>
      </c>
      <c r="R59">
        <f t="shared" si="5"/>
        <v>0.44428571428571428</v>
      </c>
      <c r="T59">
        <f t="shared" si="6"/>
        <v>0.44370814285714288</v>
      </c>
      <c r="V59">
        <f>SUM(T59:T63)</f>
        <v>0.98445292380952387</v>
      </c>
      <c r="X59">
        <f t="shared" si="7"/>
        <v>0.42571457142857144</v>
      </c>
      <c r="AA59">
        <f>SUM(X59:X62)</f>
        <v>0.78428245714285716</v>
      </c>
    </row>
    <row r="60" spans="1:27">
      <c r="E60" t="s">
        <v>17</v>
      </c>
      <c r="J60">
        <v>0.47360000000000002</v>
      </c>
      <c r="L60">
        <f t="shared" si="4"/>
        <v>0.94720000000000004</v>
      </c>
      <c r="O60">
        <v>0.99880000000000002</v>
      </c>
      <c r="Q60">
        <v>2480</v>
      </c>
      <c r="R60">
        <f t="shared" si="5"/>
        <v>0.2361904761904762</v>
      </c>
      <c r="T60">
        <f t="shared" si="6"/>
        <v>0.23590704761904763</v>
      </c>
      <c r="X60">
        <f t="shared" si="7"/>
        <v>0.22371961904761906</v>
      </c>
    </row>
    <row r="61" spans="1:27">
      <c r="E61" t="s">
        <v>18</v>
      </c>
      <c r="J61">
        <v>0.45829999999999999</v>
      </c>
      <c r="L61">
        <f t="shared" si="4"/>
        <v>0.91659999999999997</v>
      </c>
      <c r="O61">
        <v>0.98060000000000003</v>
      </c>
      <c r="Q61">
        <v>660</v>
      </c>
      <c r="R61">
        <f t="shared" si="5"/>
        <v>6.2857142857142861E-2</v>
      </c>
      <c r="T61">
        <f t="shared" si="6"/>
        <v>6.1637714285714289E-2</v>
      </c>
      <c r="X61">
        <f t="shared" si="7"/>
        <v>5.7614857142857148E-2</v>
      </c>
    </row>
    <row r="62" spans="1:27">
      <c r="E62" t="s">
        <v>19</v>
      </c>
      <c r="J62">
        <v>0.46660000000000001</v>
      </c>
      <c r="L62">
        <f t="shared" si="4"/>
        <v>0.93320000000000003</v>
      </c>
      <c r="O62">
        <v>0.99460000000000004</v>
      </c>
      <c r="Q62">
        <v>869</v>
      </c>
      <c r="R62">
        <f t="shared" si="5"/>
        <v>8.2761904761904759E-2</v>
      </c>
      <c r="T62">
        <f t="shared" si="6"/>
        <v>8.231499047619048E-2</v>
      </c>
      <c r="X62">
        <f t="shared" si="7"/>
        <v>7.7233409523809526E-2</v>
      </c>
    </row>
    <row r="63" spans="1:27">
      <c r="E63" t="s">
        <v>45</v>
      </c>
      <c r="J63">
        <v>0.46150000000000002</v>
      </c>
      <c r="L63">
        <f t="shared" si="4"/>
        <v>0.92300000000000004</v>
      </c>
      <c r="O63">
        <v>0.99839999999999995</v>
      </c>
      <c r="Q63">
        <v>1692</v>
      </c>
      <c r="R63">
        <f t="shared" si="5"/>
        <v>0.16114285714285714</v>
      </c>
      <c r="T63">
        <f t="shared" si="6"/>
        <v>0.16088502857142856</v>
      </c>
      <c r="X63">
        <f t="shared" si="7"/>
        <v>0.14873485714285714</v>
      </c>
    </row>
    <row r="64" spans="1:27">
      <c r="D64" t="s">
        <v>49</v>
      </c>
      <c r="E64" t="s">
        <v>44</v>
      </c>
      <c r="J64">
        <v>0.46660000000000001</v>
      </c>
      <c r="L64">
        <f t="shared" si="4"/>
        <v>0.93320000000000003</v>
      </c>
      <c r="O64">
        <v>0.99529999999999996</v>
      </c>
      <c r="Q64">
        <v>836</v>
      </c>
      <c r="R64">
        <f t="shared" si="5"/>
        <v>7.9619047619047617E-2</v>
      </c>
      <c r="T64">
        <f t="shared" si="6"/>
        <v>7.9244838095238093E-2</v>
      </c>
      <c r="V64">
        <f>SUM(T64:U64)</f>
        <v>7.9244838095238093E-2</v>
      </c>
      <c r="X64">
        <f t="shared" si="7"/>
        <v>7.4300495238095232E-2</v>
      </c>
      <c r="AA64">
        <f>SUM(X64:X69)</f>
        <v>0.90707563809523817</v>
      </c>
    </row>
    <row r="65" spans="2:27">
      <c r="E65" t="s">
        <v>17</v>
      </c>
      <c r="J65">
        <v>0.3125</v>
      </c>
      <c r="L65">
        <f t="shared" si="4"/>
        <v>0.625</v>
      </c>
      <c r="O65">
        <v>1</v>
      </c>
      <c r="Q65">
        <v>33</v>
      </c>
      <c r="R65">
        <f t="shared" si="5"/>
        <v>3.142857142857143E-3</v>
      </c>
      <c r="T65">
        <f t="shared" si="6"/>
        <v>3.142857142857143E-3</v>
      </c>
      <c r="X65">
        <f t="shared" si="7"/>
        <v>1.9642857142857144E-3</v>
      </c>
    </row>
    <row r="66" spans="2:27">
      <c r="E66" t="s">
        <v>18</v>
      </c>
      <c r="J66">
        <v>0.47360000000000002</v>
      </c>
      <c r="L66">
        <f t="shared" si="4"/>
        <v>0.94720000000000004</v>
      </c>
      <c r="O66">
        <v>0.99880000000000002</v>
      </c>
      <c r="Q66">
        <v>2476</v>
      </c>
      <c r="R66">
        <f t="shared" si="5"/>
        <v>0.2358095238095238</v>
      </c>
      <c r="T66">
        <f t="shared" si="6"/>
        <v>0.23552655238095238</v>
      </c>
      <c r="X66">
        <f t="shared" si="7"/>
        <v>0.22335878095238096</v>
      </c>
    </row>
    <row r="67" spans="2:27">
      <c r="E67" t="s">
        <v>19</v>
      </c>
      <c r="J67">
        <v>0</v>
      </c>
      <c r="L67">
        <f t="shared" si="4"/>
        <v>0</v>
      </c>
      <c r="O67">
        <v>1</v>
      </c>
      <c r="Q67">
        <v>287</v>
      </c>
      <c r="R67">
        <f t="shared" si="5"/>
        <v>2.7333333333333334E-2</v>
      </c>
      <c r="T67">
        <f t="shared" si="6"/>
        <v>2.7333333333333334E-2</v>
      </c>
      <c r="X67">
        <f t="shared" si="7"/>
        <v>0</v>
      </c>
    </row>
    <row r="68" spans="2:27">
      <c r="E68" t="s">
        <v>45</v>
      </c>
      <c r="J68">
        <v>0.46150000000000002</v>
      </c>
      <c r="L68">
        <f t="shared" si="4"/>
        <v>0.92300000000000004</v>
      </c>
      <c r="O68">
        <v>0.99870000000000003</v>
      </c>
      <c r="Q68">
        <v>2110</v>
      </c>
      <c r="R68">
        <f t="shared" si="5"/>
        <v>0.20095238095238097</v>
      </c>
      <c r="T68">
        <f t="shared" si="6"/>
        <v>0.20069114285714287</v>
      </c>
      <c r="X68">
        <f t="shared" si="7"/>
        <v>0.18547904761904763</v>
      </c>
    </row>
    <row r="69" spans="2:27">
      <c r="E69" t="s">
        <v>50</v>
      </c>
      <c r="J69">
        <v>0.47910000000000003</v>
      </c>
      <c r="L69">
        <f t="shared" si="4"/>
        <v>0.95820000000000005</v>
      </c>
      <c r="O69">
        <v>0.95830000000000004</v>
      </c>
      <c r="Q69">
        <v>4624</v>
      </c>
      <c r="R69">
        <f t="shared" si="5"/>
        <v>0.44038095238095237</v>
      </c>
      <c r="T69">
        <f t="shared" si="6"/>
        <v>0.42201706666666666</v>
      </c>
      <c r="X69">
        <f t="shared" si="7"/>
        <v>0.4219730285714286</v>
      </c>
    </row>
    <row r="70" spans="2:27">
      <c r="B70" t="s">
        <v>20</v>
      </c>
      <c r="D70" t="s">
        <v>11</v>
      </c>
      <c r="E70" t="s">
        <v>12</v>
      </c>
      <c r="J70">
        <v>0.47910000000000003</v>
      </c>
      <c r="L70">
        <f t="shared" si="4"/>
        <v>0.95820000000000005</v>
      </c>
      <c r="O70">
        <v>0.99809999999999999</v>
      </c>
      <c r="Q70">
        <v>9495</v>
      </c>
      <c r="R70">
        <f t="shared" si="5"/>
        <v>0.90428571428571425</v>
      </c>
      <c r="T70">
        <f t="shared" si="6"/>
        <v>0.90256757142857136</v>
      </c>
      <c r="V70">
        <f>T70+T71</f>
        <v>0.9981765714285713</v>
      </c>
      <c r="X70">
        <f t="shared" si="7"/>
        <v>0.86648657142857144</v>
      </c>
      <c r="AA70">
        <f>SUM(X70:X71)</f>
        <v>0.93484571428571428</v>
      </c>
    </row>
    <row r="71" spans="2:27">
      <c r="E71" t="s">
        <v>13</v>
      </c>
      <c r="J71">
        <v>0.35709999999999997</v>
      </c>
      <c r="L71">
        <f t="shared" si="4"/>
        <v>0.71419999999999995</v>
      </c>
      <c r="O71">
        <v>0.99890000000000001</v>
      </c>
      <c r="Q71">
        <v>1005</v>
      </c>
      <c r="R71">
        <f t="shared" si="5"/>
        <v>9.571428571428571E-2</v>
      </c>
      <c r="T71">
        <f t="shared" si="6"/>
        <v>9.5609E-2</v>
      </c>
      <c r="X71">
        <f t="shared" si="7"/>
        <v>6.8359142857142854E-2</v>
      </c>
    </row>
    <row r="72" spans="2:27">
      <c r="D72" t="s">
        <v>14</v>
      </c>
      <c r="E72" t="s">
        <v>12</v>
      </c>
      <c r="J72">
        <v>0.35709999999999997</v>
      </c>
      <c r="L72">
        <f t="shared" si="4"/>
        <v>0.71419999999999995</v>
      </c>
      <c r="O72">
        <v>0.99939999999999996</v>
      </c>
      <c r="Q72">
        <v>523</v>
      </c>
      <c r="R72">
        <f t="shared" si="5"/>
        <v>4.980952380952381E-2</v>
      </c>
      <c r="T72">
        <f t="shared" si="6"/>
        <v>4.9779638095238096E-2</v>
      </c>
      <c r="V72">
        <f>T72+T73+T74</f>
        <v>0.99818393333333333</v>
      </c>
      <c r="X72">
        <f t="shared" si="7"/>
        <v>3.5573961904761905E-2</v>
      </c>
      <c r="AA72">
        <f>SUM(X72:X74)</f>
        <v>0.93973695238095245</v>
      </c>
    </row>
    <row r="73" spans="2:27">
      <c r="E73" t="s">
        <v>13</v>
      </c>
      <c r="J73">
        <v>0.47910000000000003</v>
      </c>
      <c r="L73">
        <f t="shared" si="4"/>
        <v>0.95820000000000005</v>
      </c>
      <c r="O73">
        <v>0.99809999999999999</v>
      </c>
      <c r="Q73">
        <v>9871</v>
      </c>
      <c r="R73">
        <f t="shared" si="5"/>
        <v>0.94009523809523809</v>
      </c>
      <c r="T73">
        <f t="shared" si="6"/>
        <v>0.93830905714285717</v>
      </c>
      <c r="X73">
        <f t="shared" si="7"/>
        <v>0.90079925714285725</v>
      </c>
    </row>
    <row r="74" spans="2:27">
      <c r="E74" t="s">
        <v>15</v>
      </c>
      <c r="J74">
        <v>0.1666</v>
      </c>
      <c r="L74">
        <f t="shared" si="4"/>
        <v>0.3332</v>
      </c>
      <c r="O74">
        <v>1</v>
      </c>
      <c r="Q74">
        <v>106</v>
      </c>
      <c r="R74">
        <f t="shared" si="5"/>
        <v>1.0095238095238095E-2</v>
      </c>
      <c r="T74">
        <f t="shared" si="6"/>
        <v>1.0095238095238095E-2</v>
      </c>
      <c r="X74">
        <f t="shared" si="7"/>
        <v>3.363733333333333E-3</v>
      </c>
    </row>
    <row r="75" spans="2:27">
      <c r="D75" t="s">
        <v>16</v>
      </c>
      <c r="E75" t="s">
        <v>12</v>
      </c>
      <c r="J75">
        <v>0.38229999999999997</v>
      </c>
      <c r="L75">
        <f t="shared" si="4"/>
        <v>0.76459999999999995</v>
      </c>
      <c r="O75">
        <v>0.99907000000000001</v>
      </c>
      <c r="Q75">
        <v>2503</v>
      </c>
      <c r="R75">
        <f t="shared" si="5"/>
        <v>0.23838095238095239</v>
      </c>
      <c r="T75">
        <f t="shared" si="6"/>
        <v>0.23815925809523811</v>
      </c>
      <c r="V75">
        <f>SUM(T75:T78)</f>
        <v>0.99821970571428575</v>
      </c>
      <c r="X75">
        <f t="shared" si="7"/>
        <v>0.18226607619047619</v>
      </c>
      <c r="AA75">
        <f>SUM(X75:X78)</f>
        <v>0.89669538666666659</v>
      </c>
    </row>
    <row r="76" spans="2:27">
      <c r="E76" t="s">
        <v>17</v>
      </c>
      <c r="J76">
        <v>0</v>
      </c>
      <c r="L76">
        <f t="shared" si="4"/>
        <v>0</v>
      </c>
      <c r="O76">
        <v>1</v>
      </c>
      <c r="Q76">
        <v>104</v>
      </c>
      <c r="R76">
        <f t="shared" si="5"/>
        <v>9.9047619047619041E-3</v>
      </c>
      <c r="T76">
        <f t="shared" si="6"/>
        <v>9.9047619047619041E-3</v>
      </c>
      <c r="X76">
        <f t="shared" si="7"/>
        <v>0</v>
      </c>
    </row>
    <row r="77" spans="2:27">
      <c r="E77" t="s">
        <v>18</v>
      </c>
      <c r="J77">
        <v>0.47915999999999997</v>
      </c>
      <c r="L77">
        <f t="shared" si="4"/>
        <v>0.95831999999999995</v>
      </c>
      <c r="O77">
        <v>0.99790000000000001</v>
      </c>
      <c r="Q77">
        <v>7793</v>
      </c>
      <c r="R77">
        <f t="shared" si="5"/>
        <v>0.74219047619047618</v>
      </c>
      <c r="T77">
        <f t="shared" si="6"/>
        <v>0.74063187619047621</v>
      </c>
      <c r="X77">
        <f t="shared" si="7"/>
        <v>0.71125597714285704</v>
      </c>
    </row>
    <row r="78" spans="2:27">
      <c r="E78" t="s">
        <v>19</v>
      </c>
      <c r="J78">
        <v>0.1666</v>
      </c>
      <c r="L78">
        <f t="shared" si="4"/>
        <v>0.3332</v>
      </c>
      <c r="O78">
        <v>1</v>
      </c>
      <c r="Q78">
        <v>100</v>
      </c>
      <c r="R78">
        <f t="shared" si="5"/>
        <v>9.5238095238095247E-3</v>
      </c>
      <c r="T78">
        <f t="shared" si="6"/>
        <v>9.5238095238095247E-3</v>
      </c>
      <c r="X78">
        <f t="shared" si="7"/>
        <v>3.1733333333333336E-3</v>
      </c>
    </row>
    <row r="79" spans="2:27">
      <c r="D79" t="s">
        <v>43</v>
      </c>
      <c r="E79" t="s">
        <v>44</v>
      </c>
      <c r="J79">
        <v>0.22220000000000001</v>
      </c>
      <c r="L79">
        <f t="shared" si="4"/>
        <v>0.44440000000000002</v>
      </c>
      <c r="O79">
        <v>0.74199999999999999</v>
      </c>
      <c r="Q79">
        <v>18</v>
      </c>
      <c r="R79">
        <f t="shared" si="5"/>
        <v>1.7142857142857142E-3</v>
      </c>
      <c r="T79">
        <f t="shared" si="6"/>
        <v>1.2719999999999999E-3</v>
      </c>
      <c r="V79">
        <f>SUM(T79:T83)</f>
        <v>0.99783876190476195</v>
      </c>
      <c r="X79">
        <f t="shared" si="7"/>
        <v>7.6182857142857144E-4</v>
      </c>
      <c r="AA79">
        <f>SUM(X79:X83)</f>
        <v>0.89553853333333333</v>
      </c>
    </row>
    <row r="80" spans="2:27">
      <c r="E80" t="s">
        <v>17</v>
      </c>
      <c r="J80">
        <v>0</v>
      </c>
      <c r="L80">
        <f t="shared" si="4"/>
        <v>0</v>
      </c>
      <c r="O80">
        <v>1</v>
      </c>
      <c r="Q80">
        <v>104</v>
      </c>
      <c r="R80">
        <f t="shared" si="5"/>
        <v>9.9047619047619041E-3</v>
      </c>
      <c r="T80">
        <f t="shared" si="6"/>
        <v>9.9047619047619041E-3</v>
      </c>
      <c r="X80">
        <f t="shared" si="7"/>
        <v>0</v>
      </c>
    </row>
    <row r="81" spans="1:27">
      <c r="E81" t="s">
        <v>18</v>
      </c>
      <c r="J81">
        <v>0.38229999999999997</v>
      </c>
      <c r="L81">
        <f t="shared" si="4"/>
        <v>0.76459999999999995</v>
      </c>
      <c r="O81">
        <v>0.999</v>
      </c>
      <c r="Q81">
        <v>2497</v>
      </c>
      <c r="R81">
        <f t="shared" si="5"/>
        <v>0.2378095238095238</v>
      </c>
      <c r="T81">
        <f t="shared" si="6"/>
        <v>0.23757171428571427</v>
      </c>
      <c r="X81">
        <f t="shared" si="7"/>
        <v>0.18182916190476189</v>
      </c>
    </row>
    <row r="82" spans="1:27">
      <c r="E82" t="s">
        <v>19</v>
      </c>
      <c r="J82">
        <v>0.1666</v>
      </c>
      <c r="L82">
        <f t="shared" si="4"/>
        <v>0.3332</v>
      </c>
      <c r="O82">
        <v>1</v>
      </c>
      <c r="Q82">
        <v>105</v>
      </c>
      <c r="R82">
        <f t="shared" si="5"/>
        <v>0.01</v>
      </c>
      <c r="T82">
        <f t="shared" si="6"/>
        <v>0.01</v>
      </c>
      <c r="X82">
        <f t="shared" si="7"/>
        <v>3.3319999999999999E-3</v>
      </c>
    </row>
    <row r="83" spans="1:27">
      <c r="E83" t="s">
        <v>45</v>
      </c>
      <c r="J83">
        <v>0.47910000000000003</v>
      </c>
      <c r="L83">
        <f t="shared" si="4"/>
        <v>0.95820000000000005</v>
      </c>
      <c r="O83">
        <v>0.998</v>
      </c>
      <c r="Q83">
        <v>7776</v>
      </c>
      <c r="R83">
        <f t="shared" si="5"/>
        <v>0.74057142857142855</v>
      </c>
      <c r="T83">
        <f t="shared" si="6"/>
        <v>0.7390902857142857</v>
      </c>
      <c r="X83">
        <f t="shared" si="7"/>
        <v>0.7096155428571429</v>
      </c>
    </row>
    <row r="84" spans="1:27">
      <c r="D84" t="s">
        <v>49</v>
      </c>
      <c r="E84" t="s">
        <v>44</v>
      </c>
      <c r="J84">
        <v>0.34210000000000002</v>
      </c>
      <c r="L84">
        <f t="shared" si="4"/>
        <v>0.68420000000000003</v>
      </c>
      <c r="O84">
        <v>0.99919999999999998</v>
      </c>
      <c r="Q84">
        <v>1233</v>
      </c>
      <c r="R84">
        <f t="shared" si="5"/>
        <v>0.11742857142857142</v>
      </c>
      <c r="T84">
        <f t="shared" si="6"/>
        <v>0.11733462857142857</v>
      </c>
      <c r="V84">
        <f>SUM(T84:T89)</f>
        <v>0.99756840000000002</v>
      </c>
      <c r="X84">
        <f t="shared" si="7"/>
        <v>8.0344628571428572E-2</v>
      </c>
      <c r="AA84">
        <f>SUM(X84:X89)</f>
        <v>0.88493234285714284</v>
      </c>
    </row>
    <row r="85" spans="1:27">
      <c r="E85" t="s">
        <v>17</v>
      </c>
      <c r="J85">
        <v>0.1666</v>
      </c>
      <c r="L85">
        <f t="shared" si="4"/>
        <v>0.3332</v>
      </c>
      <c r="O85">
        <v>1</v>
      </c>
      <c r="Q85">
        <v>100</v>
      </c>
      <c r="R85">
        <f t="shared" si="5"/>
        <v>9.5238095238095247E-3</v>
      </c>
      <c r="T85">
        <f t="shared" si="6"/>
        <v>9.5238095238095247E-3</v>
      </c>
      <c r="X85">
        <f t="shared" si="7"/>
        <v>3.1733333333333336E-3</v>
      </c>
    </row>
    <row r="86" spans="1:27">
      <c r="E86" t="s">
        <v>18</v>
      </c>
      <c r="J86">
        <v>0.38229999999999997</v>
      </c>
      <c r="L86">
        <f t="shared" si="4"/>
        <v>0.76459999999999995</v>
      </c>
      <c r="O86">
        <v>0.99909999999999999</v>
      </c>
      <c r="Q86">
        <v>1790</v>
      </c>
      <c r="R86">
        <f t="shared" si="5"/>
        <v>0.17047619047619048</v>
      </c>
      <c r="T86">
        <f t="shared" si="6"/>
        <v>0.17032276190476189</v>
      </c>
      <c r="X86">
        <f t="shared" si="7"/>
        <v>0.13034609523809523</v>
      </c>
    </row>
    <row r="87" spans="1:27">
      <c r="E87" t="s">
        <v>19</v>
      </c>
      <c r="J87">
        <v>0.35709999999999997</v>
      </c>
      <c r="L87">
        <f t="shared" si="4"/>
        <v>0.71419999999999995</v>
      </c>
      <c r="O87">
        <v>0.95889999999999997</v>
      </c>
      <c r="Q87">
        <v>54</v>
      </c>
      <c r="R87">
        <f t="shared" si="5"/>
        <v>5.1428571428571426E-3</v>
      </c>
      <c r="T87">
        <f t="shared" si="6"/>
        <v>4.9314857142857141E-3</v>
      </c>
      <c r="X87">
        <f t="shared" si="7"/>
        <v>3.6730285714285708E-3</v>
      </c>
    </row>
    <row r="88" spans="1:27">
      <c r="E88" t="s">
        <v>45</v>
      </c>
      <c r="J88">
        <v>0.22220000000000001</v>
      </c>
      <c r="L88">
        <f t="shared" si="4"/>
        <v>0.44440000000000002</v>
      </c>
      <c r="O88">
        <v>0.74199999999999999</v>
      </c>
      <c r="Q88">
        <v>18</v>
      </c>
      <c r="R88">
        <f t="shared" si="5"/>
        <v>1.7142857142857142E-3</v>
      </c>
      <c r="T88">
        <f t="shared" si="6"/>
        <v>1.2719999999999999E-3</v>
      </c>
      <c r="X88">
        <f t="shared" si="7"/>
        <v>7.6182857142857144E-4</v>
      </c>
    </row>
    <row r="89" spans="1:27">
      <c r="E89" t="s">
        <v>47</v>
      </c>
      <c r="J89">
        <v>0.47910000000000003</v>
      </c>
      <c r="L89">
        <f t="shared" si="4"/>
        <v>0.95820000000000005</v>
      </c>
      <c r="O89">
        <v>0.99780000000000002</v>
      </c>
      <c r="Q89">
        <v>7305</v>
      </c>
      <c r="R89">
        <f t="shared" si="5"/>
        <v>0.69571428571428573</v>
      </c>
      <c r="T89">
        <f t="shared" si="6"/>
        <v>0.69418371428571435</v>
      </c>
      <c r="X89">
        <f t="shared" si="7"/>
        <v>0.6666334285714286</v>
      </c>
    </row>
    <row r="90" spans="1:27">
      <c r="B90" t="s">
        <v>21</v>
      </c>
      <c r="J90">
        <v>0.47915999999999997</v>
      </c>
      <c r="L90">
        <v>0.95833000000000002</v>
      </c>
      <c r="O90">
        <v>0.99819999999999998</v>
      </c>
      <c r="Q90">
        <v>10500</v>
      </c>
    </row>
    <row r="94" spans="1:27">
      <c r="J94" t="s">
        <v>2</v>
      </c>
      <c r="L94" t="s">
        <v>24</v>
      </c>
      <c r="O94" t="s">
        <v>25</v>
      </c>
      <c r="Q94" t="s">
        <v>5</v>
      </c>
      <c r="R94" t="s">
        <v>6</v>
      </c>
      <c r="T94" t="s">
        <v>7</v>
      </c>
      <c r="V94" t="s">
        <v>8</v>
      </c>
      <c r="X94" t="s">
        <v>22</v>
      </c>
      <c r="AA94" t="s">
        <v>23</v>
      </c>
    </row>
    <row r="95" spans="1:27">
      <c r="A95" t="s">
        <v>27</v>
      </c>
      <c r="B95" t="s">
        <v>10</v>
      </c>
      <c r="D95" t="s">
        <v>11</v>
      </c>
      <c r="E95" t="s">
        <v>12</v>
      </c>
      <c r="J95">
        <v>0.18179999999999999</v>
      </c>
      <c r="L95">
        <f t="shared" ref="L95:L123" si="8">J95*2</f>
        <v>0.36359999999999998</v>
      </c>
      <c r="O95">
        <v>0.99995999999999996</v>
      </c>
      <c r="Q95">
        <v>33038</v>
      </c>
      <c r="R95">
        <f>Q95/100000</f>
        <v>0.33038000000000001</v>
      </c>
      <c r="T95">
        <f>R95*O95</f>
        <v>0.33036678479999998</v>
      </c>
      <c r="V95">
        <f>T95+T96</f>
        <v>0.9974757098</v>
      </c>
      <c r="X95">
        <f>R95*L95</f>
        <v>0.12012616799999999</v>
      </c>
      <c r="AA95">
        <f>SUM(X95,X96)</f>
        <v>0.64082267999999998</v>
      </c>
    </row>
    <row r="96" spans="1:27">
      <c r="E96" t="s">
        <v>13</v>
      </c>
      <c r="J96">
        <v>0.38879999999999998</v>
      </c>
      <c r="L96">
        <f t="shared" si="8"/>
        <v>0.77759999999999996</v>
      </c>
      <c r="O96">
        <v>0.99624999999999997</v>
      </c>
      <c r="Q96">
        <v>66962</v>
      </c>
      <c r="R96">
        <f t="shared" ref="R96:R123" si="9">Q96/100000</f>
        <v>0.66961999999999999</v>
      </c>
      <c r="T96">
        <f t="shared" ref="T96:T123" si="10">R96*O96</f>
        <v>0.66710892499999996</v>
      </c>
      <c r="X96">
        <f t="shared" ref="X96:X122" si="11">R96*L96</f>
        <v>0.520696512</v>
      </c>
    </row>
    <row r="97" spans="4:27">
      <c r="D97" t="s">
        <v>14</v>
      </c>
      <c r="E97" t="s">
        <v>12</v>
      </c>
      <c r="J97">
        <v>0.18179999999999999</v>
      </c>
      <c r="L97">
        <f t="shared" si="8"/>
        <v>0.36359999999999998</v>
      </c>
      <c r="O97">
        <v>0.99995999999999996</v>
      </c>
      <c r="Q97">
        <v>33038</v>
      </c>
      <c r="R97">
        <f t="shared" si="9"/>
        <v>0.33038000000000001</v>
      </c>
      <c r="T97">
        <f t="shared" si="10"/>
        <v>0.33036678479999998</v>
      </c>
      <c r="V97">
        <f>T97+T98+T99</f>
        <v>0.99867560379999998</v>
      </c>
      <c r="X97">
        <f t="shared" si="11"/>
        <v>0.12012616799999999</v>
      </c>
      <c r="AA97">
        <f>SUM(X97:X99)</f>
        <v>0.44078836799999999</v>
      </c>
    </row>
    <row r="98" spans="4:27">
      <c r="E98" t="s">
        <v>13</v>
      </c>
      <c r="J98">
        <v>0.375</v>
      </c>
      <c r="L98">
        <f t="shared" si="8"/>
        <v>0.75</v>
      </c>
      <c r="O98">
        <v>0.99619999999999997</v>
      </c>
      <c r="Q98">
        <v>34072</v>
      </c>
      <c r="R98">
        <f t="shared" si="9"/>
        <v>0.34072000000000002</v>
      </c>
      <c r="T98">
        <f t="shared" si="10"/>
        <v>0.339425264</v>
      </c>
      <c r="X98">
        <f t="shared" si="11"/>
        <v>0.25553999999999999</v>
      </c>
    </row>
    <row r="99" spans="4:27">
      <c r="E99" t="s">
        <v>15</v>
      </c>
      <c r="J99">
        <v>9.9000000000000005E-2</v>
      </c>
      <c r="L99">
        <f t="shared" si="8"/>
        <v>0.19800000000000001</v>
      </c>
      <c r="O99">
        <v>0.99995000000000001</v>
      </c>
      <c r="Q99">
        <v>32890</v>
      </c>
      <c r="R99">
        <f t="shared" si="9"/>
        <v>0.32890000000000003</v>
      </c>
      <c r="T99">
        <f t="shared" si="10"/>
        <v>0.32888355500000005</v>
      </c>
      <c r="X99">
        <f t="shared" si="11"/>
        <v>6.5122200000000005E-2</v>
      </c>
    </row>
    <row r="100" spans="4:27">
      <c r="D100" t="s">
        <v>16</v>
      </c>
      <c r="E100" t="s">
        <v>12</v>
      </c>
      <c r="J100">
        <v>4.9000000000000002E-2</v>
      </c>
      <c r="L100">
        <f t="shared" si="8"/>
        <v>9.8000000000000004E-2</v>
      </c>
      <c r="O100">
        <v>0.99995000000000001</v>
      </c>
      <c r="Q100">
        <v>2849</v>
      </c>
      <c r="R100">
        <f t="shared" si="9"/>
        <v>2.8490000000000001E-2</v>
      </c>
      <c r="T100">
        <f t="shared" si="10"/>
        <v>2.8488575500000002E-2</v>
      </c>
      <c r="V100">
        <f>T100+T101+T102+T103</f>
        <v>0.9999631014999999</v>
      </c>
      <c r="X100">
        <f t="shared" si="11"/>
        <v>2.7920200000000001E-3</v>
      </c>
      <c r="AA100">
        <f>SUM(X100:X103)</f>
        <v>0.40280608200000001</v>
      </c>
    </row>
    <row r="101" spans="4:27">
      <c r="E101" t="s">
        <v>17</v>
      </c>
      <c r="J101">
        <v>0.375</v>
      </c>
      <c r="L101">
        <f t="shared" si="8"/>
        <v>0.75</v>
      </c>
      <c r="O101">
        <v>0.99997999999999998</v>
      </c>
      <c r="Q101">
        <v>32659</v>
      </c>
      <c r="R101">
        <f t="shared" si="9"/>
        <v>0.32658999999999999</v>
      </c>
      <c r="T101">
        <f t="shared" si="10"/>
        <v>0.3265834682</v>
      </c>
      <c r="X101">
        <f t="shared" si="11"/>
        <v>0.24494250000000001</v>
      </c>
    </row>
    <row r="102" spans="4:27">
      <c r="E102" t="s">
        <v>18</v>
      </c>
      <c r="J102">
        <v>5.5550000000000002E-2</v>
      </c>
      <c r="L102">
        <f t="shared" si="8"/>
        <v>0.1111</v>
      </c>
      <c r="O102">
        <v>0.99995000000000001</v>
      </c>
      <c r="Q102">
        <v>31454</v>
      </c>
      <c r="R102">
        <f t="shared" si="9"/>
        <v>0.31453999999999999</v>
      </c>
      <c r="T102">
        <f t="shared" si="10"/>
        <v>0.31452427299999997</v>
      </c>
      <c r="X102">
        <f t="shared" si="11"/>
        <v>3.4945393999999998E-2</v>
      </c>
    </row>
    <row r="103" spans="4:27">
      <c r="E103" t="s">
        <v>19</v>
      </c>
      <c r="J103">
        <v>0.18179999999999999</v>
      </c>
      <c r="L103">
        <f t="shared" si="8"/>
        <v>0.36359999999999998</v>
      </c>
      <c r="O103">
        <v>0.99995999999999996</v>
      </c>
      <c r="Q103">
        <v>33038</v>
      </c>
      <c r="R103">
        <f t="shared" si="9"/>
        <v>0.33038000000000001</v>
      </c>
      <c r="T103">
        <f t="shared" si="10"/>
        <v>0.33036678479999998</v>
      </c>
      <c r="X103">
        <f t="shared" si="11"/>
        <v>0.12012616799999999</v>
      </c>
    </row>
    <row r="104" spans="4:27">
      <c r="D104" t="s">
        <v>43</v>
      </c>
      <c r="E104" t="s">
        <v>44</v>
      </c>
    </row>
    <row r="105" spans="4:27">
      <c r="E105" t="s">
        <v>17</v>
      </c>
    </row>
    <row r="106" spans="4:27">
      <c r="E106" t="s">
        <v>18</v>
      </c>
    </row>
    <row r="107" spans="4:27">
      <c r="E107" t="s">
        <v>19</v>
      </c>
    </row>
    <row r="108" spans="4:27">
      <c r="E108" t="s">
        <v>45</v>
      </c>
    </row>
    <row r="109" spans="4:27">
      <c r="D109" t="s">
        <v>49</v>
      </c>
      <c r="E109" t="s">
        <v>44</v>
      </c>
    </row>
    <row r="110" spans="4:27">
      <c r="E110" t="s">
        <v>17</v>
      </c>
    </row>
    <row r="111" spans="4:27">
      <c r="E111" t="s">
        <v>18</v>
      </c>
    </row>
    <row r="112" spans="4:27">
      <c r="E112" t="s">
        <v>19</v>
      </c>
    </row>
    <row r="113" spans="2:27">
      <c r="E113" t="s">
        <v>45</v>
      </c>
    </row>
    <row r="114" spans="2:27">
      <c r="E114" t="s">
        <v>47</v>
      </c>
    </row>
    <row r="115" spans="2:27">
      <c r="B115" t="s">
        <v>20</v>
      </c>
      <c r="D115" t="s">
        <v>11</v>
      </c>
      <c r="E115" t="s">
        <v>12</v>
      </c>
      <c r="J115">
        <v>0.38879999999999998</v>
      </c>
      <c r="L115">
        <f t="shared" si="8"/>
        <v>0.77759999999999996</v>
      </c>
      <c r="O115">
        <v>0.99622999999999995</v>
      </c>
      <c r="Q115">
        <v>34430</v>
      </c>
      <c r="R115">
        <f t="shared" si="9"/>
        <v>0.34429999999999999</v>
      </c>
      <c r="T115">
        <f t="shared" si="10"/>
        <v>0.34300198899999995</v>
      </c>
      <c r="V115">
        <f>T115+T116</f>
        <v>0.99866920399999981</v>
      </c>
      <c r="X115">
        <f t="shared" si="11"/>
        <v>0.26772767999999997</v>
      </c>
      <c r="AA115">
        <f>SUM(X115:X116)</f>
        <v>0.50614019999999993</v>
      </c>
    </row>
    <row r="116" spans="2:27">
      <c r="E116" t="s">
        <v>13</v>
      </c>
      <c r="J116">
        <v>0.18179999999999999</v>
      </c>
      <c r="L116">
        <f t="shared" si="8"/>
        <v>0.36359999999999998</v>
      </c>
      <c r="O116">
        <v>0.99995000000000001</v>
      </c>
      <c r="Q116">
        <v>65570</v>
      </c>
      <c r="R116">
        <f t="shared" si="9"/>
        <v>0.65569999999999995</v>
      </c>
      <c r="T116">
        <f t="shared" si="10"/>
        <v>0.65566721499999991</v>
      </c>
      <c r="X116">
        <f t="shared" si="11"/>
        <v>0.23841251999999996</v>
      </c>
    </row>
    <row r="117" spans="2:27">
      <c r="D117" t="s">
        <v>14</v>
      </c>
      <c r="E117" t="s">
        <v>12</v>
      </c>
      <c r="J117">
        <v>0.375</v>
      </c>
      <c r="L117">
        <f t="shared" si="8"/>
        <v>0.75</v>
      </c>
      <c r="O117">
        <v>0.99619999999999997</v>
      </c>
      <c r="Q117">
        <v>34071</v>
      </c>
      <c r="R117">
        <f t="shared" si="9"/>
        <v>0.34071000000000001</v>
      </c>
      <c r="T117">
        <f t="shared" si="10"/>
        <v>0.33941530200000003</v>
      </c>
      <c r="V117">
        <f>T117+T118+T119</f>
        <v>0.99866249200000001</v>
      </c>
      <c r="X117">
        <f t="shared" si="11"/>
        <v>0.2555325</v>
      </c>
      <c r="AA117">
        <f>SUM(X117:X119)</f>
        <v>0.49524913279999999</v>
      </c>
    </row>
    <row r="118" spans="2:27">
      <c r="E118" t="s">
        <v>13</v>
      </c>
      <c r="J118">
        <v>0.18179999999999999</v>
      </c>
      <c r="L118">
        <f t="shared" si="8"/>
        <v>0.36359999999999998</v>
      </c>
      <c r="O118">
        <v>0.99995999999999996</v>
      </c>
      <c r="Q118">
        <v>65925</v>
      </c>
      <c r="R118">
        <f t="shared" si="9"/>
        <v>0.65925</v>
      </c>
      <c r="T118">
        <f t="shared" si="10"/>
        <v>0.65922362999999995</v>
      </c>
      <c r="X118">
        <f t="shared" si="11"/>
        <v>0.23970329999999998</v>
      </c>
    </row>
    <row r="119" spans="2:27">
      <c r="E119" t="s">
        <v>15</v>
      </c>
      <c r="J119">
        <v>0.16666</v>
      </c>
      <c r="L119">
        <f t="shared" si="8"/>
        <v>0.33332000000000001</v>
      </c>
      <c r="O119">
        <v>0.58899999999999997</v>
      </c>
      <c r="Q119">
        <v>4</v>
      </c>
      <c r="R119">
        <f t="shared" si="9"/>
        <v>4.0000000000000003E-5</v>
      </c>
      <c r="T119">
        <f t="shared" si="10"/>
        <v>2.3560000000000001E-5</v>
      </c>
      <c r="X119">
        <f t="shared" si="11"/>
        <v>1.33328E-5</v>
      </c>
    </row>
    <row r="120" spans="2:27">
      <c r="D120" t="s">
        <v>16</v>
      </c>
      <c r="E120" t="s">
        <v>12</v>
      </c>
      <c r="J120">
        <v>9.9989999999999996E-2</v>
      </c>
      <c r="L120">
        <f t="shared" si="8"/>
        <v>0.19997999999999999</v>
      </c>
      <c r="O120">
        <v>0.99997000000000003</v>
      </c>
      <c r="Q120">
        <v>65529</v>
      </c>
      <c r="R120">
        <f t="shared" si="9"/>
        <v>0.65529000000000004</v>
      </c>
      <c r="T120">
        <f t="shared" si="10"/>
        <v>0.65527034130000006</v>
      </c>
      <c r="V120">
        <f>SUM(T120:T123)</f>
        <v>0.99995400220000008</v>
      </c>
      <c r="X120">
        <f t="shared" si="11"/>
        <v>0.13104489420000001</v>
      </c>
      <c r="AA120">
        <f>SUM(X120:X123)</f>
        <v>0.25118075419999997</v>
      </c>
    </row>
    <row r="121" spans="2:27">
      <c r="E121" t="s">
        <v>17</v>
      </c>
      <c r="J121">
        <v>0.18179999999999999</v>
      </c>
      <c r="L121">
        <f t="shared" si="8"/>
        <v>0.36359999999999998</v>
      </c>
      <c r="O121">
        <v>0.99997000000000003</v>
      </c>
      <c r="Q121">
        <v>33037</v>
      </c>
      <c r="R121">
        <f t="shared" si="9"/>
        <v>0.33037</v>
      </c>
      <c r="T121">
        <f t="shared" si="10"/>
        <v>0.33036008890000002</v>
      </c>
      <c r="X121">
        <f t="shared" si="11"/>
        <v>0.12012253199999999</v>
      </c>
    </row>
    <row r="122" spans="2:27">
      <c r="E122" t="s">
        <v>18</v>
      </c>
      <c r="J122">
        <v>0</v>
      </c>
      <c r="L122">
        <f t="shared" si="8"/>
        <v>0</v>
      </c>
      <c r="O122">
        <v>1</v>
      </c>
      <c r="Q122">
        <v>1430</v>
      </c>
      <c r="R122">
        <f t="shared" si="9"/>
        <v>1.43E-2</v>
      </c>
      <c r="T122">
        <f t="shared" si="10"/>
        <v>1.43E-2</v>
      </c>
      <c r="X122">
        <f t="shared" si="11"/>
        <v>0</v>
      </c>
    </row>
    <row r="123" spans="2:27">
      <c r="E123" t="s">
        <v>19</v>
      </c>
      <c r="J123">
        <v>0.1666</v>
      </c>
      <c r="L123">
        <f t="shared" si="8"/>
        <v>0.3332</v>
      </c>
      <c r="O123">
        <v>0.58930000000000005</v>
      </c>
      <c r="Q123">
        <v>4</v>
      </c>
      <c r="R123">
        <f t="shared" si="9"/>
        <v>4.0000000000000003E-5</v>
      </c>
      <c r="T123">
        <f t="shared" si="10"/>
        <v>2.3572000000000004E-5</v>
      </c>
      <c r="X123">
        <f>R123*L123</f>
        <v>1.3328E-5</v>
      </c>
    </row>
    <row r="124" spans="2:27">
      <c r="D124" t="s">
        <v>43</v>
      </c>
      <c r="E124" t="s">
        <v>44</v>
      </c>
    </row>
    <row r="125" spans="2:27">
      <c r="E125" t="s">
        <v>17</v>
      </c>
    </row>
    <row r="126" spans="2:27">
      <c r="E126" t="s">
        <v>18</v>
      </c>
    </row>
    <row r="127" spans="2:27">
      <c r="E127" t="s">
        <v>19</v>
      </c>
    </row>
    <row r="128" spans="2:27">
      <c r="E128" t="s">
        <v>45</v>
      </c>
    </row>
    <row r="129" spans="1:27">
      <c r="D129" t="s">
        <v>49</v>
      </c>
      <c r="E129" t="s">
        <v>44</v>
      </c>
    </row>
    <row r="130" spans="1:27">
      <c r="E130" t="s">
        <v>17</v>
      </c>
    </row>
    <row r="131" spans="1:27">
      <c r="E131" t="s">
        <v>18</v>
      </c>
    </row>
    <row r="132" spans="1:27">
      <c r="E132" t="s">
        <v>19</v>
      </c>
    </row>
    <row r="133" spans="1:27">
      <c r="E133" t="s">
        <v>45</v>
      </c>
    </row>
    <row r="134" spans="1:27">
      <c r="E134" t="s">
        <v>47</v>
      </c>
    </row>
    <row r="135" spans="1:27">
      <c r="D135" t="s">
        <v>28</v>
      </c>
      <c r="J135">
        <v>0.4</v>
      </c>
      <c r="L135">
        <v>0.8</v>
      </c>
      <c r="O135">
        <v>0.99629999999999996</v>
      </c>
      <c r="Q135">
        <v>100000</v>
      </c>
      <c r="V135">
        <v>0.99629999999999996</v>
      </c>
      <c r="AA135">
        <v>0.8</v>
      </c>
    </row>
    <row r="136" spans="1:27">
      <c r="J136" t="s">
        <v>29</v>
      </c>
      <c r="L136" t="s">
        <v>24</v>
      </c>
      <c r="O136" t="s">
        <v>30</v>
      </c>
      <c r="Q136" t="s">
        <v>5</v>
      </c>
      <c r="R136" t="s">
        <v>6</v>
      </c>
      <c r="T136" t="s">
        <v>7</v>
      </c>
      <c r="V136" t="s">
        <v>8</v>
      </c>
      <c r="X136" t="s">
        <v>22</v>
      </c>
      <c r="AA136" t="s">
        <v>23</v>
      </c>
    </row>
    <row r="137" spans="1:27">
      <c r="A137" t="s">
        <v>42</v>
      </c>
      <c r="B137" t="s">
        <v>10</v>
      </c>
      <c r="D137" t="s">
        <v>31</v>
      </c>
      <c r="E137" t="s">
        <v>32</v>
      </c>
      <c r="J137">
        <v>0.49767</v>
      </c>
      <c r="L137">
        <f t="shared" ref="L137:L177" si="12">J137*2</f>
        <v>0.99534</v>
      </c>
      <c r="O137">
        <v>0.93059999999999998</v>
      </c>
      <c r="Q137">
        <v>34214</v>
      </c>
      <c r="R137">
        <f>Q137/100000</f>
        <v>0.34214</v>
      </c>
      <c r="T137">
        <f>R137*O137</f>
        <v>0.31839548400000001</v>
      </c>
      <c r="V137">
        <f>T137+T138</f>
        <v>0.785673442</v>
      </c>
      <c r="X137">
        <f>R137*L137</f>
        <v>0.34054562760000001</v>
      </c>
      <c r="AA137">
        <f>SUM(X137,X138)</f>
        <v>0.88393798759999997</v>
      </c>
    </row>
    <row r="138" spans="1:27">
      <c r="E138" t="s">
        <v>17</v>
      </c>
      <c r="J138">
        <v>0.41299999999999998</v>
      </c>
      <c r="L138">
        <f t="shared" si="12"/>
        <v>0.82599999999999996</v>
      </c>
      <c r="O138">
        <v>0.71030000000000004</v>
      </c>
      <c r="Q138">
        <v>65786</v>
      </c>
      <c r="R138">
        <f t="shared" ref="R138:R176" si="13">Q138/100000</f>
        <v>0.65786</v>
      </c>
      <c r="T138">
        <f t="shared" ref="T138:T176" si="14">R138*O138</f>
        <v>0.46727795800000005</v>
      </c>
      <c r="X138">
        <f t="shared" ref="X138:X164" si="15">R138*L138</f>
        <v>0.54339236000000002</v>
      </c>
    </row>
    <row r="139" spans="1:27">
      <c r="D139" t="s">
        <v>33</v>
      </c>
      <c r="E139" t="s">
        <v>32</v>
      </c>
      <c r="J139">
        <v>0.43589</v>
      </c>
      <c r="L139">
        <f t="shared" si="12"/>
        <v>0.87178</v>
      </c>
      <c r="O139">
        <v>0.99080000000000001</v>
      </c>
      <c r="Q139">
        <v>40491</v>
      </c>
      <c r="R139">
        <f t="shared" si="13"/>
        <v>0.40490999999999999</v>
      </c>
      <c r="T139">
        <f t="shared" si="14"/>
        <v>0.40118482799999999</v>
      </c>
      <c r="V139">
        <f>T139+T140+T141</f>
        <v>0.97395771219999994</v>
      </c>
      <c r="X139">
        <f t="shared" si="15"/>
        <v>0.3529924398</v>
      </c>
      <c r="AA139">
        <f>SUM(X139:X141)</f>
        <v>0.68582442180000003</v>
      </c>
    </row>
    <row r="140" spans="1:27">
      <c r="E140" t="s">
        <v>17</v>
      </c>
      <c r="J140">
        <v>0</v>
      </c>
      <c r="L140">
        <f t="shared" si="12"/>
        <v>0</v>
      </c>
      <c r="O140">
        <v>1</v>
      </c>
      <c r="Q140">
        <v>26035</v>
      </c>
      <c r="R140">
        <f t="shared" si="13"/>
        <v>0.26035000000000003</v>
      </c>
      <c r="T140">
        <f t="shared" si="14"/>
        <v>0.26035000000000003</v>
      </c>
      <c r="X140">
        <f t="shared" si="15"/>
        <v>0</v>
      </c>
    </row>
    <row r="141" spans="1:27">
      <c r="E141" t="s">
        <v>18</v>
      </c>
      <c r="J141">
        <v>0.49714999999999998</v>
      </c>
      <c r="L141">
        <f t="shared" si="12"/>
        <v>0.99429999999999996</v>
      </c>
      <c r="O141">
        <v>0.93332999999999999</v>
      </c>
      <c r="Q141">
        <v>33474</v>
      </c>
      <c r="R141">
        <f t="shared" si="13"/>
        <v>0.33473999999999998</v>
      </c>
      <c r="T141">
        <f t="shared" si="14"/>
        <v>0.31242288419999997</v>
      </c>
      <c r="X141">
        <f t="shared" si="15"/>
        <v>0.33283198199999997</v>
      </c>
    </row>
    <row r="142" spans="1:27">
      <c r="D142" t="s">
        <v>34</v>
      </c>
      <c r="E142" t="s">
        <v>32</v>
      </c>
      <c r="J142">
        <v>0.49070000000000003</v>
      </c>
      <c r="L142">
        <f t="shared" si="12"/>
        <v>0.98140000000000005</v>
      </c>
      <c r="O142">
        <v>0.99228000000000005</v>
      </c>
      <c r="Q142">
        <v>25272</v>
      </c>
      <c r="R142">
        <f t="shared" si="13"/>
        <v>0.25272</v>
      </c>
      <c r="T142">
        <f t="shared" si="14"/>
        <v>0.25076900159999999</v>
      </c>
      <c r="V142">
        <f>T142+T143+T144+T145</f>
        <v>0.97053073560000003</v>
      </c>
      <c r="X142">
        <f t="shared" si="15"/>
        <v>0.24801940800000002</v>
      </c>
      <c r="AA142">
        <f>SUM(X142:X145)</f>
        <v>0.87001807999999992</v>
      </c>
    </row>
    <row r="143" spans="1:27">
      <c r="E143" t="s">
        <v>17</v>
      </c>
      <c r="J143">
        <v>0.34375</v>
      </c>
      <c r="L143">
        <f t="shared" si="12"/>
        <v>0.6875</v>
      </c>
      <c r="O143">
        <v>0.99860000000000004</v>
      </c>
      <c r="Q143">
        <v>38176</v>
      </c>
      <c r="R143">
        <f t="shared" si="13"/>
        <v>0.38175999999999999</v>
      </c>
      <c r="T143">
        <f t="shared" si="14"/>
        <v>0.38122553600000003</v>
      </c>
      <c r="X143">
        <f t="shared" si="15"/>
        <v>0.26245999999999997</v>
      </c>
    </row>
    <row r="144" spans="1:27">
      <c r="E144" t="s">
        <v>18</v>
      </c>
      <c r="J144">
        <v>0.43469999999999998</v>
      </c>
      <c r="L144">
        <f t="shared" si="12"/>
        <v>0.86939999999999995</v>
      </c>
      <c r="O144">
        <v>0.90429999999999999</v>
      </c>
      <c r="Q144">
        <v>3094</v>
      </c>
      <c r="R144">
        <f t="shared" si="13"/>
        <v>3.0939999999999999E-2</v>
      </c>
      <c r="T144">
        <f t="shared" si="14"/>
        <v>2.7979041999999999E-2</v>
      </c>
      <c r="X144">
        <f t="shared" si="15"/>
        <v>2.6899235999999997E-2</v>
      </c>
    </row>
    <row r="145" spans="2:27">
      <c r="E145" t="s">
        <v>19</v>
      </c>
      <c r="J145">
        <v>0.49709999999999999</v>
      </c>
      <c r="L145">
        <f t="shared" si="12"/>
        <v>0.99419999999999997</v>
      </c>
      <c r="O145">
        <v>0.92820000000000003</v>
      </c>
      <c r="Q145">
        <v>33458</v>
      </c>
      <c r="R145">
        <f t="shared" si="13"/>
        <v>0.33457999999999999</v>
      </c>
      <c r="T145">
        <f t="shared" si="14"/>
        <v>0.310557156</v>
      </c>
      <c r="X145">
        <f t="shared" si="15"/>
        <v>0.33263943599999996</v>
      </c>
    </row>
    <row r="146" spans="2:27">
      <c r="D146" t="s">
        <v>43</v>
      </c>
      <c r="E146" t="s">
        <v>44</v>
      </c>
      <c r="J146">
        <v>0.49530000000000002</v>
      </c>
      <c r="L146">
        <f t="shared" si="12"/>
        <v>0.99060000000000004</v>
      </c>
      <c r="O146">
        <v>0.99950000000000006</v>
      </c>
      <c r="Q146">
        <v>7005</v>
      </c>
      <c r="R146">
        <f t="shared" si="13"/>
        <v>7.0050000000000001E-2</v>
      </c>
      <c r="T146">
        <f t="shared" si="14"/>
        <v>7.0014975000000007E-2</v>
      </c>
      <c r="V146">
        <f>SUM(T146:T150)</f>
        <v>0.96745226000000006</v>
      </c>
      <c r="X146">
        <f t="shared" si="15"/>
        <v>6.9391530000000007E-2</v>
      </c>
      <c r="AA146">
        <f>SUM(X146:X150)</f>
        <v>0.84184506600000009</v>
      </c>
    </row>
    <row r="147" spans="2:27">
      <c r="E147" t="s">
        <v>17</v>
      </c>
      <c r="J147">
        <v>0.4264</v>
      </c>
      <c r="L147">
        <f t="shared" si="12"/>
        <v>0.8528</v>
      </c>
      <c r="O147">
        <v>0.99150000000000005</v>
      </c>
      <c r="Q147">
        <v>40140</v>
      </c>
      <c r="R147">
        <f t="shared" si="13"/>
        <v>0.40139999999999998</v>
      </c>
      <c r="T147">
        <f t="shared" si="14"/>
        <v>0.39798810000000001</v>
      </c>
      <c r="X147">
        <f t="shared" si="15"/>
        <v>0.34231391999999999</v>
      </c>
    </row>
    <row r="148" spans="2:27">
      <c r="E148" t="s">
        <v>18</v>
      </c>
      <c r="J148">
        <v>0.421875</v>
      </c>
      <c r="L148">
        <f t="shared" si="12"/>
        <v>0.84375</v>
      </c>
      <c r="O148">
        <v>0.97560000000000002</v>
      </c>
      <c r="Q148">
        <v>2608</v>
      </c>
      <c r="R148">
        <f t="shared" si="13"/>
        <v>2.6079999999999999E-2</v>
      </c>
      <c r="T148">
        <f t="shared" si="14"/>
        <v>2.5443647999999999E-2</v>
      </c>
      <c r="X148">
        <f t="shared" si="15"/>
        <v>2.2005E-2</v>
      </c>
    </row>
    <row r="149" spans="2:27">
      <c r="E149" t="s">
        <v>19</v>
      </c>
      <c r="J149">
        <v>0.3947</v>
      </c>
      <c r="L149">
        <f t="shared" si="12"/>
        <v>0.78939999999999999</v>
      </c>
      <c r="O149">
        <v>0.88360000000000005</v>
      </c>
      <c r="Q149">
        <v>24026</v>
      </c>
      <c r="R149">
        <f t="shared" si="13"/>
        <v>0.24026</v>
      </c>
      <c r="T149">
        <f t="shared" si="14"/>
        <v>0.21229373600000001</v>
      </c>
      <c r="X149">
        <f t="shared" si="15"/>
        <v>0.18966124400000001</v>
      </c>
    </row>
    <row r="150" spans="2:27">
      <c r="E150" t="s">
        <v>45</v>
      </c>
      <c r="J150">
        <v>0.41660000000000003</v>
      </c>
      <c r="L150">
        <f t="shared" si="12"/>
        <v>0.83320000000000005</v>
      </c>
      <c r="O150">
        <v>0.99809999999999999</v>
      </c>
      <c r="Q150">
        <v>26221</v>
      </c>
      <c r="R150">
        <f t="shared" si="13"/>
        <v>0.26221</v>
      </c>
      <c r="T150">
        <f t="shared" si="14"/>
        <v>0.26171180100000002</v>
      </c>
      <c r="X150">
        <f t="shared" si="15"/>
        <v>0.218473372</v>
      </c>
    </row>
    <row r="151" spans="2:27">
      <c r="D151" t="s">
        <v>49</v>
      </c>
      <c r="E151" t="s">
        <v>44</v>
      </c>
      <c r="J151">
        <v>0.3947</v>
      </c>
      <c r="L151">
        <f t="shared" si="12"/>
        <v>0.78939999999999999</v>
      </c>
      <c r="O151">
        <v>0.99139999999999995</v>
      </c>
      <c r="Q151">
        <v>37053</v>
      </c>
      <c r="R151">
        <f t="shared" si="13"/>
        <v>0.37053000000000003</v>
      </c>
      <c r="T151">
        <f t="shared" si="14"/>
        <v>0.36734344200000002</v>
      </c>
      <c r="V151">
        <f>SUM(T151:T156)</f>
        <v>0.99559385300000003</v>
      </c>
      <c r="X151">
        <f t="shared" si="15"/>
        <v>0.292496382</v>
      </c>
      <c r="AA151">
        <f>SUM(X151:X156)</f>
        <v>0.61688804400000008</v>
      </c>
    </row>
    <row r="152" spans="2:27">
      <c r="E152" t="s">
        <v>17</v>
      </c>
      <c r="J152">
        <v>0.44440000000000002</v>
      </c>
      <c r="L152">
        <f t="shared" si="12"/>
        <v>0.88880000000000003</v>
      </c>
      <c r="O152">
        <v>0.99850000000000005</v>
      </c>
      <c r="Q152">
        <v>26116</v>
      </c>
      <c r="R152">
        <f t="shared" si="13"/>
        <v>0.26116</v>
      </c>
      <c r="T152">
        <f t="shared" si="14"/>
        <v>0.26076826000000003</v>
      </c>
      <c r="X152">
        <f t="shared" si="15"/>
        <v>0.23211900800000002</v>
      </c>
    </row>
    <row r="153" spans="2:27">
      <c r="E153" t="s">
        <v>18</v>
      </c>
      <c r="J153">
        <v>0.40899999999999997</v>
      </c>
      <c r="L153">
        <f t="shared" si="12"/>
        <v>0.81799999999999995</v>
      </c>
      <c r="O153">
        <v>0.97709999999999997</v>
      </c>
      <c r="Q153">
        <v>3083</v>
      </c>
      <c r="R153">
        <f t="shared" si="13"/>
        <v>3.083E-2</v>
      </c>
      <c r="T153">
        <f t="shared" si="14"/>
        <v>3.0123992999999998E-2</v>
      </c>
      <c r="X153">
        <f t="shared" si="15"/>
        <v>2.5218939999999999E-2</v>
      </c>
    </row>
    <row r="154" spans="2:27">
      <c r="E154" t="s">
        <v>19</v>
      </c>
      <c r="J154">
        <v>0</v>
      </c>
      <c r="L154">
        <f t="shared" si="12"/>
        <v>0</v>
      </c>
      <c r="O154">
        <v>1</v>
      </c>
      <c r="Q154">
        <v>3116</v>
      </c>
      <c r="R154">
        <f t="shared" si="13"/>
        <v>3.116E-2</v>
      </c>
      <c r="T154">
        <f t="shared" si="14"/>
        <v>3.116E-2</v>
      </c>
      <c r="X154">
        <f t="shared" si="15"/>
        <v>0</v>
      </c>
    </row>
    <row r="155" spans="2:27">
      <c r="E155" t="s">
        <v>45</v>
      </c>
      <c r="J155">
        <v>0.49530000000000002</v>
      </c>
      <c r="L155">
        <f t="shared" si="12"/>
        <v>0.99060000000000004</v>
      </c>
      <c r="O155">
        <v>0.99819999999999998</v>
      </c>
      <c r="Q155">
        <v>6769</v>
      </c>
      <c r="R155">
        <f t="shared" si="13"/>
        <v>6.769E-2</v>
      </c>
      <c r="T155">
        <f t="shared" si="14"/>
        <v>6.7568158000000003E-2</v>
      </c>
      <c r="X155">
        <f t="shared" si="15"/>
        <v>6.7053714E-2</v>
      </c>
    </row>
    <row r="156" spans="2:27">
      <c r="E156" t="s">
        <v>47</v>
      </c>
      <c r="J156">
        <v>0</v>
      </c>
      <c r="L156">
        <f t="shared" si="12"/>
        <v>0</v>
      </c>
      <c r="O156">
        <v>1</v>
      </c>
      <c r="Q156">
        <v>23863</v>
      </c>
      <c r="R156">
        <f t="shared" si="13"/>
        <v>0.23863000000000001</v>
      </c>
      <c r="T156">
        <f t="shared" si="14"/>
        <v>0.23863000000000001</v>
      </c>
      <c r="X156">
        <f t="shared" si="15"/>
        <v>0</v>
      </c>
    </row>
    <row r="157" spans="2:27">
      <c r="B157" t="s">
        <v>20</v>
      </c>
      <c r="D157" t="s">
        <v>31</v>
      </c>
      <c r="E157" t="s">
        <v>32</v>
      </c>
      <c r="J157">
        <v>0</v>
      </c>
      <c r="L157">
        <f t="shared" si="12"/>
        <v>0</v>
      </c>
      <c r="O157">
        <v>1</v>
      </c>
      <c r="Q157">
        <v>86779</v>
      </c>
      <c r="R157">
        <f t="shared" si="13"/>
        <v>0.86778999999999995</v>
      </c>
      <c r="T157">
        <f t="shared" si="14"/>
        <v>0.86778999999999995</v>
      </c>
      <c r="V157">
        <f>T157+T158</f>
        <v>0.99855891099999994</v>
      </c>
      <c r="X157">
        <f t="shared" si="15"/>
        <v>0</v>
      </c>
      <c r="AA157">
        <f>SUM(X157:X158)</f>
        <v>0.13096722599999999</v>
      </c>
    </row>
    <row r="158" spans="2:27">
      <c r="E158" t="s">
        <v>17</v>
      </c>
      <c r="J158">
        <v>0.49530000000000002</v>
      </c>
      <c r="L158">
        <f t="shared" si="12"/>
        <v>0.99060000000000004</v>
      </c>
      <c r="O158">
        <v>0.98909999999999998</v>
      </c>
      <c r="Q158">
        <v>13221</v>
      </c>
      <c r="R158">
        <f t="shared" si="13"/>
        <v>0.13220999999999999</v>
      </c>
      <c r="T158">
        <f t="shared" si="14"/>
        <v>0.13076891099999999</v>
      </c>
      <c r="X158">
        <f t="shared" si="15"/>
        <v>0.13096722599999999</v>
      </c>
    </row>
    <row r="159" spans="2:27">
      <c r="D159" t="s">
        <v>33</v>
      </c>
      <c r="E159" t="s">
        <v>32</v>
      </c>
      <c r="J159">
        <v>0.44440000000000002</v>
      </c>
      <c r="L159">
        <f t="shared" si="12"/>
        <v>0.88880000000000003</v>
      </c>
      <c r="O159">
        <v>0.9889</v>
      </c>
      <c r="Q159">
        <v>34532</v>
      </c>
      <c r="R159">
        <f t="shared" si="13"/>
        <v>0.34532000000000002</v>
      </c>
      <c r="T159">
        <f t="shared" si="14"/>
        <v>0.34148694800000001</v>
      </c>
      <c r="V159">
        <f>T159+T160+T161</f>
        <v>0.99474923199999998</v>
      </c>
      <c r="X159">
        <f t="shared" si="15"/>
        <v>0.30692041600000003</v>
      </c>
      <c r="AA159">
        <f>SUM(X159:X161)</f>
        <v>0.43695647800000004</v>
      </c>
    </row>
    <row r="160" spans="2:27">
      <c r="E160" t="s">
        <v>17</v>
      </c>
      <c r="J160">
        <v>0.49530000000000002</v>
      </c>
      <c r="L160">
        <f t="shared" si="12"/>
        <v>0.99060000000000004</v>
      </c>
      <c r="O160">
        <v>0.98919999999999997</v>
      </c>
      <c r="Q160">
        <v>13127</v>
      </c>
      <c r="R160">
        <f t="shared" si="13"/>
        <v>0.13127</v>
      </c>
      <c r="T160">
        <f t="shared" si="14"/>
        <v>0.12985228399999998</v>
      </c>
      <c r="X160">
        <f t="shared" si="15"/>
        <v>0.13003606200000001</v>
      </c>
    </row>
    <row r="161" spans="4:27">
      <c r="E161" t="s">
        <v>18</v>
      </c>
      <c r="J161">
        <v>0</v>
      </c>
      <c r="L161">
        <f t="shared" si="12"/>
        <v>0</v>
      </c>
      <c r="O161">
        <v>1</v>
      </c>
      <c r="Q161">
        <v>52341</v>
      </c>
      <c r="R161">
        <f t="shared" si="13"/>
        <v>0.52341000000000004</v>
      </c>
      <c r="T161">
        <f t="shared" si="14"/>
        <v>0.52341000000000004</v>
      </c>
      <c r="X161">
        <f t="shared" si="15"/>
        <v>0</v>
      </c>
    </row>
    <row r="162" spans="4:27">
      <c r="D162" t="s">
        <v>34</v>
      </c>
      <c r="E162" t="s">
        <v>32</v>
      </c>
      <c r="J162">
        <v>0.48332999999999998</v>
      </c>
      <c r="L162">
        <f t="shared" si="12"/>
        <v>0.96665999999999996</v>
      </c>
      <c r="O162">
        <v>0.40620000000000001</v>
      </c>
      <c r="Q162">
        <v>45461</v>
      </c>
      <c r="R162">
        <f t="shared" si="13"/>
        <v>0.45461000000000001</v>
      </c>
      <c r="T162">
        <f t="shared" si="14"/>
        <v>0.18466258200000002</v>
      </c>
      <c r="V162">
        <f>SUM(T162:T165)</f>
        <v>0.72335705299999997</v>
      </c>
      <c r="X162">
        <f t="shared" si="15"/>
        <v>0.43945330259999998</v>
      </c>
      <c r="AA162">
        <f>SUM(X162:X165)</f>
        <v>0.93945982260000005</v>
      </c>
    </row>
    <row r="163" spans="4:27">
      <c r="E163" t="s">
        <v>17</v>
      </c>
      <c r="J163">
        <v>0.49530000000000002</v>
      </c>
      <c r="L163">
        <f t="shared" si="12"/>
        <v>0.99060000000000004</v>
      </c>
      <c r="O163">
        <v>0.98919999999999997</v>
      </c>
      <c r="Q163">
        <v>12026</v>
      </c>
      <c r="R163">
        <f t="shared" si="13"/>
        <v>0.12026000000000001</v>
      </c>
      <c r="T163">
        <f t="shared" si="14"/>
        <v>0.11896119200000001</v>
      </c>
      <c r="X163">
        <f t="shared" si="15"/>
        <v>0.11912955600000001</v>
      </c>
    </row>
    <row r="164" spans="4:27">
      <c r="E164" t="s">
        <v>18</v>
      </c>
      <c r="J164">
        <v>0.46289999999999998</v>
      </c>
      <c r="L164">
        <f t="shared" si="12"/>
        <v>0.92579999999999996</v>
      </c>
      <c r="O164">
        <v>0.98060000000000003</v>
      </c>
      <c r="Q164">
        <v>8166</v>
      </c>
      <c r="R164">
        <f t="shared" si="13"/>
        <v>8.1659999999999996E-2</v>
      </c>
      <c r="T164">
        <f t="shared" si="14"/>
        <v>8.0075796000000005E-2</v>
      </c>
      <c r="X164">
        <f t="shared" si="15"/>
        <v>7.5600827999999995E-2</v>
      </c>
    </row>
    <row r="165" spans="4:27">
      <c r="E165" t="s">
        <v>19</v>
      </c>
      <c r="J165">
        <v>0.44440000000000002</v>
      </c>
      <c r="L165">
        <f t="shared" si="12"/>
        <v>0.88880000000000003</v>
      </c>
      <c r="O165">
        <v>0.9889</v>
      </c>
      <c r="Q165">
        <v>34347</v>
      </c>
      <c r="R165">
        <f t="shared" si="13"/>
        <v>0.34347</v>
      </c>
      <c r="T165">
        <f t="shared" si="14"/>
        <v>0.33965748299999998</v>
      </c>
      <c r="X165">
        <f>R165*L165</f>
        <v>0.30527613600000003</v>
      </c>
    </row>
    <row r="166" spans="4:27">
      <c r="D166" t="s">
        <v>43</v>
      </c>
      <c r="E166" t="s">
        <v>44</v>
      </c>
      <c r="J166">
        <v>0.46289999999999998</v>
      </c>
      <c r="L166">
        <f t="shared" si="12"/>
        <v>0.92579999999999996</v>
      </c>
      <c r="O166">
        <v>0.98029999999999995</v>
      </c>
      <c r="Q166">
        <v>7903</v>
      </c>
      <c r="R166">
        <f t="shared" si="13"/>
        <v>7.9030000000000003E-2</v>
      </c>
      <c r="T166">
        <f t="shared" si="14"/>
        <v>7.7473108999999998E-2</v>
      </c>
      <c r="V166">
        <f>SUM(T166:T170)</f>
        <v>0.72818988800000006</v>
      </c>
      <c r="X166">
        <f t="shared" ref="X166:X176" si="16">R166*L166</f>
        <v>7.3165973999999995E-2</v>
      </c>
      <c r="AA166">
        <f>SUM(X166:X170)</f>
        <v>0.92776095420000004</v>
      </c>
    </row>
    <row r="167" spans="4:27">
      <c r="E167" t="s">
        <v>17</v>
      </c>
      <c r="J167">
        <v>0.4375</v>
      </c>
      <c r="L167">
        <f t="shared" si="12"/>
        <v>0.875</v>
      </c>
      <c r="O167">
        <v>0.99280000000000002</v>
      </c>
      <c r="Q167">
        <v>27006</v>
      </c>
      <c r="R167">
        <f t="shared" si="13"/>
        <v>0.27006000000000002</v>
      </c>
      <c r="T167">
        <f t="shared" si="14"/>
        <v>0.26811556800000003</v>
      </c>
      <c r="X167">
        <f t="shared" si="16"/>
        <v>0.23630250000000003</v>
      </c>
    </row>
    <row r="168" spans="4:27">
      <c r="E168" t="s">
        <v>18</v>
      </c>
      <c r="J168">
        <v>0.49530000000000002</v>
      </c>
      <c r="L168">
        <f t="shared" si="12"/>
        <v>0.99060000000000004</v>
      </c>
      <c r="O168">
        <v>0.98919999999999997</v>
      </c>
      <c r="Q168">
        <v>12013</v>
      </c>
      <c r="R168">
        <f t="shared" si="13"/>
        <v>0.12013</v>
      </c>
      <c r="T168">
        <f t="shared" si="14"/>
        <v>0.118832596</v>
      </c>
      <c r="X168">
        <f t="shared" si="16"/>
        <v>0.119000778</v>
      </c>
    </row>
    <row r="169" spans="4:27">
      <c r="E169" t="s">
        <v>19</v>
      </c>
      <c r="J169">
        <v>0.40379999999999999</v>
      </c>
      <c r="L169">
        <f t="shared" si="12"/>
        <v>0.80759999999999998</v>
      </c>
      <c r="O169">
        <v>0.98780000000000001</v>
      </c>
      <c r="Q169">
        <v>8671</v>
      </c>
      <c r="R169">
        <f t="shared" si="13"/>
        <v>8.6709999999999995E-2</v>
      </c>
      <c r="T169">
        <f t="shared" si="14"/>
        <v>8.5652138000000003E-2</v>
      </c>
      <c r="X169">
        <f t="shared" si="16"/>
        <v>7.0026995999999994E-2</v>
      </c>
    </row>
    <row r="170" spans="4:27">
      <c r="E170" t="s">
        <v>45</v>
      </c>
      <c r="J170">
        <v>0.48332999999999998</v>
      </c>
      <c r="L170">
        <f t="shared" ref="L170:L176" si="17">J170*2</f>
        <v>0.96665999999999996</v>
      </c>
      <c r="O170">
        <v>0.40110000000000001</v>
      </c>
      <c r="Q170">
        <v>44407</v>
      </c>
      <c r="R170">
        <f t="shared" si="13"/>
        <v>0.44407000000000002</v>
      </c>
      <c r="T170">
        <f t="shared" si="14"/>
        <v>0.17811647700000002</v>
      </c>
      <c r="X170">
        <f t="shared" si="16"/>
        <v>0.42926470620000001</v>
      </c>
    </row>
    <row r="171" spans="4:27">
      <c r="D171" t="s">
        <v>49</v>
      </c>
      <c r="E171" t="s">
        <v>44</v>
      </c>
      <c r="J171">
        <v>0.4375</v>
      </c>
      <c r="L171">
        <f t="shared" si="17"/>
        <v>0.875</v>
      </c>
      <c r="O171">
        <v>0.99280000000000002</v>
      </c>
      <c r="Q171">
        <v>27363</v>
      </c>
      <c r="R171">
        <f t="shared" si="13"/>
        <v>0.27362999999999998</v>
      </c>
      <c r="T171">
        <f t="shared" si="14"/>
        <v>0.27165986399999997</v>
      </c>
      <c r="V171">
        <f>SUM(T171:T176)</f>
        <v>0.72987471199999998</v>
      </c>
      <c r="X171">
        <f t="shared" si="16"/>
        <v>0.23942624999999998</v>
      </c>
      <c r="AA171">
        <f>SUM(X171:X176)</f>
        <v>0.92554169000000008</v>
      </c>
    </row>
    <row r="172" spans="4:27">
      <c r="E172" t="s">
        <v>17</v>
      </c>
      <c r="J172">
        <v>0.48330000000000001</v>
      </c>
      <c r="L172">
        <f t="shared" si="17"/>
        <v>0.96660000000000001</v>
      </c>
      <c r="O172">
        <v>0.3992</v>
      </c>
      <c r="Q172">
        <v>43922</v>
      </c>
      <c r="R172">
        <f t="shared" si="13"/>
        <v>0.43922</v>
      </c>
      <c r="T172">
        <f t="shared" si="14"/>
        <v>0.175336624</v>
      </c>
      <c r="X172">
        <f t="shared" si="16"/>
        <v>0.42455005200000001</v>
      </c>
    </row>
    <row r="173" spans="4:27">
      <c r="E173" t="s">
        <v>18</v>
      </c>
      <c r="J173">
        <v>0.40379999999999999</v>
      </c>
      <c r="L173">
        <f t="shared" si="17"/>
        <v>0.80759999999999998</v>
      </c>
      <c r="O173">
        <v>0.98799999999999999</v>
      </c>
      <c r="Q173">
        <v>8305</v>
      </c>
      <c r="R173">
        <f t="shared" si="13"/>
        <v>8.3049999999999999E-2</v>
      </c>
      <c r="T173">
        <f t="shared" si="14"/>
        <v>8.2053399999999999E-2</v>
      </c>
      <c r="X173">
        <f t="shared" si="16"/>
        <v>6.7071179999999994E-2</v>
      </c>
    </row>
    <row r="174" spans="4:27">
      <c r="E174" t="s">
        <v>19</v>
      </c>
      <c r="J174">
        <v>0.49530000000000002</v>
      </c>
      <c r="L174">
        <f t="shared" si="17"/>
        <v>0.99060000000000004</v>
      </c>
      <c r="O174">
        <v>0.98529999999999995</v>
      </c>
      <c r="Q174">
        <v>10763</v>
      </c>
      <c r="R174">
        <f t="shared" si="13"/>
        <v>0.10763</v>
      </c>
      <c r="T174">
        <f t="shared" si="14"/>
        <v>0.106047839</v>
      </c>
      <c r="X174">
        <f t="shared" si="16"/>
        <v>0.10661827800000001</v>
      </c>
    </row>
    <row r="175" spans="4:27">
      <c r="E175" t="s">
        <v>45</v>
      </c>
      <c r="J175">
        <v>0.45229999999999998</v>
      </c>
      <c r="L175">
        <f t="shared" si="17"/>
        <v>0.90459999999999996</v>
      </c>
      <c r="O175">
        <v>0.98229999999999995</v>
      </c>
      <c r="Q175">
        <v>2395</v>
      </c>
      <c r="R175">
        <f t="shared" si="13"/>
        <v>2.3949999999999999E-2</v>
      </c>
      <c r="T175">
        <f t="shared" si="14"/>
        <v>2.3526084999999999E-2</v>
      </c>
      <c r="X175">
        <f t="shared" si="16"/>
        <v>2.1665169999999997E-2</v>
      </c>
    </row>
    <row r="176" spans="4:27">
      <c r="E176" t="s">
        <v>47</v>
      </c>
      <c r="J176">
        <v>0.45650000000000002</v>
      </c>
      <c r="L176">
        <f t="shared" si="17"/>
        <v>0.91300000000000003</v>
      </c>
      <c r="O176">
        <v>0.98250000000000004</v>
      </c>
      <c r="Q176">
        <v>7252</v>
      </c>
      <c r="R176">
        <f t="shared" si="13"/>
        <v>7.2520000000000001E-2</v>
      </c>
      <c r="T176">
        <f t="shared" si="14"/>
        <v>7.1250900000000006E-2</v>
      </c>
      <c r="X176">
        <f t="shared" si="16"/>
        <v>6.6210760000000007E-2</v>
      </c>
    </row>
    <row r="177" spans="1:27">
      <c r="B177" t="s">
        <v>28</v>
      </c>
      <c r="J177">
        <v>0</v>
      </c>
      <c r="L177">
        <f t="shared" si="12"/>
        <v>0</v>
      </c>
      <c r="Q177">
        <v>100000</v>
      </c>
      <c r="V177">
        <v>1</v>
      </c>
      <c r="AA177">
        <v>0</v>
      </c>
    </row>
    <row r="180" spans="1:27">
      <c r="F180" t="s">
        <v>1</v>
      </c>
      <c r="J180" t="s">
        <v>2</v>
      </c>
      <c r="L180" t="s">
        <v>3</v>
      </c>
      <c r="O180" t="s">
        <v>4</v>
      </c>
      <c r="Q180" t="s">
        <v>5</v>
      </c>
      <c r="R180" t="s">
        <v>6</v>
      </c>
      <c r="T180" t="s">
        <v>7</v>
      </c>
      <c r="V180" t="s">
        <v>8</v>
      </c>
      <c r="X180" t="s">
        <v>22</v>
      </c>
      <c r="AA180" t="s">
        <v>23</v>
      </c>
    </row>
    <row r="181" spans="1:27">
      <c r="A181" t="s">
        <v>36</v>
      </c>
      <c r="B181" t="s">
        <v>10</v>
      </c>
      <c r="D181" t="s">
        <v>11</v>
      </c>
      <c r="E181" t="s">
        <v>12</v>
      </c>
      <c r="J181">
        <v>0.375</v>
      </c>
      <c r="L181">
        <f>J181*2</f>
        <v>0.75</v>
      </c>
      <c r="O181">
        <v>0.99</v>
      </c>
      <c r="Q181">
        <v>127</v>
      </c>
      <c r="R181">
        <f>Q181/1434</f>
        <v>8.8563458856345881E-2</v>
      </c>
      <c r="T181">
        <f>R181*O181</f>
        <v>8.7677824267782423E-2</v>
      </c>
      <c r="V181">
        <f>T181+T182</f>
        <v>0.90505411436541139</v>
      </c>
      <c r="X181">
        <f>R181*L181</f>
        <v>6.6422594142259414E-2</v>
      </c>
      <c r="AA181">
        <f>SUM(X181,X182)</f>
        <v>0.85353919107391907</v>
      </c>
    </row>
    <row r="182" spans="1:27">
      <c r="E182" t="s">
        <v>13</v>
      </c>
      <c r="J182">
        <v>0.43180000000000002</v>
      </c>
      <c r="L182">
        <f t="shared" ref="L182:L209" si="18">J182*2</f>
        <v>0.86360000000000003</v>
      </c>
      <c r="O182">
        <v>0.89680000000000004</v>
      </c>
      <c r="Q182">
        <v>1307</v>
      </c>
      <c r="R182">
        <f t="shared" ref="R182:R209" si="19">Q182/1434</f>
        <v>0.91143654114365413</v>
      </c>
      <c r="T182">
        <f t="shared" ref="T182:T209" si="20">R182*O182</f>
        <v>0.81737629009762902</v>
      </c>
      <c r="X182">
        <f t="shared" ref="X182:X208" si="21">R182*L182</f>
        <v>0.7871165969316597</v>
      </c>
    </row>
    <row r="183" spans="1:27">
      <c r="D183" t="s">
        <v>14</v>
      </c>
      <c r="E183" t="s">
        <v>12</v>
      </c>
      <c r="J183">
        <v>0.375</v>
      </c>
      <c r="L183">
        <f t="shared" si="18"/>
        <v>0.75</v>
      </c>
      <c r="O183">
        <v>0.99050000000000005</v>
      </c>
      <c r="Q183">
        <v>127</v>
      </c>
      <c r="R183">
        <f t="shared" si="19"/>
        <v>8.8563458856345881E-2</v>
      </c>
      <c r="T183">
        <f t="shared" si="20"/>
        <v>8.77221059972106E-2</v>
      </c>
      <c r="V183">
        <f>T183+T184+T185</f>
        <v>0.90473557182705722</v>
      </c>
      <c r="X183">
        <f t="shared" si="21"/>
        <v>6.6422594142259414E-2</v>
      </c>
      <c r="AA183">
        <f>SUM(X183:X185)</f>
        <v>0.7817168758716877</v>
      </c>
    </row>
    <row r="184" spans="1:27">
      <c r="E184" t="s">
        <v>13</v>
      </c>
      <c r="J184">
        <v>0.38090000000000002</v>
      </c>
      <c r="L184">
        <f t="shared" si="18"/>
        <v>0.76180000000000003</v>
      </c>
      <c r="O184">
        <v>0.78249999999999997</v>
      </c>
      <c r="Q184">
        <v>44</v>
      </c>
      <c r="R184">
        <f t="shared" si="19"/>
        <v>3.0683403068340307E-2</v>
      </c>
      <c r="T184">
        <f t="shared" si="20"/>
        <v>2.4009762900976291E-2</v>
      </c>
      <c r="X184">
        <f t="shared" si="21"/>
        <v>2.3374616457461646E-2</v>
      </c>
    </row>
    <row r="185" spans="1:27">
      <c r="E185" t="s">
        <v>15</v>
      </c>
      <c r="J185">
        <v>0.39279999999999998</v>
      </c>
      <c r="L185">
        <f t="shared" si="18"/>
        <v>0.78559999999999997</v>
      </c>
      <c r="O185">
        <v>0.90037</v>
      </c>
      <c r="Q185">
        <v>1263</v>
      </c>
      <c r="R185">
        <f t="shared" si="19"/>
        <v>0.88075313807531386</v>
      </c>
      <c r="T185">
        <f t="shared" si="20"/>
        <v>0.79300370292887035</v>
      </c>
      <c r="X185">
        <f t="shared" si="21"/>
        <v>0.69191966527196658</v>
      </c>
    </row>
    <row r="186" spans="1:27">
      <c r="D186" t="s">
        <v>16</v>
      </c>
      <c r="E186" t="s">
        <v>12</v>
      </c>
      <c r="J186">
        <v>0.3125</v>
      </c>
      <c r="L186">
        <f t="shared" si="18"/>
        <v>0.625</v>
      </c>
      <c r="O186">
        <v>0.52100000000000002</v>
      </c>
      <c r="Q186">
        <v>40</v>
      </c>
      <c r="R186">
        <f t="shared" si="19"/>
        <v>2.7894002789400279E-2</v>
      </c>
      <c r="T186">
        <f t="shared" si="20"/>
        <v>1.4532775453277545E-2</v>
      </c>
      <c r="V186">
        <f>T186+T187+T188+T200</f>
        <v>0.89667810320781038</v>
      </c>
      <c r="X186">
        <f t="shared" si="21"/>
        <v>1.7433751743375175E-2</v>
      </c>
      <c r="AA186">
        <f>SUM(X186:X188)</f>
        <v>0.84073389121338904</v>
      </c>
    </row>
    <row r="187" spans="1:27">
      <c r="E187" t="s">
        <v>17</v>
      </c>
      <c r="J187">
        <v>0.43180000000000002</v>
      </c>
      <c r="L187">
        <f t="shared" si="18"/>
        <v>0.86360000000000003</v>
      </c>
      <c r="O187">
        <v>0.89890000000000003</v>
      </c>
      <c r="Q187">
        <v>1276</v>
      </c>
      <c r="R187">
        <f t="shared" si="19"/>
        <v>0.88981868898186889</v>
      </c>
      <c r="T187">
        <f t="shared" si="20"/>
        <v>0.79985801952580193</v>
      </c>
      <c r="X187">
        <f t="shared" si="21"/>
        <v>0.76844741980474196</v>
      </c>
    </row>
    <row r="188" spans="1:27">
      <c r="E188" t="s">
        <v>18</v>
      </c>
      <c r="J188">
        <v>0.33329999999999999</v>
      </c>
      <c r="L188">
        <f t="shared" si="18"/>
        <v>0.66659999999999997</v>
      </c>
      <c r="O188">
        <v>1</v>
      </c>
      <c r="Q188">
        <v>118</v>
      </c>
      <c r="R188">
        <f t="shared" si="19"/>
        <v>8.2287308228730829E-2</v>
      </c>
      <c r="T188">
        <f t="shared" si="20"/>
        <v>8.2287308228730829E-2</v>
      </c>
      <c r="X188">
        <f t="shared" si="21"/>
        <v>5.4852719665271971E-2</v>
      </c>
    </row>
    <row r="189" spans="1:27">
      <c r="D189" t="s">
        <v>43</v>
      </c>
      <c r="E189" t="s">
        <v>44</v>
      </c>
    </row>
    <row r="190" spans="1:27">
      <c r="E190" t="s">
        <v>17</v>
      </c>
    </row>
    <row r="191" spans="1:27">
      <c r="E191" t="s">
        <v>18</v>
      </c>
    </row>
    <row r="192" spans="1:27">
      <c r="E192" t="s">
        <v>19</v>
      </c>
    </row>
    <row r="193" spans="2:27">
      <c r="E193" t="s">
        <v>45</v>
      </c>
    </row>
    <row r="194" spans="2:27">
      <c r="D194" t="s">
        <v>49</v>
      </c>
      <c r="E194" t="s">
        <v>44</v>
      </c>
    </row>
    <row r="195" spans="2:27">
      <c r="E195" t="s">
        <v>17</v>
      </c>
    </row>
    <row r="196" spans="2:27">
      <c r="E196" t="s">
        <v>18</v>
      </c>
    </row>
    <row r="197" spans="2:27">
      <c r="E197" t="s">
        <v>19</v>
      </c>
    </row>
    <row r="198" spans="2:27">
      <c r="E198" t="s">
        <v>45</v>
      </c>
    </row>
    <row r="199" spans="2:27">
      <c r="E199" t="s">
        <v>47</v>
      </c>
    </row>
    <row r="200" spans="2:27">
      <c r="E200" t="s">
        <v>19</v>
      </c>
      <c r="J200" t="s">
        <v>35</v>
      </c>
      <c r="L200" t="s">
        <v>35</v>
      </c>
      <c r="Q200">
        <v>0</v>
      </c>
      <c r="R200">
        <f t="shared" si="19"/>
        <v>0</v>
      </c>
      <c r="T200">
        <f t="shared" si="20"/>
        <v>0</v>
      </c>
      <c r="X200" t="e">
        <f t="shared" si="21"/>
        <v>#VALUE!</v>
      </c>
    </row>
    <row r="201" spans="2:27">
      <c r="B201" t="s">
        <v>20</v>
      </c>
      <c r="D201" t="s">
        <v>11</v>
      </c>
      <c r="E201" t="s">
        <v>12</v>
      </c>
      <c r="J201">
        <v>0.47720000000000001</v>
      </c>
      <c r="L201">
        <f t="shared" si="18"/>
        <v>0.95440000000000003</v>
      </c>
      <c r="O201">
        <v>0.87439999999999996</v>
      </c>
      <c r="Q201">
        <v>1368</v>
      </c>
      <c r="R201">
        <f t="shared" si="19"/>
        <v>0.95397489539748959</v>
      </c>
      <c r="T201">
        <f t="shared" si="20"/>
        <v>0.8341556485355649</v>
      </c>
      <c r="V201">
        <f>T201+T202</f>
        <v>0.87962845188284522</v>
      </c>
      <c r="X201">
        <f t="shared" si="21"/>
        <v>0.9104736401673641</v>
      </c>
      <c r="AA201">
        <f>SUM(X201:X202)</f>
        <v>0.94112635983263604</v>
      </c>
    </row>
    <row r="202" spans="2:27">
      <c r="E202" t="s">
        <v>13</v>
      </c>
      <c r="J202">
        <v>0.33300000000000002</v>
      </c>
      <c r="L202">
        <f t="shared" si="18"/>
        <v>0.66600000000000004</v>
      </c>
      <c r="O202">
        <v>0.98799999999999999</v>
      </c>
      <c r="Q202">
        <v>66</v>
      </c>
      <c r="R202">
        <f t="shared" si="19"/>
        <v>4.6025104602510462E-2</v>
      </c>
      <c r="T202">
        <f t="shared" si="20"/>
        <v>4.5472803347280336E-2</v>
      </c>
      <c r="X202">
        <f t="shared" si="21"/>
        <v>3.0652719665271971E-2</v>
      </c>
    </row>
    <row r="203" spans="2:27">
      <c r="D203" t="s">
        <v>14</v>
      </c>
      <c r="E203" t="s">
        <v>12</v>
      </c>
      <c r="J203">
        <v>0</v>
      </c>
      <c r="L203">
        <f t="shared" si="18"/>
        <v>0</v>
      </c>
      <c r="O203">
        <v>0.93332999999999999</v>
      </c>
      <c r="Q203">
        <v>25</v>
      </c>
      <c r="R203">
        <f t="shared" si="19"/>
        <v>1.7433751743375175E-2</v>
      </c>
      <c r="T203">
        <f t="shared" si="20"/>
        <v>1.6271443514644351E-2</v>
      </c>
      <c r="V203">
        <f>T203+T204+T205</f>
        <v>0.87900240585774059</v>
      </c>
      <c r="X203">
        <f t="shared" si="21"/>
        <v>0</v>
      </c>
      <c r="AA203">
        <f>SUM(X203:X205)</f>
        <v>0.9234566248256626</v>
      </c>
    </row>
    <row r="204" spans="2:27">
      <c r="E204" t="s">
        <v>13</v>
      </c>
      <c r="J204">
        <v>0.2</v>
      </c>
      <c r="L204">
        <f t="shared" si="18"/>
        <v>0.4</v>
      </c>
      <c r="O204">
        <v>0.98699999999999999</v>
      </c>
      <c r="Q204">
        <v>37</v>
      </c>
      <c r="R204">
        <f t="shared" si="19"/>
        <v>2.5801952580195259E-2</v>
      </c>
      <c r="T204">
        <f t="shared" si="20"/>
        <v>2.5466527196652721E-2</v>
      </c>
      <c r="X204">
        <f t="shared" si="21"/>
        <v>1.0320781032078105E-2</v>
      </c>
    </row>
    <row r="205" spans="2:27">
      <c r="E205" t="s">
        <v>15</v>
      </c>
      <c r="J205">
        <v>0.47720000000000001</v>
      </c>
      <c r="L205">
        <f t="shared" si="18"/>
        <v>0.95440000000000003</v>
      </c>
      <c r="O205">
        <v>0.87509999999999999</v>
      </c>
      <c r="Q205">
        <v>1372</v>
      </c>
      <c r="R205">
        <f t="shared" si="19"/>
        <v>0.95676429567642962</v>
      </c>
      <c r="T205">
        <f t="shared" si="20"/>
        <v>0.83726443514644355</v>
      </c>
      <c r="X205">
        <f t="shared" si="21"/>
        <v>0.91313584379358448</v>
      </c>
    </row>
    <row r="206" spans="2:27">
      <c r="D206" t="s">
        <v>16</v>
      </c>
      <c r="E206" t="s">
        <v>12</v>
      </c>
      <c r="J206">
        <v>0.26919999999999999</v>
      </c>
      <c r="L206">
        <f t="shared" si="18"/>
        <v>0.53839999999999999</v>
      </c>
      <c r="O206">
        <v>0.94710000000000005</v>
      </c>
      <c r="Q206">
        <v>12</v>
      </c>
      <c r="R206">
        <f t="shared" si="19"/>
        <v>8.368200836820083E-3</v>
      </c>
      <c r="T206">
        <f t="shared" si="20"/>
        <v>7.9255230125523015E-3</v>
      </c>
      <c r="V206">
        <f>SUM(T206:T209)</f>
        <v>0.88071813110181318</v>
      </c>
      <c r="X206">
        <f t="shared" si="21"/>
        <v>4.5054393305439325E-3</v>
      </c>
      <c r="AA206">
        <f>SUM(X206:X209)</f>
        <v>0.91883012552301246</v>
      </c>
    </row>
    <row r="207" spans="2:27">
      <c r="E207" t="s">
        <v>17</v>
      </c>
      <c r="J207">
        <v>0.47720000000000001</v>
      </c>
      <c r="L207">
        <f t="shared" si="18"/>
        <v>0.95440000000000003</v>
      </c>
      <c r="O207">
        <v>0.87560000000000004</v>
      </c>
      <c r="Q207">
        <v>1339</v>
      </c>
      <c r="R207">
        <f t="shared" si="19"/>
        <v>0.9337517433751743</v>
      </c>
      <c r="T207">
        <f t="shared" si="20"/>
        <v>0.81759302649930266</v>
      </c>
      <c r="X207">
        <f t="shared" si="21"/>
        <v>0.89117266387726635</v>
      </c>
    </row>
    <row r="208" spans="2:27">
      <c r="E208" t="s">
        <v>18</v>
      </c>
      <c r="J208">
        <v>0.2</v>
      </c>
      <c r="L208">
        <f t="shared" si="18"/>
        <v>0.4</v>
      </c>
      <c r="O208">
        <v>0.9294</v>
      </c>
      <c r="Q208">
        <v>48</v>
      </c>
      <c r="R208">
        <f t="shared" si="19"/>
        <v>3.3472803347280332E-2</v>
      </c>
      <c r="T208">
        <f t="shared" si="20"/>
        <v>3.1109623430962342E-2</v>
      </c>
      <c r="X208">
        <f t="shared" si="21"/>
        <v>1.3389121338912133E-2</v>
      </c>
    </row>
    <row r="209" spans="2:27">
      <c r="E209" t="s">
        <v>19</v>
      </c>
      <c r="J209">
        <v>0.2</v>
      </c>
      <c r="L209">
        <f t="shared" si="18"/>
        <v>0.4</v>
      </c>
      <c r="O209">
        <v>0.98699999999999999</v>
      </c>
      <c r="Q209">
        <v>35</v>
      </c>
      <c r="R209">
        <f t="shared" si="19"/>
        <v>2.4407252440725245E-2</v>
      </c>
      <c r="T209">
        <f t="shared" si="20"/>
        <v>2.4089958158995818E-2</v>
      </c>
      <c r="X209">
        <f>R209*L209</f>
        <v>9.7629009762900988E-3</v>
      </c>
    </row>
    <row r="210" spans="2:27">
      <c r="D210" t="s">
        <v>43</v>
      </c>
      <c r="E210" t="s">
        <v>44</v>
      </c>
    </row>
    <row r="211" spans="2:27">
      <c r="E211" t="s">
        <v>17</v>
      </c>
    </row>
    <row r="212" spans="2:27">
      <c r="E212" t="s">
        <v>18</v>
      </c>
    </row>
    <row r="213" spans="2:27">
      <c r="E213" t="s">
        <v>19</v>
      </c>
    </row>
    <row r="214" spans="2:27">
      <c r="E214" t="s">
        <v>45</v>
      </c>
    </row>
    <row r="215" spans="2:27">
      <c r="D215" t="s">
        <v>49</v>
      </c>
      <c r="E215" t="s">
        <v>44</v>
      </c>
    </row>
    <row r="216" spans="2:27">
      <c r="E216" t="s">
        <v>17</v>
      </c>
    </row>
    <row r="217" spans="2:27">
      <c r="E217" t="s">
        <v>18</v>
      </c>
    </row>
    <row r="218" spans="2:27">
      <c r="E218" t="s">
        <v>19</v>
      </c>
    </row>
    <row r="219" spans="2:27">
      <c r="E219" t="s">
        <v>45</v>
      </c>
    </row>
    <row r="220" spans="2:27">
      <c r="E220" t="s">
        <v>47</v>
      </c>
    </row>
    <row r="221" spans="2:27">
      <c r="B221" t="s">
        <v>51</v>
      </c>
      <c r="J221">
        <v>0</v>
      </c>
      <c r="L221">
        <v>0</v>
      </c>
      <c r="Q221">
        <v>1434</v>
      </c>
      <c r="AA221">
        <v>0</v>
      </c>
    </row>
    <row r="225" spans="1:27">
      <c r="J225" t="s">
        <v>2</v>
      </c>
      <c r="L225" t="s">
        <v>24</v>
      </c>
      <c r="O225" t="s">
        <v>25</v>
      </c>
      <c r="Q225" t="s">
        <v>5</v>
      </c>
      <c r="R225" t="s">
        <v>6</v>
      </c>
      <c r="T225" t="s">
        <v>7</v>
      </c>
      <c r="V225" t="s">
        <v>8</v>
      </c>
      <c r="X225" t="s">
        <v>22</v>
      </c>
      <c r="AA225" t="s">
        <v>23</v>
      </c>
    </row>
    <row r="226" spans="1:27">
      <c r="A226" t="s">
        <v>40</v>
      </c>
      <c r="B226" t="s">
        <v>10</v>
      </c>
      <c r="D226" t="s">
        <v>11</v>
      </c>
      <c r="E226" t="s">
        <v>12</v>
      </c>
      <c r="J226">
        <v>0.22489999999999999</v>
      </c>
      <c r="L226">
        <f t="shared" ref="L226:L266" si="22">J226*2</f>
        <v>0.44979999999999998</v>
      </c>
      <c r="O226">
        <v>0.94915000000000005</v>
      </c>
      <c r="Q226">
        <v>6068</v>
      </c>
      <c r="R226">
        <f>Q226/10000</f>
        <v>0.60680000000000001</v>
      </c>
      <c r="T226">
        <f>R226*O226</f>
        <v>0.57594422000000001</v>
      </c>
      <c r="V226">
        <f>SUM(T226:T227)</f>
        <v>0.89850190799999996</v>
      </c>
      <c r="X226">
        <f>R226*L226</f>
        <v>0.27293864000000001</v>
      </c>
      <c r="AA226">
        <f>SUM(X226:X227)</f>
        <v>0.53076774400000004</v>
      </c>
    </row>
    <row r="227" spans="1:27">
      <c r="E227" t="s">
        <v>13</v>
      </c>
      <c r="J227">
        <v>0.32785999999999998</v>
      </c>
      <c r="L227">
        <f t="shared" si="22"/>
        <v>0.65571999999999997</v>
      </c>
      <c r="O227">
        <v>0.82033999999999996</v>
      </c>
      <c r="Q227">
        <v>3932</v>
      </c>
      <c r="R227">
        <f t="shared" ref="R227:R266" si="23">Q227/10000</f>
        <v>0.39319999999999999</v>
      </c>
      <c r="T227">
        <f t="shared" ref="T227:T266" si="24">R227*O227</f>
        <v>0.32255768799999995</v>
      </c>
      <c r="X227">
        <f t="shared" ref="X227:X266" si="25">R227*L227</f>
        <v>0.25782910399999998</v>
      </c>
    </row>
    <row r="228" spans="1:27">
      <c r="D228" t="s">
        <v>52</v>
      </c>
      <c r="E228" t="s">
        <v>44</v>
      </c>
    </row>
    <row r="229" spans="1:27">
      <c r="E229" t="s">
        <v>17</v>
      </c>
    </row>
    <row r="230" spans="1:27">
      <c r="E230" t="s">
        <v>18</v>
      </c>
    </row>
    <row r="231" spans="1:27">
      <c r="D231" t="s">
        <v>16</v>
      </c>
      <c r="E231" t="s">
        <v>12</v>
      </c>
      <c r="J231">
        <v>8.3000000000000004E-2</v>
      </c>
      <c r="L231">
        <f t="shared" si="22"/>
        <v>0.16600000000000001</v>
      </c>
      <c r="O231">
        <v>0.88980000000000004</v>
      </c>
      <c r="Q231">
        <v>3326</v>
      </c>
      <c r="R231">
        <f t="shared" si="23"/>
        <v>0.33260000000000001</v>
      </c>
      <c r="T231">
        <f t="shared" si="24"/>
        <v>0.29594748000000004</v>
      </c>
      <c r="V231">
        <f>SUM(T231:T234)</f>
        <v>0.91535864400000011</v>
      </c>
      <c r="X231">
        <f t="shared" si="25"/>
        <v>5.5211600000000007E-2</v>
      </c>
      <c r="AA231">
        <f>SUM(X231:X234)</f>
        <v>0.26441999999999999</v>
      </c>
    </row>
    <row r="232" spans="1:27">
      <c r="E232" t="s">
        <v>13</v>
      </c>
      <c r="J232">
        <v>0.29499999999999998</v>
      </c>
      <c r="L232">
        <f t="shared" si="22"/>
        <v>0.59</v>
      </c>
      <c r="O232">
        <v>0.80256000000000005</v>
      </c>
      <c r="Q232">
        <v>1994</v>
      </c>
      <c r="R232">
        <f t="shared" si="23"/>
        <v>0.19939999999999999</v>
      </c>
      <c r="T232">
        <f t="shared" si="24"/>
        <v>0.16003046400000001</v>
      </c>
      <c r="X232">
        <f t="shared" si="25"/>
        <v>0.11764599999999999</v>
      </c>
    </row>
    <row r="233" spans="1:27">
      <c r="E233" t="s">
        <v>15</v>
      </c>
      <c r="J233">
        <v>0</v>
      </c>
      <c r="L233">
        <f t="shared" si="22"/>
        <v>0</v>
      </c>
      <c r="O233">
        <v>1</v>
      </c>
      <c r="Q233">
        <v>2325</v>
      </c>
      <c r="R233">
        <f t="shared" si="23"/>
        <v>0.23250000000000001</v>
      </c>
      <c r="T233">
        <f t="shared" si="24"/>
        <v>0.23250000000000001</v>
      </c>
      <c r="X233">
        <f t="shared" si="25"/>
        <v>0</v>
      </c>
    </row>
    <row r="234" spans="1:27">
      <c r="E234" t="s">
        <v>19</v>
      </c>
      <c r="J234">
        <v>0.19439999999999999</v>
      </c>
      <c r="L234">
        <f t="shared" si="22"/>
        <v>0.38879999999999998</v>
      </c>
      <c r="O234">
        <v>0.96340000000000003</v>
      </c>
      <c r="Q234">
        <v>2355</v>
      </c>
      <c r="R234">
        <f t="shared" si="23"/>
        <v>0.23549999999999999</v>
      </c>
      <c r="T234">
        <f t="shared" si="24"/>
        <v>0.22688069999999999</v>
      </c>
      <c r="X234">
        <f t="shared" si="25"/>
        <v>9.1562399999999988E-2</v>
      </c>
    </row>
    <row r="235" spans="1:27">
      <c r="D235" t="s">
        <v>48</v>
      </c>
      <c r="E235" t="s">
        <v>44</v>
      </c>
    </row>
    <row r="236" spans="1:27">
      <c r="E236" t="s">
        <v>17</v>
      </c>
    </row>
    <row r="237" spans="1:27">
      <c r="E237" t="s">
        <v>18</v>
      </c>
    </row>
    <row r="238" spans="1:27">
      <c r="E238" t="s">
        <v>19</v>
      </c>
    </row>
    <row r="239" spans="1:27">
      <c r="E239" t="s">
        <v>45</v>
      </c>
    </row>
    <row r="240" spans="1:27">
      <c r="D240" t="s">
        <v>37</v>
      </c>
      <c r="E240" t="s">
        <v>12</v>
      </c>
      <c r="J240">
        <v>0</v>
      </c>
      <c r="L240">
        <f t="shared" si="22"/>
        <v>0</v>
      </c>
      <c r="O240">
        <v>1</v>
      </c>
      <c r="Q240">
        <v>1589</v>
      </c>
      <c r="R240">
        <f t="shared" si="23"/>
        <v>0.15890000000000001</v>
      </c>
      <c r="T240">
        <f t="shared" si="24"/>
        <v>0.15890000000000001</v>
      </c>
      <c r="V240">
        <f>SUM(T240:T245)</f>
        <v>0.92501869599999997</v>
      </c>
      <c r="X240">
        <f t="shared" si="25"/>
        <v>0</v>
      </c>
      <c r="AA240">
        <f>SUM(X240:X245)</f>
        <v>0.197927562</v>
      </c>
    </row>
    <row r="241" spans="2:27">
      <c r="E241" t="s">
        <v>17</v>
      </c>
      <c r="J241">
        <v>0</v>
      </c>
      <c r="L241">
        <f t="shared" si="22"/>
        <v>0</v>
      </c>
      <c r="O241">
        <v>1</v>
      </c>
      <c r="Q241">
        <v>2002</v>
      </c>
      <c r="R241">
        <f t="shared" si="23"/>
        <v>0.20019999999999999</v>
      </c>
      <c r="T241">
        <f t="shared" si="24"/>
        <v>0.20019999999999999</v>
      </c>
      <c r="X241">
        <f t="shared" si="25"/>
        <v>0</v>
      </c>
    </row>
    <row r="242" spans="2:27">
      <c r="E242" t="s">
        <v>18</v>
      </c>
      <c r="J242">
        <v>0.125</v>
      </c>
      <c r="L242">
        <f t="shared" si="22"/>
        <v>0.25</v>
      </c>
      <c r="O242">
        <v>0.81799999999999995</v>
      </c>
      <c r="Q242">
        <v>1995</v>
      </c>
      <c r="R242">
        <f t="shared" si="23"/>
        <v>0.19950000000000001</v>
      </c>
      <c r="T242">
        <f t="shared" si="24"/>
        <v>0.163191</v>
      </c>
      <c r="X242">
        <f t="shared" si="25"/>
        <v>4.9875000000000003E-2</v>
      </c>
    </row>
    <row r="243" spans="2:27">
      <c r="E243" t="s">
        <v>19</v>
      </c>
      <c r="J243">
        <v>0.26229000000000002</v>
      </c>
      <c r="L243">
        <f t="shared" si="22"/>
        <v>0.52458000000000005</v>
      </c>
      <c r="O243">
        <v>0.78744000000000003</v>
      </c>
      <c r="Q243">
        <v>844</v>
      </c>
      <c r="R243">
        <f t="shared" si="23"/>
        <v>8.4400000000000003E-2</v>
      </c>
      <c r="T243">
        <f t="shared" si="24"/>
        <v>6.6459936000000011E-2</v>
      </c>
      <c r="X243">
        <f t="shared" si="25"/>
        <v>4.4274552000000009E-2</v>
      </c>
    </row>
    <row r="244" spans="2:27">
      <c r="E244" t="s">
        <v>38</v>
      </c>
      <c r="J244">
        <v>0.15625</v>
      </c>
      <c r="L244">
        <f t="shared" si="22"/>
        <v>0.3125</v>
      </c>
      <c r="O244">
        <v>0.98040000000000005</v>
      </c>
      <c r="Q244">
        <v>1619</v>
      </c>
      <c r="R244">
        <f t="shared" si="23"/>
        <v>0.16189999999999999</v>
      </c>
      <c r="T244">
        <f t="shared" si="24"/>
        <v>0.15872675999999999</v>
      </c>
      <c r="X244">
        <f t="shared" si="25"/>
        <v>5.0593749999999993E-2</v>
      </c>
    </row>
    <row r="245" spans="2:27">
      <c r="E245" t="s">
        <v>39</v>
      </c>
      <c r="J245">
        <v>0.1363</v>
      </c>
      <c r="L245">
        <f t="shared" si="22"/>
        <v>0.27260000000000001</v>
      </c>
      <c r="O245">
        <v>0.91</v>
      </c>
      <c r="Q245">
        <v>1951</v>
      </c>
      <c r="R245">
        <f t="shared" si="23"/>
        <v>0.1951</v>
      </c>
      <c r="T245">
        <f t="shared" si="24"/>
        <v>0.177541</v>
      </c>
      <c r="X245">
        <f t="shared" si="25"/>
        <v>5.3184259999999997E-2</v>
      </c>
    </row>
    <row r="246" spans="2:27">
      <c r="B246" t="s">
        <v>20</v>
      </c>
      <c r="D246" t="s">
        <v>11</v>
      </c>
      <c r="E246" t="s">
        <v>12</v>
      </c>
      <c r="J246">
        <v>0.41120000000000001</v>
      </c>
      <c r="L246">
        <f t="shared" si="22"/>
        <v>0.82240000000000002</v>
      </c>
      <c r="O246">
        <v>0.9264</v>
      </c>
      <c r="Q246">
        <v>5898</v>
      </c>
      <c r="R246">
        <f t="shared" si="23"/>
        <v>0.58979999999999999</v>
      </c>
      <c r="T246">
        <f t="shared" si="24"/>
        <v>0.54639072</v>
      </c>
      <c r="V246">
        <f>SUM(T246:T247)</f>
        <v>0.95659072000000001</v>
      </c>
      <c r="X246">
        <f t="shared" si="25"/>
        <v>0.48505152000000001</v>
      </c>
      <c r="AA246">
        <f>SUM(X246:X247)</f>
        <v>0.48505152000000001</v>
      </c>
    </row>
    <row r="247" spans="2:27">
      <c r="E247" t="s">
        <v>13</v>
      </c>
      <c r="J247">
        <v>0</v>
      </c>
      <c r="L247">
        <f t="shared" si="22"/>
        <v>0</v>
      </c>
      <c r="O247">
        <v>1</v>
      </c>
      <c r="Q247">
        <v>4102</v>
      </c>
      <c r="R247">
        <f t="shared" si="23"/>
        <v>0.41020000000000001</v>
      </c>
      <c r="T247">
        <f t="shared" si="24"/>
        <v>0.41020000000000001</v>
      </c>
      <c r="X247">
        <f t="shared" si="25"/>
        <v>0</v>
      </c>
    </row>
    <row r="248" spans="2:27">
      <c r="D248" t="s">
        <v>52</v>
      </c>
      <c r="E248" t="s">
        <v>44</v>
      </c>
    </row>
    <row r="249" spans="2:27">
      <c r="E249" t="s">
        <v>17</v>
      </c>
    </row>
    <row r="250" spans="2:27">
      <c r="E250" t="s">
        <v>18</v>
      </c>
    </row>
    <row r="251" spans="2:27">
      <c r="D251" t="s">
        <v>16</v>
      </c>
      <c r="E251" t="s">
        <v>12</v>
      </c>
      <c r="J251">
        <v>0.41128999999999999</v>
      </c>
      <c r="L251">
        <f t="shared" si="22"/>
        <v>0.82257999999999998</v>
      </c>
      <c r="O251">
        <v>0.93398000000000003</v>
      </c>
      <c r="Q251">
        <v>3057</v>
      </c>
      <c r="R251">
        <f t="shared" si="23"/>
        <v>0.30570000000000003</v>
      </c>
      <c r="T251">
        <f t="shared" si="24"/>
        <v>0.28551768600000005</v>
      </c>
      <c r="V251">
        <f>SUM(T251:T254)</f>
        <v>0.95780512600000012</v>
      </c>
      <c r="X251">
        <f t="shared" si="25"/>
        <v>0.25146270600000004</v>
      </c>
      <c r="AA251">
        <f>SUM(X251:X254)</f>
        <v>0.45929085000000003</v>
      </c>
    </row>
    <row r="252" spans="2:27">
      <c r="E252" t="s">
        <v>13</v>
      </c>
      <c r="J252">
        <v>0</v>
      </c>
      <c r="L252">
        <f t="shared" si="22"/>
        <v>0</v>
      </c>
      <c r="O252">
        <v>1</v>
      </c>
      <c r="Q252">
        <v>2095</v>
      </c>
      <c r="R252">
        <f t="shared" si="23"/>
        <v>0.20949999999999999</v>
      </c>
      <c r="T252">
        <f t="shared" si="24"/>
        <v>0.20949999999999999</v>
      </c>
      <c r="X252">
        <f t="shared" si="25"/>
        <v>0</v>
      </c>
    </row>
    <row r="253" spans="2:27">
      <c r="E253" t="s">
        <v>15</v>
      </c>
      <c r="J253">
        <v>0.36537999999999998</v>
      </c>
      <c r="L253">
        <f t="shared" si="22"/>
        <v>0.73075999999999997</v>
      </c>
      <c r="O253">
        <v>0.92259999999999998</v>
      </c>
      <c r="Q253">
        <v>2844</v>
      </c>
      <c r="R253">
        <f t="shared" si="23"/>
        <v>0.28439999999999999</v>
      </c>
      <c r="T253">
        <f t="shared" si="24"/>
        <v>0.26238743999999997</v>
      </c>
      <c r="X253">
        <f t="shared" si="25"/>
        <v>0.20782814399999999</v>
      </c>
    </row>
    <row r="254" spans="2:27">
      <c r="E254" t="s">
        <v>19</v>
      </c>
      <c r="J254">
        <v>0</v>
      </c>
      <c r="L254">
        <f t="shared" si="22"/>
        <v>0</v>
      </c>
      <c r="O254">
        <v>1</v>
      </c>
      <c r="Q254">
        <v>2004</v>
      </c>
      <c r="R254">
        <f t="shared" si="23"/>
        <v>0.20039999999999999</v>
      </c>
      <c r="T254">
        <f t="shared" si="24"/>
        <v>0.20039999999999999</v>
      </c>
      <c r="X254">
        <f t="shared" si="25"/>
        <v>0</v>
      </c>
    </row>
    <row r="255" spans="2:27">
      <c r="D255" t="s">
        <v>43</v>
      </c>
      <c r="E255" t="s">
        <v>44</v>
      </c>
    </row>
    <row r="256" spans="2:27">
      <c r="E256" t="s">
        <v>17</v>
      </c>
    </row>
    <row r="257" spans="1:27">
      <c r="E257" t="s">
        <v>18</v>
      </c>
    </row>
    <row r="258" spans="1:27">
      <c r="E258" t="s">
        <v>19</v>
      </c>
    </row>
    <row r="259" spans="1:27">
      <c r="E259" t="s">
        <v>45</v>
      </c>
    </row>
    <row r="260" spans="1:27">
      <c r="D260" t="s">
        <v>37</v>
      </c>
      <c r="E260" t="s">
        <v>12</v>
      </c>
      <c r="J260">
        <v>0</v>
      </c>
      <c r="L260">
        <f t="shared" si="22"/>
        <v>0</v>
      </c>
      <c r="O260">
        <v>1</v>
      </c>
      <c r="Q260">
        <v>1370</v>
      </c>
      <c r="R260">
        <f t="shared" si="23"/>
        <v>0.13700000000000001</v>
      </c>
      <c r="T260">
        <f t="shared" si="24"/>
        <v>0.13700000000000001</v>
      </c>
      <c r="V260">
        <f>SUM(T260:T265)</f>
        <v>0.96368827000000001</v>
      </c>
      <c r="X260">
        <f t="shared" si="25"/>
        <v>0</v>
      </c>
      <c r="AA260">
        <f>SUM(X260:X265)</f>
        <v>0.41228377999999999</v>
      </c>
    </row>
    <row r="261" spans="1:27">
      <c r="E261" t="s">
        <v>17</v>
      </c>
      <c r="J261">
        <v>0.41120000000000001</v>
      </c>
      <c r="L261">
        <f t="shared" si="22"/>
        <v>0.82240000000000002</v>
      </c>
      <c r="O261">
        <v>0.94769999999999999</v>
      </c>
      <c r="Q261">
        <v>1982</v>
      </c>
      <c r="R261">
        <f t="shared" si="23"/>
        <v>0.19819999999999999</v>
      </c>
      <c r="T261">
        <f t="shared" si="24"/>
        <v>0.18783413999999998</v>
      </c>
      <c r="X261">
        <f t="shared" si="25"/>
        <v>0.16299967999999998</v>
      </c>
    </row>
    <row r="262" spans="1:27">
      <c r="E262" t="s">
        <v>18</v>
      </c>
      <c r="J262">
        <v>0</v>
      </c>
      <c r="L262">
        <f t="shared" si="22"/>
        <v>0</v>
      </c>
      <c r="O262">
        <v>1</v>
      </c>
      <c r="Q262">
        <v>1831</v>
      </c>
      <c r="R262">
        <f t="shared" si="23"/>
        <v>0.18310000000000001</v>
      </c>
      <c r="T262">
        <f t="shared" si="24"/>
        <v>0.18310000000000001</v>
      </c>
      <c r="X262">
        <f t="shared" si="25"/>
        <v>0</v>
      </c>
    </row>
    <row r="263" spans="1:27">
      <c r="E263" t="s">
        <v>19</v>
      </c>
      <c r="J263">
        <v>0.36530000000000001</v>
      </c>
      <c r="L263">
        <f t="shared" si="22"/>
        <v>0.73060000000000003</v>
      </c>
      <c r="O263">
        <v>0.92049999999999998</v>
      </c>
      <c r="Q263">
        <v>1785</v>
      </c>
      <c r="R263">
        <f t="shared" si="23"/>
        <v>0.17849999999999999</v>
      </c>
      <c r="T263">
        <f t="shared" si="24"/>
        <v>0.16430924999999999</v>
      </c>
      <c r="X263">
        <f t="shared" si="25"/>
        <v>0.1304121</v>
      </c>
    </row>
    <row r="264" spans="1:27">
      <c r="E264" t="s">
        <v>38</v>
      </c>
      <c r="J264">
        <v>0</v>
      </c>
      <c r="L264">
        <f t="shared" si="22"/>
        <v>0</v>
      </c>
      <c r="O264">
        <v>1</v>
      </c>
      <c r="Q264">
        <v>1381</v>
      </c>
      <c r="R264">
        <f t="shared" si="23"/>
        <v>0.1381</v>
      </c>
      <c r="T264">
        <f t="shared" si="24"/>
        <v>0.1381</v>
      </c>
      <c r="X264">
        <f t="shared" si="25"/>
        <v>0</v>
      </c>
    </row>
    <row r="265" spans="1:27">
      <c r="E265" t="s">
        <v>39</v>
      </c>
      <c r="J265">
        <v>0.36</v>
      </c>
      <c r="L265">
        <f t="shared" si="22"/>
        <v>0.72</v>
      </c>
      <c r="O265">
        <v>0.92879999999999996</v>
      </c>
      <c r="Q265">
        <v>1651</v>
      </c>
      <c r="R265">
        <f t="shared" si="23"/>
        <v>0.1651</v>
      </c>
      <c r="T265">
        <f t="shared" si="24"/>
        <v>0.15334487999999999</v>
      </c>
      <c r="X265">
        <f t="shared" si="25"/>
        <v>0.11887199999999999</v>
      </c>
    </row>
    <row r="266" spans="1:27">
      <c r="D266" t="s">
        <v>28</v>
      </c>
      <c r="J266">
        <v>0.41120000000000001</v>
      </c>
      <c r="L266">
        <f t="shared" si="22"/>
        <v>0.82240000000000002</v>
      </c>
      <c r="O266">
        <v>0.90959999999999996</v>
      </c>
      <c r="Q266">
        <v>10000</v>
      </c>
      <c r="R266">
        <f t="shared" si="23"/>
        <v>1</v>
      </c>
      <c r="T266">
        <f t="shared" si="24"/>
        <v>0.90959999999999996</v>
      </c>
      <c r="X266">
        <f t="shared" si="25"/>
        <v>0.82240000000000002</v>
      </c>
      <c r="AA266">
        <v>0.90959999999999996</v>
      </c>
    </row>
    <row r="268" spans="1:27">
      <c r="F268" t="s">
        <v>1</v>
      </c>
      <c r="J268" t="s">
        <v>2</v>
      </c>
      <c r="L268" t="s">
        <v>24</v>
      </c>
      <c r="O268" t="s">
        <v>25</v>
      </c>
      <c r="Q268" t="s">
        <v>5</v>
      </c>
      <c r="R268" t="s">
        <v>6</v>
      </c>
      <c r="T268" t="s">
        <v>7</v>
      </c>
      <c r="V268" t="s">
        <v>8</v>
      </c>
      <c r="X268" t="s">
        <v>22</v>
      </c>
      <c r="AA268" t="s">
        <v>23</v>
      </c>
    </row>
    <row r="269" spans="1:27">
      <c r="A269" t="s">
        <v>41</v>
      </c>
      <c r="B269" t="s">
        <v>10</v>
      </c>
      <c r="D269" t="s">
        <v>11</v>
      </c>
      <c r="E269" t="s">
        <v>12</v>
      </c>
      <c r="F269">
        <v>0.73277300000000001</v>
      </c>
      <c r="J269">
        <v>0.4</v>
      </c>
      <c r="L269">
        <v>0.8</v>
      </c>
      <c r="O269">
        <v>0.89422999999999997</v>
      </c>
      <c r="Q269">
        <v>80655</v>
      </c>
      <c r="R269">
        <f>Q269/150370</f>
        <v>0.53637693688900712</v>
      </c>
      <c r="T269">
        <f>R269*O269</f>
        <v>0.47964434827425684</v>
      </c>
      <c r="V269">
        <f>T269+T270</f>
        <v>0.76806425583560545</v>
      </c>
      <c r="X269">
        <f>R269*L269</f>
        <v>0.42910154951120572</v>
      </c>
      <c r="AA269">
        <f>SUM(X269,X270)</f>
        <v>0.75363769368890066</v>
      </c>
    </row>
    <row r="270" spans="1:27">
      <c r="E270" t="s">
        <v>13</v>
      </c>
      <c r="J270">
        <v>0.35</v>
      </c>
      <c r="L270">
        <v>0.7</v>
      </c>
      <c r="O270">
        <v>0.62209999999999999</v>
      </c>
      <c r="Q270">
        <v>69715</v>
      </c>
      <c r="R270">
        <f t="shared" ref="R270:R322" si="26">Q270/150370</f>
        <v>0.46362306311099288</v>
      </c>
      <c r="T270">
        <f t="shared" ref="T270:T322" si="27">R270*O270</f>
        <v>0.28841990756134867</v>
      </c>
      <c r="X270">
        <f t="shared" ref="X270:X322" si="28">R270*L270</f>
        <v>0.324536144177695</v>
      </c>
    </row>
    <row r="271" spans="1:27">
      <c r="D271" t="s">
        <v>14</v>
      </c>
      <c r="E271" t="s">
        <v>12</v>
      </c>
      <c r="F271">
        <v>0.76267099999999999</v>
      </c>
      <c r="J271">
        <v>0.3</v>
      </c>
      <c r="L271">
        <v>0.6</v>
      </c>
      <c r="O271">
        <v>0.99988999999999995</v>
      </c>
      <c r="Q271">
        <v>20534</v>
      </c>
      <c r="R271">
        <f t="shared" si="26"/>
        <v>0.13655649398151226</v>
      </c>
      <c r="T271">
        <f t="shared" si="27"/>
        <v>0.13654147276717429</v>
      </c>
      <c r="V271">
        <f>T271+T272+T273</f>
        <v>0.82274273897718952</v>
      </c>
      <c r="X271">
        <f t="shared" si="28"/>
        <v>8.1933896388907357E-2</v>
      </c>
      <c r="AA271">
        <f>SUM(X271:X273)</f>
        <v>0.60638026202034978</v>
      </c>
    </row>
    <row r="272" spans="1:27">
      <c r="E272" t="s">
        <v>13</v>
      </c>
      <c r="J272">
        <v>0.35</v>
      </c>
      <c r="L272">
        <v>0.7</v>
      </c>
      <c r="O272">
        <v>0.62209999999999999</v>
      </c>
      <c r="Q272">
        <v>69715</v>
      </c>
      <c r="R272">
        <f t="shared" si="26"/>
        <v>0.46362306311099288</v>
      </c>
      <c r="T272">
        <f t="shared" si="27"/>
        <v>0.28841990756134867</v>
      </c>
      <c r="X272">
        <f t="shared" si="28"/>
        <v>0.324536144177695</v>
      </c>
    </row>
    <row r="273" spans="2:27">
      <c r="E273" t="s">
        <v>15</v>
      </c>
      <c r="J273">
        <v>0.25</v>
      </c>
      <c r="L273">
        <v>0.5</v>
      </c>
      <c r="O273">
        <v>0.99490000000000001</v>
      </c>
      <c r="Q273">
        <v>60121</v>
      </c>
      <c r="R273">
        <f t="shared" si="26"/>
        <v>0.39982044290749486</v>
      </c>
      <c r="T273">
        <f t="shared" si="27"/>
        <v>0.39778135864866665</v>
      </c>
      <c r="X273">
        <f t="shared" si="28"/>
        <v>0.19991022145374743</v>
      </c>
    </row>
    <row r="274" spans="2:27">
      <c r="D274" t="s">
        <v>16</v>
      </c>
      <c r="E274" t="s">
        <v>12</v>
      </c>
      <c r="F274">
        <v>0.79297200000000001</v>
      </c>
      <c r="J274">
        <v>0.30430000000000001</v>
      </c>
      <c r="L274">
        <v>0.60860000000000003</v>
      </c>
      <c r="O274">
        <v>0.73314999999999997</v>
      </c>
      <c r="Q274">
        <v>19832</v>
      </c>
      <c r="R274">
        <f t="shared" si="26"/>
        <v>0.13188800957637828</v>
      </c>
      <c r="T274">
        <f t="shared" si="27"/>
        <v>9.6693694220921736E-2</v>
      </c>
      <c r="V274">
        <f>T274+T275+T276+T277</f>
        <v>0.96271977123096364</v>
      </c>
      <c r="X274">
        <f t="shared" si="28"/>
        <v>8.0267042628183821E-2</v>
      </c>
      <c r="AA274">
        <f>SUM(X274:X277)</f>
        <v>0.56115219259160742</v>
      </c>
    </row>
    <row r="275" spans="2:27">
      <c r="E275" t="s">
        <v>17</v>
      </c>
      <c r="J275">
        <v>0.3</v>
      </c>
      <c r="L275">
        <v>0.6</v>
      </c>
      <c r="O275">
        <v>0.99990000000000001</v>
      </c>
      <c r="Q275">
        <v>49883</v>
      </c>
      <c r="R275">
        <f t="shared" si="26"/>
        <v>0.33173505353461463</v>
      </c>
      <c r="T275">
        <f t="shared" si="27"/>
        <v>0.33170188002926115</v>
      </c>
      <c r="X275">
        <f t="shared" si="28"/>
        <v>0.19904103212076876</v>
      </c>
    </row>
    <row r="276" spans="2:27">
      <c r="E276" t="s">
        <v>18</v>
      </c>
      <c r="J276">
        <v>0.3</v>
      </c>
      <c r="L276">
        <v>0.6</v>
      </c>
      <c r="O276">
        <v>0.99990000000000001</v>
      </c>
      <c r="Q276">
        <v>20534</v>
      </c>
      <c r="R276">
        <f t="shared" si="26"/>
        <v>0.13655649398151226</v>
      </c>
      <c r="T276">
        <f t="shared" si="27"/>
        <v>0.13654283833211411</v>
      </c>
      <c r="X276">
        <f t="shared" si="28"/>
        <v>8.1933896388907357E-2</v>
      </c>
    </row>
    <row r="277" spans="2:27">
      <c r="E277" t="s">
        <v>19</v>
      </c>
      <c r="J277">
        <v>0.25</v>
      </c>
      <c r="L277">
        <v>0.5</v>
      </c>
      <c r="O277">
        <v>0.99490000000000001</v>
      </c>
      <c r="Q277">
        <v>60121</v>
      </c>
      <c r="R277">
        <f t="shared" si="26"/>
        <v>0.39982044290749486</v>
      </c>
      <c r="T277">
        <f t="shared" si="27"/>
        <v>0.39778135864866665</v>
      </c>
      <c r="X277">
        <f t="shared" si="28"/>
        <v>0.19991022145374743</v>
      </c>
    </row>
    <row r="278" spans="2:27">
      <c r="B278" t="s">
        <v>53</v>
      </c>
      <c r="D278" t="s">
        <v>43</v>
      </c>
      <c r="E278" t="s">
        <v>44</v>
      </c>
      <c r="F278">
        <v>0.89922999999999997</v>
      </c>
      <c r="J278">
        <v>0.3</v>
      </c>
      <c r="L278">
        <f>J278*2</f>
        <v>0.6</v>
      </c>
      <c r="O278">
        <v>0.99988999999999995</v>
      </c>
      <c r="Q278">
        <v>20534</v>
      </c>
      <c r="R278">
        <f t="shared" si="26"/>
        <v>0.13655649398151226</v>
      </c>
      <c r="T278">
        <f t="shared" si="27"/>
        <v>0.13654147276717429</v>
      </c>
      <c r="V278">
        <f>SUM(T278:T281)</f>
        <v>0.96271840566602385</v>
      </c>
      <c r="X278">
        <f t="shared" si="28"/>
        <v>8.1933896388907357E-2</v>
      </c>
      <c r="AA278">
        <f>SUM(X278:X281)</f>
        <v>0.56115219259160742</v>
      </c>
    </row>
    <row r="279" spans="2:27">
      <c r="E279" t="s">
        <v>17</v>
      </c>
      <c r="J279">
        <v>0.25</v>
      </c>
      <c r="L279">
        <f t="shared" ref="L279:L281" si="29">J279*2</f>
        <v>0.5</v>
      </c>
      <c r="O279">
        <v>0.99490000000000001</v>
      </c>
      <c r="Q279">
        <v>60121</v>
      </c>
      <c r="R279">
        <f t="shared" si="26"/>
        <v>0.39982044290749486</v>
      </c>
      <c r="T279">
        <f t="shared" si="27"/>
        <v>0.39778135864866665</v>
      </c>
      <c r="X279">
        <f t="shared" si="28"/>
        <v>0.19991022145374743</v>
      </c>
    </row>
    <row r="280" spans="2:27">
      <c r="E280" t="s">
        <v>18</v>
      </c>
      <c r="J280">
        <v>0.3</v>
      </c>
      <c r="L280">
        <f t="shared" si="29"/>
        <v>0.6</v>
      </c>
      <c r="O280">
        <v>0.99990000000000001</v>
      </c>
      <c r="Q280">
        <v>49883</v>
      </c>
      <c r="R280">
        <f t="shared" si="26"/>
        <v>0.33173505353461463</v>
      </c>
      <c r="T280">
        <f t="shared" si="27"/>
        <v>0.33170188002926115</v>
      </c>
      <c r="X280">
        <f t="shared" si="28"/>
        <v>0.19904103212076876</v>
      </c>
    </row>
    <row r="281" spans="2:27">
      <c r="E281" t="s">
        <v>19</v>
      </c>
      <c r="J281">
        <v>0.30430000000000001</v>
      </c>
      <c r="L281">
        <f t="shared" si="29"/>
        <v>0.60860000000000003</v>
      </c>
      <c r="O281">
        <v>0.73314999999999997</v>
      </c>
      <c r="Q281">
        <v>19832</v>
      </c>
      <c r="R281">
        <f t="shared" si="26"/>
        <v>0.13188800957637828</v>
      </c>
      <c r="T281">
        <f t="shared" si="27"/>
        <v>9.6693694220921736E-2</v>
      </c>
      <c r="X281">
        <f t="shared" si="28"/>
        <v>8.0267042628183821E-2</v>
      </c>
    </row>
    <row r="282" spans="2:27">
      <c r="E282" t="s">
        <v>45</v>
      </c>
      <c r="J282" t="s">
        <v>56</v>
      </c>
      <c r="Q282">
        <v>0</v>
      </c>
      <c r="R282">
        <f t="shared" si="26"/>
        <v>0</v>
      </c>
      <c r="T282">
        <f t="shared" si="27"/>
        <v>0</v>
      </c>
      <c r="X282">
        <f t="shared" si="28"/>
        <v>0</v>
      </c>
    </row>
    <row r="283" spans="2:27">
      <c r="B283" t="s">
        <v>54</v>
      </c>
      <c r="D283" t="s">
        <v>49</v>
      </c>
      <c r="E283" t="s">
        <v>44</v>
      </c>
      <c r="F283">
        <v>0.91449899999999995</v>
      </c>
      <c r="J283">
        <v>0.2727</v>
      </c>
      <c r="L283">
        <f>J283*2</f>
        <v>0.5454</v>
      </c>
      <c r="O283">
        <v>0.99339999999999995</v>
      </c>
      <c r="Q283">
        <v>7366</v>
      </c>
      <c r="R283">
        <f t="shared" si="26"/>
        <v>4.8985834940480151E-2</v>
      </c>
      <c r="T283">
        <f t="shared" si="27"/>
        <v>4.8662528429872981E-2</v>
      </c>
      <c r="V283">
        <f>SUM(T283:T288)</f>
        <v>0.9888191797566005</v>
      </c>
      <c r="X283">
        <f t="shared" si="28"/>
        <v>2.6716874376537875E-2</v>
      </c>
      <c r="AA283">
        <f>SUM(X283:X288)</f>
        <v>0.5357989184012768</v>
      </c>
    </row>
    <row r="284" spans="2:27">
      <c r="E284" t="s">
        <v>17</v>
      </c>
      <c r="J284">
        <v>0.3</v>
      </c>
      <c r="L284">
        <f t="shared" ref="L284:L294" si="30">J284*2</f>
        <v>0.6</v>
      </c>
      <c r="O284">
        <v>0.99988999999999995</v>
      </c>
      <c r="Q284">
        <v>20534</v>
      </c>
      <c r="R284">
        <f t="shared" si="26"/>
        <v>0.13655649398151226</v>
      </c>
      <c r="T284">
        <f t="shared" si="27"/>
        <v>0.13654147276717429</v>
      </c>
      <c r="X284">
        <f t="shared" si="28"/>
        <v>8.1933896388907357E-2</v>
      </c>
    </row>
    <row r="285" spans="2:27">
      <c r="E285" t="s">
        <v>18</v>
      </c>
      <c r="J285">
        <v>0.25</v>
      </c>
      <c r="L285">
        <f t="shared" si="30"/>
        <v>0.5</v>
      </c>
      <c r="O285">
        <v>0.99490000000000001</v>
      </c>
      <c r="Q285">
        <v>60121</v>
      </c>
      <c r="R285">
        <f t="shared" si="26"/>
        <v>0.39982044290749486</v>
      </c>
      <c r="T285">
        <f t="shared" si="27"/>
        <v>0.39778135864866665</v>
      </c>
      <c r="X285">
        <f t="shared" si="28"/>
        <v>0.19991022145374743</v>
      </c>
    </row>
    <row r="286" spans="2:27">
      <c r="E286" t="s">
        <v>19</v>
      </c>
      <c r="J286">
        <v>0.41665999999999997</v>
      </c>
      <c r="L286">
        <f t="shared" si="30"/>
        <v>0.83331999999999995</v>
      </c>
      <c r="O286">
        <v>0.69940000000000002</v>
      </c>
      <c r="Q286">
        <v>176</v>
      </c>
      <c r="R286">
        <f t="shared" si="26"/>
        <v>1.1704462326261888E-3</v>
      </c>
      <c r="T286">
        <f t="shared" si="27"/>
        <v>8.1861009509875645E-4</v>
      </c>
      <c r="X286">
        <f t="shared" si="28"/>
        <v>9.7535625457205563E-4</v>
      </c>
    </row>
    <row r="287" spans="2:27">
      <c r="E287" t="s">
        <v>45</v>
      </c>
      <c r="J287">
        <v>0.16666</v>
      </c>
      <c r="L287">
        <f t="shared" si="30"/>
        <v>0.33332000000000001</v>
      </c>
      <c r="O287">
        <v>0.89710000000000001</v>
      </c>
      <c r="Q287">
        <v>12302</v>
      </c>
      <c r="R287">
        <f t="shared" si="26"/>
        <v>8.1811531555496447E-2</v>
      </c>
      <c r="T287">
        <f t="shared" si="27"/>
        <v>7.3393124958435862E-2</v>
      </c>
      <c r="X287">
        <f t="shared" si="28"/>
        <v>2.7269419698078078E-2</v>
      </c>
    </row>
    <row r="288" spans="2:27">
      <c r="E288" t="s">
        <v>47</v>
      </c>
      <c r="J288">
        <v>0.3</v>
      </c>
      <c r="L288">
        <f t="shared" si="30"/>
        <v>0.6</v>
      </c>
      <c r="O288">
        <v>0.99990000000000001</v>
      </c>
      <c r="Q288">
        <v>49871</v>
      </c>
      <c r="R288">
        <f t="shared" si="26"/>
        <v>0.33165525038239013</v>
      </c>
      <c r="T288">
        <f t="shared" si="27"/>
        <v>0.3316220848573519</v>
      </c>
      <c r="X288">
        <f t="shared" si="28"/>
        <v>0.19899315022943406</v>
      </c>
    </row>
    <row r="289" spans="2:27">
      <c r="D289" t="s">
        <v>55</v>
      </c>
      <c r="E289" t="s">
        <v>12</v>
      </c>
      <c r="F289">
        <v>0.816832</v>
      </c>
      <c r="J289">
        <v>0.3</v>
      </c>
      <c r="L289">
        <f t="shared" si="30"/>
        <v>0.6</v>
      </c>
      <c r="O289">
        <v>0.99980000000000002</v>
      </c>
      <c r="Q289">
        <v>20534</v>
      </c>
      <c r="R289">
        <f t="shared" si="26"/>
        <v>0.13655649398151226</v>
      </c>
      <c r="T289">
        <f t="shared" si="27"/>
        <v>0.13652918268271597</v>
      </c>
      <c r="V289">
        <f>SUM(T289:T295)</f>
        <v>0.98506902374143779</v>
      </c>
      <c r="X289">
        <f t="shared" si="28"/>
        <v>8.1933896388907357E-2</v>
      </c>
      <c r="AA289">
        <f>SUM(X289:X295)</f>
        <v>0.35352348473764711</v>
      </c>
    </row>
    <row r="290" spans="2:27">
      <c r="E290" t="s">
        <v>17</v>
      </c>
      <c r="J290">
        <v>0</v>
      </c>
      <c r="L290">
        <f t="shared" si="30"/>
        <v>0</v>
      </c>
      <c r="O290">
        <v>1</v>
      </c>
      <c r="Q290">
        <v>46371</v>
      </c>
      <c r="R290">
        <f t="shared" si="26"/>
        <v>0.30837933098357384</v>
      </c>
      <c r="T290">
        <f t="shared" si="27"/>
        <v>0.30837933098357384</v>
      </c>
      <c r="X290">
        <f t="shared" si="28"/>
        <v>0</v>
      </c>
    </row>
    <row r="291" spans="2:27">
      <c r="E291" t="s">
        <v>18</v>
      </c>
      <c r="J291">
        <v>0.35</v>
      </c>
      <c r="L291">
        <f t="shared" si="30"/>
        <v>0.7</v>
      </c>
      <c r="O291">
        <v>0.91139999999999999</v>
      </c>
      <c r="Q291">
        <v>7542</v>
      </c>
      <c r="R291">
        <f t="shared" si="26"/>
        <v>5.0156281173106339E-2</v>
      </c>
      <c r="T291">
        <f t="shared" si="27"/>
        <v>4.5712434661169116E-2</v>
      </c>
      <c r="X291">
        <f t="shared" si="28"/>
        <v>3.5109396821174435E-2</v>
      </c>
    </row>
    <row r="292" spans="2:27">
      <c r="E292" t="s">
        <v>19</v>
      </c>
      <c r="J292">
        <v>0.25</v>
      </c>
      <c r="L292">
        <f t="shared" si="30"/>
        <v>0.5</v>
      </c>
      <c r="O292">
        <v>0.99490000000000001</v>
      </c>
      <c r="Q292">
        <v>60121</v>
      </c>
      <c r="R292">
        <f t="shared" si="26"/>
        <v>0.39982044290749486</v>
      </c>
      <c r="T292">
        <f t="shared" si="27"/>
        <v>0.39778135864866665</v>
      </c>
      <c r="X292">
        <f t="shared" si="28"/>
        <v>0.19991022145374743</v>
      </c>
    </row>
    <row r="293" spans="2:27">
      <c r="E293" t="s">
        <v>45</v>
      </c>
      <c r="J293">
        <v>0.1666</v>
      </c>
      <c r="L293">
        <f t="shared" si="30"/>
        <v>0.3332</v>
      </c>
      <c r="O293">
        <v>0.89710000000000001</v>
      </c>
      <c r="Q293">
        <v>12302</v>
      </c>
      <c r="R293">
        <f t="shared" si="26"/>
        <v>8.1811531555496447E-2</v>
      </c>
      <c r="T293">
        <f t="shared" si="27"/>
        <v>7.3393124958435862E-2</v>
      </c>
      <c r="X293">
        <f t="shared" si="28"/>
        <v>2.7259602314291417E-2</v>
      </c>
    </row>
    <row r="294" spans="2:27">
      <c r="E294" t="s">
        <v>47</v>
      </c>
      <c r="J294">
        <v>0.2</v>
      </c>
      <c r="L294">
        <f t="shared" si="30"/>
        <v>0.4</v>
      </c>
      <c r="O294">
        <v>0.99990000000000001</v>
      </c>
      <c r="Q294">
        <v>3500</v>
      </c>
      <c r="R294">
        <f t="shared" si="26"/>
        <v>2.3275919398816253E-2</v>
      </c>
      <c r="T294">
        <f t="shared" si="27"/>
        <v>2.3273591806876371E-2</v>
      </c>
      <c r="X294">
        <f t="shared" si="28"/>
        <v>9.3103677595265024E-3</v>
      </c>
    </row>
    <row r="295" spans="2:27">
      <c r="E295" t="s">
        <v>57</v>
      </c>
      <c r="Q295">
        <v>0</v>
      </c>
      <c r="R295">
        <f t="shared" si="26"/>
        <v>0</v>
      </c>
      <c r="T295">
        <f t="shared" si="27"/>
        <v>0</v>
      </c>
      <c r="X295">
        <f t="shared" si="28"/>
        <v>0</v>
      </c>
    </row>
    <row r="296" spans="2:27">
      <c r="B296" t="s">
        <v>20</v>
      </c>
      <c r="D296" t="s">
        <v>11</v>
      </c>
      <c r="E296" t="s">
        <v>12</v>
      </c>
      <c r="J296">
        <v>0.22220000000000001</v>
      </c>
      <c r="L296">
        <v>0.44440000000000002</v>
      </c>
      <c r="O296">
        <v>0.99990000000000001</v>
      </c>
      <c r="Q296">
        <v>57101</v>
      </c>
      <c r="R296">
        <f t="shared" si="26"/>
        <v>0.37973664959765913</v>
      </c>
      <c r="T296">
        <f t="shared" si="27"/>
        <v>0.37969867593269935</v>
      </c>
      <c r="V296">
        <f>T296+T297</f>
        <v>0.97626796634967083</v>
      </c>
      <c r="X296">
        <f t="shared" si="28"/>
        <v>0.16875496708119972</v>
      </c>
      <c r="AA296">
        <f>SUM(X296:X297)</f>
        <v>0.7299072201901976</v>
      </c>
    </row>
    <row r="297" spans="2:27">
      <c r="E297" t="s">
        <v>13</v>
      </c>
      <c r="J297">
        <v>0.45229999999999998</v>
      </c>
      <c r="L297">
        <v>0.90469999999999995</v>
      </c>
      <c r="O297">
        <v>0.96179999999999999</v>
      </c>
      <c r="Q297">
        <v>93269</v>
      </c>
      <c r="R297">
        <f t="shared" si="26"/>
        <v>0.62026335040234093</v>
      </c>
      <c r="T297">
        <f t="shared" si="27"/>
        <v>0.59656929041697149</v>
      </c>
      <c r="X297">
        <f t="shared" si="28"/>
        <v>0.56115225310899786</v>
      </c>
    </row>
    <row r="298" spans="2:27">
      <c r="D298" t="s">
        <v>14</v>
      </c>
      <c r="E298" t="s">
        <v>12</v>
      </c>
      <c r="J298">
        <v>0.22220000000000001</v>
      </c>
      <c r="L298">
        <v>0.44440000000000002</v>
      </c>
      <c r="O298">
        <v>0.99990000000000001</v>
      </c>
      <c r="Q298">
        <v>14259</v>
      </c>
      <c r="R298">
        <f t="shared" si="26"/>
        <v>9.4826095630777416E-2</v>
      </c>
      <c r="T298">
        <f t="shared" si="27"/>
        <v>9.4816613021214344E-2</v>
      </c>
      <c r="V298">
        <f>T298+T299+T300</f>
        <v>0.97628722285030267</v>
      </c>
      <c r="X298">
        <f t="shared" si="28"/>
        <v>4.2140716898317485E-2</v>
      </c>
      <c r="AA298">
        <f>SUM(X298:X300)</f>
        <v>0.72967457538072744</v>
      </c>
    </row>
    <row r="299" spans="2:27">
      <c r="E299" t="s">
        <v>13</v>
      </c>
      <c r="J299">
        <v>0.45229999999999998</v>
      </c>
      <c r="L299">
        <v>0.90469999999999995</v>
      </c>
      <c r="O299">
        <v>0.96179999999999999</v>
      </c>
      <c r="Q299">
        <v>93193</v>
      </c>
      <c r="R299">
        <f t="shared" si="26"/>
        <v>0.61975793043825234</v>
      </c>
      <c r="T299">
        <f t="shared" si="27"/>
        <v>0.5960831774955111</v>
      </c>
      <c r="X299">
        <f t="shared" si="28"/>
        <v>0.56069499966748682</v>
      </c>
    </row>
    <row r="300" spans="2:27">
      <c r="E300" t="s">
        <v>15</v>
      </c>
      <c r="J300">
        <v>0.22220000000000001</v>
      </c>
      <c r="L300">
        <v>0.44440000000000002</v>
      </c>
      <c r="O300">
        <v>0.99990000000000001</v>
      </c>
      <c r="Q300">
        <v>42918</v>
      </c>
      <c r="R300">
        <f t="shared" si="26"/>
        <v>0.28541597393097029</v>
      </c>
      <c r="T300">
        <f t="shared" si="27"/>
        <v>0.28538743233357722</v>
      </c>
      <c r="X300">
        <f t="shared" si="28"/>
        <v>0.12683885881492321</v>
      </c>
    </row>
    <row r="301" spans="2:27">
      <c r="D301" t="s">
        <v>16</v>
      </c>
      <c r="E301" t="s">
        <v>12</v>
      </c>
      <c r="J301">
        <v>0.45229999999999998</v>
      </c>
      <c r="L301">
        <v>0.90469999999999995</v>
      </c>
      <c r="O301">
        <v>0.96579999999999999</v>
      </c>
      <c r="Q301">
        <v>86038</v>
      </c>
      <c r="R301">
        <f t="shared" si="26"/>
        <v>0.57217530092438651</v>
      </c>
      <c r="T301">
        <f t="shared" si="27"/>
        <v>0.55260690563277248</v>
      </c>
      <c r="V301">
        <f>SUM(T301:T304)</f>
        <v>0.97982631695151956</v>
      </c>
      <c r="X301">
        <f t="shared" si="28"/>
        <v>0.5176469947462925</v>
      </c>
      <c r="AA301">
        <f>SUM(X301:X304)</f>
        <v>0.71934124492917473</v>
      </c>
    </row>
    <row r="302" spans="2:27">
      <c r="E302" t="s">
        <v>17</v>
      </c>
      <c r="J302">
        <v>0.22220000000000001</v>
      </c>
      <c r="L302">
        <v>0.44440000000000002</v>
      </c>
      <c r="O302">
        <v>0.99990000000000001</v>
      </c>
      <c r="Q302">
        <v>14193</v>
      </c>
      <c r="R302">
        <f t="shared" si="26"/>
        <v>9.4387178293542595E-2</v>
      </c>
      <c r="T302">
        <f t="shared" si="27"/>
        <v>9.4377739575713243E-2</v>
      </c>
      <c r="X302">
        <f t="shared" si="28"/>
        <v>4.1945662033650334E-2</v>
      </c>
    </row>
    <row r="303" spans="2:27">
      <c r="E303" t="s">
        <v>18</v>
      </c>
      <c r="J303">
        <v>0.22220000000000001</v>
      </c>
      <c r="L303">
        <v>0.44440000000000002</v>
      </c>
      <c r="O303">
        <v>0.99990000000000001</v>
      </c>
      <c r="Q303">
        <v>42983</v>
      </c>
      <c r="R303">
        <f t="shared" si="26"/>
        <v>0.2858482410055197</v>
      </c>
      <c r="T303">
        <f t="shared" si="27"/>
        <v>0.28581965618141913</v>
      </c>
      <c r="X303">
        <f t="shared" si="28"/>
        <v>0.12703095830285296</v>
      </c>
    </row>
    <row r="304" spans="2:27">
      <c r="E304" t="s">
        <v>19</v>
      </c>
      <c r="J304">
        <v>0.34375</v>
      </c>
      <c r="L304">
        <v>0.6875</v>
      </c>
      <c r="O304">
        <v>0.98807999999999996</v>
      </c>
      <c r="Q304">
        <v>7156</v>
      </c>
      <c r="R304">
        <f t="shared" si="26"/>
        <v>4.7589279776551176E-2</v>
      </c>
      <c r="T304">
        <f t="shared" si="27"/>
        <v>4.7022015561614686E-2</v>
      </c>
      <c r="X304">
        <f t="shared" si="28"/>
        <v>3.271762984637893E-2</v>
      </c>
    </row>
    <row r="305" spans="4:27">
      <c r="D305" t="s">
        <v>43</v>
      </c>
      <c r="E305" t="s">
        <v>44</v>
      </c>
      <c r="J305">
        <v>0.22220000000000001</v>
      </c>
      <c r="L305">
        <f>J305*2</f>
        <v>0.44440000000000002</v>
      </c>
      <c r="O305">
        <v>0.99990000000000001</v>
      </c>
      <c r="Q305">
        <v>14076</v>
      </c>
      <c r="R305">
        <f t="shared" si="26"/>
        <v>9.3609097559353593E-2</v>
      </c>
      <c r="T305">
        <f t="shared" si="27"/>
        <v>9.3599736649597656E-2</v>
      </c>
      <c r="V305">
        <f>SUM(T305:T309)</f>
        <v>0.97007693037174969</v>
      </c>
      <c r="X305">
        <f t="shared" si="28"/>
        <v>4.1599882955376741E-2</v>
      </c>
      <c r="AA305">
        <f>SUM(X305:X309)</f>
        <v>0.70814145999866984</v>
      </c>
    </row>
    <row r="306" spans="4:27">
      <c r="E306" t="s">
        <v>17</v>
      </c>
      <c r="J306">
        <v>0.34375</v>
      </c>
      <c r="L306">
        <f t="shared" ref="L306:L311" si="31">J306*2</f>
        <v>0.6875</v>
      </c>
      <c r="O306">
        <v>0.98807999999999996</v>
      </c>
      <c r="Q306">
        <v>7014</v>
      </c>
      <c r="R306">
        <f t="shared" si="26"/>
        <v>4.6644942475227769E-2</v>
      </c>
      <c r="T306">
        <f t="shared" si="27"/>
        <v>4.6088934760923052E-2</v>
      </c>
      <c r="X306">
        <f t="shared" si="28"/>
        <v>3.2068397951719091E-2</v>
      </c>
    </row>
    <row r="307" spans="4:27">
      <c r="E307" t="s">
        <v>18</v>
      </c>
      <c r="J307">
        <v>0.43332999999999999</v>
      </c>
      <c r="L307">
        <f t="shared" si="31"/>
        <v>0.86665999999999999</v>
      </c>
      <c r="O307">
        <v>0.90300000000000002</v>
      </c>
      <c r="Q307">
        <v>30259</v>
      </c>
      <c r="R307">
        <f t="shared" si="26"/>
        <v>0.20123029859679456</v>
      </c>
      <c r="T307">
        <f t="shared" si="27"/>
        <v>0.18171095963290548</v>
      </c>
      <c r="X307">
        <f t="shared" si="28"/>
        <v>0.17439825058189798</v>
      </c>
    </row>
    <row r="308" spans="4:27">
      <c r="E308" t="s">
        <v>19</v>
      </c>
      <c r="J308">
        <v>0.44729999999999998</v>
      </c>
      <c r="L308">
        <f t="shared" si="31"/>
        <v>0.89459999999999995</v>
      </c>
      <c r="O308">
        <v>0.97370000000000001</v>
      </c>
      <c r="Q308">
        <v>55923</v>
      </c>
      <c r="R308">
        <f t="shared" si="26"/>
        <v>0.37190264015428609</v>
      </c>
      <c r="T308">
        <f t="shared" si="27"/>
        <v>0.36212160071822835</v>
      </c>
      <c r="X308">
        <f t="shared" si="28"/>
        <v>0.33270410188202432</v>
      </c>
    </row>
    <row r="309" spans="4:27">
      <c r="E309" t="s">
        <v>45</v>
      </c>
      <c r="J309">
        <v>0.22220000000000001</v>
      </c>
      <c r="L309">
        <f t="shared" si="31"/>
        <v>0.44440000000000002</v>
      </c>
      <c r="O309">
        <v>0.99980000000000002</v>
      </c>
      <c r="Q309">
        <v>43098</v>
      </c>
      <c r="R309">
        <f t="shared" si="26"/>
        <v>0.28661302121433796</v>
      </c>
      <c r="T309">
        <f t="shared" si="27"/>
        <v>0.28655569861009511</v>
      </c>
      <c r="X309">
        <f t="shared" si="28"/>
        <v>0.12737082662765178</v>
      </c>
    </row>
    <row r="310" spans="4:27">
      <c r="D310" t="s">
        <v>49</v>
      </c>
      <c r="E310" t="s">
        <v>44</v>
      </c>
      <c r="J310">
        <v>8.3000000000000004E-2</v>
      </c>
      <c r="L310">
        <f t="shared" si="31"/>
        <v>0.16600000000000001</v>
      </c>
      <c r="O310">
        <v>0.99990000000000001</v>
      </c>
      <c r="Q310">
        <v>9684</v>
      </c>
      <c r="R310">
        <f t="shared" si="26"/>
        <v>6.4401143845181891E-2</v>
      </c>
      <c r="T310">
        <f t="shared" si="27"/>
        <v>6.4394703730797379E-2</v>
      </c>
      <c r="V310">
        <f>SUM(T310:T315)</f>
        <v>0.94436736982110792</v>
      </c>
      <c r="X310">
        <f t="shared" si="28"/>
        <v>1.0690589878300195E-2</v>
      </c>
      <c r="AA310">
        <f>SUM(X310:X315)</f>
        <v>0.69385580567932437</v>
      </c>
    </row>
    <row r="311" spans="4:27">
      <c r="E311" t="s">
        <v>17</v>
      </c>
      <c r="J311">
        <v>0.34375</v>
      </c>
      <c r="L311">
        <f t="shared" si="31"/>
        <v>0.6875</v>
      </c>
      <c r="O311">
        <v>0.98807999999999996</v>
      </c>
      <c r="Q311">
        <v>7015</v>
      </c>
      <c r="R311">
        <f t="shared" si="26"/>
        <v>4.6651592737913146E-2</v>
      </c>
      <c r="T311">
        <f t="shared" si="27"/>
        <v>4.6095505752477221E-2</v>
      </c>
      <c r="X311">
        <f t="shared" si="28"/>
        <v>3.2072970007315287E-2</v>
      </c>
    </row>
    <row r="312" spans="4:27">
      <c r="E312" t="s">
        <v>18</v>
      </c>
      <c r="J312">
        <v>0.22220000000000001</v>
      </c>
      <c r="L312">
        <f>J312*2</f>
        <v>0.44440000000000002</v>
      </c>
      <c r="O312">
        <v>0.99990000000000001</v>
      </c>
      <c r="Q312">
        <v>23807</v>
      </c>
      <c r="R312">
        <f t="shared" si="26"/>
        <v>0.15832280375074814</v>
      </c>
      <c r="T312">
        <f t="shared" si="27"/>
        <v>0.15830697147037306</v>
      </c>
      <c r="X312">
        <f t="shared" si="28"/>
        <v>7.0358653986832484E-2</v>
      </c>
    </row>
    <row r="313" spans="4:27">
      <c r="E313" t="s">
        <v>19</v>
      </c>
      <c r="J313">
        <v>0.43330000000000002</v>
      </c>
      <c r="L313">
        <f t="shared" ref="L313:L322" si="32">J313*2</f>
        <v>0.86660000000000004</v>
      </c>
      <c r="O313">
        <v>0.90259999999999996</v>
      </c>
      <c r="Q313">
        <v>30407</v>
      </c>
      <c r="R313">
        <f t="shared" si="26"/>
        <v>0.20221453747423024</v>
      </c>
      <c r="T313">
        <f t="shared" si="27"/>
        <v>0.18251884152424019</v>
      </c>
      <c r="X313">
        <f t="shared" si="28"/>
        <v>0.17523911817516793</v>
      </c>
    </row>
    <row r="314" spans="4:27">
      <c r="E314" t="s">
        <v>45</v>
      </c>
      <c r="J314">
        <v>0.22220000000000001</v>
      </c>
      <c r="L314">
        <f t="shared" si="32"/>
        <v>0.44440000000000002</v>
      </c>
      <c r="O314">
        <v>0.99990000000000001</v>
      </c>
      <c r="Q314">
        <v>23691</v>
      </c>
      <c r="R314">
        <f t="shared" si="26"/>
        <v>0.15755137327924454</v>
      </c>
      <c r="T314">
        <f t="shared" si="27"/>
        <v>0.15753561814191661</v>
      </c>
      <c r="X314">
        <f t="shared" si="28"/>
        <v>7.0015830285296274E-2</v>
      </c>
    </row>
    <row r="315" spans="4:27">
      <c r="E315" t="s">
        <v>47</v>
      </c>
      <c r="J315">
        <v>0.45229999999999998</v>
      </c>
      <c r="L315">
        <f t="shared" si="32"/>
        <v>0.90459999999999996</v>
      </c>
      <c r="O315">
        <v>0.90469999999999995</v>
      </c>
      <c r="Q315">
        <v>55766</v>
      </c>
      <c r="R315">
        <f t="shared" si="26"/>
        <v>0.37085854891268205</v>
      </c>
      <c r="T315">
        <f t="shared" si="27"/>
        <v>0.33551572920130346</v>
      </c>
      <c r="X315">
        <f t="shared" si="28"/>
        <v>0.33547864334641214</v>
      </c>
    </row>
    <row r="316" spans="4:27">
      <c r="D316" t="s">
        <v>58</v>
      </c>
      <c r="E316" t="s">
        <v>32</v>
      </c>
      <c r="J316">
        <v>8.3000000000000004E-2</v>
      </c>
      <c r="L316">
        <f t="shared" si="32"/>
        <v>0.16600000000000001</v>
      </c>
      <c r="O316">
        <v>0.99990000000000001</v>
      </c>
      <c r="Q316">
        <v>19503</v>
      </c>
      <c r="R316">
        <f t="shared" si="26"/>
        <v>0.12970007315288953</v>
      </c>
      <c r="T316">
        <f t="shared" si="27"/>
        <v>0.12968710314557425</v>
      </c>
      <c r="V316">
        <f>SUM(T316:T322)</f>
        <v>0.94006975327525433</v>
      </c>
      <c r="X316">
        <f t="shared" si="28"/>
        <v>2.1530212143379662E-2</v>
      </c>
      <c r="AA316">
        <f>SUM(X316:X322)</f>
        <v>0.61604537673738113</v>
      </c>
    </row>
    <row r="317" spans="4:27">
      <c r="E317" t="s">
        <v>17</v>
      </c>
      <c r="J317">
        <v>0.22220000000000001</v>
      </c>
      <c r="L317">
        <f t="shared" si="32"/>
        <v>0.44440000000000002</v>
      </c>
      <c r="O317">
        <v>0.99980000000000002</v>
      </c>
      <c r="Q317">
        <v>18590</v>
      </c>
      <c r="R317">
        <f t="shared" si="26"/>
        <v>0.12362838332114119</v>
      </c>
      <c r="T317">
        <f t="shared" si="27"/>
        <v>0.12360365764447696</v>
      </c>
      <c r="X317">
        <f t="shared" si="28"/>
        <v>5.4940453547915151E-2</v>
      </c>
    </row>
    <row r="318" spans="4:27">
      <c r="E318" t="s">
        <v>18</v>
      </c>
      <c r="J318">
        <v>0.34375</v>
      </c>
      <c r="L318">
        <f t="shared" si="32"/>
        <v>0.6875</v>
      </c>
      <c r="O318">
        <v>0.98809999999999998</v>
      </c>
      <c r="Q318">
        <v>6967</v>
      </c>
      <c r="R318">
        <f t="shared" si="26"/>
        <v>4.6332380129015097E-2</v>
      </c>
      <c r="T318">
        <f t="shared" si="27"/>
        <v>4.5781024805479818E-2</v>
      </c>
      <c r="X318">
        <f t="shared" si="28"/>
        <v>3.1853511338697876E-2</v>
      </c>
    </row>
    <row r="319" spans="4:27">
      <c r="E319" t="s">
        <v>19</v>
      </c>
      <c r="J319">
        <v>0.22220000000000001</v>
      </c>
      <c r="L319">
        <f t="shared" si="32"/>
        <v>0.44440000000000002</v>
      </c>
      <c r="O319">
        <v>0.99990000000000001</v>
      </c>
      <c r="Q319">
        <v>11003</v>
      </c>
      <c r="R319">
        <f t="shared" si="26"/>
        <v>7.3172840327192928E-2</v>
      </c>
      <c r="T319">
        <f t="shared" si="27"/>
        <v>7.3165523043160208E-2</v>
      </c>
      <c r="X319">
        <f t="shared" si="28"/>
        <v>3.2518010241404535E-2</v>
      </c>
    </row>
    <row r="320" spans="4:27">
      <c r="E320" t="s">
        <v>45</v>
      </c>
      <c r="J320">
        <v>0.45229999999999998</v>
      </c>
      <c r="L320">
        <f t="shared" si="32"/>
        <v>0.90459999999999996</v>
      </c>
      <c r="O320">
        <v>0.9738</v>
      </c>
      <c r="Q320">
        <v>56116</v>
      </c>
      <c r="R320">
        <f t="shared" si="26"/>
        <v>0.37318614085256369</v>
      </c>
      <c r="T320">
        <f t="shared" si="27"/>
        <v>0.36340866396222654</v>
      </c>
      <c r="X320">
        <f t="shared" si="28"/>
        <v>0.33758418301522908</v>
      </c>
    </row>
    <row r="321" spans="2:27">
      <c r="E321" t="s">
        <v>47</v>
      </c>
      <c r="J321">
        <v>8.3000000000000004E-2</v>
      </c>
      <c r="L321">
        <f t="shared" si="32"/>
        <v>0.16600000000000001</v>
      </c>
      <c r="O321">
        <v>0.99990000000000001</v>
      </c>
      <c r="Q321">
        <v>8086</v>
      </c>
      <c r="R321">
        <f t="shared" si="26"/>
        <v>5.3774024073950918E-2</v>
      </c>
      <c r="T321">
        <f t="shared" si="27"/>
        <v>5.3768646671543525E-2</v>
      </c>
      <c r="X321">
        <f t="shared" si="28"/>
        <v>8.9264879962758538E-3</v>
      </c>
    </row>
    <row r="322" spans="2:27">
      <c r="E322" t="s">
        <v>57</v>
      </c>
      <c r="J322">
        <v>0.32140000000000002</v>
      </c>
      <c r="L322">
        <f t="shared" si="32"/>
        <v>0.64280000000000004</v>
      </c>
      <c r="O322">
        <v>0.75249999999999995</v>
      </c>
      <c r="Q322">
        <v>30105</v>
      </c>
      <c r="R322">
        <f t="shared" si="26"/>
        <v>0.20020615814324666</v>
      </c>
      <c r="T322">
        <f t="shared" si="27"/>
        <v>0.1506551340027931</v>
      </c>
      <c r="X322">
        <f t="shared" si="28"/>
        <v>0.12869251845447896</v>
      </c>
    </row>
    <row r="324" spans="2:27">
      <c r="B324" t="s">
        <v>51</v>
      </c>
      <c r="J324">
        <v>0.45229999999999998</v>
      </c>
      <c r="L324">
        <f>J324*2</f>
        <v>0.90459999999999996</v>
      </c>
      <c r="O324">
        <v>0.92259999999999998</v>
      </c>
      <c r="Q324">
        <v>150370</v>
      </c>
      <c r="V324">
        <v>0.92259999999999998</v>
      </c>
      <c r="AA324">
        <v>0.90459999999999996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90C6-CA1C-4B64-9D6E-A4DF9D9B5E9A}">
  <dimension ref="A3:Z62"/>
  <sheetViews>
    <sheetView tabSelected="1" topLeftCell="D1" workbookViewId="0">
      <selection activeCell="P7" sqref="P7"/>
    </sheetView>
  </sheetViews>
  <sheetFormatPr defaultRowHeight="14.4"/>
  <sheetData>
    <row r="3" spans="1:26">
      <c r="E3" t="s">
        <v>61</v>
      </c>
      <c r="F3" t="s">
        <v>29</v>
      </c>
    </row>
    <row r="4" spans="1:26">
      <c r="A4" t="s">
        <v>59</v>
      </c>
      <c r="C4" t="s">
        <v>60</v>
      </c>
      <c r="D4" t="s">
        <v>32</v>
      </c>
      <c r="E4">
        <v>0.98280000000000001</v>
      </c>
    </row>
    <row r="5" spans="1:26">
      <c r="D5" t="s">
        <v>17</v>
      </c>
      <c r="E5">
        <v>0.97270000000000001</v>
      </c>
    </row>
    <row r="6" spans="1:26">
      <c r="F6" t="s">
        <v>1</v>
      </c>
      <c r="J6" t="s">
        <v>2</v>
      </c>
      <c r="L6" t="s">
        <v>24</v>
      </c>
      <c r="O6" t="s">
        <v>25</v>
      </c>
      <c r="Q6" t="s">
        <v>5</v>
      </c>
      <c r="R6" t="s">
        <v>6</v>
      </c>
      <c r="T6" t="s">
        <v>7</v>
      </c>
      <c r="V6" t="s">
        <v>8</v>
      </c>
      <c r="X6" t="s">
        <v>22</v>
      </c>
      <c r="Z6" t="s">
        <v>29</v>
      </c>
    </row>
    <row r="7" spans="1:26">
      <c r="A7" t="s">
        <v>41</v>
      </c>
      <c r="B7" t="s">
        <v>10</v>
      </c>
      <c r="D7" t="s">
        <v>11</v>
      </c>
      <c r="E7" t="s">
        <v>12</v>
      </c>
      <c r="F7">
        <v>0.73277300000000001</v>
      </c>
      <c r="L7">
        <f>J7*2</f>
        <v>0</v>
      </c>
      <c r="O7">
        <v>0.98280000000000001</v>
      </c>
      <c r="Q7">
        <v>80655</v>
      </c>
      <c r="R7">
        <f>Q7/150370</f>
        <v>0.53637693688900712</v>
      </c>
      <c r="T7">
        <f>R7*O7</f>
        <v>0.5271512535745162</v>
      </c>
      <c r="V7">
        <f>T7+T8</f>
        <v>0.97811740706257899</v>
      </c>
      <c r="X7">
        <f>R7*L7</f>
        <v>0</v>
      </c>
      <c r="Z7">
        <f>SUM(X7:X8)</f>
        <v>0</v>
      </c>
    </row>
    <row r="8" spans="1:26">
      <c r="E8" t="s">
        <v>13</v>
      </c>
      <c r="L8">
        <f>J8*2</f>
        <v>0</v>
      </c>
      <c r="O8">
        <v>0.97270000000000001</v>
      </c>
      <c r="Q8">
        <v>69715</v>
      </c>
      <c r="R8">
        <f t="shared" ref="R8:R60" si="0">Q8/150370</f>
        <v>0.46362306311099288</v>
      </c>
      <c r="T8">
        <f t="shared" ref="T8:T60" si="1">R8*O8</f>
        <v>0.45096615348806279</v>
      </c>
      <c r="X8">
        <f t="shared" ref="X8:X60" si="2">R8*L8</f>
        <v>0</v>
      </c>
    </row>
    <row r="9" spans="1:26">
      <c r="D9" t="s">
        <v>14</v>
      </c>
      <c r="E9" t="s">
        <v>12</v>
      </c>
      <c r="F9">
        <v>0.76267099999999999</v>
      </c>
      <c r="L9">
        <f t="shared" ref="L9:L35" si="3">J9*2</f>
        <v>0</v>
      </c>
      <c r="Q9">
        <v>20534</v>
      </c>
      <c r="R9">
        <f t="shared" si="0"/>
        <v>0.13655649398151226</v>
      </c>
      <c r="T9">
        <f t="shared" si="1"/>
        <v>0</v>
      </c>
      <c r="V9">
        <f>T9+T10+T11</f>
        <v>0</v>
      </c>
      <c r="X9">
        <f t="shared" si="2"/>
        <v>0</v>
      </c>
    </row>
    <row r="10" spans="1:26">
      <c r="E10" t="s">
        <v>13</v>
      </c>
      <c r="L10">
        <f t="shared" si="3"/>
        <v>0</v>
      </c>
      <c r="Q10">
        <v>69715</v>
      </c>
      <c r="R10">
        <f t="shared" si="0"/>
        <v>0.46362306311099288</v>
      </c>
      <c r="T10">
        <f t="shared" si="1"/>
        <v>0</v>
      </c>
      <c r="X10">
        <f t="shared" si="2"/>
        <v>0</v>
      </c>
    </row>
    <row r="11" spans="1:26">
      <c r="E11" t="s">
        <v>15</v>
      </c>
      <c r="L11">
        <f t="shared" si="3"/>
        <v>0</v>
      </c>
      <c r="Q11">
        <v>60121</v>
      </c>
      <c r="R11">
        <f t="shared" si="0"/>
        <v>0.39982044290749486</v>
      </c>
      <c r="T11">
        <f t="shared" si="1"/>
        <v>0</v>
      </c>
      <c r="X11">
        <f t="shared" si="2"/>
        <v>0</v>
      </c>
    </row>
    <row r="12" spans="1:26">
      <c r="D12" t="s">
        <v>16</v>
      </c>
      <c r="E12" t="s">
        <v>12</v>
      </c>
      <c r="F12">
        <v>0.79297200000000001</v>
      </c>
      <c r="L12">
        <f t="shared" si="3"/>
        <v>0</v>
      </c>
      <c r="Q12">
        <v>19832</v>
      </c>
      <c r="R12">
        <f t="shared" si="0"/>
        <v>0.13188800957637828</v>
      </c>
      <c r="T12">
        <f t="shared" si="1"/>
        <v>0</v>
      </c>
      <c r="V12">
        <f>T12+T13+T14+T15</f>
        <v>0</v>
      </c>
      <c r="X12">
        <f t="shared" si="2"/>
        <v>0</v>
      </c>
    </row>
    <row r="13" spans="1:26">
      <c r="E13" t="s">
        <v>17</v>
      </c>
      <c r="L13">
        <f t="shared" si="3"/>
        <v>0</v>
      </c>
      <c r="Q13">
        <v>49883</v>
      </c>
      <c r="R13">
        <f t="shared" si="0"/>
        <v>0.33173505353461463</v>
      </c>
      <c r="T13">
        <f t="shared" si="1"/>
        <v>0</v>
      </c>
      <c r="X13">
        <f t="shared" si="2"/>
        <v>0</v>
      </c>
    </row>
    <row r="14" spans="1:26">
      <c r="E14" t="s">
        <v>18</v>
      </c>
      <c r="L14">
        <f t="shared" si="3"/>
        <v>0</v>
      </c>
      <c r="Q14">
        <v>20534</v>
      </c>
      <c r="R14">
        <f t="shared" si="0"/>
        <v>0.13655649398151226</v>
      </c>
      <c r="T14">
        <f t="shared" si="1"/>
        <v>0</v>
      </c>
      <c r="X14">
        <f t="shared" si="2"/>
        <v>0</v>
      </c>
    </row>
    <row r="15" spans="1:26">
      <c r="E15" t="s">
        <v>19</v>
      </c>
      <c r="L15">
        <f t="shared" si="3"/>
        <v>0</v>
      </c>
      <c r="Q15">
        <v>60121</v>
      </c>
      <c r="R15">
        <f t="shared" si="0"/>
        <v>0.39982044290749486</v>
      </c>
      <c r="T15">
        <f t="shared" si="1"/>
        <v>0</v>
      </c>
      <c r="X15">
        <f t="shared" si="2"/>
        <v>0</v>
      </c>
    </row>
    <row r="16" spans="1:26">
      <c r="B16" t="s">
        <v>53</v>
      </c>
      <c r="D16" t="s">
        <v>43</v>
      </c>
      <c r="E16" t="s">
        <v>12</v>
      </c>
      <c r="F16">
        <v>0.89922999999999997</v>
      </c>
      <c r="L16">
        <f t="shared" si="3"/>
        <v>0</v>
      </c>
      <c r="Q16">
        <v>20534</v>
      </c>
      <c r="R16">
        <f t="shared" si="0"/>
        <v>0.13655649398151226</v>
      </c>
      <c r="T16">
        <f t="shared" si="1"/>
        <v>0</v>
      </c>
      <c r="V16">
        <f>SUM(T16:T19)</f>
        <v>0</v>
      </c>
      <c r="X16">
        <f t="shared" si="2"/>
        <v>0</v>
      </c>
    </row>
    <row r="17" spans="2:24">
      <c r="E17" t="s">
        <v>17</v>
      </c>
      <c r="L17">
        <f t="shared" si="3"/>
        <v>0</v>
      </c>
      <c r="Q17">
        <v>60121</v>
      </c>
      <c r="R17">
        <f t="shared" si="0"/>
        <v>0.39982044290749486</v>
      </c>
      <c r="T17">
        <f t="shared" si="1"/>
        <v>0</v>
      </c>
      <c r="X17">
        <f t="shared" si="2"/>
        <v>0</v>
      </c>
    </row>
    <row r="18" spans="2:24">
      <c r="E18" t="s">
        <v>18</v>
      </c>
      <c r="L18">
        <f t="shared" si="3"/>
        <v>0</v>
      </c>
      <c r="Q18">
        <v>49883</v>
      </c>
      <c r="R18">
        <f t="shared" si="0"/>
        <v>0.33173505353461463</v>
      </c>
      <c r="T18">
        <f t="shared" si="1"/>
        <v>0</v>
      </c>
      <c r="X18">
        <f t="shared" si="2"/>
        <v>0</v>
      </c>
    </row>
    <row r="19" spans="2:24">
      <c r="E19" t="s">
        <v>19</v>
      </c>
      <c r="L19">
        <f t="shared" si="3"/>
        <v>0</v>
      </c>
      <c r="Q19">
        <v>19832</v>
      </c>
      <c r="R19">
        <f t="shared" si="0"/>
        <v>0.13188800957637828</v>
      </c>
      <c r="T19">
        <f t="shared" si="1"/>
        <v>0</v>
      </c>
      <c r="X19">
        <f t="shared" si="2"/>
        <v>0</v>
      </c>
    </row>
    <row r="20" spans="2:24">
      <c r="E20" t="s">
        <v>45</v>
      </c>
      <c r="L20">
        <f t="shared" si="3"/>
        <v>0</v>
      </c>
      <c r="Q20">
        <v>0</v>
      </c>
      <c r="R20">
        <f t="shared" si="0"/>
        <v>0</v>
      </c>
      <c r="T20">
        <f t="shared" si="1"/>
        <v>0</v>
      </c>
      <c r="X20">
        <f t="shared" si="2"/>
        <v>0</v>
      </c>
    </row>
    <row r="21" spans="2:24">
      <c r="B21" t="s">
        <v>54</v>
      </c>
      <c r="D21" t="s">
        <v>37</v>
      </c>
      <c r="E21" t="s">
        <v>12</v>
      </c>
      <c r="F21">
        <v>0.91449899999999995</v>
      </c>
      <c r="L21">
        <f t="shared" si="3"/>
        <v>0</v>
      </c>
      <c r="Q21">
        <v>7366</v>
      </c>
      <c r="R21">
        <f t="shared" si="0"/>
        <v>4.8985834940480151E-2</v>
      </c>
      <c r="T21">
        <f t="shared" si="1"/>
        <v>0</v>
      </c>
      <c r="V21">
        <f>SUM(T21:T26)</f>
        <v>0</v>
      </c>
      <c r="X21">
        <f t="shared" si="2"/>
        <v>0</v>
      </c>
    </row>
    <row r="22" spans="2:24">
      <c r="E22" t="s">
        <v>17</v>
      </c>
      <c r="L22">
        <f t="shared" si="3"/>
        <v>0</v>
      </c>
      <c r="Q22">
        <v>20534</v>
      </c>
      <c r="R22">
        <f t="shared" si="0"/>
        <v>0.13655649398151226</v>
      </c>
      <c r="T22">
        <f t="shared" si="1"/>
        <v>0</v>
      </c>
      <c r="X22">
        <f t="shared" si="2"/>
        <v>0</v>
      </c>
    </row>
    <row r="23" spans="2:24">
      <c r="E23" t="s">
        <v>18</v>
      </c>
      <c r="L23">
        <f t="shared" si="3"/>
        <v>0</v>
      </c>
      <c r="Q23">
        <v>60121</v>
      </c>
      <c r="R23">
        <f t="shared" si="0"/>
        <v>0.39982044290749486</v>
      </c>
      <c r="T23">
        <f t="shared" si="1"/>
        <v>0</v>
      </c>
      <c r="X23">
        <f t="shared" si="2"/>
        <v>0</v>
      </c>
    </row>
    <row r="24" spans="2:24">
      <c r="E24" t="s">
        <v>19</v>
      </c>
      <c r="L24">
        <f t="shared" si="3"/>
        <v>0</v>
      </c>
      <c r="Q24">
        <v>176</v>
      </c>
      <c r="R24">
        <f t="shared" si="0"/>
        <v>1.1704462326261888E-3</v>
      </c>
      <c r="T24">
        <f t="shared" si="1"/>
        <v>0</v>
      </c>
      <c r="X24">
        <f t="shared" si="2"/>
        <v>0</v>
      </c>
    </row>
    <row r="25" spans="2:24">
      <c r="E25" t="s">
        <v>45</v>
      </c>
      <c r="L25">
        <f t="shared" si="3"/>
        <v>0</v>
      </c>
      <c r="Q25">
        <v>12302</v>
      </c>
      <c r="R25">
        <f t="shared" si="0"/>
        <v>8.1811531555496447E-2</v>
      </c>
      <c r="T25">
        <f t="shared" si="1"/>
        <v>0</v>
      </c>
      <c r="X25">
        <f t="shared" si="2"/>
        <v>0</v>
      </c>
    </row>
    <row r="26" spans="2:24">
      <c r="E26" t="s">
        <v>47</v>
      </c>
      <c r="L26">
        <f t="shared" si="3"/>
        <v>0</v>
      </c>
      <c r="Q26">
        <v>49871</v>
      </c>
      <c r="R26">
        <f t="shared" si="0"/>
        <v>0.33165525038239013</v>
      </c>
      <c r="T26">
        <f t="shared" si="1"/>
        <v>0</v>
      </c>
      <c r="X26">
        <f t="shared" si="2"/>
        <v>0</v>
      </c>
    </row>
    <row r="27" spans="2:24">
      <c r="D27" t="s">
        <v>55</v>
      </c>
      <c r="E27" t="s">
        <v>12</v>
      </c>
      <c r="F27">
        <v>0.816832</v>
      </c>
      <c r="L27">
        <f t="shared" si="3"/>
        <v>0</v>
      </c>
      <c r="Q27">
        <v>20534</v>
      </c>
      <c r="R27">
        <f t="shared" si="0"/>
        <v>0.13655649398151226</v>
      </c>
      <c r="T27">
        <f t="shared" si="1"/>
        <v>0</v>
      </c>
      <c r="V27">
        <f>SUM(T27:T33)</f>
        <v>0</v>
      </c>
      <c r="X27">
        <f t="shared" si="2"/>
        <v>0</v>
      </c>
    </row>
    <row r="28" spans="2:24">
      <c r="E28" t="s">
        <v>17</v>
      </c>
      <c r="L28">
        <f t="shared" si="3"/>
        <v>0</v>
      </c>
      <c r="Q28">
        <v>46371</v>
      </c>
      <c r="R28">
        <f t="shared" si="0"/>
        <v>0.30837933098357384</v>
      </c>
      <c r="T28">
        <f t="shared" si="1"/>
        <v>0</v>
      </c>
      <c r="X28">
        <f t="shared" si="2"/>
        <v>0</v>
      </c>
    </row>
    <row r="29" spans="2:24">
      <c r="E29" t="s">
        <v>18</v>
      </c>
      <c r="L29">
        <f t="shared" si="3"/>
        <v>0</v>
      </c>
      <c r="Q29">
        <v>7542</v>
      </c>
      <c r="R29">
        <f t="shared" si="0"/>
        <v>5.0156281173106339E-2</v>
      </c>
      <c r="T29">
        <f t="shared" si="1"/>
        <v>0</v>
      </c>
      <c r="X29">
        <f t="shared" si="2"/>
        <v>0</v>
      </c>
    </row>
    <row r="30" spans="2:24">
      <c r="E30" t="s">
        <v>19</v>
      </c>
      <c r="L30">
        <f t="shared" si="3"/>
        <v>0</v>
      </c>
      <c r="Q30">
        <v>60121</v>
      </c>
      <c r="R30">
        <f t="shared" si="0"/>
        <v>0.39982044290749486</v>
      </c>
      <c r="T30">
        <f t="shared" si="1"/>
        <v>0</v>
      </c>
      <c r="X30">
        <f t="shared" si="2"/>
        <v>0</v>
      </c>
    </row>
    <row r="31" spans="2:24">
      <c r="E31" t="s">
        <v>45</v>
      </c>
      <c r="L31">
        <f t="shared" si="3"/>
        <v>0</v>
      </c>
      <c r="Q31">
        <v>12302</v>
      </c>
      <c r="R31">
        <f t="shared" si="0"/>
        <v>8.1811531555496447E-2</v>
      </c>
      <c r="T31">
        <f t="shared" si="1"/>
        <v>0</v>
      </c>
      <c r="X31">
        <f t="shared" si="2"/>
        <v>0</v>
      </c>
    </row>
    <row r="32" spans="2:24">
      <c r="E32" t="s">
        <v>47</v>
      </c>
      <c r="L32">
        <f t="shared" si="3"/>
        <v>0</v>
      </c>
      <c r="Q32">
        <v>3500</v>
      </c>
      <c r="R32">
        <f t="shared" si="0"/>
        <v>2.3275919398816253E-2</v>
      </c>
      <c r="T32">
        <f t="shared" si="1"/>
        <v>0</v>
      </c>
      <c r="X32">
        <f t="shared" si="2"/>
        <v>0</v>
      </c>
    </row>
    <row r="33" spans="2:26">
      <c r="E33" t="s">
        <v>57</v>
      </c>
      <c r="L33">
        <f t="shared" si="3"/>
        <v>0</v>
      </c>
      <c r="Q33">
        <v>0</v>
      </c>
      <c r="R33">
        <f t="shared" si="0"/>
        <v>0</v>
      </c>
      <c r="T33">
        <f t="shared" si="1"/>
        <v>0</v>
      </c>
      <c r="X33">
        <f t="shared" si="2"/>
        <v>0</v>
      </c>
    </row>
    <row r="34" spans="2:26">
      <c r="B34" t="s">
        <v>20</v>
      </c>
      <c r="D34" t="s">
        <v>11</v>
      </c>
      <c r="E34" t="s">
        <v>12</v>
      </c>
      <c r="L34">
        <f t="shared" si="3"/>
        <v>0</v>
      </c>
      <c r="O34">
        <v>0.99990000000000001</v>
      </c>
      <c r="Q34">
        <v>57101</v>
      </c>
      <c r="R34">
        <f t="shared" si="0"/>
        <v>0.37973664959765913</v>
      </c>
      <c r="T34">
        <f t="shared" si="1"/>
        <v>0.37969867593269935</v>
      </c>
      <c r="V34">
        <f>T34+T35</f>
        <v>0.98594407461594735</v>
      </c>
      <c r="X34">
        <f t="shared" si="2"/>
        <v>0</v>
      </c>
      <c r="Z34">
        <f>SUM(X34:X35)</f>
        <v>0</v>
      </c>
    </row>
    <row r="35" spans="2:26">
      <c r="E35" t="s">
        <v>13</v>
      </c>
      <c r="L35">
        <f t="shared" si="3"/>
        <v>0</v>
      </c>
      <c r="O35">
        <v>0.97740000000000005</v>
      </c>
      <c r="Q35">
        <v>93269</v>
      </c>
      <c r="R35">
        <f t="shared" si="0"/>
        <v>0.62026335040234093</v>
      </c>
      <c r="T35">
        <f t="shared" si="1"/>
        <v>0.606245398683248</v>
      </c>
      <c r="X35">
        <f t="shared" si="2"/>
        <v>0</v>
      </c>
    </row>
    <row r="36" spans="2:26">
      <c r="D36" t="s">
        <v>14</v>
      </c>
      <c r="E36" t="s">
        <v>12</v>
      </c>
      <c r="Q36">
        <v>14259</v>
      </c>
      <c r="R36">
        <f t="shared" si="0"/>
        <v>9.4826095630777416E-2</v>
      </c>
      <c r="T36">
        <f t="shared" si="1"/>
        <v>0</v>
      </c>
      <c r="V36">
        <f>T36+T37+T38</f>
        <v>0</v>
      </c>
      <c r="X36">
        <f t="shared" si="2"/>
        <v>0</v>
      </c>
    </row>
    <row r="37" spans="2:26">
      <c r="E37" t="s">
        <v>13</v>
      </c>
      <c r="Q37">
        <v>93193</v>
      </c>
      <c r="R37">
        <f t="shared" si="0"/>
        <v>0.61975793043825234</v>
      </c>
      <c r="T37">
        <f t="shared" si="1"/>
        <v>0</v>
      </c>
      <c r="X37">
        <f t="shared" si="2"/>
        <v>0</v>
      </c>
    </row>
    <row r="38" spans="2:26">
      <c r="E38" t="s">
        <v>15</v>
      </c>
      <c r="Q38">
        <v>42918</v>
      </c>
      <c r="R38">
        <f t="shared" si="0"/>
        <v>0.28541597393097029</v>
      </c>
      <c r="T38">
        <f t="shared" si="1"/>
        <v>0</v>
      </c>
      <c r="X38">
        <f t="shared" si="2"/>
        <v>0</v>
      </c>
    </row>
    <row r="39" spans="2:26">
      <c r="D39" t="s">
        <v>16</v>
      </c>
      <c r="E39" t="s">
        <v>12</v>
      </c>
      <c r="Q39">
        <v>86038</v>
      </c>
      <c r="R39">
        <f t="shared" si="0"/>
        <v>0.57217530092438651</v>
      </c>
      <c r="T39">
        <f t="shared" si="1"/>
        <v>0</v>
      </c>
      <c r="V39">
        <f>SUM(T39:T42)</f>
        <v>0</v>
      </c>
      <c r="X39">
        <f t="shared" si="2"/>
        <v>0</v>
      </c>
    </row>
    <row r="40" spans="2:26">
      <c r="E40" t="s">
        <v>17</v>
      </c>
      <c r="Q40">
        <v>14193</v>
      </c>
      <c r="R40">
        <f t="shared" si="0"/>
        <v>9.4387178293542595E-2</v>
      </c>
      <c r="T40">
        <f t="shared" si="1"/>
        <v>0</v>
      </c>
      <c r="X40">
        <f t="shared" si="2"/>
        <v>0</v>
      </c>
    </row>
    <row r="41" spans="2:26">
      <c r="E41" t="s">
        <v>18</v>
      </c>
      <c r="Q41">
        <v>42983</v>
      </c>
      <c r="R41">
        <f t="shared" si="0"/>
        <v>0.2858482410055197</v>
      </c>
      <c r="T41">
        <f t="shared" si="1"/>
        <v>0</v>
      </c>
      <c r="X41">
        <f t="shared" si="2"/>
        <v>0</v>
      </c>
    </row>
    <row r="42" spans="2:26">
      <c r="E42" t="s">
        <v>19</v>
      </c>
      <c r="Q42">
        <v>7156</v>
      </c>
      <c r="R42">
        <f t="shared" si="0"/>
        <v>4.7589279776551176E-2</v>
      </c>
      <c r="T42">
        <f t="shared" si="1"/>
        <v>0</v>
      </c>
      <c r="X42">
        <f t="shared" si="2"/>
        <v>0</v>
      </c>
    </row>
    <row r="43" spans="2:26">
      <c r="D43" t="s">
        <v>43</v>
      </c>
      <c r="E43" t="s">
        <v>12</v>
      </c>
      <c r="Q43">
        <v>14076</v>
      </c>
      <c r="R43">
        <f t="shared" si="0"/>
        <v>9.3609097559353593E-2</v>
      </c>
      <c r="T43">
        <f t="shared" si="1"/>
        <v>0</v>
      </c>
      <c r="V43">
        <f>SUM(T43:T47)</f>
        <v>0</v>
      </c>
      <c r="X43">
        <f t="shared" si="2"/>
        <v>0</v>
      </c>
    </row>
    <row r="44" spans="2:26">
      <c r="E44" t="s">
        <v>17</v>
      </c>
      <c r="Q44">
        <v>7014</v>
      </c>
      <c r="R44">
        <f t="shared" si="0"/>
        <v>4.6644942475227769E-2</v>
      </c>
      <c r="T44">
        <f t="shared" si="1"/>
        <v>0</v>
      </c>
      <c r="X44">
        <f t="shared" si="2"/>
        <v>0</v>
      </c>
    </row>
    <row r="45" spans="2:26">
      <c r="E45" t="s">
        <v>18</v>
      </c>
      <c r="Q45">
        <v>30259</v>
      </c>
      <c r="R45">
        <f t="shared" si="0"/>
        <v>0.20123029859679456</v>
      </c>
      <c r="T45">
        <f t="shared" si="1"/>
        <v>0</v>
      </c>
      <c r="X45">
        <f t="shared" si="2"/>
        <v>0</v>
      </c>
    </row>
    <row r="46" spans="2:26">
      <c r="E46" t="s">
        <v>19</v>
      </c>
      <c r="Q46">
        <v>55923</v>
      </c>
      <c r="R46">
        <f t="shared" si="0"/>
        <v>0.37190264015428609</v>
      </c>
      <c r="T46">
        <f t="shared" si="1"/>
        <v>0</v>
      </c>
      <c r="X46">
        <f t="shared" si="2"/>
        <v>0</v>
      </c>
    </row>
    <row r="47" spans="2:26">
      <c r="E47" t="s">
        <v>45</v>
      </c>
      <c r="Q47">
        <v>43098</v>
      </c>
      <c r="R47">
        <f t="shared" si="0"/>
        <v>0.28661302121433796</v>
      </c>
      <c r="T47">
        <f t="shared" si="1"/>
        <v>0</v>
      </c>
      <c r="X47">
        <f t="shared" si="2"/>
        <v>0</v>
      </c>
    </row>
    <row r="48" spans="2:26">
      <c r="D48" t="s">
        <v>37</v>
      </c>
      <c r="E48" t="s">
        <v>12</v>
      </c>
      <c r="Q48">
        <v>9684</v>
      </c>
      <c r="R48">
        <f t="shared" si="0"/>
        <v>6.4401143845181891E-2</v>
      </c>
      <c r="T48">
        <f t="shared" si="1"/>
        <v>0</v>
      </c>
      <c r="V48">
        <f>SUM(T48:T53)</f>
        <v>0</v>
      </c>
      <c r="X48">
        <f t="shared" si="2"/>
        <v>0</v>
      </c>
    </row>
    <row r="49" spans="2:24">
      <c r="E49" t="s">
        <v>17</v>
      </c>
      <c r="Q49">
        <v>7015</v>
      </c>
      <c r="R49">
        <f t="shared" si="0"/>
        <v>4.6651592737913146E-2</v>
      </c>
      <c r="T49">
        <f t="shared" si="1"/>
        <v>0</v>
      </c>
      <c r="X49">
        <f t="shared" si="2"/>
        <v>0</v>
      </c>
    </row>
    <row r="50" spans="2:24">
      <c r="E50" t="s">
        <v>18</v>
      </c>
      <c r="Q50">
        <v>23807</v>
      </c>
      <c r="R50">
        <f t="shared" si="0"/>
        <v>0.15832280375074814</v>
      </c>
      <c r="T50">
        <f t="shared" si="1"/>
        <v>0</v>
      </c>
      <c r="X50">
        <f t="shared" si="2"/>
        <v>0</v>
      </c>
    </row>
    <row r="51" spans="2:24">
      <c r="E51" t="s">
        <v>19</v>
      </c>
      <c r="Q51">
        <v>30407</v>
      </c>
      <c r="R51">
        <f t="shared" si="0"/>
        <v>0.20221453747423024</v>
      </c>
      <c r="T51">
        <f t="shared" si="1"/>
        <v>0</v>
      </c>
      <c r="X51">
        <f t="shared" si="2"/>
        <v>0</v>
      </c>
    </row>
    <row r="52" spans="2:24">
      <c r="E52" t="s">
        <v>45</v>
      </c>
      <c r="Q52">
        <v>23691</v>
      </c>
      <c r="R52">
        <f t="shared" si="0"/>
        <v>0.15755137327924454</v>
      </c>
      <c r="T52">
        <f t="shared" si="1"/>
        <v>0</v>
      </c>
      <c r="X52">
        <f t="shared" si="2"/>
        <v>0</v>
      </c>
    </row>
    <row r="53" spans="2:24">
      <c r="E53" t="s">
        <v>47</v>
      </c>
      <c r="Q53">
        <v>55766</v>
      </c>
      <c r="R53">
        <f t="shared" si="0"/>
        <v>0.37085854891268205</v>
      </c>
      <c r="T53">
        <f t="shared" si="1"/>
        <v>0</v>
      </c>
      <c r="X53">
        <f t="shared" si="2"/>
        <v>0</v>
      </c>
    </row>
    <row r="54" spans="2:24">
      <c r="D54" t="s">
        <v>58</v>
      </c>
      <c r="E54" t="s">
        <v>32</v>
      </c>
      <c r="Q54">
        <v>19503</v>
      </c>
      <c r="R54">
        <f t="shared" si="0"/>
        <v>0.12970007315288953</v>
      </c>
      <c r="T54">
        <f t="shared" si="1"/>
        <v>0</v>
      </c>
      <c r="V54">
        <f>SUM(T54:T60)</f>
        <v>0</v>
      </c>
      <c r="X54">
        <f t="shared" si="2"/>
        <v>0</v>
      </c>
    </row>
    <row r="55" spans="2:24">
      <c r="E55" t="s">
        <v>17</v>
      </c>
      <c r="Q55">
        <v>18590</v>
      </c>
      <c r="R55">
        <f t="shared" si="0"/>
        <v>0.12362838332114119</v>
      </c>
      <c r="T55">
        <f t="shared" si="1"/>
        <v>0</v>
      </c>
      <c r="X55">
        <f t="shared" si="2"/>
        <v>0</v>
      </c>
    </row>
    <row r="56" spans="2:24">
      <c r="E56" t="s">
        <v>18</v>
      </c>
      <c r="Q56">
        <v>6967</v>
      </c>
      <c r="R56">
        <f t="shared" si="0"/>
        <v>4.6332380129015097E-2</v>
      </c>
      <c r="T56">
        <f t="shared" si="1"/>
        <v>0</v>
      </c>
      <c r="X56">
        <f t="shared" si="2"/>
        <v>0</v>
      </c>
    </row>
    <row r="57" spans="2:24">
      <c r="E57" t="s">
        <v>19</v>
      </c>
      <c r="Q57">
        <v>11003</v>
      </c>
      <c r="R57">
        <f t="shared" si="0"/>
        <v>7.3172840327192928E-2</v>
      </c>
      <c r="T57">
        <f t="shared" si="1"/>
        <v>0</v>
      </c>
      <c r="X57">
        <f t="shared" si="2"/>
        <v>0</v>
      </c>
    </row>
    <row r="58" spans="2:24">
      <c r="E58" t="s">
        <v>45</v>
      </c>
      <c r="Q58">
        <v>56116</v>
      </c>
      <c r="R58">
        <f t="shared" si="0"/>
        <v>0.37318614085256369</v>
      </c>
      <c r="T58">
        <f t="shared" si="1"/>
        <v>0</v>
      </c>
      <c r="X58">
        <f t="shared" si="2"/>
        <v>0</v>
      </c>
    </row>
    <row r="59" spans="2:24">
      <c r="E59" t="s">
        <v>47</v>
      </c>
      <c r="Q59">
        <v>8086</v>
      </c>
      <c r="R59">
        <f t="shared" si="0"/>
        <v>5.3774024073950918E-2</v>
      </c>
      <c r="T59">
        <f t="shared" si="1"/>
        <v>0</v>
      </c>
      <c r="X59">
        <f t="shared" si="2"/>
        <v>0</v>
      </c>
    </row>
    <row r="60" spans="2:24">
      <c r="E60" t="s">
        <v>57</v>
      </c>
      <c r="Q60">
        <v>30105</v>
      </c>
      <c r="R60">
        <f t="shared" si="0"/>
        <v>0.20020615814324666</v>
      </c>
      <c r="T60">
        <f t="shared" si="1"/>
        <v>0</v>
      </c>
      <c r="X60">
        <f t="shared" si="2"/>
        <v>0</v>
      </c>
    </row>
    <row r="62" spans="2:24">
      <c r="B62" t="s">
        <v>21</v>
      </c>
      <c r="J62">
        <v>0.375</v>
      </c>
      <c r="L62">
        <f>J62*2</f>
        <v>0.75</v>
      </c>
      <c r="O62">
        <v>0.98229999999999995</v>
      </c>
      <c r="Q62">
        <v>150370</v>
      </c>
      <c r="V62">
        <v>0.98229999999999995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BB17-CB62-4571-9413-7E9D83057C37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2020-06-30T23:02:07Z</dcterms:created>
  <dcterms:modified xsi:type="dcterms:W3CDTF">2020-07-15T18:07:00Z</dcterms:modified>
</cp:coreProperties>
</file>