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pengxiang/Documents/GitHub/urban-energy-lab/scripts/integrated electricity-gas/optimal energy flow/dataset/"/>
    </mc:Choice>
  </mc:AlternateContent>
  <xr:revisionPtr revIDLastSave="0" documentId="13_ncr:1_{DC402744-4FA4-EF4B-9426-53C484C0EAD9}" xr6:coauthVersionLast="47" xr6:coauthVersionMax="47" xr10:uidLastSave="{00000000-0000-0000-0000-000000000000}"/>
  <bookViews>
    <workbookView xWindow="0" yWindow="500" windowWidth="33600" windowHeight="18800" activeTab="4" xr2:uid="{E65CD9C7-E4AA-9140-8A4B-C3BACDBBA2E3}"/>
  </bookViews>
  <sheets>
    <sheet name="ebus" sheetId="1" r:id="rId1"/>
    <sheet name="line" sheetId="2" r:id="rId2"/>
    <sheet name="subs" sheetId="3" r:id="rId3"/>
    <sheet name="gens" sheetId="13" r:id="rId4"/>
    <sheet name="node" sheetId="4" r:id="rId5"/>
    <sheet name="pipe" sheetId="5" r:id="rId6"/>
    <sheet name="comp" sheetId="10" r:id="rId7"/>
    <sheet name="valv" sheetId="11" r:id="rId8"/>
    <sheet name="well" sheetId="6" r:id="rId9"/>
    <sheet name="unit" sheetId="8" r:id="rId10"/>
    <sheet name="link" sheetId="12" r:id="rId11"/>
    <sheet name="hour" sheetId="14" r:id="rId12"/>
    <sheet name="base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3" i="2"/>
  <c r="I3" i="9"/>
  <c r="J3" i="9" s="1"/>
  <c r="H3" i="9"/>
  <c r="E3" i="9"/>
  <c r="D3" i="9"/>
</calcChain>
</file>

<file path=xl/sharedStrings.xml><?xml version="1.0" encoding="utf-8"?>
<sst xmlns="http://schemas.openxmlformats.org/spreadsheetml/2006/main" count="218" uniqueCount="84">
  <si>
    <t>MW</t>
    <phoneticPr fontId="1" type="noConversion"/>
  </si>
  <si>
    <t>Mvar</t>
    <phoneticPr fontId="1" type="noConversion"/>
  </si>
  <si>
    <t>ID</t>
    <phoneticPr fontId="1" type="noConversion"/>
  </si>
  <si>
    <t>Cost</t>
    <phoneticPr fontId="1" type="noConversion"/>
  </si>
  <si>
    <t>Unit</t>
    <phoneticPr fontId="1" type="noConversion"/>
  </si>
  <si>
    <t>Head</t>
    <phoneticPr fontId="1" type="noConversion"/>
  </si>
  <si>
    <t>Tail</t>
    <phoneticPr fontId="1" type="noConversion"/>
  </si>
  <si>
    <t>R</t>
    <phoneticPr fontId="1" type="noConversion"/>
  </si>
  <si>
    <t>X</t>
    <phoneticPr fontId="1" type="noConversion"/>
  </si>
  <si>
    <t>Ohms</t>
    <phoneticPr fontId="1" type="noConversion"/>
  </si>
  <si>
    <t>Bus</t>
    <phoneticPr fontId="1" type="noConversion"/>
  </si>
  <si>
    <t>Capacity</t>
    <phoneticPr fontId="1" type="noConversion"/>
  </si>
  <si>
    <t>Gas load</t>
    <phoneticPr fontId="1" type="noConversion"/>
  </si>
  <si>
    <t>bar</t>
    <phoneticPr fontId="1" type="noConversion"/>
  </si>
  <si>
    <t>Length</t>
    <phoneticPr fontId="1" type="noConversion"/>
  </si>
  <si>
    <t>km</t>
    <phoneticPr fontId="1" type="noConversion"/>
  </si>
  <si>
    <t>mm</t>
    <phoneticPr fontId="1" type="noConversion"/>
  </si>
  <si>
    <t>Node</t>
    <phoneticPr fontId="1" type="noConversion"/>
  </si>
  <si>
    <t>Diameter</t>
    <phoneticPr fontId="1" type="noConversion"/>
  </si>
  <si>
    <t>Temperature</t>
    <phoneticPr fontId="1" type="noConversion"/>
  </si>
  <si>
    <t>K</t>
    <phoneticPr fontId="1" type="noConversion"/>
  </si>
  <si>
    <t>$/MWh</t>
    <phoneticPr fontId="1" type="noConversion"/>
  </si>
  <si>
    <t>Penalty</t>
    <phoneticPr fontId="1" type="noConversion"/>
  </si>
  <si>
    <t>P-min</t>
    <phoneticPr fontId="1" type="noConversion"/>
  </si>
  <si>
    <t>P-max</t>
    <phoneticPr fontId="1" type="noConversion"/>
  </si>
  <si>
    <t>Q-min</t>
    <phoneticPr fontId="1" type="noConversion"/>
  </si>
  <si>
    <t>Q-max</t>
    <phoneticPr fontId="1" type="noConversion"/>
  </si>
  <si>
    <t>Efficiency</t>
    <phoneticPr fontId="1" type="noConversion"/>
  </si>
  <si>
    <t>Ramping</t>
    <phoneticPr fontId="1" type="noConversion"/>
  </si>
  <si>
    <t>MW/h</t>
    <phoneticPr fontId="1" type="noConversion"/>
  </si>
  <si>
    <t>V</t>
    <phoneticPr fontId="1" type="noConversion"/>
  </si>
  <si>
    <t>S</t>
    <phoneticPr fontId="1" type="noConversion"/>
  </si>
  <si>
    <t>Z</t>
    <phoneticPr fontId="1" type="noConversion"/>
  </si>
  <si>
    <t>I</t>
    <phoneticPr fontId="1" type="noConversion"/>
  </si>
  <si>
    <t>F</t>
    <phoneticPr fontId="1" type="noConversion"/>
  </si>
  <si>
    <t>P</t>
    <phoneticPr fontId="1" type="noConversion"/>
  </si>
  <si>
    <t>kV</t>
    <phoneticPr fontId="1" type="noConversion"/>
  </si>
  <si>
    <t>MVA</t>
    <phoneticPr fontId="1" type="noConversion"/>
  </si>
  <si>
    <t>kA</t>
    <phoneticPr fontId="1" type="noConversion"/>
  </si>
  <si>
    <t>S-Gravity</t>
    <phoneticPr fontId="1" type="noConversion"/>
  </si>
  <si>
    <t>W</t>
    <phoneticPr fontId="1" type="noConversion"/>
  </si>
  <si>
    <t>VCF</t>
    <phoneticPr fontId="1" type="noConversion"/>
  </si>
  <si>
    <t>Roughness</t>
    <phoneticPr fontId="1" type="noConversion"/>
  </si>
  <si>
    <t>$/(k*m3/h)</t>
    <phoneticPr fontId="1" type="noConversion"/>
  </si>
  <si>
    <t>k*m3/h</t>
    <phoneticPr fontId="1" type="noConversion"/>
  </si>
  <si>
    <t>k*m3/MWh</t>
    <phoneticPr fontId="1" type="noConversion"/>
  </si>
  <si>
    <t>p.u.</t>
    <phoneticPr fontId="1" type="noConversion"/>
  </si>
  <si>
    <t>k*m3/bar</t>
    <phoneticPr fontId="1" type="noConversion"/>
  </si>
  <si>
    <t>P_load</t>
    <phoneticPr fontId="1" type="noConversion"/>
  </si>
  <si>
    <t>Q_load</t>
    <phoneticPr fontId="1" type="noConversion"/>
  </si>
  <si>
    <t>Y_axis</t>
    <phoneticPr fontId="1" type="noConversion"/>
  </si>
  <si>
    <t>X_axis</t>
    <phoneticPr fontId="1" type="noConversion"/>
  </si>
  <si>
    <t>V_min</t>
    <phoneticPr fontId="1" type="noConversion"/>
  </si>
  <si>
    <t>V_max</t>
    <phoneticPr fontId="1" type="noConversion"/>
  </si>
  <si>
    <t>V_level</t>
    <phoneticPr fontId="1" type="noConversion"/>
  </si>
  <si>
    <t>Gs</t>
    <phoneticPr fontId="1" type="noConversion"/>
  </si>
  <si>
    <t>Bs</t>
    <phoneticPr fontId="1" type="noConversion"/>
  </si>
  <si>
    <t>B</t>
    <phoneticPr fontId="1" type="noConversion"/>
  </si>
  <si>
    <t>scaled</t>
    <phoneticPr fontId="1" type="noConversion"/>
  </si>
  <si>
    <t>Tap</t>
    <phoneticPr fontId="1" type="noConversion"/>
  </si>
  <si>
    <t>P_min</t>
    <phoneticPr fontId="1" type="noConversion"/>
  </si>
  <si>
    <t>P_max</t>
    <phoneticPr fontId="1" type="noConversion"/>
  </si>
  <si>
    <t>Q_min</t>
    <phoneticPr fontId="1" type="noConversion"/>
  </si>
  <si>
    <t>Q_max</t>
    <phoneticPr fontId="1" type="noConversion"/>
  </si>
  <si>
    <t>MVar</t>
    <phoneticPr fontId="1" type="noConversion"/>
  </si>
  <si>
    <t>no.</t>
    <phoneticPr fontId="1" type="noConversion"/>
  </si>
  <si>
    <t>F_min</t>
    <phoneticPr fontId="1" type="noConversion"/>
  </si>
  <si>
    <t>F_max</t>
    <phoneticPr fontId="1" type="noConversion"/>
  </si>
  <si>
    <t>Fuel</t>
    <phoneticPr fontId="1" type="noConversion"/>
  </si>
  <si>
    <t>P_diff_min</t>
    <phoneticPr fontId="1" type="noConversion"/>
  </si>
  <si>
    <t>P_diff_max</t>
    <phoneticPr fontId="1" type="noConversion"/>
  </si>
  <si>
    <t>bar/(k*m3/h)</t>
    <phoneticPr fontId="1" type="noConversion"/>
  </si>
  <si>
    <t>k*m3</t>
    <phoneticPr fontId="1" type="noConversion"/>
  </si>
  <si>
    <t>Type</t>
  </si>
  <si>
    <t>p.u.</t>
  </si>
  <si>
    <t>no.</t>
  </si>
  <si>
    <t>Link</t>
  </si>
  <si>
    <t>Gas</t>
  </si>
  <si>
    <t>Electricity</t>
  </si>
  <si>
    <t>PV</t>
  </si>
  <si>
    <t>WT</t>
  </si>
  <si>
    <t>kA</t>
  </si>
  <si>
    <t>Capacity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</si>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</sst>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_ "/>
    <numFmt numFmtId="166" formatCode="0.000"/>
    <numFmt numFmtId="167" formatCode="0.0000"/>
  </numFmts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78E5B-83A3-2842-9008-8ADDCD62BB12}">
  <dimension ref="A1:L20"/>
  <sheetViews>
    <sheetView workbookViewId="0">
      <selection activeCell="L16" sqref="L16"/>
    </sheetView>
  </sheetViews>
  <sheetFormatPr baseColWidth="10" defaultColWidth="11.1640625" defaultRowHeight="16" x14ac:dyDescent="0.2"/>
  <cols>
    <col min="1" max="16384" width="11.1640625" style="1"/>
  </cols>
  <sheetData>
    <row r="1" spans="1:12" x14ac:dyDescent="0.2">
      <c r="A1" s="1" t="s">
        <v>2</v>
      </c>
      <c r="B1" s="1" t="s">
        <v>51</v>
      </c>
      <c r="C1" s="1" t="s">
        <v>50</v>
      </c>
      <c r="D1" s="1" t="s">
        <v>48</v>
      </c>
      <c r="E1" s="1" t="s">
        <v>49</v>
      </c>
      <c r="F1" s="1" t="s">
        <v>54</v>
      </c>
      <c r="G1" s="1" t="s">
        <v>52</v>
      </c>
      <c r="H1" s="1" t="s">
        <v>53</v>
      </c>
      <c r="I1" s="1" t="s">
        <v>55</v>
      </c>
      <c r="J1" s="1" t="s">
        <v>56</v>
      </c>
      <c r="K1" s="1" t="s">
        <v>22</v>
      </c>
      <c r="L1" s="1" t="s">
        <v>83</v>
      </c>
    </row>
    <row r="2" spans="1:12" x14ac:dyDescent="0.2">
      <c r="A2" s="1" t="s">
        <v>4</v>
      </c>
      <c r="B2" s="1" t="s">
        <v>58</v>
      </c>
      <c r="C2" s="1" t="s">
        <v>58</v>
      </c>
      <c r="D2" s="1" t="s">
        <v>0</v>
      </c>
      <c r="E2" s="1" t="s">
        <v>1</v>
      </c>
      <c r="F2" s="1" t="s">
        <v>36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21</v>
      </c>
      <c r="L2" s="1" t="s">
        <v>46</v>
      </c>
    </row>
    <row r="3" spans="1:12" x14ac:dyDescent="0.2">
      <c r="A3" s="1">
        <v>0</v>
      </c>
      <c r="B3" s="1">
        <v>0</v>
      </c>
      <c r="C3" s="1">
        <v>0</v>
      </c>
      <c r="D3" s="3">
        <v>0</v>
      </c>
      <c r="E3" s="3">
        <v>0</v>
      </c>
      <c r="F3" s="1">
        <v>11</v>
      </c>
      <c r="G3" s="1">
        <v>1</v>
      </c>
      <c r="H3" s="1">
        <v>1</v>
      </c>
      <c r="I3" s="1">
        <v>0</v>
      </c>
      <c r="J3" s="1">
        <v>0</v>
      </c>
      <c r="K3" s="1">
        <v>1000</v>
      </c>
      <c r="L3" s="1">
        <v>0</v>
      </c>
    </row>
    <row r="4" spans="1:12" x14ac:dyDescent="0.2">
      <c r="A4" s="1">
        <v>1</v>
      </c>
      <c r="B4" s="1">
        <v>1</v>
      </c>
      <c r="C4" s="1">
        <v>0</v>
      </c>
      <c r="D4" s="3">
        <v>4.41E-2</v>
      </c>
      <c r="E4" s="3">
        <v>4.4999999999999998E-2</v>
      </c>
      <c r="F4" s="1">
        <v>11</v>
      </c>
      <c r="G4" s="1">
        <v>0.9</v>
      </c>
      <c r="H4" s="1">
        <v>1.1000000000000001</v>
      </c>
      <c r="I4" s="1">
        <v>0</v>
      </c>
      <c r="J4" s="1">
        <v>0</v>
      </c>
      <c r="K4" s="1">
        <v>1000</v>
      </c>
      <c r="L4" s="1">
        <v>0</v>
      </c>
    </row>
    <row r="5" spans="1:12" x14ac:dyDescent="0.2">
      <c r="A5" s="1">
        <v>2</v>
      </c>
      <c r="B5" s="1">
        <v>2</v>
      </c>
      <c r="C5" s="1">
        <v>0</v>
      </c>
      <c r="D5" s="3">
        <v>7.0000000000000007E-2</v>
      </c>
      <c r="E5" s="3">
        <v>7.1400000000000005E-2</v>
      </c>
      <c r="F5" s="1">
        <v>11</v>
      </c>
      <c r="G5" s="1">
        <v>0.9</v>
      </c>
      <c r="H5" s="1">
        <v>1.1000000000000001</v>
      </c>
      <c r="I5" s="1">
        <v>0</v>
      </c>
      <c r="J5" s="1">
        <v>0</v>
      </c>
      <c r="K5" s="1">
        <v>1000</v>
      </c>
      <c r="L5" s="1">
        <v>0</v>
      </c>
    </row>
    <row r="6" spans="1:12" x14ac:dyDescent="0.2">
      <c r="A6" s="1">
        <v>3</v>
      </c>
      <c r="B6" s="1">
        <v>3</v>
      </c>
      <c r="C6" s="1">
        <v>0</v>
      </c>
      <c r="D6" s="3">
        <v>0.14000000000000001</v>
      </c>
      <c r="E6" s="3">
        <v>0.14280000000000001</v>
      </c>
      <c r="F6" s="1">
        <v>11</v>
      </c>
      <c r="G6" s="1">
        <v>0.9</v>
      </c>
      <c r="H6" s="1">
        <v>1.1000000000000001</v>
      </c>
      <c r="I6" s="1">
        <v>0</v>
      </c>
      <c r="J6" s="1">
        <v>0</v>
      </c>
      <c r="K6" s="1">
        <v>1000</v>
      </c>
      <c r="L6" s="1">
        <v>0</v>
      </c>
    </row>
    <row r="7" spans="1:12" x14ac:dyDescent="0.2">
      <c r="A7" s="1">
        <v>4</v>
      </c>
      <c r="B7" s="1">
        <v>4</v>
      </c>
      <c r="C7" s="1">
        <v>0</v>
      </c>
      <c r="D7" s="3">
        <v>4.41E-2</v>
      </c>
      <c r="E7" s="3">
        <v>4.4999999999999998E-2</v>
      </c>
      <c r="F7" s="1">
        <v>11</v>
      </c>
      <c r="G7" s="1">
        <v>0.9</v>
      </c>
      <c r="H7" s="1">
        <v>1.1000000000000001</v>
      </c>
      <c r="I7" s="1">
        <v>0</v>
      </c>
      <c r="J7" s="1">
        <v>0</v>
      </c>
      <c r="K7" s="1">
        <v>1000</v>
      </c>
      <c r="L7" s="1">
        <v>0</v>
      </c>
    </row>
    <row r="8" spans="1:12" x14ac:dyDescent="0.2">
      <c r="A8" s="1">
        <v>5</v>
      </c>
      <c r="B8" s="1">
        <v>1</v>
      </c>
      <c r="C8" s="1">
        <v>-1</v>
      </c>
      <c r="D8" s="3">
        <v>0.14000000000000001</v>
      </c>
      <c r="E8" s="3">
        <v>0.14280000000000001</v>
      </c>
      <c r="F8" s="1">
        <v>11</v>
      </c>
      <c r="G8" s="1">
        <v>0.9</v>
      </c>
      <c r="H8" s="1">
        <v>1.1000000000000001</v>
      </c>
      <c r="I8" s="1">
        <v>0</v>
      </c>
      <c r="J8" s="1">
        <v>0</v>
      </c>
      <c r="K8" s="1">
        <v>1000</v>
      </c>
      <c r="L8" s="1">
        <v>0</v>
      </c>
    </row>
    <row r="9" spans="1:12" x14ac:dyDescent="0.2">
      <c r="A9" s="1">
        <v>6</v>
      </c>
      <c r="B9" s="1">
        <v>0</v>
      </c>
      <c r="C9" s="1">
        <v>-1</v>
      </c>
      <c r="D9" s="3">
        <v>0.14000000000000001</v>
      </c>
      <c r="E9" s="3">
        <v>0.14280000000000001</v>
      </c>
      <c r="F9" s="1">
        <v>11</v>
      </c>
      <c r="G9" s="1">
        <v>0.9</v>
      </c>
      <c r="H9" s="1">
        <v>1.1000000000000001</v>
      </c>
      <c r="I9" s="1">
        <v>0</v>
      </c>
      <c r="J9" s="1">
        <v>0</v>
      </c>
      <c r="K9" s="1">
        <v>1000</v>
      </c>
      <c r="L9" s="1">
        <v>0</v>
      </c>
    </row>
    <row r="10" spans="1:12" x14ac:dyDescent="0.2">
      <c r="A10" s="1">
        <v>7</v>
      </c>
      <c r="B10" s="1">
        <v>1</v>
      </c>
      <c r="C10" s="1">
        <v>-2</v>
      </c>
      <c r="D10" s="3">
        <v>7.0000000000000007E-2</v>
      </c>
      <c r="E10" s="3">
        <v>7.1400000000000005E-2</v>
      </c>
      <c r="F10" s="1">
        <v>11</v>
      </c>
      <c r="G10" s="1">
        <v>0.9</v>
      </c>
      <c r="H10" s="1">
        <v>1.1000000000000001</v>
      </c>
      <c r="I10" s="1">
        <v>0</v>
      </c>
      <c r="J10" s="1">
        <v>0</v>
      </c>
      <c r="K10" s="1">
        <v>1000</v>
      </c>
      <c r="L10" s="1">
        <v>0</v>
      </c>
    </row>
    <row r="11" spans="1:12" x14ac:dyDescent="0.2">
      <c r="A11" s="1">
        <v>8</v>
      </c>
      <c r="B11" s="1">
        <v>1</v>
      </c>
      <c r="C11" s="1">
        <v>1</v>
      </c>
      <c r="D11" s="3">
        <v>7.0000000000000007E-2</v>
      </c>
      <c r="E11" s="3">
        <v>7.1400000000000005E-2</v>
      </c>
      <c r="F11" s="1">
        <v>11</v>
      </c>
      <c r="G11" s="1">
        <v>0.9</v>
      </c>
      <c r="H11" s="1">
        <v>1.1000000000000001</v>
      </c>
      <c r="I11" s="1">
        <v>0</v>
      </c>
      <c r="J11" s="1">
        <v>0</v>
      </c>
      <c r="K11" s="1">
        <v>1000</v>
      </c>
      <c r="L11" s="1">
        <v>0</v>
      </c>
    </row>
    <row r="12" spans="1:12" x14ac:dyDescent="0.2">
      <c r="A12" s="1">
        <v>9</v>
      </c>
      <c r="B12" s="1">
        <v>1</v>
      </c>
      <c r="C12" s="1">
        <v>2</v>
      </c>
      <c r="D12" s="3">
        <v>4.41E-2</v>
      </c>
      <c r="E12" s="3">
        <v>4.4999999999999998E-2</v>
      </c>
      <c r="F12" s="1">
        <v>11</v>
      </c>
      <c r="G12" s="1">
        <v>0.9</v>
      </c>
      <c r="H12" s="1">
        <v>1.1000000000000001</v>
      </c>
      <c r="I12" s="1">
        <v>0</v>
      </c>
      <c r="J12" s="1">
        <v>0</v>
      </c>
      <c r="K12" s="1">
        <v>1000</v>
      </c>
      <c r="L12" s="1">
        <v>0</v>
      </c>
    </row>
    <row r="13" spans="1:12" x14ac:dyDescent="0.2">
      <c r="A13" s="1">
        <v>10</v>
      </c>
      <c r="B13" s="1">
        <v>2</v>
      </c>
      <c r="C13" s="1">
        <v>-1</v>
      </c>
      <c r="D13" s="3">
        <v>0.14000000000000001</v>
      </c>
      <c r="E13" s="3">
        <v>0.14280000000000001</v>
      </c>
      <c r="F13" s="1">
        <v>11</v>
      </c>
      <c r="G13" s="1">
        <v>0.9</v>
      </c>
      <c r="H13" s="1">
        <v>1.1000000000000001</v>
      </c>
      <c r="I13" s="1">
        <v>0</v>
      </c>
      <c r="J13" s="1">
        <v>0</v>
      </c>
      <c r="K13" s="1">
        <v>1000</v>
      </c>
      <c r="L13" s="1">
        <v>0</v>
      </c>
    </row>
    <row r="14" spans="1:12" x14ac:dyDescent="0.2">
      <c r="A14" s="1">
        <v>11</v>
      </c>
      <c r="B14" s="1">
        <v>2</v>
      </c>
      <c r="C14" s="1">
        <v>-2</v>
      </c>
      <c r="D14" s="3">
        <v>7.0000000000000007E-2</v>
      </c>
      <c r="E14" s="3">
        <v>7.1400000000000005E-2</v>
      </c>
      <c r="F14" s="1">
        <v>11</v>
      </c>
      <c r="G14" s="1">
        <v>0.9</v>
      </c>
      <c r="H14" s="1">
        <v>1.1000000000000001</v>
      </c>
      <c r="I14" s="1">
        <v>0</v>
      </c>
      <c r="J14" s="1">
        <v>0</v>
      </c>
      <c r="K14" s="1">
        <v>1000</v>
      </c>
      <c r="L14" s="1">
        <v>0</v>
      </c>
    </row>
    <row r="15" spans="1:12" x14ac:dyDescent="0.2">
      <c r="A15" s="1">
        <v>12</v>
      </c>
      <c r="B15" s="1">
        <v>2</v>
      </c>
      <c r="C15" s="1">
        <v>-3</v>
      </c>
      <c r="D15" s="3">
        <v>4.41E-2</v>
      </c>
      <c r="E15" s="3">
        <v>4.4999999999999998E-2</v>
      </c>
      <c r="F15" s="1">
        <v>11</v>
      </c>
      <c r="G15" s="1">
        <v>0.9</v>
      </c>
      <c r="H15" s="1">
        <v>1.1000000000000001</v>
      </c>
      <c r="I15" s="1">
        <v>0</v>
      </c>
      <c r="J15" s="1">
        <v>0</v>
      </c>
      <c r="K15" s="1">
        <v>1000</v>
      </c>
      <c r="L15" s="1">
        <v>0</v>
      </c>
    </row>
    <row r="16" spans="1:12" x14ac:dyDescent="0.2">
      <c r="A16" s="1">
        <v>13</v>
      </c>
      <c r="B16" s="1">
        <v>3</v>
      </c>
      <c r="C16" s="1">
        <v>1</v>
      </c>
      <c r="D16" s="3">
        <v>7.0000000000000007E-2</v>
      </c>
      <c r="E16" s="3">
        <v>7.1400000000000005E-2</v>
      </c>
      <c r="F16" s="1">
        <v>11</v>
      </c>
      <c r="G16" s="1">
        <v>0.9</v>
      </c>
      <c r="H16" s="1">
        <v>1.1000000000000001</v>
      </c>
      <c r="I16" s="1">
        <v>0</v>
      </c>
      <c r="J16" s="1">
        <v>0</v>
      </c>
      <c r="K16" s="1">
        <v>1000</v>
      </c>
      <c r="L16" s="1">
        <v>0.5</v>
      </c>
    </row>
    <row r="17" spans="1:12" x14ac:dyDescent="0.2">
      <c r="A17" s="1">
        <v>14</v>
      </c>
      <c r="B17" s="1">
        <v>3</v>
      </c>
      <c r="C17" s="1">
        <v>-1</v>
      </c>
      <c r="D17" s="3">
        <v>0.14000000000000001</v>
      </c>
      <c r="E17" s="3">
        <v>0.14280000000000001</v>
      </c>
      <c r="F17" s="1">
        <v>11</v>
      </c>
      <c r="G17" s="1">
        <v>0.9</v>
      </c>
      <c r="H17" s="1">
        <v>1.1000000000000001</v>
      </c>
      <c r="I17" s="1">
        <v>0</v>
      </c>
      <c r="J17" s="1">
        <v>0</v>
      </c>
      <c r="K17" s="1">
        <v>1000</v>
      </c>
      <c r="L17" s="1">
        <v>0.5</v>
      </c>
    </row>
    <row r="18" spans="1:12" x14ac:dyDescent="0.2">
      <c r="A18" s="1">
        <v>15</v>
      </c>
      <c r="B18" s="1">
        <v>4</v>
      </c>
      <c r="C18" s="1">
        <v>-1</v>
      </c>
      <c r="D18" s="3">
        <v>7.0000000000000007E-2</v>
      </c>
      <c r="E18" s="3">
        <v>7.1400000000000005E-2</v>
      </c>
      <c r="F18" s="1">
        <v>11</v>
      </c>
      <c r="G18" s="1">
        <v>0.9</v>
      </c>
      <c r="H18" s="1">
        <v>1.1000000000000001</v>
      </c>
      <c r="I18" s="1">
        <v>0</v>
      </c>
      <c r="J18" s="1">
        <v>0</v>
      </c>
      <c r="K18" s="1">
        <v>1000</v>
      </c>
      <c r="L18" s="1">
        <v>0.5</v>
      </c>
    </row>
    <row r="19" spans="1:12" x14ac:dyDescent="0.2">
      <c r="A19" s="1">
        <v>16</v>
      </c>
      <c r="B19" s="1">
        <v>4</v>
      </c>
      <c r="C19" s="1">
        <v>-2</v>
      </c>
      <c r="D19" s="3">
        <v>7.0000000000000007E-2</v>
      </c>
      <c r="E19" s="3">
        <v>7.1400000000000005E-2</v>
      </c>
      <c r="F19" s="1">
        <v>11</v>
      </c>
      <c r="G19" s="1">
        <v>0.9</v>
      </c>
      <c r="H19" s="1">
        <v>1.1000000000000001</v>
      </c>
      <c r="I19" s="1">
        <v>0</v>
      </c>
      <c r="J19" s="1">
        <v>0</v>
      </c>
      <c r="K19" s="1">
        <v>1000</v>
      </c>
      <c r="L19" s="1">
        <v>0.5</v>
      </c>
    </row>
    <row r="20" spans="1:12" x14ac:dyDescent="0.2">
      <c r="A20" s="1">
        <v>17</v>
      </c>
      <c r="B20" s="1">
        <v>4</v>
      </c>
      <c r="C20" s="1">
        <v>-3</v>
      </c>
      <c r="D20" s="3">
        <v>4.41E-2</v>
      </c>
      <c r="E20" s="3">
        <v>4.4999999999999998E-2</v>
      </c>
      <c r="F20" s="1">
        <v>11</v>
      </c>
      <c r="G20" s="1">
        <v>0.9</v>
      </c>
      <c r="H20" s="1">
        <v>1.1000000000000001</v>
      </c>
      <c r="I20" s="1">
        <v>0</v>
      </c>
      <c r="J20" s="1">
        <v>0</v>
      </c>
      <c r="K20" s="1">
        <v>1000</v>
      </c>
      <c r="L20" s="1">
        <v>0.5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1450A-1E12-7D4E-BF28-C2A391E4B094}">
  <dimension ref="A1:K19"/>
  <sheetViews>
    <sheetView workbookViewId="0">
      <selection activeCell="D29" sqref="D29"/>
    </sheetView>
  </sheetViews>
  <sheetFormatPr baseColWidth="10" defaultColWidth="11.1640625" defaultRowHeight="16" x14ac:dyDescent="0.2"/>
  <cols>
    <col min="1" max="16384" width="11.1640625" style="1"/>
  </cols>
  <sheetData>
    <row r="1" spans="1:11" x14ac:dyDescent="0.2">
      <c r="A1" s="1" t="s">
        <v>2</v>
      </c>
      <c r="B1" s="1" t="s">
        <v>5</v>
      </c>
      <c r="C1" s="1" t="s">
        <v>6</v>
      </c>
      <c r="D1" s="1" t="s">
        <v>76</v>
      </c>
      <c r="E1" s="1" t="s">
        <v>7</v>
      </c>
      <c r="F1" s="1" t="s">
        <v>8</v>
      </c>
      <c r="G1" s="1" t="s">
        <v>57</v>
      </c>
      <c r="H1" s="1" t="s">
        <v>59</v>
      </c>
      <c r="I1" s="1" t="s">
        <v>11</v>
      </c>
      <c r="J1" s="1" t="s">
        <v>11</v>
      </c>
      <c r="K1" s="1" t="s">
        <v>82</v>
      </c>
    </row>
    <row r="2" spans="1:11" x14ac:dyDescent="0.2">
      <c r="A2" s="1" t="s">
        <v>4</v>
      </c>
      <c r="B2" s="1" t="s">
        <v>65</v>
      </c>
      <c r="C2" s="1" t="s">
        <v>65</v>
      </c>
      <c r="D2" s="1" t="s">
        <v>75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0</v>
      </c>
      <c r="J2" s="1" t="s">
        <v>64</v>
      </c>
      <c r="K2" s="1" t="s">
        <v>81</v>
      </c>
    </row>
    <row r="3" spans="1:11" x14ac:dyDescent="0.2">
      <c r="A3" s="1">
        <v>0</v>
      </c>
      <c r="B3" s="1">
        <v>0</v>
      </c>
      <c r="C3" s="1">
        <v>1</v>
      </c>
      <c r="D3" s="1">
        <v>-1</v>
      </c>
      <c r="E3" s="3">
        <v>0.77659999999999996</v>
      </c>
      <c r="F3" s="3">
        <v>0.75960000000000005</v>
      </c>
      <c r="G3" s="3">
        <v>0</v>
      </c>
      <c r="H3" s="3">
        <v>0</v>
      </c>
      <c r="I3" s="3">
        <v>2</v>
      </c>
      <c r="J3" s="3">
        <v>2</v>
      </c>
      <c r="K3" s="6">
        <f>SQRT(I3^2+J3^2)/11/0.9</f>
        <v>0.28569970957032226</v>
      </c>
    </row>
    <row r="4" spans="1:11" x14ac:dyDescent="0.2">
      <c r="A4" s="1">
        <v>1</v>
      </c>
      <c r="B4" s="1">
        <v>1</v>
      </c>
      <c r="C4" s="1">
        <v>2</v>
      </c>
      <c r="D4" s="1">
        <v>-1</v>
      </c>
      <c r="E4" s="3">
        <v>0.67159999999999997</v>
      </c>
      <c r="F4" s="3">
        <v>0.65690000000000004</v>
      </c>
      <c r="G4" s="3">
        <v>0</v>
      </c>
      <c r="H4" s="3">
        <v>0</v>
      </c>
      <c r="I4" s="3">
        <v>2</v>
      </c>
      <c r="J4" s="3">
        <v>2</v>
      </c>
      <c r="K4" s="6">
        <f t="shared" ref="K4:K19" si="0">SQRT(I4^2+J4^2)/11/0.9</f>
        <v>0.28569970957032226</v>
      </c>
    </row>
    <row r="5" spans="1:11" x14ac:dyDescent="0.2">
      <c r="A5" s="1">
        <v>2</v>
      </c>
      <c r="B5" s="1">
        <v>2</v>
      </c>
      <c r="C5" s="1">
        <v>3</v>
      </c>
      <c r="D5" s="1">
        <v>-1</v>
      </c>
      <c r="E5" s="3">
        <v>0.48270000000000002</v>
      </c>
      <c r="F5" s="3">
        <v>0.47220000000000001</v>
      </c>
      <c r="G5" s="3">
        <v>0</v>
      </c>
      <c r="H5" s="3">
        <v>0</v>
      </c>
      <c r="I5" s="3">
        <v>2</v>
      </c>
      <c r="J5" s="3">
        <v>2</v>
      </c>
      <c r="K5" s="6">
        <f t="shared" si="0"/>
        <v>0.28569970957032226</v>
      </c>
    </row>
    <row r="6" spans="1:11" x14ac:dyDescent="0.2">
      <c r="A6" s="1">
        <v>3</v>
      </c>
      <c r="B6" s="1">
        <v>3</v>
      </c>
      <c r="C6" s="1">
        <v>4</v>
      </c>
      <c r="D6" s="1">
        <v>-1</v>
      </c>
      <c r="E6" s="3">
        <v>0.87439999999999996</v>
      </c>
      <c r="F6" s="3">
        <v>0.58979999999999999</v>
      </c>
      <c r="G6" s="3">
        <v>0</v>
      </c>
      <c r="H6" s="3">
        <v>0</v>
      </c>
      <c r="I6" s="3">
        <v>2</v>
      </c>
      <c r="J6" s="3">
        <v>2</v>
      </c>
      <c r="K6" s="6">
        <f t="shared" si="0"/>
        <v>0.28569970957032226</v>
      </c>
    </row>
    <row r="7" spans="1:11" x14ac:dyDescent="0.2">
      <c r="A7" s="1">
        <v>4</v>
      </c>
      <c r="B7" s="1">
        <v>1</v>
      </c>
      <c r="C7" s="1">
        <v>8</v>
      </c>
      <c r="D7" s="1">
        <v>-1</v>
      </c>
      <c r="E7" s="3">
        <v>1.1554</v>
      </c>
      <c r="F7" s="3">
        <v>0.77929999999999999</v>
      </c>
      <c r="G7" s="3">
        <v>0</v>
      </c>
      <c r="H7" s="3">
        <v>0</v>
      </c>
      <c r="I7" s="3">
        <v>2</v>
      </c>
      <c r="J7" s="3">
        <v>2</v>
      </c>
      <c r="K7" s="6">
        <f t="shared" si="0"/>
        <v>0.28569970957032226</v>
      </c>
    </row>
    <row r="8" spans="1:11" x14ac:dyDescent="0.2">
      <c r="A8" s="1">
        <v>5</v>
      </c>
      <c r="B8" s="1">
        <v>8</v>
      </c>
      <c r="C8" s="1">
        <v>9</v>
      </c>
      <c r="D8" s="1">
        <v>-1</v>
      </c>
      <c r="E8" s="3">
        <v>0.96799999999999997</v>
      </c>
      <c r="F8" s="3">
        <v>0.65290000000000004</v>
      </c>
      <c r="G8" s="3">
        <v>0</v>
      </c>
      <c r="H8" s="3">
        <v>0</v>
      </c>
      <c r="I8" s="3">
        <v>2</v>
      </c>
      <c r="J8" s="3">
        <v>2</v>
      </c>
      <c r="K8" s="6">
        <f t="shared" si="0"/>
        <v>0.28569970957032226</v>
      </c>
    </row>
    <row r="9" spans="1:11" x14ac:dyDescent="0.2">
      <c r="A9" s="1">
        <v>6</v>
      </c>
      <c r="B9" s="1">
        <v>1</v>
      </c>
      <c r="C9" s="1">
        <v>5</v>
      </c>
      <c r="D9" s="1">
        <v>-1</v>
      </c>
      <c r="E9" s="3">
        <v>1.4677</v>
      </c>
      <c r="F9" s="3">
        <v>0.99</v>
      </c>
      <c r="G9" s="3">
        <v>0</v>
      </c>
      <c r="H9" s="3">
        <v>0</v>
      </c>
      <c r="I9" s="3">
        <v>2</v>
      </c>
      <c r="J9" s="3">
        <v>2</v>
      </c>
      <c r="K9" s="6">
        <f t="shared" si="0"/>
        <v>0.28569970957032226</v>
      </c>
    </row>
    <row r="10" spans="1:11" x14ac:dyDescent="0.2">
      <c r="A10" s="1">
        <v>7</v>
      </c>
      <c r="B10" s="1">
        <v>5</v>
      </c>
      <c r="C10" s="1">
        <v>6</v>
      </c>
      <c r="D10" s="1">
        <v>-1</v>
      </c>
      <c r="E10" s="3">
        <v>0.62450000000000006</v>
      </c>
      <c r="F10" s="3">
        <v>0.42130000000000001</v>
      </c>
      <c r="G10" s="3">
        <v>0</v>
      </c>
      <c r="H10" s="3">
        <v>0</v>
      </c>
      <c r="I10" s="3">
        <v>2</v>
      </c>
      <c r="J10" s="3">
        <v>2</v>
      </c>
      <c r="K10" s="6">
        <f t="shared" si="0"/>
        <v>0.28569970957032226</v>
      </c>
    </row>
    <row r="11" spans="1:11" x14ac:dyDescent="0.2">
      <c r="A11" s="1">
        <v>8</v>
      </c>
      <c r="B11" s="1">
        <v>5</v>
      </c>
      <c r="C11" s="1">
        <v>7</v>
      </c>
      <c r="D11" s="1">
        <v>-1</v>
      </c>
      <c r="E11" s="3">
        <v>0.71819999999999995</v>
      </c>
      <c r="F11" s="3">
        <v>0.4844</v>
      </c>
      <c r="G11" s="3">
        <v>0</v>
      </c>
      <c r="H11" s="3">
        <v>0</v>
      </c>
      <c r="I11" s="3">
        <v>2</v>
      </c>
      <c r="J11" s="3">
        <v>2</v>
      </c>
      <c r="K11" s="6">
        <f t="shared" si="0"/>
        <v>0.28569970957032226</v>
      </c>
    </row>
    <row r="12" spans="1:11" x14ac:dyDescent="0.2">
      <c r="A12" s="1">
        <v>9</v>
      </c>
      <c r="B12" s="1">
        <v>2</v>
      </c>
      <c r="C12" s="1">
        <v>10</v>
      </c>
      <c r="D12" s="1">
        <v>-1</v>
      </c>
      <c r="E12" s="3">
        <v>1.0305</v>
      </c>
      <c r="F12" s="3">
        <v>0.69510000000000005</v>
      </c>
      <c r="G12" s="3">
        <v>0</v>
      </c>
      <c r="H12" s="3">
        <v>0</v>
      </c>
      <c r="I12" s="3">
        <v>2</v>
      </c>
      <c r="J12" s="3">
        <v>2</v>
      </c>
      <c r="K12" s="6">
        <f t="shared" si="0"/>
        <v>0.28569970957032226</v>
      </c>
    </row>
    <row r="13" spans="1:11" x14ac:dyDescent="0.2">
      <c r="A13" s="1">
        <v>10</v>
      </c>
      <c r="B13" s="1">
        <v>10</v>
      </c>
      <c r="C13" s="1">
        <v>11</v>
      </c>
      <c r="D13" s="1">
        <v>-1</v>
      </c>
      <c r="E13" s="3">
        <v>1.4052</v>
      </c>
      <c r="F13" s="3">
        <v>0.94779999999999998</v>
      </c>
      <c r="G13" s="3">
        <v>0</v>
      </c>
      <c r="H13" s="3">
        <v>0</v>
      </c>
      <c r="I13" s="3">
        <v>2</v>
      </c>
      <c r="J13" s="3">
        <v>2</v>
      </c>
      <c r="K13" s="6">
        <f t="shared" si="0"/>
        <v>0.28569970957032226</v>
      </c>
    </row>
    <row r="14" spans="1:11" x14ac:dyDescent="0.2">
      <c r="A14" s="1">
        <v>11</v>
      </c>
      <c r="B14" s="1">
        <v>11</v>
      </c>
      <c r="C14" s="1">
        <v>12</v>
      </c>
      <c r="D14" s="1">
        <v>-1</v>
      </c>
      <c r="E14" s="3">
        <v>1.1554</v>
      </c>
      <c r="F14" s="3">
        <v>0.77929999999999999</v>
      </c>
      <c r="G14" s="3">
        <v>0</v>
      </c>
      <c r="H14" s="3">
        <v>0</v>
      </c>
      <c r="I14" s="3">
        <v>2</v>
      </c>
      <c r="J14" s="3">
        <v>2</v>
      </c>
      <c r="K14" s="6">
        <f t="shared" si="0"/>
        <v>0.28569970957032226</v>
      </c>
    </row>
    <row r="15" spans="1:11" x14ac:dyDescent="0.2">
      <c r="A15" s="1">
        <v>12</v>
      </c>
      <c r="B15" s="1">
        <v>3</v>
      </c>
      <c r="C15" s="1">
        <v>13</v>
      </c>
      <c r="D15" s="1">
        <v>-1</v>
      </c>
      <c r="E15" s="3">
        <v>1.2803</v>
      </c>
      <c r="F15" s="3">
        <v>0.86360000000000003</v>
      </c>
      <c r="G15" s="3">
        <v>0</v>
      </c>
      <c r="H15" s="3">
        <v>0</v>
      </c>
      <c r="I15" s="3">
        <v>2</v>
      </c>
      <c r="J15" s="3">
        <v>2</v>
      </c>
      <c r="K15" s="6">
        <f t="shared" si="0"/>
        <v>0.28569970957032226</v>
      </c>
    </row>
    <row r="16" spans="1:11" x14ac:dyDescent="0.2">
      <c r="A16" s="1">
        <v>13</v>
      </c>
      <c r="B16" s="1">
        <v>3</v>
      </c>
      <c r="C16" s="1">
        <v>14</v>
      </c>
      <c r="D16" s="1">
        <v>-1</v>
      </c>
      <c r="E16" s="3">
        <v>0.68700000000000006</v>
      </c>
      <c r="F16" s="3">
        <v>0.46339999999999998</v>
      </c>
      <c r="G16" s="3">
        <v>0</v>
      </c>
      <c r="H16" s="3">
        <v>0</v>
      </c>
      <c r="I16" s="3">
        <v>2</v>
      </c>
      <c r="J16" s="3">
        <v>2</v>
      </c>
      <c r="K16" s="6">
        <f t="shared" si="0"/>
        <v>0.28569970957032226</v>
      </c>
    </row>
    <row r="17" spans="1:11" x14ac:dyDescent="0.2">
      <c r="A17" s="1">
        <v>14</v>
      </c>
      <c r="B17" s="1">
        <v>4</v>
      </c>
      <c r="C17" s="1">
        <v>15</v>
      </c>
      <c r="D17" s="1">
        <v>-1</v>
      </c>
      <c r="E17" s="3">
        <v>0.62450000000000006</v>
      </c>
      <c r="F17" s="3">
        <v>0.42130000000000001</v>
      </c>
      <c r="G17" s="3">
        <v>0</v>
      </c>
      <c r="H17" s="3">
        <v>0</v>
      </c>
      <c r="I17" s="3">
        <v>2</v>
      </c>
      <c r="J17" s="3">
        <v>2</v>
      </c>
      <c r="K17" s="6">
        <f t="shared" si="0"/>
        <v>0.28569970957032226</v>
      </c>
    </row>
    <row r="18" spans="1:11" x14ac:dyDescent="0.2">
      <c r="A18" s="1">
        <v>15</v>
      </c>
      <c r="B18" s="1">
        <v>15</v>
      </c>
      <c r="C18" s="1">
        <v>16</v>
      </c>
      <c r="D18" s="1">
        <v>-1</v>
      </c>
      <c r="E18" s="3">
        <v>0.71819999999999995</v>
      </c>
      <c r="F18" s="3">
        <v>0.4844</v>
      </c>
      <c r="G18" s="3">
        <v>0</v>
      </c>
      <c r="H18" s="3">
        <v>0</v>
      </c>
      <c r="I18" s="3">
        <v>2</v>
      </c>
      <c r="J18" s="3">
        <v>2</v>
      </c>
      <c r="K18" s="6">
        <f t="shared" si="0"/>
        <v>0.28569970957032226</v>
      </c>
    </row>
    <row r="19" spans="1:11" x14ac:dyDescent="0.2">
      <c r="A19" s="1">
        <v>16</v>
      </c>
      <c r="B19" s="1">
        <v>16</v>
      </c>
      <c r="C19" s="1">
        <v>17</v>
      </c>
      <c r="D19" s="1">
        <v>-1</v>
      </c>
      <c r="E19" s="3">
        <v>0.71819999999999995</v>
      </c>
      <c r="F19" s="3">
        <v>0.4844</v>
      </c>
      <c r="G19" s="3">
        <v>0</v>
      </c>
      <c r="H19" s="3">
        <v>0</v>
      </c>
      <c r="I19" s="3">
        <v>2</v>
      </c>
      <c r="J19" s="3">
        <v>2</v>
      </c>
      <c r="K19" s="6">
        <f t="shared" si="0"/>
        <v>0.28569970957032226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FD57-5186-B340-9227-228B02FBF2C6}">
  <dimension ref="A1:G3"/>
  <sheetViews>
    <sheetView workbookViewId="0">
      <selection activeCell="F11" sqref="F11"/>
    </sheetView>
  </sheetViews>
  <sheetFormatPr baseColWidth="10" defaultColWidth="11.1640625" defaultRowHeight="16" x14ac:dyDescent="0.2"/>
  <cols>
    <col min="1" max="16384" width="11.1640625" style="1"/>
  </cols>
  <sheetData>
    <row r="1" spans="1:7" x14ac:dyDescent="0.2">
      <c r="A1" s="1" t="s">
        <v>2</v>
      </c>
      <c r="B1" s="1" t="s">
        <v>10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3</v>
      </c>
    </row>
    <row r="2" spans="1:7" x14ac:dyDescent="0.2">
      <c r="A2" s="1" t="s">
        <v>4</v>
      </c>
      <c r="B2" s="1" t="s">
        <v>65</v>
      </c>
      <c r="C2" s="1" t="s">
        <v>0</v>
      </c>
      <c r="D2" s="1" t="s">
        <v>0</v>
      </c>
      <c r="E2" s="1" t="s">
        <v>64</v>
      </c>
      <c r="F2" s="1" t="s">
        <v>64</v>
      </c>
      <c r="G2" s="1" t="s">
        <v>21</v>
      </c>
    </row>
    <row r="3" spans="1:7" x14ac:dyDescent="0.2">
      <c r="A3" s="1">
        <v>0</v>
      </c>
      <c r="B3" s="1">
        <v>0</v>
      </c>
      <c r="C3" s="1">
        <v>0</v>
      </c>
      <c r="D3" s="1">
        <v>10</v>
      </c>
      <c r="E3" s="1">
        <v>-10</v>
      </c>
      <c r="F3" s="1">
        <v>10</v>
      </c>
      <c r="G3" s="1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0D5A-90EB-4348-9D10-8CDC52291FF3}">
  <dimension ref="A1:H3"/>
  <sheetViews>
    <sheetView workbookViewId="0">
      <selection activeCell="R25" sqref="R25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10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3</v>
      </c>
      <c r="H1" s="1" t="s">
        <v>73</v>
      </c>
    </row>
    <row r="2" spans="1:8" x14ac:dyDescent="0.2">
      <c r="A2" s="1" t="s">
        <v>4</v>
      </c>
      <c r="B2" s="1" t="s">
        <v>65</v>
      </c>
      <c r="C2" s="1" t="s">
        <v>0</v>
      </c>
      <c r="D2" s="1" t="s">
        <v>0</v>
      </c>
      <c r="E2" s="1" t="s">
        <v>64</v>
      </c>
      <c r="F2" s="1" t="s">
        <v>64</v>
      </c>
      <c r="G2" s="1" t="s">
        <v>21</v>
      </c>
      <c r="H2" s="1" t="s">
        <v>74</v>
      </c>
    </row>
    <row r="3" spans="1:8" x14ac:dyDescent="0.2">
      <c r="A3" s="1">
        <v>0</v>
      </c>
      <c r="B3" s="1">
        <v>5</v>
      </c>
      <c r="C3" s="1">
        <v>0</v>
      </c>
      <c r="D3" s="1">
        <v>1</v>
      </c>
      <c r="E3" s="1">
        <v>0</v>
      </c>
      <c r="F3" s="1">
        <v>0</v>
      </c>
      <c r="G3" s="1">
        <v>0.5</v>
      </c>
      <c r="H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8E225-D529-1844-B60E-4991B9201E84}">
  <dimension ref="A1:H8"/>
  <sheetViews>
    <sheetView tabSelected="1" workbookViewId="0">
      <selection activeCell="E4" sqref="E4:E8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51</v>
      </c>
      <c r="C1" s="1" t="s">
        <v>50</v>
      </c>
      <c r="D1" s="1" t="s">
        <v>12</v>
      </c>
      <c r="E1" s="1" t="s">
        <v>60</v>
      </c>
      <c r="F1" s="1" t="s">
        <v>61</v>
      </c>
      <c r="G1" s="1" t="s">
        <v>22</v>
      </c>
      <c r="H1" s="1" t="s">
        <v>83</v>
      </c>
    </row>
    <row r="2" spans="1:8" x14ac:dyDescent="0.2">
      <c r="A2" s="1" t="s">
        <v>4</v>
      </c>
      <c r="B2" s="1" t="s">
        <v>58</v>
      </c>
      <c r="C2" s="1" t="s">
        <v>58</v>
      </c>
      <c r="D2" s="1" t="s">
        <v>44</v>
      </c>
      <c r="E2" s="1" t="s">
        <v>13</v>
      </c>
      <c r="F2" s="1" t="s">
        <v>13</v>
      </c>
      <c r="G2" s="1" t="s">
        <v>43</v>
      </c>
      <c r="H2" s="1" t="s">
        <v>74</v>
      </c>
    </row>
    <row r="3" spans="1:8" x14ac:dyDescent="0.2">
      <c r="A3" s="1">
        <v>0</v>
      </c>
      <c r="B3" s="1">
        <v>5</v>
      </c>
      <c r="C3" s="1">
        <v>1</v>
      </c>
      <c r="D3" s="3">
        <v>0.53600000000000003</v>
      </c>
      <c r="E3" s="1">
        <v>1</v>
      </c>
      <c r="F3" s="1">
        <v>1.75</v>
      </c>
      <c r="G3" s="1">
        <v>1000</v>
      </c>
      <c r="H3" s="1">
        <v>0.2</v>
      </c>
    </row>
    <row r="4" spans="1:8" x14ac:dyDescent="0.2">
      <c r="A4" s="1">
        <v>1</v>
      </c>
      <c r="B4" s="1">
        <v>6</v>
      </c>
      <c r="C4" s="1">
        <v>1</v>
      </c>
      <c r="D4" s="3">
        <v>0</v>
      </c>
      <c r="E4" s="1">
        <v>1</v>
      </c>
      <c r="F4" s="1">
        <v>1.75</v>
      </c>
      <c r="G4" s="1">
        <v>1000</v>
      </c>
      <c r="H4" s="1">
        <v>0</v>
      </c>
    </row>
    <row r="5" spans="1:8" x14ac:dyDescent="0.2">
      <c r="A5" s="1">
        <v>2</v>
      </c>
      <c r="B5" s="1">
        <v>5</v>
      </c>
      <c r="C5" s="1">
        <v>-1</v>
      </c>
      <c r="D5" s="3">
        <v>0.42899999999999999</v>
      </c>
      <c r="E5" s="1">
        <v>1</v>
      </c>
      <c r="F5" s="1">
        <v>2</v>
      </c>
      <c r="G5" s="1">
        <v>1000</v>
      </c>
      <c r="H5" s="1">
        <v>0.2</v>
      </c>
    </row>
    <row r="6" spans="1:8" x14ac:dyDescent="0.2">
      <c r="A6" s="1">
        <v>3</v>
      </c>
      <c r="B6" s="1">
        <v>7</v>
      </c>
      <c r="C6" s="1">
        <v>1</v>
      </c>
      <c r="D6" s="3">
        <v>0</v>
      </c>
      <c r="E6" s="1">
        <v>1</v>
      </c>
      <c r="F6" s="1">
        <v>2</v>
      </c>
      <c r="G6" s="1">
        <v>1000</v>
      </c>
      <c r="H6" s="1">
        <v>0</v>
      </c>
    </row>
    <row r="7" spans="1:8" x14ac:dyDescent="0.2">
      <c r="A7" s="1">
        <v>4</v>
      </c>
      <c r="B7" s="1">
        <v>6</v>
      </c>
      <c r="C7" s="1">
        <v>-1</v>
      </c>
      <c r="D7" s="3">
        <v>0</v>
      </c>
      <c r="E7" s="1">
        <v>1</v>
      </c>
      <c r="F7" s="1">
        <v>2</v>
      </c>
      <c r="G7" s="1">
        <v>1000</v>
      </c>
      <c r="H7" s="1">
        <v>0</v>
      </c>
    </row>
    <row r="8" spans="1:8" x14ac:dyDescent="0.2">
      <c r="A8" s="1">
        <v>5</v>
      </c>
      <c r="B8" s="1">
        <v>7</v>
      </c>
      <c r="C8" s="1">
        <v>-1</v>
      </c>
      <c r="D8" s="3">
        <v>0</v>
      </c>
      <c r="E8" s="1">
        <v>1</v>
      </c>
      <c r="F8" s="1">
        <v>2.5</v>
      </c>
      <c r="G8" s="1">
        <v>1000</v>
      </c>
      <c r="H8" s="1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C2AE2-5641-B44F-A052-46CC3AE8B9C5}">
  <dimension ref="A1:K7"/>
  <sheetViews>
    <sheetView workbookViewId="0">
      <selection activeCell="F23" sqref="F23"/>
    </sheetView>
  </sheetViews>
  <sheetFormatPr baseColWidth="10" defaultColWidth="11.1640625" defaultRowHeight="16" x14ac:dyDescent="0.2"/>
  <cols>
    <col min="1" max="16384" width="11.1640625" style="1"/>
  </cols>
  <sheetData>
    <row r="1" spans="1:11" x14ac:dyDescent="0.2">
      <c r="A1" s="1" t="s">
        <v>2</v>
      </c>
      <c r="B1" s="1" t="s">
        <v>5</v>
      </c>
      <c r="C1" s="1" t="s">
        <v>6</v>
      </c>
      <c r="D1" s="1" t="s">
        <v>76</v>
      </c>
      <c r="E1" s="1" t="s">
        <v>14</v>
      </c>
      <c r="F1" s="1" t="s">
        <v>18</v>
      </c>
      <c r="G1" s="1" t="s">
        <v>19</v>
      </c>
      <c r="H1" s="1" t="s">
        <v>42</v>
      </c>
      <c r="I1" s="1" t="s">
        <v>39</v>
      </c>
      <c r="J1" s="1" t="s">
        <v>41</v>
      </c>
      <c r="K1" s="1" t="s">
        <v>11</v>
      </c>
    </row>
    <row r="2" spans="1:11" x14ac:dyDescent="0.2">
      <c r="A2" s="1" t="s">
        <v>4</v>
      </c>
      <c r="B2" s="1" t="s">
        <v>65</v>
      </c>
      <c r="C2" s="1" t="s">
        <v>65</v>
      </c>
      <c r="D2" s="1" t="s">
        <v>75</v>
      </c>
      <c r="E2" s="1" t="s">
        <v>15</v>
      </c>
      <c r="F2" s="1" t="s">
        <v>16</v>
      </c>
      <c r="G2" s="1" t="s">
        <v>20</v>
      </c>
      <c r="H2" s="1" t="s">
        <v>16</v>
      </c>
      <c r="I2" s="1" t="s">
        <v>46</v>
      </c>
      <c r="J2" s="1" t="s">
        <v>46</v>
      </c>
      <c r="K2" s="1" t="s">
        <v>44</v>
      </c>
    </row>
    <row r="3" spans="1:11" x14ac:dyDescent="0.2">
      <c r="A3" s="1">
        <v>0</v>
      </c>
      <c r="B3" s="1">
        <v>1</v>
      </c>
      <c r="C3" s="1">
        <v>0</v>
      </c>
      <c r="D3" s="1">
        <v>-1</v>
      </c>
      <c r="E3" s="1">
        <v>2.5</v>
      </c>
      <c r="F3" s="1">
        <v>400</v>
      </c>
      <c r="G3" s="1">
        <v>283.14999999999998</v>
      </c>
      <c r="H3" s="1">
        <v>0.1</v>
      </c>
      <c r="I3" s="1">
        <v>0.73</v>
      </c>
      <c r="J3" s="1">
        <v>1.02264</v>
      </c>
      <c r="K3" s="1">
        <v>0.62</v>
      </c>
    </row>
    <row r="4" spans="1:11" x14ac:dyDescent="0.2">
      <c r="A4" s="1">
        <v>1</v>
      </c>
      <c r="B4" s="1">
        <v>4</v>
      </c>
      <c r="C4" s="1">
        <v>1</v>
      </c>
      <c r="D4" s="1">
        <v>-1</v>
      </c>
      <c r="E4" s="1">
        <v>1.5</v>
      </c>
      <c r="F4" s="1">
        <v>400</v>
      </c>
      <c r="G4" s="1">
        <v>283.14999999999998</v>
      </c>
      <c r="H4" s="1">
        <v>0.1</v>
      </c>
      <c r="I4" s="1">
        <v>0.73</v>
      </c>
      <c r="J4" s="1">
        <v>1.02264</v>
      </c>
      <c r="K4" s="1">
        <v>0.54</v>
      </c>
    </row>
    <row r="5" spans="1:11" x14ac:dyDescent="0.2">
      <c r="A5" s="1">
        <v>2</v>
      </c>
      <c r="B5" s="1">
        <v>4</v>
      </c>
      <c r="C5" s="1">
        <v>2</v>
      </c>
      <c r="D5" s="1">
        <v>-1</v>
      </c>
      <c r="E5" s="1">
        <v>3</v>
      </c>
      <c r="F5" s="1">
        <v>400</v>
      </c>
      <c r="G5" s="1">
        <v>283.14999999999998</v>
      </c>
      <c r="H5" s="1">
        <v>0.1</v>
      </c>
      <c r="I5" s="1">
        <v>0.73</v>
      </c>
      <c r="J5" s="1">
        <v>1.02264</v>
      </c>
      <c r="K5" s="1">
        <v>0.56999999999999995</v>
      </c>
    </row>
    <row r="6" spans="1:11" x14ac:dyDescent="0.2">
      <c r="A6" s="1">
        <v>3</v>
      </c>
      <c r="B6" s="1">
        <v>5</v>
      </c>
      <c r="C6" s="1">
        <v>4</v>
      </c>
      <c r="D6" s="1">
        <v>-1</v>
      </c>
      <c r="E6" s="1">
        <v>1</v>
      </c>
      <c r="F6" s="1">
        <v>400</v>
      </c>
      <c r="G6" s="1">
        <v>283.14999999999998</v>
      </c>
      <c r="H6" s="1">
        <v>0.1</v>
      </c>
      <c r="I6" s="1">
        <v>0.73</v>
      </c>
      <c r="J6" s="1">
        <v>1.02264</v>
      </c>
      <c r="K6" s="1">
        <v>0.87</v>
      </c>
    </row>
    <row r="7" spans="1:11" x14ac:dyDescent="0.2">
      <c r="A7" s="1">
        <v>4</v>
      </c>
      <c r="B7" s="1">
        <v>3</v>
      </c>
      <c r="C7" s="1">
        <v>1</v>
      </c>
      <c r="D7" s="1">
        <v>-1</v>
      </c>
      <c r="E7" s="1">
        <v>1</v>
      </c>
      <c r="F7" s="1">
        <v>400</v>
      </c>
      <c r="G7" s="1">
        <v>283.14999999999998</v>
      </c>
      <c r="H7" s="1">
        <v>0.1</v>
      </c>
      <c r="I7" s="1">
        <v>0.73</v>
      </c>
      <c r="J7" s="1">
        <v>1.02264</v>
      </c>
      <c r="K7" s="1">
        <v>0.71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22DD-46BD-4E0D-80B2-34E0F2F0EE0F}">
  <dimension ref="A1:I2"/>
  <sheetViews>
    <sheetView workbookViewId="0">
      <selection activeCell="E4" sqref="E4"/>
    </sheetView>
  </sheetViews>
  <sheetFormatPr baseColWidth="10" defaultColWidth="11.1640625" defaultRowHeight="16" x14ac:dyDescent="0.2"/>
  <cols>
    <col min="1" max="16384" width="11.1640625" style="1"/>
  </cols>
  <sheetData>
    <row r="1" spans="1:9" x14ac:dyDescent="0.2">
      <c r="A1" s="1" t="s">
        <v>2</v>
      </c>
      <c r="B1" s="1" t="s">
        <v>5</v>
      </c>
      <c r="C1" s="1" t="s">
        <v>6</v>
      </c>
      <c r="D1" s="1" t="s">
        <v>76</v>
      </c>
      <c r="E1" s="1" t="s">
        <v>60</v>
      </c>
      <c r="F1" s="1" t="s">
        <v>61</v>
      </c>
      <c r="G1" s="1" t="s">
        <v>66</v>
      </c>
      <c r="H1" s="1" t="s">
        <v>67</v>
      </c>
      <c r="I1" s="1" t="s">
        <v>68</v>
      </c>
    </row>
    <row r="2" spans="1:9" x14ac:dyDescent="0.2">
      <c r="A2" s="1" t="s">
        <v>4</v>
      </c>
      <c r="B2" s="1" t="s">
        <v>65</v>
      </c>
      <c r="C2" s="1" t="s">
        <v>65</v>
      </c>
      <c r="D2" s="1" t="s">
        <v>75</v>
      </c>
      <c r="E2" s="1" t="s">
        <v>46</v>
      </c>
      <c r="F2" s="1" t="s">
        <v>46</v>
      </c>
      <c r="G2" s="1" t="s">
        <v>44</v>
      </c>
      <c r="H2" s="1" t="s">
        <v>44</v>
      </c>
      <c r="I2" s="1" t="s">
        <v>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9196-57D2-471D-A03C-F9F10E95F8FF}">
  <dimension ref="A1:H2"/>
  <sheetViews>
    <sheetView workbookViewId="0">
      <selection activeCell="C12" sqref="C12"/>
    </sheetView>
  </sheetViews>
  <sheetFormatPr baseColWidth="10" defaultColWidth="11.1640625" defaultRowHeight="16" x14ac:dyDescent="0.2"/>
  <cols>
    <col min="1" max="16384" width="11.1640625" style="1"/>
  </cols>
  <sheetData>
    <row r="1" spans="1:8" x14ac:dyDescent="0.2">
      <c r="A1" s="1" t="s">
        <v>2</v>
      </c>
      <c r="B1" s="1" t="s">
        <v>5</v>
      </c>
      <c r="C1" s="1" t="s">
        <v>6</v>
      </c>
      <c r="D1" s="1" t="s">
        <v>76</v>
      </c>
      <c r="E1" s="1" t="s">
        <v>69</v>
      </c>
      <c r="F1" s="1" t="s">
        <v>70</v>
      </c>
      <c r="G1" s="1" t="s">
        <v>66</v>
      </c>
      <c r="H1" s="1" t="s">
        <v>67</v>
      </c>
    </row>
    <row r="2" spans="1:8" x14ac:dyDescent="0.2">
      <c r="A2" s="1" t="s">
        <v>4</v>
      </c>
      <c r="B2" s="1" t="s">
        <v>65</v>
      </c>
      <c r="C2" s="1" t="s">
        <v>65</v>
      </c>
      <c r="D2" s="1" t="s">
        <v>75</v>
      </c>
      <c r="E2" s="1" t="s">
        <v>13</v>
      </c>
      <c r="F2" s="1" t="s">
        <v>13</v>
      </c>
      <c r="G2" s="1" t="s">
        <v>44</v>
      </c>
      <c r="H2" s="1" t="s">
        <v>44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AF99-9D60-455C-95B3-E8501675018A}">
  <dimension ref="A1:E4"/>
  <sheetViews>
    <sheetView workbookViewId="0">
      <selection activeCell="L40" sqref="L40"/>
    </sheetView>
  </sheetViews>
  <sheetFormatPr baseColWidth="10" defaultColWidth="11.1640625" defaultRowHeight="16" x14ac:dyDescent="0.2"/>
  <cols>
    <col min="1" max="16384" width="11.1640625" style="1"/>
  </cols>
  <sheetData>
    <row r="1" spans="1:5" x14ac:dyDescent="0.2">
      <c r="A1" s="1" t="s">
        <v>2</v>
      </c>
      <c r="B1" s="1" t="s">
        <v>17</v>
      </c>
      <c r="C1" s="1" t="s">
        <v>66</v>
      </c>
      <c r="D1" s="1" t="s">
        <v>67</v>
      </c>
      <c r="E1" s="1" t="s">
        <v>3</v>
      </c>
    </row>
    <row r="2" spans="1:5" x14ac:dyDescent="0.2">
      <c r="A2" s="1" t="s">
        <v>4</v>
      </c>
      <c r="B2" s="1" t="s">
        <v>46</v>
      </c>
      <c r="C2" s="1" t="s">
        <v>44</v>
      </c>
      <c r="D2" s="1" t="s">
        <v>44</v>
      </c>
      <c r="E2" s="1" t="s">
        <v>43</v>
      </c>
    </row>
    <row r="3" spans="1:5" x14ac:dyDescent="0.2">
      <c r="A3" s="1">
        <v>0</v>
      </c>
      <c r="B3" s="1">
        <v>3</v>
      </c>
      <c r="C3" s="1">
        <v>0.2</v>
      </c>
      <c r="D3" s="1">
        <v>1</v>
      </c>
      <c r="E3" s="1">
        <v>88.8</v>
      </c>
    </row>
    <row r="4" spans="1:5" x14ac:dyDescent="0.2">
      <c r="A4" s="1">
        <v>1</v>
      </c>
      <c r="B4" s="1">
        <v>5</v>
      </c>
      <c r="C4" s="1">
        <v>0.3</v>
      </c>
      <c r="D4" s="1">
        <v>2</v>
      </c>
      <c r="E4" s="1">
        <v>88.8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D6742-B7AD-42CE-9739-B328BCA66E61}">
  <dimension ref="A1:J4"/>
  <sheetViews>
    <sheetView workbookViewId="0">
      <selection activeCell="J4" sqref="J4"/>
    </sheetView>
  </sheetViews>
  <sheetFormatPr baseColWidth="10" defaultColWidth="11.33203125" defaultRowHeight="16" x14ac:dyDescent="0.2"/>
  <cols>
    <col min="1" max="7" width="11.33203125" style="1"/>
    <col min="9" max="16384" width="11.33203125" style="1"/>
  </cols>
  <sheetData>
    <row r="1" spans="1:10" x14ac:dyDescent="0.2">
      <c r="A1" s="1" t="s">
        <v>2</v>
      </c>
      <c r="B1" s="1" t="s">
        <v>10</v>
      </c>
      <c r="C1" s="1" t="s">
        <v>17</v>
      </c>
      <c r="D1" s="1" t="s">
        <v>76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28</v>
      </c>
      <c r="J1" s="1" t="s">
        <v>27</v>
      </c>
    </row>
    <row r="2" spans="1:10" x14ac:dyDescent="0.2">
      <c r="A2" s="1" t="s">
        <v>4</v>
      </c>
      <c r="B2" s="1" t="s">
        <v>65</v>
      </c>
      <c r="C2" s="1" t="s">
        <v>65</v>
      </c>
      <c r="D2" s="1" t="s">
        <v>75</v>
      </c>
      <c r="E2" s="1" t="s">
        <v>0</v>
      </c>
      <c r="F2" s="1" t="s">
        <v>0</v>
      </c>
      <c r="G2" s="1" t="s">
        <v>1</v>
      </c>
      <c r="H2" s="1" t="s">
        <v>1</v>
      </c>
      <c r="I2" s="1" t="s">
        <v>29</v>
      </c>
      <c r="J2" s="1" t="s">
        <v>45</v>
      </c>
    </row>
    <row r="3" spans="1:10" x14ac:dyDescent="0.2">
      <c r="A3" s="1">
        <v>0</v>
      </c>
      <c r="B3" s="1">
        <v>6</v>
      </c>
      <c r="C3" s="1">
        <v>0</v>
      </c>
      <c r="D3" s="1">
        <v>0</v>
      </c>
      <c r="E3" s="3">
        <v>0.2</v>
      </c>
      <c r="F3" s="3">
        <v>5</v>
      </c>
      <c r="G3" s="3">
        <v>-5</v>
      </c>
      <c r="H3" s="3">
        <v>5</v>
      </c>
      <c r="I3" s="3">
        <v>5</v>
      </c>
      <c r="J3" s="2">
        <v>0.25</v>
      </c>
    </row>
    <row r="4" spans="1:10" x14ac:dyDescent="0.2">
      <c r="A4" s="1">
        <v>1</v>
      </c>
      <c r="B4" s="1">
        <v>11</v>
      </c>
      <c r="C4" s="1">
        <v>1</v>
      </c>
      <c r="D4" s="1">
        <v>1</v>
      </c>
      <c r="E4" s="3">
        <v>0.2</v>
      </c>
      <c r="F4" s="3">
        <v>5</v>
      </c>
      <c r="G4" s="3">
        <v>-5</v>
      </c>
      <c r="H4" s="3">
        <v>5</v>
      </c>
      <c r="I4" s="3">
        <v>5</v>
      </c>
      <c r="J4" s="2">
        <v>0.25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995E-4473-A54E-ACCD-CC06BF4C1D48}">
  <dimension ref="A1:E4"/>
  <sheetViews>
    <sheetView workbookViewId="0">
      <selection activeCell="A3" sqref="A3"/>
    </sheetView>
  </sheetViews>
  <sheetFormatPr baseColWidth="10" defaultColWidth="11.1640625" defaultRowHeight="16" x14ac:dyDescent="0.2"/>
  <cols>
    <col min="1" max="16384" width="11.1640625" style="1"/>
  </cols>
  <sheetData>
    <row r="1" spans="1:5" x14ac:dyDescent="0.2">
      <c r="A1" s="1" t="s">
        <v>2</v>
      </c>
      <c r="B1" s="1" t="s">
        <v>51</v>
      </c>
      <c r="C1" s="1" t="s">
        <v>50</v>
      </c>
      <c r="D1" s="1" t="s">
        <v>51</v>
      </c>
      <c r="E1" s="1" t="s">
        <v>50</v>
      </c>
    </row>
    <row r="2" spans="1:5" x14ac:dyDescent="0.2">
      <c r="A2" s="1" t="s">
        <v>4</v>
      </c>
      <c r="B2" s="1" t="s">
        <v>58</v>
      </c>
      <c r="C2" s="1" t="s">
        <v>58</v>
      </c>
      <c r="D2" s="1" t="s">
        <v>58</v>
      </c>
      <c r="E2" s="1" t="s">
        <v>58</v>
      </c>
    </row>
    <row r="3" spans="1:5" x14ac:dyDescent="0.2">
      <c r="A3" s="1">
        <v>0</v>
      </c>
      <c r="B3" s="1">
        <v>1</v>
      </c>
      <c r="C3" s="1">
        <v>-4</v>
      </c>
      <c r="D3" s="1">
        <v>4</v>
      </c>
      <c r="E3" s="1">
        <v>-4</v>
      </c>
    </row>
    <row r="4" spans="1:5" x14ac:dyDescent="0.2">
      <c r="A4" s="1">
        <v>1</v>
      </c>
      <c r="B4" s="1">
        <v>3</v>
      </c>
      <c r="C4" s="1">
        <v>3</v>
      </c>
      <c r="D4" s="1">
        <v>5</v>
      </c>
      <c r="E4" s="1">
        <v>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F772F-5D0F-534C-AD16-A8BB7C0DC467}">
  <dimension ref="A1:E26"/>
  <sheetViews>
    <sheetView workbookViewId="0">
      <selection activeCell="D29" sqref="D29"/>
    </sheetView>
  </sheetViews>
  <sheetFormatPr baseColWidth="10" defaultColWidth="11.1640625" defaultRowHeight="16" x14ac:dyDescent="0.2"/>
  <cols>
    <col min="1" max="16384" width="11.1640625" style="1"/>
  </cols>
  <sheetData>
    <row r="1" spans="1:5" x14ac:dyDescent="0.2">
      <c r="A1" s="1" t="s">
        <v>2</v>
      </c>
      <c r="B1" s="1" t="s">
        <v>78</v>
      </c>
      <c r="C1" s="1" t="s">
        <v>80</v>
      </c>
      <c r="D1" s="1" t="s">
        <v>79</v>
      </c>
      <c r="E1" s="1" t="s">
        <v>77</v>
      </c>
    </row>
    <row r="2" spans="1:5" x14ac:dyDescent="0.2">
      <c r="A2" s="1" t="s">
        <v>4</v>
      </c>
      <c r="B2" s="1" t="s">
        <v>74</v>
      </c>
      <c r="C2" s="1" t="s">
        <v>74</v>
      </c>
      <c r="D2" s="1" t="s">
        <v>74</v>
      </c>
      <c r="E2" s="1" t="s">
        <v>74</v>
      </c>
    </row>
    <row r="3" spans="1:5" x14ac:dyDescent="0.2">
      <c r="A3" s="1">
        <v>0</v>
      </c>
      <c r="B3" s="5">
        <v>0.65135453474676086</v>
      </c>
      <c r="C3" s="5">
        <v>0.17927215168301119</v>
      </c>
      <c r="D3" s="5">
        <v>0</v>
      </c>
      <c r="E3" s="5">
        <v>0.74352100409836064</v>
      </c>
    </row>
    <row r="4" spans="1:5" x14ac:dyDescent="0.2">
      <c r="A4" s="1">
        <v>1</v>
      </c>
      <c r="B4" s="5">
        <v>0.64899882214369842</v>
      </c>
      <c r="C4" s="5">
        <v>0.17331422798533561</v>
      </c>
      <c r="D4" s="5">
        <v>0</v>
      </c>
      <c r="E4" s="5">
        <v>0.66600102459016386</v>
      </c>
    </row>
    <row r="5" spans="1:5" x14ac:dyDescent="0.2">
      <c r="A5" s="1">
        <v>2</v>
      </c>
      <c r="B5" s="5">
        <v>0.65842167255594819</v>
      </c>
      <c r="C5" s="5">
        <v>0.13683319313352701</v>
      </c>
      <c r="D5" s="5">
        <v>0</v>
      </c>
      <c r="E5" s="5">
        <v>0.6114354508196721</v>
      </c>
    </row>
    <row r="6" spans="1:5" x14ac:dyDescent="0.2">
      <c r="A6" s="1">
        <v>3</v>
      </c>
      <c r="B6" s="5">
        <v>0.66666666666666663</v>
      </c>
      <c r="C6" s="5">
        <v>0.1189430616092938</v>
      </c>
      <c r="D6" s="5">
        <v>0</v>
      </c>
      <c r="E6" s="5">
        <v>0.68022336065573763</v>
      </c>
    </row>
    <row r="7" spans="1:5" x14ac:dyDescent="0.2">
      <c r="A7" s="1">
        <v>4</v>
      </c>
      <c r="B7" s="5">
        <v>0.68520023557125997</v>
      </c>
      <c r="C7" s="5">
        <v>0.13122156522972089</v>
      </c>
      <c r="D7" s="5">
        <v>0</v>
      </c>
      <c r="E7" s="5">
        <v>0.71171977459016389</v>
      </c>
    </row>
    <row r="8" spans="1:5" x14ac:dyDescent="0.2">
      <c r="A8" s="1">
        <v>5</v>
      </c>
      <c r="B8" s="5">
        <v>0.71967020023557127</v>
      </c>
      <c r="C8" s="5">
        <v>0.10857054822441603</v>
      </c>
      <c r="D8" s="5">
        <v>0</v>
      </c>
      <c r="E8" s="5">
        <v>0.75325717213114751</v>
      </c>
    </row>
    <row r="9" spans="1:5" x14ac:dyDescent="0.2">
      <c r="A9" s="1">
        <v>6</v>
      </c>
      <c r="B9" s="5">
        <v>0.75265017667844514</v>
      </c>
      <c r="C9" s="5">
        <v>0.12624799414296561</v>
      </c>
      <c r="D9" s="5">
        <v>0</v>
      </c>
      <c r="E9" s="5">
        <v>0.74171721311475403</v>
      </c>
    </row>
    <row r="10" spans="1:5" x14ac:dyDescent="0.2">
      <c r="A10" s="1">
        <v>7</v>
      </c>
      <c r="B10" s="5">
        <v>0.79387514723203767</v>
      </c>
      <c r="C10" s="5">
        <v>0.12567265231220609</v>
      </c>
      <c r="D10" s="5">
        <v>0</v>
      </c>
      <c r="E10" s="5">
        <v>0.78612346311475401</v>
      </c>
    </row>
    <row r="11" spans="1:5" x14ac:dyDescent="0.2">
      <c r="A11" s="1">
        <v>8</v>
      </c>
      <c r="B11" s="5">
        <v>0.84452296819787986</v>
      </c>
      <c r="C11" s="5">
        <v>9.7134606811120183E-2</v>
      </c>
      <c r="D11" s="5">
        <v>6.6250643335048889E-2</v>
      </c>
      <c r="E11" s="5">
        <v>0.79466188524590153</v>
      </c>
    </row>
    <row r="12" spans="1:5" x14ac:dyDescent="0.2">
      <c r="A12" s="1">
        <v>9</v>
      </c>
      <c r="B12" s="5">
        <v>0.89163722025912839</v>
      </c>
      <c r="C12" s="5">
        <v>8.0427879810818864E-2</v>
      </c>
      <c r="D12" s="5">
        <v>0.19173957797220792</v>
      </c>
      <c r="E12" s="5">
        <v>0.82616188524590162</v>
      </c>
    </row>
    <row r="13" spans="1:5" x14ac:dyDescent="0.2">
      <c r="A13" s="1">
        <v>10</v>
      </c>
      <c r="B13" s="5">
        <v>0.90930506478209649</v>
      </c>
      <c r="C13" s="5">
        <v>5.4799264325943411E-2</v>
      </c>
      <c r="D13" s="5">
        <v>0.31921770458054555</v>
      </c>
      <c r="E13" s="5">
        <v>0.80458094262295077</v>
      </c>
    </row>
    <row r="14" spans="1:5" x14ac:dyDescent="0.2">
      <c r="A14" s="1">
        <v>11</v>
      </c>
      <c r="B14" s="5">
        <v>0.93168433451118959</v>
      </c>
      <c r="C14" s="5">
        <v>6.4266500517398628E-2</v>
      </c>
      <c r="D14" s="5">
        <v>0.48088522902727743</v>
      </c>
      <c r="E14" s="5">
        <v>0.81456454918032783</v>
      </c>
    </row>
    <row r="15" spans="1:5" x14ac:dyDescent="0.2">
      <c r="A15" s="1">
        <v>12</v>
      </c>
      <c r="B15" s="5">
        <v>0.93639575971731448</v>
      </c>
      <c r="C15" s="5">
        <v>9.6962822283452654E-2</v>
      </c>
      <c r="D15" s="5">
        <v>0.52156716417910443</v>
      </c>
      <c r="E15" s="5">
        <v>0.79441444672131145</v>
      </c>
    </row>
    <row r="16" spans="1:5" x14ac:dyDescent="0.2">
      <c r="A16" s="1">
        <v>13</v>
      </c>
      <c r="B16" s="5">
        <v>0.94110718492343937</v>
      </c>
      <c r="C16" s="5">
        <v>7.5012577081489951E-2</v>
      </c>
      <c r="D16" s="5">
        <v>0.4808672156459084</v>
      </c>
      <c r="E16" s="5">
        <v>0.77283709016393431</v>
      </c>
    </row>
    <row r="17" spans="1:5" x14ac:dyDescent="0.2">
      <c r="A17" s="1">
        <v>14</v>
      </c>
      <c r="B17" s="5">
        <v>0.92932862190812715</v>
      </c>
      <c r="C17" s="5">
        <v>8.8479938702917746E-2</v>
      </c>
      <c r="D17" s="5">
        <v>0.4699330931549151</v>
      </c>
      <c r="E17" s="5">
        <v>0.76273514344262283</v>
      </c>
    </row>
    <row r="18" spans="1:5" x14ac:dyDescent="0.2">
      <c r="A18" s="1">
        <v>15</v>
      </c>
      <c r="B18" s="5">
        <v>0.91755005889281505</v>
      </c>
      <c r="C18" s="5">
        <v>9.4342426551889152E-2</v>
      </c>
      <c r="D18" s="5">
        <v>0.42118373648996399</v>
      </c>
      <c r="E18" s="5">
        <v>0.80714139344262292</v>
      </c>
    </row>
    <row r="19" spans="1:5" x14ac:dyDescent="0.2">
      <c r="A19" s="1">
        <v>16</v>
      </c>
      <c r="B19" s="5">
        <v>0.91048292108362783</v>
      </c>
      <c r="C19" s="5">
        <v>0.13113158285808552</v>
      </c>
      <c r="D19" s="5">
        <v>0.33032424086464235</v>
      </c>
      <c r="E19" s="5">
        <v>0.82572079918032781</v>
      </c>
    </row>
    <row r="20" spans="1:5" x14ac:dyDescent="0.2">
      <c r="A20" s="1">
        <v>17</v>
      </c>
      <c r="B20" s="5">
        <v>0.89163722025912839</v>
      </c>
      <c r="C20" s="5">
        <v>0.14975520704807377</v>
      </c>
      <c r="D20" s="5">
        <v>0.19611940298507463</v>
      </c>
      <c r="E20" s="5">
        <v>0.86869620901639344</v>
      </c>
    </row>
    <row r="21" spans="1:5" x14ac:dyDescent="0.2">
      <c r="A21" s="1">
        <v>18</v>
      </c>
      <c r="B21" s="5">
        <v>0.86219081272084808</v>
      </c>
      <c r="C21" s="5">
        <v>0.17510024172537106</v>
      </c>
      <c r="D21" s="5">
        <v>0.17170097786927432</v>
      </c>
      <c r="E21" s="5">
        <v>0.90163422131147541</v>
      </c>
    </row>
    <row r="22" spans="1:5" x14ac:dyDescent="0.2">
      <c r="A22" s="1">
        <v>19</v>
      </c>
      <c r="B22" s="5">
        <v>0.83512367491166095</v>
      </c>
      <c r="C22" s="5">
        <v>0.19605795410081023</v>
      </c>
      <c r="D22" s="5">
        <v>2.890633041688111E-2</v>
      </c>
      <c r="E22" s="5">
        <v>0.89295952868852457</v>
      </c>
    </row>
    <row r="23" spans="1:5" x14ac:dyDescent="0.2">
      <c r="A23" s="1">
        <v>20</v>
      </c>
      <c r="B23" s="5">
        <v>0.80923439340400505</v>
      </c>
      <c r="C23" s="5">
        <v>0.17550925250553184</v>
      </c>
      <c r="D23" s="5">
        <v>0</v>
      </c>
      <c r="E23" s="5">
        <v>0.86994415983606554</v>
      </c>
    </row>
    <row r="24" spans="1:5" x14ac:dyDescent="0.2">
      <c r="A24" s="1">
        <v>21</v>
      </c>
      <c r="B24" s="5">
        <v>0.75863368669022402</v>
      </c>
      <c r="C24" s="5">
        <v>0.18884027720023938</v>
      </c>
      <c r="D24" s="5">
        <v>0</v>
      </c>
      <c r="E24" s="5">
        <v>0.85983504098360641</v>
      </c>
    </row>
    <row r="25" spans="1:5" x14ac:dyDescent="0.2">
      <c r="A25" s="1">
        <v>22</v>
      </c>
      <c r="B25" s="5">
        <v>0.72096584216725601</v>
      </c>
      <c r="C25" s="5">
        <v>0.18289326045670143</v>
      </c>
      <c r="D25" s="5">
        <v>0</v>
      </c>
      <c r="E25" s="5">
        <v>0.81674487704918031</v>
      </c>
    </row>
    <row r="26" spans="1:5" x14ac:dyDescent="0.2">
      <c r="A26" s="1">
        <v>23</v>
      </c>
      <c r="B26" s="5">
        <v>0.67974087161366303</v>
      </c>
      <c r="C26" s="5">
        <v>0.1838476189437433</v>
      </c>
      <c r="D26" s="5">
        <v>0</v>
      </c>
      <c r="E26" s="5">
        <v>0.79660553278688517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2864-0531-448F-9FD6-E2A4006ACD97}">
  <dimension ref="A1:J3"/>
  <sheetViews>
    <sheetView workbookViewId="0">
      <selection activeCell="F3" sqref="F3"/>
    </sheetView>
  </sheetViews>
  <sheetFormatPr baseColWidth="10" defaultColWidth="11.1640625" defaultRowHeight="16" x14ac:dyDescent="0.2"/>
  <cols>
    <col min="1" max="16384" width="11.1640625" style="1"/>
  </cols>
  <sheetData>
    <row r="1" spans="1:10" x14ac:dyDescent="0.2">
      <c r="A1" s="1" t="s">
        <v>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40</v>
      </c>
      <c r="I1" s="1" t="s">
        <v>57</v>
      </c>
      <c r="J1" s="1" t="s">
        <v>20</v>
      </c>
    </row>
    <row r="2" spans="1:10" x14ac:dyDescent="0.2">
      <c r="A2" s="1" t="s">
        <v>4</v>
      </c>
      <c r="B2" s="1" t="s">
        <v>36</v>
      </c>
      <c r="C2" s="1" t="s">
        <v>37</v>
      </c>
      <c r="D2" s="1" t="s">
        <v>9</v>
      </c>
      <c r="E2" s="1" t="s">
        <v>38</v>
      </c>
      <c r="F2" s="1" t="s">
        <v>44</v>
      </c>
      <c r="G2" s="1" t="s">
        <v>13</v>
      </c>
      <c r="H2" s="1" t="s">
        <v>71</v>
      </c>
      <c r="I2" s="1" t="s">
        <v>72</v>
      </c>
      <c r="J2" s="1" t="s">
        <v>47</v>
      </c>
    </row>
    <row r="3" spans="1:10" x14ac:dyDescent="0.2">
      <c r="A3" s="1">
        <v>0</v>
      </c>
      <c r="B3" s="1">
        <v>11</v>
      </c>
      <c r="C3" s="3">
        <v>100</v>
      </c>
      <c r="D3" s="4">
        <f>B3*B3/C3</f>
        <v>1.21</v>
      </c>
      <c r="E3" s="1">
        <f>C3/B3</f>
        <v>9.0909090909090917</v>
      </c>
      <c r="F3" s="1">
        <v>10</v>
      </c>
      <c r="G3" s="1">
        <v>10</v>
      </c>
      <c r="H3" s="1">
        <f>G3/F3</f>
        <v>1</v>
      </c>
      <c r="I3" s="1">
        <f>F3</f>
        <v>10</v>
      </c>
      <c r="J3" s="1">
        <f>I3/G3</f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ebus</vt:lpstr>
      <vt:lpstr>line</vt:lpstr>
      <vt:lpstr>subs</vt:lpstr>
      <vt:lpstr>gens</vt:lpstr>
      <vt:lpstr>node</vt:lpstr>
      <vt:lpstr>pipe</vt:lpstr>
      <vt:lpstr>comp</vt:lpstr>
      <vt:lpstr>valv</vt:lpstr>
      <vt:lpstr>well</vt:lpstr>
      <vt:lpstr>unit</vt:lpstr>
      <vt:lpstr>link</vt:lpstr>
      <vt:lpstr>hour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2021-10-30T13:34:44Z</dcterms:created>
  <dcterms:modified xsi:type="dcterms:W3CDTF">2022-03-30T11:03:56Z</dcterms:modified>
</cp:coreProperties>
</file>