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青行" sheetId="1" r:id="rId1"/>
    <sheet name="裴寨" sheetId="2" r:id="rId2"/>
    <sheet name="湾子" sheetId="3" r:id="rId3"/>
    <sheet name="石北" sheetId="4" r:id="rId4"/>
    <sheet name="石南" sheetId="5" r:id="rId5"/>
    <sheet name="小浑子" sheetId="6" r:id="rId6"/>
    <sheet name="柏木岗" sheetId="7" r:id="rId7"/>
  </sheets>
  <calcPr calcId="144525"/>
</workbook>
</file>

<file path=xl/sharedStrings.xml><?xml version="1.0" encoding="utf-8"?>
<sst xmlns="http://schemas.openxmlformats.org/spreadsheetml/2006/main" count="308" uniqueCount="84">
  <si>
    <t>2021年白云寺镇青行村委光伏发电收支明细表</t>
  </si>
  <si>
    <t>青行村2021年</t>
  </si>
  <si>
    <t>序号</t>
  </si>
  <si>
    <t>收入</t>
  </si>
  <si>
    <t>日期</t>
  </si>
  <si>
    <t>支出</t>
  </si>
  <si>
    <t>备注</t>
  </si>
  <si>
    <t>级别</t>
  </si>
  <si>
    <t>县级</t>
  </si>
  <si>
    <t>2020结转</t>
  </si>
  <si>
    <t>2021支出</t>
  </si>
  <si>
    <t>2021收入</t>
  </si>
  <si>
    <t>目前结余</t>
  </si>
  <si>
    <t>支游园地租</t>
  </si>
  <si>
    <t>乡级</t>
  </si>
  <si>
    <t>支光伏维护人员工资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</si>
  <si>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</si>
  <si>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支游园绿化</t>
  </si>
  <si>
    <t>支人居环境整治劳务费</t>
  </si>
  <si>
    <t>总计</t>
  </si>
  <si>
    <t>支游园美化</t>
  </si>
  <si>
    <t>人居环境整治</t>
  </si>
  <si>
    <t>缺进账单</t>
  </si>
  <si>
    <t>青行桥梁修复</t>
  </si>
  <si>
    <t>人居环境劳务支出</t>
  </si>
  <si>
    <t>11月8号</t>
  </si>
  <si>
    <t>公益性岗位及维护人员工资</t>
  </si>
  <si>
    <t>光伏地租</t>
  </si>
  <si>
    <t>2020年第四季度2020.10-2010.12</t>
  </si>
  <si>
    <t>县拨2020年第四季度补贴</t>
  </si>
  <si>
    <t>2021年第一季度2021.1-2021.3</t>
  </si>
  <si>
    <t>2021年第二季度</t>
  </si>
  <si>
    <t>上年结余</t>
  </si>
  <si>
    <t>合计</t>
  </si>
  <si>
    <t>总结余</t>
  </si>
  <si>
    <t>2021年白云寺镇裴寨村委光伏发电收支明细表</t>
  </si>
  <si>
    <t>裴寨村2021年</t>
  </si>
  <si>
    <t>支人居环境改善</t>
  </si>
  <si>
    <t>支光伏临时公益岗位人员工资</t>
  </si>
  <si>
    <t>1-3月临时性公益性岗位工资</t>
  </si>
  <si>
    <t>光伏维护人员工资</t>
  </si>
  <si>
    <t>`</t>
  </si>
  <si>
    <t xml:space="preserve">                                                                                                                      </t>
  </si>
  <si>
    <t>2021年白云寺镇湾子村委光伏发电收支明细表</t>
  </si>
  <si>
    <t>湾子村2021年</t>
  </si>
  <si>
    <t>支公益性岗位人员工资</t>
  </si>
  <si>
    <t>新打机井一眼</t>
  </si>
  <si>
    <t>扶贫车间工人工资</t>
  </si>
  <si>
    <t>扶贫车间地租</t>
  </si>
  <si>
    <t>扶贫车间保洁人员工资</t>
  </si>
  <si>
    <t>保洁人员工资</t>
  </si>
  <si>
    <t>9月15号</t>
  </si>
  <si>
    <t>安装路灯</t>
  </si>
  <si>
    <t>河道清淤</t>
  </si>
  <si>
    <t>2021年白云寺镇石北村委光伏发电收支明细表</t>
  </si>
  <si>
    <t>石北村2021年</t>
  </si>
  <si>
    <t>支2020年10月-12月临时工工资</t>
  </si>
  <si>
    <t>支卫生清洁员2020年整年工资</t>
  </si>
  <si>
    <t>游园文化广场垫土方款</t>
  </si>
  <si>
    <t>桥梁修复施工</t>
  </si>
  <si>
    <t>2021年白云寺镇石南村委光伏发电收支明细表</t>
  </si>
  <si>
    <t>石南村2021年结余</t>
  </si>
  <si>
    <t>2020年9-12月临时工工资</t>
  </si>
  <si>
    <t>4月7号</t>
  </si>
  <si>
    <t>支村内游园建设光伏资金</t>
  </si>
  <si>
    <t>石柱村桥梁修复施工</t>
  </si>
  <si>
    <t>2021年白云寺镇小浑子村委光伏发电收支明细表</t>
  </si>
  <si>
    <t>小浑子村2021年</t>
  </si>
  <si>
    <t>支小浑子刘庄南侧道路硬化及垫土方</t>
  </si>
  <si>
    <t>4月19号</t>
  </si>
  <si>
    <t>支2021年1-3月份临时工工资</t>
  </si>
  <si>
    <t>支绿化树栽植</t>
  </si>
  <si>
    <t>支文化广场占地地租</t>
  </si>
  <si>
    <t>2021年白云寺镇柏木岗村委光伏发电收支明细表</t>
  </si>
  <si>
    <t>柏木岗村2021年</t>
  </si>
  <si>
    <t>支临时性公益岗位工资</t>
  </si>
  <si>
    <t>2月3号</t>
  </si>
  <si>
    <t>支坑塘平整</t>
  </si>
  <si>
    <t>光伏资金修复道路</t>
  </si>
  <si>
    <t>支公益性岗位保洁员工资</t>
  </si>
  <si>
    <t>6月7号</t>
  </si>
  <si>
    <t>房屋土地征收补偿</t>
  </si>
  <si>
    <t>4-6公益性岗位保洁员工资</t>
  </si>
  <si>
    <t>7-9月保洁员工资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</si>
</sst>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28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22" fillId="2" borderId="7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workbookViewId="0">
      <selection activeCell="J7" sqref="J7"/>
    </sheetView>
  </sheetViews>
  <sheetFormatPr defaultColWidth="9" defaultRowHeight="13.5"/>
  <cols>
    <col min="1" max="1" width="6" style="1" customWidth="1"/>
    <col min="2" max="2" width="11.5" style="2"/>
    <col min="3" max="3" width="11.25" style="1" customWidth="1"/>
    <col min="4" max="4" width="10.25" style="2" customWidth="1"/>
    <col min="5" max="5" width="10.5" style="1" customWidth="1"/>
    <col min="6" max="6" width="29.5" style="1" customWidth="1"/>
    <col min="7" max="8" width="9" style="1"/>
    <col min="10" max="10" width="10.875" customWidth="1"/>
    <col min="11" max="11" width="11.125" customWidth="1"/>
    <col min="12" max="12" width="10.75" customWidth="1"/>
    <col min="13" max="13" width="10.875" customWidth="1"/>
  </cols>
  <sheetData>
    <row r="1" ht="38" customHeight="1" spans="1:16">
      <c r="A1" s="17" t="s">
        <v>0</v>
      </c>
      <c r="B1" s="18"/>
      <c r="C1" s="18"/>
      <c r="D1" s="18"/>
      <c r="E1" s="18"/>
      <c r="F1" s="18"/>
      <c r="G1" s="18"/>
      <c r="I1" s="1" t="s">
        <v>1</v>
      </c>
      <c r="J1" s="2"/>
      <c r="K1" s="2"/>
      <c r="L1" s="2"/>
      <c r="M1" s="2"/>
      <c r="N1" s="1"/>
      <c r="O1" s="1"/>
      <c r="P1" s="1"/>
    </row>
    <row r="2" ht="25" customHeight="1" spans="1:13">
      <c r="A2" s="8" t="s">
        <v>2</v>
      </c>
      <c r="B2" s="9" t="s">
        <v>3</v>
      </c>
      <c r="C2" s="8" t="s">
        <v>4</v>
      </c>
      <c r="D2" s="9" t="s">
        <v>5</v>
      </c>
      <c r="E2" s="8" t="s">
        <v>4</v>
      </c>
      <c r="F2" s="8" t="s">
        <v>6</v>
      </c>
      <c r="G2" s="8" t="s">
        <v>7</v>
      </c>
      <c r="H2" s="1" t="s">
        <v>6</v>
      </c>
      <c r="I2" s="1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ht="24" customHeight="1" spans="1:13">
      <c r="A3" s="8">
        <v>1</v>
      </c>
      <c r="B3" s="9"/>
      <c r="C3" s="10"/>
      <c r="D3" s="9">
        <v>11000</v>
      </c>
      <c r="E3" s="10">
        <v>44279</v>
      </c>
      <c r="F3" s="8" t="s">
        <v>13</v>
      </c>
      <c r="G3" s="8" t="s">
        <v>14</v>
      </c>
      <c r="I3" s="1"/>
      <c r="J3" s="2">
        <v>36845.74</v>
      </c>
      <c r="K3" s="2">
        <v>0</v>
      </c>
      <c r="L3" s="2">
        <v>31885.9</v>
      </c>
      <c r="M3" s="2">
        <f t="shared" ref="M3:M6" si="0">J3+L3-K3</f>
        <v>68731.64</v>
      </c>
    </row>
    <row r="4" ht="24" customHeight="1" spans="1:14">
      <c r="A4" s="8">
        <v>2</v>
      </c>
      <c r="B4" s="9"/>
      <c r="C4" s="8"/>
      <c r="D4" s="9">
        <v>16200</v>
      </c>
      <c r="E4" s="10">
        <v>44279</v>
      </c>
      <c r="F4" s="8" t="s">
        <v>15</v>
      </c>
      <c r="G4" s="8" t="s">
        <v>14</v>
      </c>
      <c r="I4" s="1" t="s">
        <v>14</v>
      </c>
      <c r="J4" s="2" t="s">
        <v>9</v>
      </c>
      <c r="K4" s="2" t="s">
        <v>10</v>
      </c>
      <c r="L4" s="2" t="s">
        <v>11</v>
      </c>
      <c r="M4" s="2" t="s">
        <v>12</v>
      </c>
      <c r="N4" t="s">
        <v>16</v>
      </c>
    </row>
    <row r="5" ht="24" customHeight="1" spans="1:13">
      <c r="A5" s="8">
        <v>3</v>
      </c>
      <c r="B5" s="9"/>
      <c r="C5" s="8"/>
      <c r="D5" s="9">
        <v>20500</v>
      </c>
      <c r="E5" s="10">
        <v>44279</v>
      </c>
      <c r="F5" s="8" t="s">
        <v>17</v>
      </c>
      <c r="G5" s="8" t="s">
        <v>14</v>
      </c>
      <c r="I5" s="1"/>
      <c r="J5" s="2">
        <v>198250.04</v>
      </c>
      <c r="K5" s="2">
        <f>D3+D4+D5+D6+D7+D8+D9+D10+D11+D12</f>
        <v>205686</v>
      </c>
      <c r="L5" s="2">
        <f>B13+B15+B16</f>
        <v>63610</v>
      </c>
      <c r="M5" s="2">
        <f t="shared" si="0"/>
        <v>56174.04</v>
      </c>
    </row>
    <row r="6" ht="24" customHeight="1" spans="1:13">
      <c r="A6" s="8">
        <v>4</v>
      </c>
      <c r="B6" s="9"/>
      <c r="C6" s="8"/>
      <c r="D6" s="9">
        <v>11280</v>
      </c>
      <c r="E6" s="10">
        <v>44279</v>
      </c>
      <c r="F6" s="8" t="s">
        <v>18</v>
      </c>
      <c r="G6" s="8" t="s">
        <v>14</v>
      </c>
      <c r="I6" s="1" t="s">
        <v>19</v>
      </c>
      <c r="J6" s="2">
        <f t="shared" ref="J6:L6" si="1">J3+J5</f>
        <v>235095.78</v>
      </c>
      <c r="K6" s="2">
        <f t="shared" si="1"/>
        <v>205686</v>
      </c>
      <c r="L6" s="2">
        <f t="shared" si="1"/>
        <v>95495.9</v>
      </c>
      <c r="M6" s="2">
        <f t="shared" si="0"/>
        <v>124905.68</v>
      </c>
    </row>
    <row r="7" ht="24" customHeight="1" spans="1:13">
      <c r="A7" s="8">
        <v>5</v>
      </c>
      <c r="B7" s="9"/>
      <c r="C7" s="8"/>
      <c r="D7" s="9">
        <v>23000</v>
      </c>
      <c r="E7" s="10">
        <v>44301</v>
      </c>
      <c r="F7" s="8" t="s">
        <v>20</v>
      </c>
      <c r="G7" s="8" t="s">
        <v>14</v>
      </c>
      <c r="I7" s="1"/>
      <c r="J7" s="2"/>
      <c r="K7" s="2"/>
      <c r="L7" s="2"/>
      <c r="M7" s="2"/>
    </row>
    <row r="8" ht="24" customHeight="1" spans="1:8">
      <c r="A8" s="8"/>
      <c r="B8" s="9"/>
      <c r="C8" s="8"/>
      <c r="D8" s="9">
        <v>13560</v>
      </c>
      <c r="E8" s="10">
        <v>44364</v>
      </c>
      <c r="F8" s="8" t="s">
        <v>21</v>
      </c>
      <c r="G8" s="8" t="s">
        <v>14</v>
      </c>
      <c r="H8" s="1" t="s">
        <v>22</v>
      </c>
    </row>
    <row r="9" ht="24" customHeight="1" spans="1:7">
      <c r="A9" s="8">
        <v>6</v>
      </c>
      <c r="B9" s="9"/>
      <c r="C9" s="10"/>
      <c r="D9" s="9">
        <v>37000</v>
      </c>
      <c r="E9" s="10">
        <v>44454</v>
      </c>
      <c r="F9" s="8" t="s">
        <v>23</v>
      </c>
      <c r="G9" s="8" t="s">
        <v>14</v>
      </c>
    </row>
    <row r="10" ht="24" customHeight="1" spans="1:7">
      <c r="A10" s="8">
        <v>7</v>
      </c>
      <c r="B10" s="9"/>
      <c r="C10" s="10"/>
      <c r="D10" s="9">
        <v>40800</v>
      </c>
      <c r="E10" s="10">
        <v>44465</v>
      </c>
      <c r="F10" s="8" t="s">
        <v>24</v>
      </c>
      <c r="G10" s="8" t="s">
        <v>14</v>
      </c>
    </row>
    <row r="11" ht="24" customHeight="1" spans="1:7">
      <c r="A11" s="8"/>
      <c r="B11" s="9"/>
      <c r="C11" s="10"/>
      <c r="D11" s="9">
        <v>16200</v>
      </c>
      <c r="E11" s="10" t="s">
        <v>25</v>
      </c>
      <c r="F11" s="8" t="s">
        <v>26</v>
      </c>
      <c r="G11" s="8" t="s">
        <v>14</v>
      </c>
    </row>
    <row r="12" ht="24" customHeight="1" spans="1:7">
      <c r="A12" s="8"/>
      <c r="B12" s="9"/>
      <c r="C12" s="10"/>
      <c r="D12" s="9">
        <v>16146</v>
      </c>
      <c r="E12" s="10" t="s">
        <v>25</v>
      </c>
      <c r="F12" s="8" t="s">
        <v>27</v>
      </c>
      <c r="G12" s="8" t="s">
        <v>14</v>
      </c>
    </row>
    <row r="13" ht="24" customHeight="1" spans="1:7">
      <c r="A13" s="8">
        <v>8</v>
      </c>
      <c r="B13" s="9">
        <v>14847.81</v>
      </c>
      <c r="C13" s="10">
        <v>44216</v>
      </c>
      <c r="D13" s="9"/>
      <c r="E13" s="8"/>
      <c r="F13" s="8" t="s">
        <v>28</v>
      </c>
      <c r="G13" s="8"/>
    </row>
    <row r="14" ht="24" customHeight="1" spans="1:7">
      <c r="A14" s="8">
        <v>9</v>
      </c>
      <c r="B14" s="9">
        <v>31885.9</v>
      </c>
      <c r="C14" s="10">
        <v>44272</v>
      </c>
      <c r="D14" s="9"/>
      <c r="E14" s="8"/>
      <c r="F14" s="8" t="s">
        <v>29</v>
      </c>
      <c r="G14" s="8"/>
    </row>
    <row r="15" ht="24" customHeight="1" spans="1:7">
      <c r="A15" s="8">
        <v>10</v>
      </c>
      <c r="B15" s="9">
        <v>22363.27</v>
      </c>
      <c r="C15" s="10">
        <v>44308</v>
      </c>
      <c r="D15" s="9"/>
      <c r="E15" s="8"/>
      <c r="F15" s="8" t="s">
        <v>30</v>
      </c>
      <c r="G15" s="8"/>
    </row>
    <row r="16" ht="24" customHeight="1" spans="1:7">
      <c r="A16" s="8">
        <v>11</v>
      </c>
      <c r="B16" s="9">
        <v>26398.92</v>
      </c>
      <c r="C16" s="10">
        <v>44392</v>
      </c>
      <c r="D16" s="9"/>
      <c r="E16" s="8"/>
      <c r="F16" s="8" t="s">
        <v>31</v>
      </c>
      <c r="G16" s="8"/>
    </row>
    <row r="17" ht="24" customHeight="1" spans="1:7">
      <c r="A17" s="8">
        <v>12</v>
      </c>
      <c r="B17" s="9"/>
      <c r="C17" s="8"/>
      <c r="D17" s="9"/>
      <c r="E17" s="8"/>
      <c r="F17" s="8"/>
      <c r="G17" s="8"/>
    </row>
    <row r="18" ht="27" customHeight="1" spans="1:7">
      <c r="A18" s="8">
        <v>13</v>
      </c>
      <c r="B18" s="9"/>
      <c r="C18" s="8"/>
      <c r="D18" s="9"/>
      <c r="E18" s="8"/>
      <c r="F18" s="8"/>
      <c r="G18" s="8"/>
    </row>
    <row r="19" ht="27" customHeight="1" spans="1:7">
      <c r="A19" s="8">
        <v>14</v>
      </c>
      <c r="B19" s="9"/>
      <c r="C19" s="8"/>
      <c r="D19" s="9"/>
      <c r="E19" s="8"/>
      <c r="F19" s="8"/>
      <c r="G19" s="8"/>
    </row>
    <row r="20" ht="27" customHeight="1" spans="1:7">
      <c r="A20" s="8">
        <v>19</v>
      </c>
      <c r="B20" s="9"/>
      <c r="C20" s="8"/>
      <c r="D20" s="9"/>
      <c r="E20" s="8"/>
      <c r="F20" s="8"/>
      <c r="G20" s="8"/>
    </row>
    <row r="21" ht="27" customHeight="1" spans="1:7">
      <c r="A21" s="8">
        <v>20</v>
      </c>
      <c r="B21" s="9"/>
      <c r="C21" s="8"/>
      <c r="D21" s="9"/>
      <c r="E21" s="8" t="s">
        <v>32</v>
      </c>
      <c r="F21" s="8">
        <v>235095.78</v>
      </c>
      <c r="G21" s="8"/>
    </row>
    <row r="22" ht="27" customHeight="1" spans="1:7">
      <c r="A22" s="8" t="s">
        <v>33</v>
      </c>
      <c r="B22" s="9">
        <f>SUM(B3,B4:B21)</f>
        <v>95495.9</v>
      </c>
      <c r="C22" s="8"/>
      <c r="D22" s="9">
        <f>SUM(D3:D21)</f>
        <v>205686</v>
      </c>
      <c r="E22" s="8" t="s">
        <v>34</v>
      </c>
      <c r="F22" s="8">
        <f>F21+B22-D22</f>
        <v>124905.68</v>
      </c>
      <c r="G22" s="8"/>
    </row>
  </sheetData>
  <mergeCells count="2">
    <mergeCell ref="A1:G1"/>
    <mergeCell ref="I1:P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I15" sqref="I15"/>
    </sheetView>
  </sheetViews>
  <sheetFormatPr defaultColWidth="9" defaultRowHeight="13.5"/>
  <cols>
    <col min="1" max="1" width="6.25" style="1" customWidth="1"/>
    <col min="2" max="2" width="10.5" style="2" customWidth="1"/>
    <col min="3" max="3" width="9.125" style="1" customWidth="1"/>
    <col min="4" max="4" width="11.25" style="2" customWidth="1"/>
    <col min="5" max="5" width="10.5" style="1" customWidth="1"/>
    <col min="6" max="6" width="31.25" style="1" customWidth="1"/>
    <col min="7" max="7" width="9" style="1"/>
    <col min="9" max="9" width="10.375"/>
    <col min="10" max="10" width="11.5"/>
    <col min="11" max="11" width="10.375"/>
    <col min="12" max="12" width="11.5"/>
  </cols>
  <sheetData>
    <row r="1" ht="38" customHeight="1" spans="1:15">
      <c r="A1" s="17" t="s">
        <v>35</v>
      </c>
      <c r="B1" s="18"/>
      <c r="C1" s="18"/>
      <c r="D1" s="18"/>
      <c r="E1" s="18"/>
      <c r="F1" s="18"/>
      <c r="G1" s="18"/>
      <c r="H1" s="1" t="s">
        <v>36</v>
      </c>
      <c r="I1" s="2"/>
      <c r="J1" s="2"/>
      <c r="K1" s="2"/>
      <c r="L1" s="2"/>
      <c r="M1" s="1"/>
      <c r="N1" s="1"/>
      <c r="O1" s="1"/>
    </row>
    <row r="2" ht="25" customHeight="1" spans="1:12">
      <c r="A2" s="8" t="s">
        <v>2</v>
      </c>
      <c r="B2" s="9" t="s">
        <v>3</v>
      </c>
      <c r="C2" s="8" t="s">
        <v>4</v>
      </c>
      <c r="D2" s="9" t="s">
        <v>5</v>
      </c>
      <c r="E2" s="8" t="s">
        <v>4</v>
      </c>
      <c r="F2" s="8" t="s">
        <v>6</v>
      </c>
      <c r="G2" s="8" t="s">
        <v>7</v>
      </c>
      <c r="H2" s="2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24" customHeight="1" spans="1:12">
      <c r="A3" s="8">
        <v>1</v>
      </c>
      <c r="B3" s="9"/>
      <c r="C3" s="10"/>
      <c r="D3" s="9">
        <v>29160</v>
      </c>
      <c r="E3" s="10">
        <v>44229</v>
      </c>
      <c r="F3" s="8" t="s">
        <v>37</v>
      </c>
      <c r="G3" s="8" t="s">
        <v>14</v>
      </c>
      <c r="H3" s="1"/>
      <c r="I3" s="2">
        <v>171684.83</v>
      </c>
      <c r="J3" s="2">
        <v>36690</v>
      </c>
      <c r="K3" s="2">
        <v>27274.16</v>
      </c>
      <c r="L3" s="2">
        <f>I3+K3-J3</f>
        <v>162268.99</v>
      </c>
    </row>
    <row r="4" ht="24" customHeight="1" spans="1:13">
      <c r="A4" s="8">
        <v>2</v>
      </c>
      <c r="B4" s="9"/>
      <c r="C4" s="8"/>
      <c r="D4" s="9">
        <v>37110</v>
      </c>
      <c r="E4" s="10">
        <v>44229</v>
      </c>
      <c r="F4" s="8" t="s">
        <v>38</v>
      </c>
      <c r="G4" s="8" t="s">
        <v>14</v>
      </c>
      <c r="H4" s="22" t="s">
        <v>14</v>
      </c>
      <c r="I4" s="2" t="s">
        <v>9</v>
      </c>
      <c r="J4" s="2" t="s">
        <v>10</v>
      </c>
      <c r="K4" s="2" t="s">
        <v>11</v>
      </c>
      <c r="L4" s="2" t="s">
        <v>12</v>
      </c>
      <c r="M4" t="s">
        <v>16</v>
      </c>
    </row>
    <row r="5" ht="24" customHeight="1" spans="1:12">
      <c r="A5" s="8">
        <v>3</v>
      </c>
      <c r="B5" s="9"/>
      <c r="C5" s="8"/>
      <c r="D5" s="9">
        <v>36690</v>
      </c>
      <c r="E5" s="10">
        <v>44344</v>
      </c>
      <c r="F5" s="8" t="s">
        <v>39</v>
      </c>
      <c r="G5" s="8" t="s">
        <v>8</v>
      </c>
      <c r="H5" s="1"/>
      <c r="I5" s="2">
        <v>59221.65</v>
      </c>
      <c r="J5" s="2">
        <f>D3+D4+D6+D7+D8+D9</f>
        <v>114315.2</v>
      </c>
      <c r="K5" s="2">
        <f>B10+B12+B13</f>
        <v>57702.35</v>
      </c>
      <c r="L5" s="2">
        <f t="shared" ref="L3:L6" si="0">I5+K5-J5</f>
        <v>2608.8</v>
      </c>
    </row>
    <row r="6" ht="24" customHeight="1" spans="1:12">
      <c r="A6" s="8">
        <v>4</v>
      </c>
      <c r="B6" s="9"/>
      <c r="C6" s="8"/>
      <c r="D6" s="9">
        <v>18400</v>
      </c>
      <c r="E6" s="10">
        <v>44454</v>
      </c>
      <c r="F6" s="23" t="s">
        <v>21</v>
      </c>
      <c r="G6" s="8" t="s">
        <v>14</v>
      </c>
      <c r="H6" s="1" t="s">
        <v>19</v>
      </c>
      <c r="I6" s="2">
        <f t="shared" ref="I6:K6" si="1">I3+I5</f>
        <v>230906.48</v>
      </c>
      <c r="J6" s="2">
        <f t="shared" si="1"/>
        <v>151005.2</v>
      </c>
      <c r="K6" s="2">
        <f t="shared" si="1"/>
        <v>84976.51</v>
      </c>
      <c r="L6" s="2">
        <f t="shared" si="0"/>
        <v>164877.79</v>
      </c>
    </row>
    <row r="7" ht="24" customHeight="1" spans="1:12">
      <c r="A7" s="8">
        <v>5</v>
      </c>
      <c r="B7" s="9"/>
      <c r="C7" s="8"/>
      <c r="D7" s="9">
        <v>6600</v>
      </c>
      <c r="E7" s="10">
        <v>44454</v>
      </c>
      <c r="F7" s="23" t="s">
        <v>21</v>
      </c>
      <c r="G7" s="8" t="s">
        <v>14</v>
      </c>
      <c r="H7" s="1"/>
      <c r="I7" s="2"/>
      <c r="J7" s="2"/>
      <c r="K7" s="2"/>
      <c r="L7" s="2"/>
    </row>
    <row r="8" ht="24" customHeight="1" spans="1:7">
      <c r="A8" s="8">
        <v>6</v>
      </c>
      <c r="B8" s="9"/>
      <c r="C8" s="10"/>
      <c r="D8" s="9">
        <v>10800</v>
      </c>
      <c r="E8" s="10">
        <v>44469</v>
      </c>
      <c r="F8" s="8" t="s">
        <v>40</v>
      </c>
      <c r="G8" s="8" t="s">
        <v>14</v>
      </c>
    </row>
    <row r="9" ht="24" customHeight="1" spans="1:7">
      <c r="A9" s="8">
        <v>7</v>
      </c>
      <c r="B9" s="9"/>
      <c r="C9" s="10"/>
      <c r="D9" s="9">
        <v>12245.2</v>
      </c>
      <c r="E9" s="10">
        <v>44469</v>
      </c>
      <c r="F9" s="8" t="s">
        <v>27</v>
      </c>
      <c r="G9" s="8" t="s">
        <v>14</v>
      </c>
    </row>
    <row r="10" ht="24" customHeight="1" spans="1:7">
      <c r="A10" s="8">
        <v>8</v>
      </c>
      <c r="B10" s="9">
        <v>11383.46</v>
      </c>
      <c r="C10" s="10">
        <v>44216</v>
      </c>
      <c r="D10" s="9"/>
      <c r="E10" s="8"/>
      <c r="F10" s="8" t="s">
        <v>28</v>
      </c>
      <c r="G10" s="8"/>
    </row>
    <row r="11" ht="24" customHeight="1" spans="1:7">
      <c r="A11" s="8">
        <v>9</v>
      </c>
      <c r="B11" s="9">
        <v>27274.16</v>
      </c>
      <c r="C11" s="10">
        <v>44272</v>
      </c>
      <c r="D11" s="9"/>
      <c r="E11" s="8"/>
      <c r="F11" s="8" t="s">
        <v>29</v>
      </c>
      <c r="G11" s="8"/>
    </row>
    <row r="12" ht="24" customHeight="1" spans="1:12">
      <c r="A12" s="8">
        <v>10</v>
      </c>
      <c r="B12" s="9">
        <v>20590.9</v>
      </c>
      <c r="C12" s="10">
        <v>44308</v>
      </c>
      <c r="D12" s="9"/>
      <c r="E12" s="8"/>
      <c r="F12" s="8" t="s">
        <v>30</v>
      </c>
      <c r="G12" s="8"/>
      <c r="L12" t="s">
        <v>41</v>
      </c>
    </row>
    <row r="13" ht="24" customHeight="1" spans="1:10">
      <c r="A13" s="8">
        <v>11</v>
      </c>
      <c r="B13" s="9">
        <v>25727.99</v>
      </c>
      <c r="C13" s="10">
        <v>44392</v>
      </c>
      <c r="D13" s="9"/>
      <c r="E13" s="8"/>
      <c r="F13" s="8" t="s">
        <v>31</v>
      </c>
      <c r="G13" s="8"/>
      <c r="J13" t="s">
        <v>42</v>
      </c>
    </row>
    <row r="14" ht="24" customHeight="1" spans="1:7">
      <c r="A14" s="8">
        <v>12</v>
      </c>
      <c r="B14" s="9"/>
      <c r="C14" s="8"/>
      <c r="D14" s="9"/>
      <c r="E14" s="8"/>
      <c r="F14" s="8"/>
      <c r="G14" s="8"/>
    </row>
    <row r="15" ht="27" customHeight="1" spans="1:7">
      <c r="A15" s="8">
        <v>13</v>
      </c>
      <c r="B15" s="9"/>
      <c r="C15" s="8"/>
      <c r="D15" s="9"/>
      <c r="E15" s="8"/>
      <c r="F15" s="8"/>
      <c r="G15" s="8"/>
    </row>
    <row r="16" ht="27" customHeight="1" spans="1:7">
      <c r="A16" s="8">
        <v>14</v>
      </c>
      <c r="B16" s="9"/>
      <c r="C16" s="8"/>
      <c r="D16" s="9"/>
      <c r="E16" s="8"/>
      <c r="F16" s="8"/>
      <c r="G16" s="8"/>
    </row>
    <row r="17" ht="27" customHeight="1" spans="1:7">
      <c r="A17" s="8">
        <v>20</v>
      </c>
      <c r="B17" s="9"/>
      <c r="C17" s="8"/>
      <c r="D17" s="9"/>
      <c r="E17" s="8" t="s">
        <v>32</v>
      </c>
      <c r="F17" s="8">
        <v>230906.48</v>
      </c>
      <c r="G17" s="8"/>
    </row>
    <row r="18" ht="27" customHeight="1" spans="1:7">
      <c r="A18" s="8" t="s">
        <v>33</v>
      </c>
      <c r="B18" s="9">
        <f>SUM(B3,B4:B17)</f>
        <v>84976.51</v>
      </c>
      <c r="C18" s="8"/>
      <c r="D18" s="9">
        <f>SUM(D3:D17)</f>
        <v>151005.2</v>
      </c>
      <c r="E18" s="8" t="s">
        <v>34</v>
      </c>
      <c r="F18" s="8">
        <f>F17+B18-D18</f>
        <v>164877.79</v>
      </c>
      <c r="G18" s="8"/>
    </row>
  </sheetData>
  <mergeCells count="2">
    <mergeCell ref="A1:G1"/>
    <mergeCell ref="H1:O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G21" sqref="A1:G21"/>
    </sheetView>
  </sheetViews>
  <sheetFormatPr defaultColWidth="9" defaultRowHeight="13.5"/>
  <cols>
    <col min="1" max="1" width="6" style="1" customWidth="1"/>
    <col min="2" max="2" width="11.5" style="2"/>
    <col min="3" max="3" width="10.25" style="1" customWidth="1"/>
    <col min="4" max="4" width="12" style="2" customWidth="1"/>
    <col min="5" max="5" width="10.5" style="1" customWidth="1"/>
    <col min="6" max="6" width="31" style="1" customWidth="1"/>
    <col min="7" max="7" width="5.5" customWidth="1"/>
    <col min="9" max="9" width="12.25" customWidth="1"/>
    <col min="10" max="10" width="10.625" customWidth="1"/>
    <col min="11" max="11" width="11.25" customWidth="1"/>
    <col min="12" max="12" width="12.625" customWidth="1"/>
  </cols>
  <sheetData>
    <row r="1" ht="38" customHeight="1" spans="1:15">
      <c r="A1" s="17" t="s">
        <v>43</v>
      </c>
      <c r="B1" s="18"/>
      <c r="C1" s="18"/>
      <c r="D1" s="18"/>
      <c r="E1" s="18"/>
      <c r="F1" s="18"/>
      <c r="G1" s="18"/>
      <c r="H1" s="19" t="s">
        <v>44</v>
      </c>
      <c r="I1" s="21"/>
      <c r="J1" s="21"/>
      <c r="K1" s="21"/>
      <c r="L1" s="21"/>
      <c r="M1" s="19"/>
      <c r="N1" s="19"/>
      <c r="O1" s="19"/>
    </row>
    <row r="2" ht="25" customHeight="1" spans="1:12">
      <c r="A2" s="8" t="s">
        <v>2</v>
      </c>
      <c r="B2" s="9" t="s">
        <v>3</v>
      </c>
      <c r="C2" s="8" t="s">
        <v>4</v>
      </c>
      <c r="D2" s="9" t="s">
        <v>5</v>
      </c>
      <c r="E2" s="8" t="s">
        <v>4</v>
      </c>
      <c r="F2" s="8" t="s">
        <v>6</v>
      </c>
      <c r="G2" s="20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24" customHeight="1" spans="1:12">
      <c r="A3" s="8">
        <v>1</v>
      </c>
      <c r="B3" s="9"/>
      <c r="C3" s="10"/>
      <c r="D3" s="9">
        <v>45000</v>
      </c>
      <c r="E3" s="10">
        <v>44229</v>
      </c>
      <c r="F3" s="8" t="s">
        <v>45</v>
      </c>
      <c r="G3" s="20" t="s">
        <v>14</v>
      </c>
      <c r="H3" s="1"/>
      <c r="I3" s="2">
        <v>96116.66</v>
      </c>
      <c r="J3" s="2">
        <v>0</v>
      </c>
      <c r="K3" s="2">
        <v>32174.56</v>
      </c>
      <c r="L3" s="2">
        <f>I3+K3-J3</f>
        <v>128291.22</v>
      </c>
    </row>
    <row r="4" ht="24" customHeight="1" spans="1:12">
      <c r="A4" s="8"/>
      <c r="B4" s="9"/>
      <c r="C4" s="10"/>
      <c r="D4" s="9">
        <v>12012</v>
      </c>
      <c r="E4" s="10">
        <v>44316</v>
      </c>
      <c r="F4" s="8" t="s">
        <v>46</v>
      </c>
      <c r="G4" s="20" t="s">
        <v>14</v>
      </c>
      <c r="H4" s="1" t="s">
        <v>14</v>
      </c>
      <c r="I4" s="2" t="s">
        <v>9</v>
      </c>
      <c r="J4" s="2" t="s">
        <v>10</v>
      </c>
      <c r="K4" s="2" t="s">
        <v>11</v>
      </c>
      <c r="L4" s="2" t="s">
        <v>12</v>
      </c>
    </row>
    <row r="5" ht="24" customHeight="1" spans="1:13">
      <c r="A5" s="8">
        <v>2</v>
      </c>
      <c r="B5" s="9"/>
      <c r="C5" s="8"/>
      <c r="D5" s="9">
        <v>1950</v>
      </c>
      <c r="E5" s="10">
        <v>44356</v>
      </c>
      <c r="F5" s="8" t="s">
        <v>47</v>
      </c>
      <c r="G5" s="20" t="s">
        <v>14</v>
      </c>
      <c r="H5" s="1"/>
      <c r="I5" s="2">
        <v>131394.29</v>
      </c>
      <c r="J5" s="2">
        <f>SUM(D3:D12)</f>
        <v>178122</v>
      </c>
      <c r="K5" s="2">
        <f>B13+B15+B16</f>
        <v>64245</v>
      </c>
      <c r="L5" s="2">
        <f>I5+K5-J5</f>
        <v>17517.29</v>
      </c>
      <c r="M5" t="s">
        <v>16</v>
      </c>
    </row>
    <row r="6" ht="24" customHeight="1" spans="1:12">
      <c r="A6" s="8">
        <v>3</v>
      </c>
      <c r="B6" s="9"/>
      <c r="C6" s="8"/>
      <c r="D6" s="9">
        <v>2000</v>
      </c>
      <c r="E6" s="10">
        <v>44356</v>
      </c>
      <c r="F6" s="8" t="s">
        <v>48</v>
      </c>
      <c r="G6" s="20" t="s">
        <v>14</v>
      </c>
      <c r="H6" s="1" t="s">
        <v>19</v>
      </c>
      <c r="I6" s="2">
        <f t="shared" ref="I6:K6" si="0">I3+I5</f>
        <v>227510.95</v>
      </c>
      <c r="J6" s="2">
        <f t="shared" si="0"/>
        <v>178122</v>
      </c>
      <c r="K6" s="2">
        <f t="shared" si="0"/>
        <v>96419.56</v>
      </c>
      <c r="L6" s="2">
        <f>I6+K6-J6</f>
        <v>145808.51</v>
      </c>
    </row>
    <row r="7" ht="24" customHeight="1" spans="1:12">
      <c r="A7" s="8">
        <v>4</v>
      </c>
      <c r="B7" s="9"/>
      <c r="C7" s="8"/>
      <c r="D7" s="9">
        <v>6000</v>
      </c>
      <c r="E7" s="10">
        <v>44356</v>
      </c>
      <c r="F7" s="8" t="s">
        <v>49</v>
      </c>
      <c r="G7" s="20" t="s">
        <v>14</v>
      </c>
      <c r="H7" s="1"/>
      <c r="I7" s="2"/>
      <c r="J7" s="2"/>
      <c r="K7" s="2"/>
      <c r="L7" s="2"/>
    </row>
    <row r="8" ht="24" customHeight="1" spans="1:7">
      <c r="A8" s="8">
        <v>5</v>
      </c>
      <c r="B8" s="9"/>
      <c r="C8" s="8"/>
      <c r="D8" s="9">
        <v>4000</v>
      </c>
      <c r="E8" s="10">
        <v>44420</v>
      </c>
      <c r="F8" s="8" t="s">
        <v>50</v>
      </c>
      <c r="G8" s="20" t="s">
        <v>14</v>
      </c>
    </row>
    <row r="9" ht="24" customHeight="1" spans="1:7">
      <c r="A9" s="8">
        <v>6</v>
      </c>
      <c r="B9" s="9"/>
      <c r="C9" s="10"/>
      <c r="D9" s="9">
        <v>19600</v>
      </c>
      <c r="E9" s="8" t="s">
        <v>51</v>
      </c>
      <c r="F9" s="8" t="s">
        <v>52</v>
      </c>
      <c r="G9" s="20" t="s">
        <v>14</v>
      </c>
    </row>
    <row r="10" ht="24" customHeight="1" spans="1:7">
      <c r="A10" s="8">
        <v>7</v>
      </c>
      <c r="B10" s="9"/>
      <c r="C10" s="10"/>
      <c r="D10" s="9">
        <v>16400</v>
      </c>
      <c r="E10" s="8" t="s">
        <v>51</v>
      </c>
      <c r="F10" s="8" t="s">
        <v>53</v>
      </c>
      <c r="G10" s="20" t="s">
        <v>14</v>
      </c>
    </row>
    <row r="11" ht="24" customHeight="1" spans="1:7">
      <c r="A11" s="8"/>
      <c r="B11" s="9"/>
      <c r="C11" s="10"/>
      <c r="D11" s="9">
        <v>54960</v>
      </c>
      <c r="E11" s="10">
        <v>44494</v>
      </c>
      <c r="F11" s="8" t="s">
        <v>45</v>
      </c>
      <c r="G11" s="20" t="s">
        <v>14</v>
      </c>
    </row>
    <row r="12" ht="24" customHeight="1" spans="1:7">
      <c r="A12" s="8"/>
      <c r="B12" s="9"/>
      <c r="C12" s="10"/>
      <c r="D12" s="9">
        <v>16200</v>
      </c>
      <c r="E12" s="10">
        <v>44494</v>
      </c>
      <c r="F12" s="8" t="s">
        <v>27</v>
      </c>
      <c r="G12" s="20" t="s">
        <v>14</v>
      </c>
    </row>
    <row r="13" ht="24" customHeight="1" spans="1:7">
      <c r="A13" s="8">
        <v>8</v>
      </c>
      <c r="B13" s="9">
        <v>14986.52</v>
      </c>
      <c r="C13" s="10">
        <v>44216</v>
      </c>
      <c r="D13" s="9"/>
      <c r="E13" s="8"/>
      <c r="F13" s="8" t="s">
        <v>28</v>
      </c>
      <c r="G13" s="20"/>
    </row>
    <row r="14" ht="24" customHeight="1" spans="1:7">
      <c r="A14" s="8">
        <v>9</v>
      </c>
      <c r="B14" s="9">
        <v>32174.56</v>
      </c>
      <c r="C14" s="10">
        <v>44272</v>
      </c>
      <c r="D14" s="9"/>
      <c r="E14" s="8"/>
      <c r="F14" s="8" t="s">
        <v>29</v>
      </c>
      <c r="G14" s="20"/>
    </row>
    <row r="15" ht="24" customHeight="1" spans="1:7">
      <c r="A15" s="8">
        <v>10</v>
      </c>
      <c r="B15" s="9">
        <v>22885.24</v>
      </c>
      <c r="C15" s="10">
        <v>44308</v>
      </c>
      <c r="D15" s="9"/>
      <c r="E15" s="8"/>
      <c r="F15" s="8" t="s">
        <v>30</v>
      </c>
      <c r="G15" s="20"/>
    </row>
    <row r="16" ht="24" customHeight="1" spans="1:7">
      <c r="A16" s="8">
        <v>11</v>
      </c>
      <c r="B16" s="9">
        <v>26373.24</v>
      </c>
      <c r="C16" s="10">
        <v>44392</v>
      </c>
      <c r="D16" s="9"/>
      <c r="E16" s="8"/>
      <c r="F16" s="8" t="s">
        <v>31</v>
      </c>
      <c r="G16" s="20"/>
    </row>
    <row r="17" ht="24" customHeight="1" spans="1:7">
      <c r="A17" s="8">
        <v>12</v>
      </c>
      <c r="B17" s="9"/>
      <c r="C17" s="8"/>
      <c r="D17" s="9"/>
      <c r="E17" s="8"/>
      <c r="F17" s="8"/>
      <c r="G17" s="20"/>
    </row>
    <row r="18" ht="27" customHeight="1" spans="1:7">
      <c r="A18" s="8">
        <v>19</v>
      </c>
      <c r="B18" s="9"/>
      <c r="C18" s="8"/>
      <c r="D18" s="9"/>
      <c r="E18" s="8"/>
      <c r="F18" s="8"/>
      <c r="G18" s="20"/>
    </row>
    <row r="19" ht="27" customHeight="1" spans="1:7">
      <c r="A19" s="8">
        <v>20</v>
      </c>
      <c r="B19" s="9"/>
      <c r="C19" s="8"/>
      <c r="D19" s="9"/>
      <c r="E19" s="8" t="s">
        <v>32</v>
      </c>
      <c r="F19" s="8">
        <v>227510.95</v>
      </c>
      <c r="G19" s="20"/>
    </row>
    <row r="20" ht="27" customHeight="1" spans="1:7">
      <c r="A20" s="8" t="s">
        <v>33</v>
      </c>
      <c r="B20" s="9">
        <f>SUM(B7:B19)</f>
        <v>96419.56</v>
      </c>
      <c r="C20" s="8"/>
      <c r="D20" s="9">
        <f>SUM(D3:D19)</f>
        <v>178122</v>
      </c>
      <c r="E20" s="8" t="s">
        <v>34</v>
      </c>
      <c r="F20" s="8">
        <f>F19+B20-D20</f>
        <v>145808.51</v>
      </c>
      <c r="G20" s="20"/>
    </row>
  </sheetData>
  <mergeCells count="2">
    <mergeCell ref="A1:G1"/>
    <mergeCell ref="H1:O1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G20" sqref="A1:G20"/>
    </sheetView>
  </sheetViews>
  <sheetFormatPr defaultColWidth="9" defaultRowHeight="13.5"/>
  <cols>
    <col min="1" max="1" width="4.875" style="1" customWidth="1"/>
    <col min="2" max="2" width="11.5" style="2"/>
    <col min="3" max="3" width="9.625" style="1" customWidth="1"/>
    <col min="4" max="4" width="11.125" style="2" customWidth="1"/>
    <col min="5" max="5" width="11" style="1" customWidth="1"/>
    <col min="6" max="6" width="31.25" style="1" customWidth="1"/>
    <col min="7" max="7" width="9" style="3"/>
    <col min="8" max="8" width="10.375" style="1"/>
    <col min="9" max="9" width="11.25" style="1" customWidth="1"/>
    <col min="10" max="10" width="12.375" style="1" customWidth="1"/>
    <col min="11" max="11" width="11.375" style="1" customWidth="1"/>
    <col min="12" max="12" width="10" style="1" customWidth="1"/>
    <col min="13" max="13" width="9.375"/>
  </cols>
  <sheetData>
    <row r="1" ht="38" customHeight="1" spans="1:15">
      <c r="A1" s="15" t="s">
        <v>54</v>
      </c>
      <c r="B1" s="16"/>
      <c r="C1" s="15"/>
      <c r="D1" s="16"/>
      <c r="E1" s="15"/>
      <c r="F1" s="15"/>
      <c r="H1" s="1" t="s">
        <v>55</v>
      </c>
      <c r="M1" s="1"/>
      <c r="N1" s="1"/>
      <c r="O1" s="1"/>
    </row>
    <row r="2" ht="25" customHeight="1" spans="1:12">
      <c r="A2" s="8" t="s">
        <v>2</v>
      </c>
      <c r="B2" s="9" t="s">
        <v>3</v>
      </c>
      <c r="C2" s="8" t="s">
        <v>4</v>
      </c>
      <c r="D2" s="9" t="s">
        <v>5</v>
      </c>
      <c r="E2" s="8" t="s">
        <v>4</v>
      </c>
      <c r="F2" s="8" t="s">
        <v>6</v>
      </c>
      <c r="G2" s="8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24" customHeight="1" spans="1:12">
      <c r="A3" s="8">
        <v>1</v>
      </c>
      <c r="B3" s="9"/>
      <c r="C3" s="8"/>
      <c r="D3" s="9">
        <v>59700</v>
      </c>
      <c r="E3" s="10">
        <v>44209</v>
      </c>
      <c r="F3" s="8" t="s">
        <v>56</v>
      </c>
      <c r="G3" s="8" t="s">
        <v>14</v>
      </c>
      <c r="I3" s="1">
        <v>10855.6</v>
      </c>
      <c r="J3" s="1">
        <v>27600</v>
      </c>
      <c r="K3" s="1">
        <v>30262.08</v>
      </c>
      <c r="L3" s="1">
        <f t="shared" ref="L3:L6" si="0">I3+K3-J3</f>
        <v>13517.68</v>
      </c>
    </row>
    <row r="4" ht="24" customHeight="1" spans="1:13">
      <c r="A4" s="8">
        <v>2</v>
      </c>
      <c r="B4" s="9"/>
      <c r="C4" s="10"/>
      <c r="D4" s="9">
        <v>24000</v>
      </c>
      <c r="E4" s="10">
        <v>44229</v>
      </c>
      <c r="F4" s="8" t="s">
        <v>57</v>
      </c>
      <c r="G4" s="8" t="s">
        <v>14</v>
      </c>
      <c r="H4" s="1" t="s">
        <v>14</v>
      </c>
      <c r="I4" s="1" t="s">
        <v>9</v>
      </c>
      <c r="J4" s="1" t="s">
        <v>10</v>
      </c>
      <c r="K4" s="1" t="s">
        <v>11</v>
      </c>
      <c r="L4" s="1" t="s">
        <v>12</v>
      </c>
      <c r="M4" t="s">
        <v>16</v>
      </c>
    </row>
    <row r="5" ht="24" customHeight="1" spans="1:12">
      <c r="A5" s="8">
        <v>3</v>
      </c>
      <c r="B5" s="9"/>
      <c r="C5" s="8"/>
      <c r="D5" s="9">
        <v>46900</v>
      </c>
      <c r="E5" s="10">
        <v>44341</v>
      </c>
      <c r="F5" s="8" t="s">
        <v>58</v>
      </c>
      <c r="G5" s="8" t="s">
        <v>14</v>
      </c>
      <c r="I5" s="1">
        <v>146262.01</v>
      </c>
      <c r="J5" s="1">
        <f>D3+D4+D5+D7+D8</f>
        <v>194880</v>
      </c>
      <c r="K5" s="1">
        <f>B10+B12+B13</f>
        <v>62123.69</v>
      </c>
      <c r="L5" s="1">
        <f t="shared" si="0"/>
        <v>13505.7</v>
      </c>
    </row>
    <row r="6" ht="24" customHeight="1" spans="1:12">
      <c r="A6" s="8">
        <v>4</v>
      </c>
      <c r="B6" s="9"/>
      <c r="C6" s="8"/>
      <c r="D6" s="9">
        <v>27600</v>
      </c>
      <c r="E6" s="10">
        <v>44341</v>
      </c>
      <c r="F6" s="8" t="s">
        <v>58</v>
      </c>
      <c r="G6" s="8" t="s">
        <v>8</v>
      </c>
      <c r="H6" s="1" t="s">
        <v>19</v>
      </c>
      <c r="I6" s="2">
        <f t="shared" ref="I6:K6" si="1">I3+I5</f>
        <v>157117.61</v>
      </c>
      <c r="J6" s="2">
        <f t="shared" si="1"/>
        <v>222480</v>
      </c>
      <c r="K6" s="2">
        <f t="shared" si="1"/>
        <v>92385.77</v>
      </c>
      <c r="L6" s="2">
        <f t="shared" si="0"/>
        <v>27023.38</v>
      </c>
    </row>
    <row r="7" ht="24" customHeight="1" spans="1:7">
      <c r="A7" s="8">
        <v>5</v>
      </c>
      <c r="B7" s="9"/>
      <c r="C7" s="8"/>
      <c r="D7" s="9">
        <v>27500</v>
      </c>
      <c r="E7" s="10">
        <v>44454</v>
      </c>
      <c r="F7" s="8" t="s">
        <v>59</v>
      </c>
      <c r="G7" s="8" t="s">
        <v>14</v>
      </c>
    </row>
    <row r="8" ht="24" customHeight="1" spans="1:7">
      <c r="A8" s="8">
        <v>6</v>
      </c>
      <c r="B8" s="9"/>
      <c r="C8" s="10"/>
      <c r="D8" s="9">
        <v>36780</v>
      </c>
      <c r="E8" s="10">
        <v>44465</v>
      </c>
      <c r="F8" s="8" t="s">
        <v>24</v>
      </c>
      <c r="G8" s="8" t="s">
        <v>14</v>
      </c>
    </row>
    <row r="9" ht="24" customHeight="1" spans="1:7">
      <c r="A9" s="8">
        <v>7</v>
      </c>
      <c r="B9" s="9"/>
      <c r="C9" s="10"/>
      <c r="D9" s="9"/>
      <c r="E9" s="8"/>
      <c r="F9" s="8"/>
      <c r="G9" s="8"/>
    </row>
    <row r="10" ht="24" customHeight="1" spans="1:7">
      <c r="A10" s="8">
        <v>8</v>
      </c>
      <c r="B10" s="9">
        <v>13653.4</v>
      </c>
      <c r="C10" s="10">
        <v>44216</v>
      </c>
      <c r="D10" s="9"/>
      <c r="E10" s="8"/>
      <c r="F10" s="8" t="s">
        <v>28</v>
      </c>
      <c r="G10" s="8"/>
    </row>
    <row r="11" ht="24" customHeight="1" spans="1:7">
      <c r="A11" s="8">
        <v>9</v>
      </c>
      <c r="B11" s="9">
        <v>30262.08</v>
      </c>
      <c r="C11" s="10">
        <v>44272</v>
      </c>
      <c r="D11" s="9"/>
      <c r="E11" s="8"/>
      <c r="F11" s="8" t="s">
        <v>29</v>
      </c>
      <c r="G11" s="8"/>
    </row>
    <row r="12" ht="24" customHeight="1" spans="1:7">
      <c r="A12" s="8">
        <v>10</v>
      </c>
      <c r="B12" s="9">
        <v>21655.95</v>
      </c>
      <c r="C12" s="10">
        <v>44308</v>
      </c>
      <c r="D12" s="9"/>
      <c r="E12" s="8"/>
      <c r="F12" s="8" t="s">
        <v>30</v>
      </c>
      <c r="G12" s="8"/>
    </row>
    <row r="13" ht="24" customHeight="1" spans="1:7">
      <c r="A13" s="8">
        <v>11</v>
      </c>
      <c r="B13" s="9">
        <v>26814.34</v>
      </c>
      <c r="C13" s="10">
        <v>44392</v>
      </c>
      <c r="D13" s="9"/>
      <c r="E13" s="8"/>
      <c r="F13" s="8" t="s">
        <v>31</v>
      </c>
      <c r="G13" s="8"/>
    </row>
    <row r="14" ht="24" customHeight="1" spans="1:7">
      <c r="A14" s="8">
        <v>12</v>
      </c>
      <c r="B14" s="9"/>
      <c r="C14" s="8"/>
      <c r="D14" s="9"/>
      <c r="E14" s="8"/>
      <c r="F14" s="8"/>
      <c r="G14" s="8"/>
    </row>
    <row r="15" ht="27" customHeight="1" spans="1:7">
      <c r="A15" s="8">
        <v>13</v>
      </c>
      <c r="B15" s="9"/>
      <c r="C15" s="8"/>
      <c r="D15" s="9"/>
      <c r="E15" s="8"/>
      <c r="F15" s="8"/>
      <c r="G15" s="8"/>
    </row>
    <row r="16" ht="27" customHeight="1" spans="1:7">
      <c r="A16" s="8">
        <v>19</v>
      </c>
      <c r="B16" s="9"/>
      <c r="C16" s="8"/>
      <c r="D16" s="9"/>
      <c r="E16" s="8"/>
      <c r="F16" s="8"/>
      <c r="G16" s="8"/>
    </row>
    <row r="17" ht="27" customHeight="1" spans="1:7">
      <c r="A17" s="8">
        <v>20</v>
      </c>
      <c r="B17" s="9"/>
      <c r="C17" s="8"/>
      <c r="D17" s="9"/>
      <c r="E17" s="8" t="s">
        <v>32</v>
      </c>
      <c r="F17" s="8">
        <v>157117.61</v>
      </c>
      <c r="G17" s="8"/>
    </row>
    <row r="18" ht="27" customHeight="1" spans="1:7">
      <c r="A18" s="8" t="s">
        <v>33</v>
      </c>
      <c r="B18" s="9">
        <f>SUM(B8:B17)</f>
        <v>92385.77</v>
      </c>
      <c r="C18" s="8"/>
      <c r="D18" s="9">
        <f>SUM(D3:D17)</f>
        <v>222480</v>
      </c>
      <c r="E18" s="8" t="s">
        <v>34</v>
      </c>
      <c r="F18" s="8">
        <f>F17+B18-D18</f>
        <v>27023.38</v>
      </c>
      <c r="G18" s="8"/>
    </row>
  </sheetData>
  <mergeCells count="2">
    <mergeCell ref="A1:F1"/>
    <mergeCell ref="H1:O1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A1" sqref="A1:G21"/>
    </sheetView>
  </sheetViews>
  <sheetFormatPr defaultColWidth="9" defaultRowHeight="13.5"/>
  <cols>
    <col min="1" max="1" width="4.625" style="1" customWidth="1"/>
    <col min="2" max="2" width="10.375" style="2" customWidth="1"/>
    <col min="3" max="3" width="10.25" style="1" customWidth="1"/>
    <col min="4" max="4" width="11.375" style="2" customWidth="1"/>
    <col min="5" max="5" width="10.5" style="1" customWidth="1"/>
    <col min="6" max="6" width="30.375" style="1" customWidth="1"/>
    <col min="7" max="7" width="9" style="3"/>
    <col min="9" max="9" width="12" customWidth="1"/>
    <col min="10" max="10" width="11.375" customWidth="1"/>
    <col min="11" max="11" width="11.625" customWidth="1"/>
    <col min="12" max="12" width="12.875" customWidth="1"/>
  </cols>
  <sheetData>
    <row r="1" ht="38" customHeight="1" spans="1:15">
      <c r="A1" s="14" t="s">
        <v>60</v>
      </c>
      <c r="B1" s="1"/>
      <c r="D1" s="1"/>
      <c r="G1" s="1"/>
      <c r="H1" s="1" t="s">
        <v>61</v>
      </c>
      <c r="I1" s="2"/>
      <c r="J1" s="2"/>
      <c r="K1" s="2"/>
      <c r="L1" s="2"/>
      <c r="M1" s="1"/>
      <c r="N1" s="1"/>
      <c r="O1" s="1"/>
    </row>
    <row r="2" ht="25" customHeight="1" spans="1:12">
      <c r="A2" s="8" t="s">
        <v>2</v>
      </c>
      <c r="B2" s="9" t="s">
        <v>3</v>
      </c>
      <c r="C2" s="8" t="s">
        <v>4</v>
      </c>
      <c r="D2" s="9" t="s">
        <v>5</v>
      </c>
      <c r="E2" s="8" t="s">
        <v>4</v>
      </c>
      <c r="F2" s="8" t="s">
        <v>6</v>
      </c>
      <c r="G2" s="8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25" customHeight="1" spans="1:12">
      <c r="A3" s="8">
        <v>1</v>
      </c>
      <c r="B3" s="9"/>
      <c r="C3" s="8"/>
      <c r="D3" s="9">
        <v>45500</v>
      </c>
      <c r="E3" s="10">
        <v>44209</v>
      </c>
      <c r="F3" s="8" t="s">
        <v>62</v>
      </c>
      <c r="G3" s="8" t="s">
        <v>14</v>
      </c>
      <c r="H3" s="1"/>
      <c r="I3" s="2">
        <v>-8138.75</v>
      </c>
      <c r="J3" s="2">
        <v>0</v>
      </c>
      <c r="K3" s="2">
        <v>30262.08</v>
      </c>
      <c r="L3" s="2">
        <f t="shared" ref="L3:L6" si="0">I3+K3-J3</f>
        <v>22123.33</v>
      </c>
    </row>
    <row r="4" ht="24" customHeight="1" spans="1:13">
      <c r="A4" s="8">
        <v>2</v>
      </c>
      <c r="B4" s="9"/>
      <c r="C4" s="8"/>
      <c r="D4" s="9">
        <v>28000</v>
      </c>
      <c r="E4" s="10" t="s">
        <v>63</v>
      </c>
      <c r="F4" s="8" t="s">
        <v>64</v>
      </c>
      <c r="G4" s="8" t="s">
        <v>14</v>
      </c>
      <c r="H4" s="1" t="s">
        <v>14</v>
      </c>
      <c r="I4" s="2" t="s">
        <v>9</v>
      </c>
      <c r="J4" s="2" t="s">
        <v>10</v>
      </c>
      <c r="K4" s="2" t="s">
        <v>11</v>
      </c>
      <c r="L4" s="2" t="s">
        <v>12</v>
      </c>
      <c r="M4" t="s">
        <v>16</v>
      </c>
    </row>
    <row r="5" ht="24" customHeight="1" spans="1:12">
      <c r="A5" s="8">
        <v>3</v>
      </c>
      <c r="B5" s="9"/>
      <c r="C5" s="10"/>
      <c r="D5" s="9">
        <v>28000</v>
      </c>
      <c r="E5" s="10">
        <v>44454</v>
      </c>
      <c r="F5" s="8" t="s">
        <v>65</v>
      </c>
      <c r="G5" s="8" t="s">
        <v>14</v>
      </c>
      <c r="H5" s="1"/>
      <c r="I5" s="2">
        <v>79744.98</v>
      </c>
      <c r="J5" s="2">
        <f>D3+D4+D5+D6</f>
        <v>139600</v>
      </c>
      <c r="K5" s="2">
        <f>B11+B13+B14</f>
        <v>61871.75</v>
      </c>
      <c r="L5" s="2">
        <f t="shared" si="0"/>
        <v>2016.72999999998</v>
      </c>
    </row>
    <row r="6" ht="24" customHeight="1" spans="1:12">
      <c r="A6" s="8">
        <v>4</v>
      </c>
      <c r="B6" s="9"/>
      <c r="C6" s="8"/>
      <c r="D6" s="9">
        <v>38100</v>
      </c>
      <c r="E6" s="10">
        <v>44465</v>
      </c>
      <c r="F6" s="8" t="s">
        <v>24</v>
      </c>
      <c r="G6" s="8" t="s">
        <v>14</v>
      </c>
      <c r="H6" s="1" t="s">
        <v>19</v>
      </c>
      <c r="I6" s="2">
        <f t="shared" ref="I6:K6" si="1">I3+I5</f>
        <v>71606.23</v>
      </c>
      <c r="J6" s="2">
        <f t="shared" si="1"/>
        <v>139600</v>
      </c>
      <c r="K6" s="2">
        <f t="shared" si="1"/>
        <v>92133.83</v>
      </c>
      <c r="L6" s="2">
        <f t="shared" si="0"/>
        <v>24140.06</v>
      </c>
    </row>
    <row r="7" ht="24" customHeight="1" spans="1:12">
      <c r="A7" s="8">
        <v>5</v>
      </c>
      <c r="B7" s="9"/>
      <c r="C7" s="8"/>
      <c r="D7" s="9"/>
      <c r="E7" s="10"/>
      <c r="F7" s="8"/>
      <c r="G7" s="8"/>
      <c r="H7" s="1"/>
      <c r="I7" s="2"/>
      <c r="J7" s="2"/>
      <c r="K7" s="2"/>
      <c r="L7" s="2"/>
    </row>
    <row r="8" ht="24" customHeight="1" spans="1:12">
      <c r="A8" s="8">
        <v>6</v>
      </c>
      <c r="B8" s="9"/>
      <c r="C8" s="8"/>
      <c r="D8" s="9"/>
      <c r="E8" s="10"/>
      <c r="F8" s="8"/>
      <c r="G8" s="8"/>
      <c r="I8" s="13"/>
      <c r="J8" s="13"/>
      <c r="K8" s="13"/>
      <c r="L8" s="13"/>
    </row>
    <row r="9" ht="24" customHeight="1" spans="1:7">
      <c r="A9" s="8">
        <v>7</v>
      </c>
      <c r="B9" s="9"/>
      <c r="C9" s="10"/>
      <c r="D9" s="9"/>
      <c r="E9" s="8"/>
      <c r="F9" s="8"/>
      <c r="G9" s="8"/>
    </row>
    <row r="10" ht="24" customHeight="1" spans="1:7">
      <c r="A10" s="8">
        <v>8</v>
      </c>
      <c r="B10" s="9"/>
      <c r="C10" s="10"/>
      <c r="D10" s="9"/>
      <c r="E10" s="8"/>
      <c r="F10" s="8"/>
      <c r="G10" s="8"/>
    </row>
    <row r="11" ht="24" customHeight="1" spans="1:7">
      <c r="A11" s="8">
        <v>9</v>
      </c>
      <c r="B11" s="9">
        <v>13805.97</v>
      </c>
      <c r="C11" s="10">
        <v>44216</v>
      </c>
      <c r="D11" s="9"/>
      <c r="E11" s="8"/>
      <c r="F11" s="8" t="s">
        <v>28</v>
      </c>
      <c r="G11" s="8"/>
    </row>
    <row r="12" ht="24" customHeight="1" spans="1:7">
      <c r="A12" s="8">
        <v>10</v>
      </c>
      <c r="B12" s="9">
        <v>30262.08</v>
      </c>
      <c r="C12" s="10">
        <v>44272</v>
      </c>
      <c r="D12" s="9"/>
      <c r="E12" s="8"/>
      <c r="F12" s="8" t="s">
        <v>29</v>
      </c>
      <c r="G12" s="8"/>
    </row>
    <row r="13" ht="24" customHeight="1" spans="1:7">
      <c r="A13" s="8">
        <v>11</v>
      </c>
      <c r="B13" s="9">
        <v>21564.87</v>
      </c>
      <c r="C13" s="10">
        <v>44308</v>
      </c>
      <c r="D13" s="9"/>
      <c r="E13" s="8"/>
      <c r="F13" s="8" t="s">
        <v>30</v>
      </c>
      <c r="G13" s="8"/>
    </row>
    <row r="14" ht="24" customHeight="1" spans="1:7">
      <c r="A14" s="8">
        <v>12</v>
      </c>
      <c r="B14" s="9">
        <v>26500.91</v>
      </c>
      <c r="C14" s="10">
        <v>44392</v>
      </c>
      <c r="D14" s="9"/>
      <c r="E14" s="8"/>
      <c r="F14" s="8" t="s">
        <v>31</v>
      </c>
      <c r="G14" s="8"/>
    </row>
    <row r="15" ht="24" customHeight="1" spans="1:7">
      <c r="A15" s="8">
        <v>13</v>
      </c>
      <c r="B15" s="9"/>
      <c r="C15" s="8"/>
      <c r="D15" s="9"/>
      <c r="E15" s="8"/>
      <c r="F15" s="8"/>
      <c r="G15" s="8"/>
    </row>
    <row r="16" ht="27" customHeight="1" spans="1:7">
      <c r="A16" s="8">
        <v>20</v>
      </c>
      <c r="B16" s="9"/>
      <c r="C16" s="8"/>
      <c r="D16" s="9"/>
      <c r="E16" s="8"/>
      <c r="F16" s="8"/>
      <c r="G16" s="8"/>
    </row>
    <row r="17" ht="27" customHeight="1" spans="1:7">
      <c r="A17" s="8">
        <v>21</v>
      </c>
      <c r="B17" s="9"/>
      <c r="C17" s="8"/>
      <c r="D17" s="9"/>
      <c r="E17" s="8" t="s">
        <v>32</v>
      </c>
      <c r="F17" s="8">
        <v>71606.23</v>
      </c>
      <c r="G17" s="8"/>
    </row>
    <row r="18" ht="27" customHeight="1" spans="1:7">
      <c r="A18" s="8" t="s">
        <v>33</v>
      </c>
      <c r="B18" s="9">
        <f>SUM(B3:B17)</f>
        <v>92133.83</v>
      </c>
      <c r="C18" s="8"/>
      <c r="D18" s="9">
        <f>SUM(D3:D17)</f>
        <v>139600</v>
      </c>
      <c r="E18" s="8" t="s">
        <v>34</v>
      </c>
      <c r="F18" s="8">
        <f>F17+B18-D18</f>
        <v>24140.06</v>
      </c>
      <c r="G18" s="8"/>
    </row>
  </sheetData>
  <mergeCells count="2">
    <mergeCell ref="A1:G1"/>
    <mergeCell ref="H1:O1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L5" sqref="L5"/>
    </sheetView>
  </sheetViews>
  <sheetFormatPr defaultColWidth="9" defaultRowHeight="13.5"/>
  <cols>
    <col min="1" max="1" width="4.25" style="1" customWidth="1"/>
    <col min="2" max="2" width="11.5" style="2"/>
    <col min="3" max="3" width="8.375" style="1" customWidth="1"/>
    <col min="4" max="4" width="9.875" style="2" customWidth="1"/>
    <col min="5" max="5" width="9.375" style="1" customWidth="1"/>
    <col min="6" max="6" width="31.5" style="1" customWidth="1"/>
    <col min="7" max="7" width="6.75" style="3" customWidth="1"/>
    <col min="9" max="9" width="11.5" style="13"/>
    <col min="10" max="11" width="10.375" style="13"/>
    <col min="12" max="12" width="11.5" style="13"/>
  </cols>
  <sheetData>
    <row r="1" ht="38" customHeight="1" spans="1:15">
      <c r="A1" s="8" t="s">
        <v>66</v>
      </c>
      <c r="B1" s="8"/>
      <c r="C1" s="8"/>
      <c r="D1" s="8"/>
      <c r="E1" s="8"/>
      <c r="F1" s="8"/>
      <c r="G1" s="8"/>
      <c r="H1" s="1" t="s">
        <v>67</v>
      </c>
      <c r="I1" s="2"/>
      <c r="J1" s="2"/>
      <c r="K1" s="2"/>
      <c r="L1" s="2"/>
      <c r="M1" s="1"/>
      <c r="N1" s="1"/>
      <c r="O1" s="1"/>
    </row>
    <row r="2" ht="25" customHeight="1" spans="1:12">
      <c r="A2" s="8" t="s">
        <v>2</v>
      </c>
      <c r="B2" s="9" t="s">
        <v>3</v>
      </c>
      <c r="C2" s="8" t="s">
        <v>4</v>
      </c>
      <c r="D2" s="9" t="s">
        <v>5</v>
      </c>
      <c r="E2" s="8" t="s">
        <v>4</v>
      </c>
      <c r="F2" s="8" t="s">
        <v>6</v>
      </c>
      <c r="G2" s="8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25" customHeight="1" spans="1:12">
      <c r="A3" s="8">
        <v>1</v>
      </c>
      <c r="B3" s="9"/>
      <c r="C3" s="8"/>
      <c r="D3" s="9">
        <v>32400</v>
      </c>
      <c r="E3" s="10">
        <v>44234</v>
      </c>
      <c r="F3" s="8" t="s">
        <v>68</v>
      </c>
      <c r="G3" s="8" t="s">
        <v>14</v>
      </c>
      <c r="H3" s="1"/>
      <c r="I3" s="2">
        <v>80253.26</v>
      </c>
      <c r="J3" s="2">
        <v>31800</v>
      </c>
      <c r="K3" s="2">
        <v>30662.42</v>
      </c>
      <c r="L3" s="2">
        <f>I3+K3-J3</f>
        <v>79115.68</v>
      </c>
    </row>
    <row r="4" ht="24" customHeight="1" spans="1:13">
      <c r="A4" s="8">
        <v>2</v>
      </c>
      <c r="B4" s="9"/>
      <c r="C4" s="8"/>
      <c r="D4" s="9">
        <v>31800</v>
      </c>
      <c r="E4" s="10" t="s">
        <v>69</v>
      </c>
      <c r="F4" s="8" t="s">
        <v>70</v>
      </c>
      <c r="G4" s="8" t="s">
        <v>8</v>
      </c>
      <c r="H4" s="1" t="s">
        <v>14</v>
      </c>
      <c r="I4" s="2" t="s">
        <v>9</v>
      </c>
      <c r="J4" s="2" t="s">
        <v>10</v>
      </c>
      <c r="K4" s="2" t="s">
        <v>11</v>
      </c>
      <c r="L4" s="2" t="s">
        <v>12</v>
      </c>
      <c r="M4" t="s">
        <v>16</v>
      </c>
    </row>
    <row r="5" ht="24" customHeight="1" spans="1:12">
      <c r="A5" s="8">
        <v>3</v>
      </c>
      <c r="B5" s="9"/>
      <c r="C5" s="10"/>
      <c r="D5" s="9">
        <v>9060</v>
      </c>
      <c r="E5" s="10">
        <v>44306</v>
      </c>
      <c r="F5" s="8" t="s">
        <v>71</v>
      </c>
      <c r="G5" s="8" t="s">
        <v>14</v>
      </c>
      <c r="H5" s="1"/>
      <c r="I5" s="2">
        <v>-17968.09</v>
      </c>
      <c r="J5" s="2">
        <f>D3+D5+D6</f>
        <v>62860</v>
      </c>
      <c r="K5" s="2">
        <f>B9+B11+B12</f>
        <v>62189.91</v>
      </c>
      <c r="L5" s="2">
        <f>I5+K5-J5</f>
        <v>-18638.18</v>
      </c>
    </row>
    <row r="6" ht="24" customHeight="1" spans="1:12">
      <c r="A6" s="8">
        <v>4</v>
      </c>
      <c r="B6" s="9"/>
      <c r="C6" s="8"/>
      <c r="D6" s="9">
        <v>21400</v>
      </c>
      <c r="E6" s="10">
        <v>44306</v>
      </c>
      <c r="F6" s="8" t="s">
        <v>72</v>
      </c>
      <c r="G6" s="8" t="s">
        <v>14</v>
      </c>
      <c r="H6" s="1" t="s">
        <v>19</v>
      </c>
      <c r="I6" s="2">
        <f>I3+I5</f>
        <v>62285.17</v>
      </c>
      <c r="J6" s="2">
        <f>J3+J5</f>
        <v>94660</v>
      </c>
      <c r="K6" s="2">
        <f>K3+K5</f>
        <v>92852.33</v>
      </c>
      <c r="L6" s="2">
        <f>I6+K6-J6</f>
        <v>60477.5</v>
      </c>
    </row>
    <row r="7" ht="24" customHeight="1" spans="1:12">
      <c r="A7" s="8">
        <v>5</v>
      </c>
      <c r="B7" s="9"/>
      <c r="C7" s="8"/>
      <c r="D7" s="9"/>
      <c r="E7" s="10"/>
      <c r="F7" s="8"/>
      <c r="G7" s="8"/>
      <c r="H7" s="1"/>
      <c r="I7" s="2"/>
      <c r="J7" s="2"/>
      <c r="K7" s="2"/>
      <c r="L7" s="2"/>
    </row>
    <row r="8" ht="24" customHeight="1" spans="1:7">
      <c r="A8" s="8">
        <v>6</v>
      </c>
      <c r="B8" s="9"/>
      <c r="C8" s="8"/>
      <c r="D8" s="9"/>
      <c r="E8" s="10"/>
      <c r="F8" s="8"/>
      <c r="G8" s="8"/>
    </row>
    <row r="9" ht="24" customHeight="1" spans="1:7">
      <c r="A9" s="8">
        <v>9</v>
      </c>
      <c r="B9" s="9">
        <v>13936.99</v>
      </c>
      <c r="C9" s="10">
        <v>44216</v>
      </c>
      <c r="D9" s="9"/>
      <c r="E9" s="8"/>
      <c r="F9" s="8" t="s">
        <v>28</v>
      </c>
      <c r="G9" s="8"/>
    </row>
    <row r="10" ht="24" customHeight="1" spans="1:7">
      <c r="A10" s="8">
        <v>10</v>
      </c>
      <c r="B10" s="9">
        <v>30662.42</v>
      </c>
      <c r="C10" s="10">
        <v>44272</v>
      </c>
      <c r="D10" s="9"/>
      <c r="E10" s="8"/>
      <c r="F10" s="8" t="s">
        <v>29</v>
      </c>
      <c r="G10" s="8"/>
    </row>
    <row r="11" ht="24" customHeight="1" spans="1:7">
      <c r="A11" s="8">
        <v>11</v>
      </c>
      <c r="B11" s="9">
        <v>22473.73</v>
      </c>
      <c r="C11" s="10">
        <v>44308</v>
      </c>
      <c r="D11" s="9"/>
      <c r="E11" s="8"/>
      <c r="F11" s="8" t="s">
        <v>30</v>
      </c>
      <c r="G11" s="8"/>
    </row>
    <row r="12" ht="24" customHeight="1" spans="1:7">
      <c r="A12" s="8">
        <v>12</v>
      </c>
      <c r="B12" s="9">
        <v>25779.19</v>
      </c>
      <c r="C12" s="10">
        <v>44392</v>
      </c>
      <c r="D12" s="9"/>
      <c r="E12" s="8"/>
      <c r="F12" s="8" t="s">
        <v>31</v>
      </c>
      <c r="G12" s="8"/>
    </row>
    <row r="13" ht="24" customHeight="1" spans="1:7">
      <c r="A13" s="8">
        <v>13</v>
      </c>
      <c r="B13" s="9"/>
      <c r="C13" s="8"/>
      <c r="D13" s="9"/>
      <c r="E13" s="8"/>
      <c r="F13" s="8"/>
      <c r="G13" s="8"/>
    </row>
    <row r="14" ht="27" customHeight="1" spans="1:7">
      <c r="A14" s="8">
        <v>14</v>
      </c>
      <c r="B14" s="9"/>
      <c r="C14" s="8"/>
      <c r="D14" s="9"/>
      <c r="E14" s="8"/>
      <c r="F14" s="8"/>
      <c r="G14" s="8"/>
    </row>
    <row r="15" ht="27" customHeight="1" spans="1:7">
      <c r="A15" s="8">
        <v>20</v>
      </c>
      <c r="B15" s="9"/>
      <c r="C15" s="8"/>
      <c r="D15" s="9"/>
      <c r="E15" s="8"/>
      <c r="F15" s="8"/>
      <c r="G15" s="8"/>
    </row>
    <row r="16" ht="27" customHeight="1" spans="1:7">
      <c r="A16" s="8">
        <v>21</v>
      </c>
      <c r="B16" s="9"/>
      <c r="C16" s="8"/>
      <c r="D16" s="9"/>
      <c r="E16" s="8" t="s">
        <v>32</v>
      </c>
      <c r="F16" s="8">
        <v>62285.17</v>
      </c>
      <c r="G16" s="8"/>
    </row>
    <row r="17" ht="27" customHeight="1" spans="1:7">
      <c r="A17" s="8" t="s">
        <v>33</v>
      </c>
      <c r="B17" s="9">
        <f>SUM(B3:B16)</f>
        <v>92852.33</v>
      </c>
      <c r="C17" s="8"/>
      <c r="D17" s="9">
        <f>SUM(D3:D16)</f>
        <v>94660</v>
      </c>
      <c r="E17" s="8" t="s">
        <v>34</v>
      </c>
      <c r="F17" s="8">
        <f>F16+B17-D17</f>
        <v>60477.5</v>
      </c>
      <c r="G17" s="8"/>
    </row>
  </sheetData>
  <mergeCells count="2">
    <mergeCell ref="A1:G1"/>
    <mergeCell ref="H1:O1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A1" sqref="A1:G22"/>
    </sheetView>
  </sheetViews>
  <sheetFormatPr defaultColWidth="9" defaultRowHeight="13.5"/>
  <cols>
    <col min="1" max="1" width="5.625" style="1" customWidth="1"/>
    <col min="2" max="2" width="10.625" style="2" customWidth="1"/>
    <col min="3" max="3" width="10.125" style="1" customWidth="1"/>
    <col min="4" max="4" width="11" style="2" customWidth="1"/>
    <col min="5" max="5" width="10.5" style="1" customWidth="1"/>
    <col min="6" max="6" width="29.875" style="1" customWidth="1"/>
    <col min="7" max="7" width="9" style="3"/>
    <col min="9" max="9" width="11" customWidth="1"/>
    <col min="10" max="10" width="11.125" customWidth="1"/>
    <col min="11" max="11" width="10.625" customWidth="1"/>
    <col min="12" max="12" width="11.375" customWidth="1"/>
  </cols>
  <sheetData>
    <row r="1" ht="38" customHeight="1" spans="1:15">
      <c r="A1" s="4" t="s">
        <v>73</v>
      </c>
      <c r="B1" s="4"/>
      <c r="C1" s="4"/>
      <c r="D1" s="4"/>
      <c r="E1" s="4"/>
      <c r="F1" s="4"/>
      <c r="G1" s="4"/>
      <c r="H1" s="5" t="s">
        <v>74</v>
      </c>
      <c r="I1" s="9"/>
      <c r="J1" s="9"/>
      <c r="K1" s="9"/>
      <c r="L1" s="9"/>
      <c r="M1" s="8"/>
      <c r="N1" s="8"/>
      <c r="O1" s="8"/>
    </row>
    <row r="2" ht="25" customHeight="1" spans="1:12">
      <c r="A2" s="6" t="s">
        <v>2</v>
      </c>
      <c r="B2" s="7" t="s">
        <v>3</v>
      </c>
      <c r="C2" s="6" t="s">
        <v>4</v>
      </c>
      <c r="D2" s="7" t="s">
        <v>5</v>
      </c>
      <c r="E2" s="6" t="s">
        <v>4</v>
      </c>
      <c r="F2" s="6" t="s">
        <v>6</v>
      </c>
      <c r="G2" s="6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25" customHeight="1" spans="1:12">
      <c r="A3" s="8">
        <v>1</v>
      </c>
      <c r="B3" s="9"/>
      <c r="C3" s="8"/>
      <c r="D3" s="9">
        <v>45600</v>
      </c>
      <c r="E3" s="10">
        <v>44215</v>
      </c>
      <c r="F3" s="8" t="s">
        <v>75</v>
      </c>
      <c r="G3" s="8" t="s">
        <v>14</v>
      </c>
      <c r="H3" s="1"/>
      <c r="I3" s="12">
        <v>58619</v>
      </c>
      <c r="J3" s="2">
        <f>D6+D8+D9</f>
        <v>109900</v>
      </c>
      <c r="K3" s="2">
        <v>30662.42</v>
      </c>
      <c r="L3" s="2">
        <f>I3+K3-J3</f>
        <v>-20618.58</v>
      </c>
    </row>
    <row r="4" ht="24" customHeight="1" spans="1:13">
      <c r="A4" s="8">
        <v>2</v>
      </c>
      <c r="B4" s="9"/>
      <c r="C4" s="8"/>
      <c r="D4" s="9">
        <v>40025</v>
      </c>
      <c r="E4" s="10" t="s">
        <v>76</v>
      </c>
      <c r="F4" s="8" t="s">
        <v>77</v>
      </c>
      <c r="G4" s="8" t="s">
        <v>14</v>
      </c>
      <c r="H4" s="1" t="s">
        <v>14</v>
      </c>
      <c r="I4" s="2" t="s">
        <v>9</v>
      </c>
      <c r="J4" s="2" t="s">
        <v>10</v>
      </c>
      <c r="K4" s="2" t="s">
        <v>11</v>
      </c>
      <c r="L4" s="2" t="s">
        <v>12</v>
      </c>
      <c r="M4" t="s">
        <v>16</v>
      </c>
    </row>
    <row r="5" ht="24" customHeight="1" spans="1:12">
      <c r="A5" s="8">
        <v>3</v>
      </c>
      <c r="B5" s="9"/>
      <c r="C5" s="10"/>
      <c r="D5" s="9">
        <v>16000</v>
      </c>
      <c r="E5" s="10">
        <v>44279</v>
      </c>
      <c r="F5" s="8" t="s">
        <v>78</v>
      </c>
      <c r="G5" s="8" t="s">
        <v>14</v>
      </c>
      <c r="H5" s="1"/>
      <c r="I5" s="2">
        <v>127247.89</v>
      </c>
      <c r="J5" s="2">
        <f>D3+D4+D5+D7+D10+D11</f>
        <v>163625</v>
      </c>
      <c r="K5" s="2">
        <f>B12+B14+B15</f>
        <v>62444.64</v>
      </c>
      <c r="L5" s="2">
        <f>I5+K5-J5</f>
        <v>26067.53</v>
      </c>
    </row>
    <row r="6" ht="24" customHeight="1" spans="1:12">
      <c r="A6" s="8">
        <v>4</v>
      </c>
      <c r="B6" s="9"/>
      <c r="C6" s="8"/>
      <c r="D6" s="9">
        <v>30400</v>
      </c>
      <c r="E6" s="10">
        <v>44306</v>
      </c>
      <c r="F6" s="8" t="s">
        <v>79</v>
      </c>
      <c r="G6" s="8" t="s">
        <v>8</v>
      </c>
      <c r="H6" s="1" t="s">
        <v>19</v>
      </c>
      <c r="I6" s="2">
        <f t="shared" ref="I6:K6" si="0">I3+I5</f>
        <v>185866.89</v>
      </c>
      <c r="J6" s="2">
        <f t="shared" si="0"/>
        <v>273525</v>
      </c>
      <c r="K6" s="2">
        <f t="shared" si="0"/>
        <v>93107.06</v>
      </c>
      <c r="L6" s="2">
        <f>I6+K6-J6</f>
        <v>5448.95000000001</v>
      </c>
    </row>
    <row r="7" ht="24" customHeight="1" spans="1:12">
      <c r="A7" s="8">
        <v>5</v>
      </c>
      <c r="B7" s="9"/>
      <c r="C7" s="8"/>
      <c r="D7" s="9">
        <v>40000</v>
      </c>
      <c r="E7" s="10" t="s">
        <v>80</v>
      </c>
      <c r="F7" s="8" t="s">
        <v>81</v>
      </c>
      <c r="G7" s="8" t="s">
        <v>14</v>
      </c>
      <c r="H7" s="1"/>
      <c r="I7" s="2"/>
      <c r="J7" s="2"/>
      <c r="K7" s="2"/>
      <c r="L7" s="2"/>
    </row>
    <row r="8" ht="24" customHeight="1" spans="1:7">
      <c r="A8" s="8">
        <v>6</v>
      </c>
      <c r="B8" s="9"/>
      <c r="C8" s="8"/>
      <c r="D8" s="9">
        <v>40500</v>
      </c>
      <c r="E8" s="10">
        <v>44370</v>
      </c>
      <c r="F8" s="8" t="s">
        <v>82</v>
      </c>
      <c r="G8" s="8" t="s">
        <v>8</v>
      </c>
    </row>
    <row r="9" ht="24" customHeight="1" spans="1:7">
      <c r="A9" s="8">
        <v>7</v>
      </c>
      <c r="B9" s="9"/>
      <c r="C9" s="8"/>
      <c r="D9" s="9">
        <v>39000</v>
      </c>
      <c r="E9" s="10">
        <v>44438</v>
      </c>
      <c r="F9" s="8" t="s">
        <v>83</v>
      </c>
      <c r="G9" s="8" t="s">
        <v>8</v>
      </c>
    </row>
    <row r="10" ht="24" customHeight="1" spans="1:7">
      <c r="A10" s="8">
        <v>8</v>
      </c>
      <c r="B10" s="9"/>
      <c r="C10" s="10"/>
      <c r="D10" s="9">
        <v>10500</v>
      </c>
      <c r="E10" s="10">
        <v>44454</v>
      </c>
      <c r="F10" s="8" t="s">
        <v>21</v>
      </c>
      <c r="G10" s="8" t="s">
        <v>14</v>
      </c>
    </row>
    <row r="11" ht="24" customHeight="1" spans="1:7">
      <c r="A11" s="8">
        <v>9</v>
      </c>
      <c r="B11" s="9"/>
      <c r="C11" s="10"/>
      <c r="D11" s="9">
        <v>11500</v>
      </c>
      <c r="E11" s="10">
        <v>44454</v>
      </c>
      <c r="F11" s="8" t="s">
        <v>53</v>
      </c>
      <c r="G11" s="8" t="s">
        <v>14</v>
      </c>
    </row>
    <row r="12" ht="24" customHeight="1" spans="1:7">
      <c r="A12" s="8">
        <v>10</v>
      </c>
      <c r="B12" s="9">
        <v>13936.99</v>
      </c>
      <c r="C12" s="10">
        <v>44216</v>
      </c>
      <c r="D12" s="9"/>
      <c r="E12" s="8"/>
      <c r="F12" s="8" t="s">
        <v>28</v>
      </c>
      <c r="G12" s="8"/>
    </row>
    <row r="13" ht="24" customHeight="1" spans="1:7">
      <c r="A13" s="8">
        <v>11</v>
      </c>
      <c r="B13" s="9">
        <v>30662.42</v>
      </c>
      <c r="C13" s="10">
        <v>44272</v>
      </c>
      <c r="D13" s="9"/>
      <c r="E13" s="8"/>
      <c r="F13" s="8" t="s">
        <v>29</v>
      </c>
      <c r="G13" s="8"/>
    </row>
    <row r="14" ht="24" customHeight="1" spans="1:7">
      <c r="A14" s="8">
        <v>12</v>
      </c>
      <c r="B14" s="9">
        <v>22473.73</v>
      </c>
      <c r="C14" s="10">
        <v>44308</v>
      </c>
      <c r="D14" s="9"/>
      <c r="E14" s="8"/>
      <c r="F14" s="8" t="s">
        <v>30</v>
      </c>
      <c r="G14" s="8"/>
    </row>
    <row r="15" ht="24" customHeight="1" spans="1:7">
      <c r="A15" s="8">
        <v>13</v>
      </c>
      <c r="B15" s="9">
        <v>26033.92</v>
      </c>
      <c r="C15" s="10">
        <v>44392</v>
      </c>
      <c r="D15" s="9"/>
      <c r="E15" s="8"/>
      <c r="F15" s="8" t="s">
        <v>31</v>
      </c>
      <c r="G15" s="8"/>
    </row>
    <row r="16" ht="24" customHeight="1" spans="1:7">
      <c r="A16" s="8">
        <v>14</v>
      </c>
      <c r="B16" s="9"/>
      <c r="C16" s="8"/>
      <c r="D16" s="9"/>
      <c r="E16" s="8"/>
      <c r="F16" s="8"/>
      <c r="G16" s="8"/>
    </row>
    <row r="17" ht="27" customHeight="1" spans="1:7">
      <c r="A17" s="8">
        <v>15</v>
      </c>
      <c r="B17" s="9"/>
      <c r="C17" s="8"/>
      <c r="D17" s="9"/>
      <c r="E17" s="8"/>
      <c r="F17" s="8"/>
      <c r="G17" s="8"/>
    </row>
    <row r="18" ht="27" customHeight="1" spans="1:7">
      <c r="A18" s="8">
        <v>21</v>
      </c>
      <c r="B18" s="9"/>
      <c r="C18" s="8"/>
      <c r="D18" s="9"/>
      <c r="E18" s="8"/>
      <c r="F18" s="8"/>
      <c r="G18" s="8"/>
    </row>
    <row r="19" ht="27" customHeight="1" spans="1:7">
      <c r="A19" s="8">
        <v>22</v>
      </c>
      <c r="B19" s="9"/>
      <c r="C19" s="8"/>
      <c r="D19" s="9"/>
      <c r="E19" s="8" t="s">
        <v>32</v>
      </c>
      <c r="F19" s="8">
        <v>185866.89</v>
      </c>
      <c r="G19" s="8"/>
    </row>
    <row r="20" ht="27" customHeight="1" spans="1:7">
      <c r="A20" s="8" t="s">
        <v>33</v>
      </c>
      <c r="B20" s="9">
        <f>SUM(B3:B19)</f>
        <v>93107.06</v>
      </c>
      <c r="C20" s="8"/>
      <c r="D20" s="9">
        <f>SUM(D3:D19)</f>
        <v>273525</v>
      </c>
      <c r="E20" s="8" t="s">
        <v>34</v>
      </c>
      <c r="F20" s="8">
        <f>F19+B20-D20</f>
        <v>5448.95000000001</v>
      </c>
      <c r="G20" s="8"/>
    </row>
    <row r="28" spans="4:4">
      <c r="D28" s="11"/>
    </row>
  </sheetData>
  <mergeCells count="2">
    <mergeCell ref="A1:G1"/>
    <mergeCell ref="H1:O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青行</vt:lpstr>
      <vt:lpstr>裴寨</vt:lpstr>
      <vt:lpstr>湾子</vt:lpstr>
      <vt:lpstr>石北</vt:lpstr>
      <vt:lpstr>石南</vt:lpstr>
      <vt:lpstr>小浑子</vt:lpstr>
      <vt:lpstr>柏木岗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2021-04-22T08:05:00Z</dcterms:created>
  <dcterms:modified xsi:type="dcterms:W3CDTF">2021-11-10T01:46:49Z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FFEC434091BA4F4FACCC09461D59FD71</vt:lpwstr>
  </property>
  <property fmtid="{D5CDD505-2E9C-101B-9397-08002B2CF9AE}" pid="3" name="KSOProductBuildVer">
    <vt:lpwstr>2052-11.1.0.10700</vt:lpwstr>
  </property>
</Properties>
</file>