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ulnoel/Desktop/AAPT/Wimshurst/"/>
    </mc:Choice>
  </mc:AlternateContent>
  <xr:revisionPtr revIDLastSave="0" documentId="13_ncr:1_{A089CFB2-973C-CD44-A420-C4611A7A3522}" xr6:coauthVersionLast="36" xr6:coauthVersionMax="36" xr10:uidLastSave="{00000000-0000-0000-0000-000000000000}"/>
  <bookViews>
    <workbookView xWindow="2740" yWindow="2420" windowWidth="28160" windowHeight="24920" tabRatio="500" xr2:uid="{00000000-000D-0000-FFFF-FFFF00000000}"/>
  </bookViews>
  <sheets>
    <sheet name="Wimshurst" sheetId="1" r:id="rId1"/>
    <sheet name="Basic Lev" sheetId="2" r:id="rId2"/>
    <sheet name="Color Mixing" sheetId="5" r:id="rId3"/>
    <sheet name="E=hf" sheetId="8" r:id="rId4"/>
    <sheet name="badge" sheetId="3" r:id="rId5"/>
    <sheet name="Alt Badge" sheetId="9" r:id="rId6"/>
    <sheet name="Ruler" sheetId="11" r:id="rId7"/>
    <sheet name="Stephen DCP" sheetId="12" r:id="rId8"/>
    <sheet name="Prism" sheetId="14" r:id="rId9"/>
    <sheet name="Sheet1" sheetId="13" r:id="rId10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F11" i="8"/>
  <c r="F7" i="8"/>
  <c r="F8" i="8"/>
  <c r="F9" i="8"/>
  <c r="F10" i="8"/>
  <c r="F6" i="8"/>
  <c r="F13" i="14"/>
  <c r="F8" i="14"/>
  <c r="F9" i="14"/>
  <c r="F10" i="14"/>
  <c r="F11" i="14"/>
  <c r="F12" i="14"/>
  <c r="F14" i="14"/>
  <c r="F15" i="14"/>
  <c r="F7" i="14"/>
  <c r="G18" i="12"/>
  <c r="G17" i="12"/>
  <c r="G16" i="12"/>
  <c r="G15" i="12"/>
  <c r="G20" i="12"/>
  <c r="G19" i="12"/>
  <c r="G7" i="12"/>
  <c r="G8" i="12"/>
  <c r="G9" i="12"/>
  <c r="G10" i="12"/>
  <c r="G11" i="12"/>
  <c r="G12" i="12"/>
  <c r="G13" i="12"/>
  <c r="G14" i="12"/>
  <c r="G6" i="12"/>
  <c r="F16" i="14" l="1"/>
  <c r="G21" i="12"/>
  <c r="G5" i="11"/>
  <c r="F22" i="3" l="1"/>
  <c r="F21" i="3"/>
  <c r="F20" i="3"/>
  <c r="F19" i="3"/>
  <c r="F18" i="3"/>
  <c r="F23" i="3" s="1"/>
  <c r="F17" i="3"/>
  <c r="F13" i="3"/>
  <c r="F12" i="3"/>
  <c r="F11" i="3"/>
  <c r="F10" i="3"/>
  <c r="F9" i="3"/>
  <c r="F8" i="3"/>
  <c r="F7" i="3"/>
  <c r="F6" i="3"/>
  <c r="F14" i="3" s="1"/>
  <c r="F24" i="3" l="1"/>
  <c r="F25" i="3" s="1"/>
  <c r="F15" i="3"/>
  <c r="G22" i="5"/>
  <c r="F21" i="5"/>
  <c r="F20" i="5"/>
  <c r="F19" i="5"/>
  <c r="F18" i="5"/>
  <c r="F17" i="5"/>
  <c r="F16" i="5"/>
  <c r="F5" i="5"/>
  <c r="F18" i="2"/>
  <c r="G9" i="5"/>
  <c r="F8" i="5"/>
  <c r="F7" i="5"/>
  <c r="F6" i="5"/>
  <c r="F4" i="5"/>
  <c r="F3" i="5"/>
  <c r="G20" i="2"/>
  <c r="F19" i="2"/>
  <c r="F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3" i="2"/>
  <c r="G11" i="1"/>
  <c r="G3" i="1"/>
  <c r="G4" i="1"/>
  <c r="G5" i="1"/>
  <c r="G6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H23" i="1"/>
  <c r="G31" i="1"/>
  <c r="G32" i="1"/>
  <c r="G33" i="1"/>
  <c r="G34" i="1"/>
  <c r="G35" i="1"/>
  <c r="H39" i="1" s="1"/>
  <c r="G23" i="1" l="1"/>
  <c r="H26" i="1" s="1"/>
  <c r="F22" i="5"/>
  <c r="G25" i="5" s="1"/>
  <c r="F9" i="5"/>
  <c r="G12" i="5" s="1"/>
  <c r="F20" i="2"/>
  <c r="G23" i="2" s="1"/>
</calcChain>
</file>

<file path=xl/sharedStrings.xml><?xml version="1.0" encoding="utf-8"?>
<sst xmlns="http://schemas.openxmlformats.org/spreadsheetml/2006/main" count="434" uniqueCount="278">
  <si>
    <t>Part</t>
  </si>
  <si>
    <t>number</t>
  </si>
  <si>
    <t>cost/unit</t>
  </si>
  <si>
    <t>total</t>
  </si>
  <si>
    <t>PCB front</t>
  </si>
  <si>
    <t>PCB back</t>
  </si>
  <si>
    <t>PCB disk</t>
  </si>
  <si>
    <t>Tape</t>
  </si>
  <si>
    <t>Spacers</t>
  </si>
  <si>
    <t>Switch</t>
  </si>
  <si>
    <t>washers</t>
  </si>
  <si>
    <t>battery holder</t>
  </si>
  <si>
    <t>dome nutts</t>
  </si>
  <si>
    <t>Shipping</t>
  </si>
  <si>
    <t>Supplier</t>
  </si>
  <si>
    <t>Notes</t>
  </si>
  <si>
    <t>brass ball</t>
  </si>
  <si>
    <t>Screw 20mm</t>
  </si>
  <si>
    <t>Screws small motor</t>
  </si>
  <si>
    <t>Aliexpress</t>
  </si>
  <si>
    <t>free shipping</t>
  </si>
  <si>
    <t>ebay</t>
  </si>
  <si>
    <t>aliexpress</t>
  </si>
  <si>
    <t>if they have to be blind holes probably a dollar or more</t>
  </si>
  <si>
    <t>100 kit total</t>
  </si>
  <si>
    <t>Corona Spinner</t>
  </si>
  <si>
    <t>alligator clip</t>
  </si>
  <si>
    <t>rod with a point</t>
  </si>
  <si>
    <t xml:space="preserve">PCB </t>
  </si>
  <si>
    <t>Cone</t>
  </si>
  <si>
    <t>50 kit total</t>
  </si>
  <si>
    <t>box</t>
  </si>
  <si>
    <t>papermart</t>
  </si>
  <si>
    <t>5x5x3 kraft tuck top</t>
  </si>
  <si>
    <t>just pcb cost per unit 6.79 + shipping</t>
  </si>
  <si>
    <t>Wimshurst Machine</t>
  </si>
  <si>
    <t>charge comb (male header)</t>
  </si>
  <si>
    <t>shipping</t>
  </si>
  <si>
    <t>socket</t>
  </si>
  <si>
    <t>.001u</t>
  </si>
  <si>
    <t>.01u</t>
  </si>
  <si>
    <t>10u</t>
  </si>
  <si>
    <t>1k</t>
  </si>
  <si>
    <t>14.7k</t>
  </si>
  <si>
    <t>led</t>
  </si>
  <si>
    <t>2k pot</t>
  </si>
  <si>
    <t>heat insert</t>
  </si>
  <si>
    <t>3d print</t>
  </si>
  <si>
    <t>wire</t>
  </si>
  <si>
    <t>transducer</t>
  </si>
  <si>
    <t>suppliers</t>
  </si>
  <si>
    <t>notes</t>
  </si>
  <si>
    <t>Basic Levitator</t>
  </si>
  <si>
    <t>website</t>
  </si>
  <si>
    <t>https://www.aliexpress.com/item/Piezoelectric-ceramic-ultrasonic-sensor-TC40-16T-R-transceiver-40KHz-16mm-split-T-and-R/32767561451.html?spm=2114.search0104.3.81.6f356a2apxmlQI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f9ceceb6-8e8a-4b40-a074-0bb1d79f5b72-12&amp;algo_pvid=f9ceceb6-8e8a-4b40-a074-0bb1d79f5b72&amp;priceBeautifyAB=0</t>
  </si>
  <si>
    <t>we can get it cheaper per unit but we would need to buy a receivers costing more overall</t>
  </si>
  <si>
    <t>https://www.aliexpress.com/item/free-shipping-50PCS-New-NE555-NE555P-NE555N-555-Timers-DIP-8-The-new-quality-is-very/32834000789.html?spm=2114.search0104.3.16.352f729aLibZoa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d5ebf053-50d4-46fa-bda9-2886a02fe8be-2&amp;algo_pvid=d5ebf053-50d4-46fa-bda9-2886a02fe8be&amp;priceBeautifyAB=0</t>
  </si>
  <si>
    <t>50 packs so we would need 2</t>
  </si>
  <si>
    <t>https://www.aliexpress.com/item/50PCS-8pin-8-Pin-DIP-8-8DIP-8-DIP-IC-Sockets-Adaptor-Solder-Type-2-54MM/32863030799.html?spm=2114.search0104.3.2.705b730f3hNiMe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884fc604-8f38-42e3-a5a2-d650dfa6ad2f-0&amp;algo_pvid=884fc604-8f38-42e3-a5a2-d650dfa6ad2f&amp;priceBeautifyAB=0</t>
  </si>
  <si>
    <t>https://www.aliexpress.com/item/300pF-301-99030-Free-shipping-1000pcs-50value-50V-Ceramic-Capacitor-Assorted-kit-Assortment-Set-300pF-301/32373022357.html?spm=2114.search0104.8.10.104078f7MBirQC&amp;priceBeautifyAB=0</t>
  </si>
  <si>
    <t>china 10nF</t>
  </si>
  <si>
    <t>china 1000pF (you will need to select location and capacitance)</t>
  </si>
  <si>
    <t>https://www.aliexpress.com/item/100pcs-Metal-film-resistor-1-4W-series-1R-2-2M-1-resistance-10K-22K-47K-100K/32853910663.html?spm=2114.search0104.3.9.59235cbeZszhSZ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d011b395-3b0e-4c29-9d3e-5b9414a9bbd8-1&amp;algo_pvid=d011b395-3b0e-4c29-9d3e-5b9414a9bbd8&amp;priceBeautifyAB=0</t>
  </si>
  <si>
    <t>select 22R</t>
  </si>
  <si>
    <t>select 1k 100 packs so we need 2</t>
  </si>
  <si>
    <t>digikey</t>
  </si>
  <si>
    <t>https://www.digikey.com/product-detail/en/yageo/MFR-25FBF52-14K7/14.7KXBK-ND/13250</t>
  </si>
  <si>
    <t>only digikey has them</t>
  </si>
  <si>
    <t>https://www.aliexpress.com/item/5m-2pin-LED-cables-copper-Tinned-Red-black-wire-22AWG-extension-cable-For-LED-Strip-PVC/32312213440.html?spm=2114.search0104.3.62.250e1f38ja2uE2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0f6246f9-54b7-459b-84e9-5ed957317701-8&amp;algo_pvid=0f6246f9-54b7-459b-84e9-5ed957317701&amp;priceBeautifyAB=0</t>
  </si>
  <si>
    <t>7.5cm each so we need 2 5meter sections</t>
  </si>
  <si>
    <t>https://www.amazon.com/eSUN-Natural-Filament-Diameter-Semi-transparent/dp/B00PQD7LRQ/ref=sr_1_4?ie=UTF8&amp;qid=1533579005&amp;sr=8-4&amp;keywords=clear+3mm+filament</t>
  </si>
  <si>
    <t xml:space="preserve">a roll of filament </t>
  </si>
  <si>
    <t>amazon</t>
  </si>
  <si>
    <t>screw</t>
  </si>
  <si>
    <t>m3 6mm long</t>
  </si>
  <si>
    <t>https://www.aliexpress.com/item/100-pcs-M3-Screw-M3x6-Diameter-3mm-Length-6mm-Stainless-Steel-DIY-Brand-New/32435557031.html?spm=2114.search0104.3.93.50231132AftMUJ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f80d685a-8100-494a-b3db-336768e1f897-13&amp;algo_pvid=f80d685a-8100-494a-b3db-336768e1f897&amp;priceBeautifyAB=0</t>
  </si>
  <si>
    <t>pcb</t>
  </si>
  <si>
    <t>pcbway</t>
  </si>
  <si>
    <t>https://www.aliexpress.com/item/100pcs-RM065-2K-ohm-202-Trim-Pot-Trimmer-Potentiometer/32582369548.html?spm=2114.search0104.3.257.276114a2Ws6sDr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3f4a549c-2cc7-40ea-8d2a-97fd31caeefd-38&amp;algo_pvid=3f4a549c-2cc7-40ea-8d2a-97fd31caeefd&amp;priceBeautifyAB=0</t>
  </si>
  <si>
    <t>https://www.aliexpress.com/item/Free-shipping-100pcs-Red-light-emitting-diodes-Red-turn-Red-3mm-led-yellow-green-blue-white/32827287225.html?spm=2114.search0104.3.10.691060d3dsfIBq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7049b5af-f479-4f15-869c-7b8353e018ba-1&amp;algo_pvid=7049b5af-f479-4f15-869c-7b8353e018ba&amp;priceBeautifyAB=0</t>
  </si>
  <si>
    <t>red is the cheapest</t>
  </si>
  <si>
    <t>looks like the last set</t>
  </si>
  <si>
    <t>https://www.aliexpress.com/item/100Pcs-50V-monolithic-ceramic-capacitor-10PF-10UF-22PF-47NF-220NF-1NF-4-7UF-1UF-100NF-330NF/32848919879.html?spm=2114.search0104.3.243.4a5a74a6RKdkdx&amp;ws_ab_test=searchweb0_0,searchweb201602_4_10152_5011115_10151_10065_10344_10130_10068_10324_10342_10547_10325_10343_10546_10340_10548_10341_315_10545_10696_10084_531_10083_10618_10307_5011215_10059_100031_10103_10624_10623_10622_10621_10620-normal#cfs,searchweb201603_16,ppcSwitch_5&amp;algo_expid=0f0cdb68-a77b-48d0-9e9c-7859d051c648-38&amp;algo_pvid=0f0cdb68-a77b-48d0-9e9c-7859d051c648&amp;priceBeautifyAB=0</t>
  </si>
  <si>
    <t>10UF</t>
  </si>
  <si>
    <t>https://www.mcmaster.com/#94180a333/=1e1hj2w</t>
  </si>
  <si>
    <t>not sure about shipping</t>
  </si>
  <si>
    <t>Total with shipping</t>
  </si>
  <si>
    <t>22R</t>
  </si>
  <si>
    <t>NE555</t>
  </si>
  <si>
    <t>RGB LED</t>
  </si>
  <si>
    <t>9V pigtail</t>
  </si>
  <si>
    <t>https://www.aliexpress.com/item/100pcs-lot-9V-Battery-Snap-Connector-Clip-Lead-Wires-Holder-10cm-length/32852339289.html?spm=2114.search0104.3.65.75d63898YPDeYQ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f94763ae-3b80-40b2-b185-f0070ece1f5d-9&amp;algo_pvid=f94763ae-3b80-40b2-b185-f0070ece1f5d&amp;priceBeautifyAB=0</t>
  </si>
  <si>
    <t>1k pot</t>
  </si>
  <si>
    <t>9v Pigtail</t>
  </si>
  <si>
    <t>packs of 100</t>
  </si>
  <si>
    <t>https://www.aliexpress.com/item/100Pcs-Red-Green-Blue-Diffused-5mm-4pin-RGB-Common-Cathode-LED/32826153557.html?spm=2114.search0104.3.23.6bbe3096GBXpvH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cd37f610-e538-4b8f-95d1-987a9f3a1623-3&amp;algo_pvid=cd37f610-e538-4b8f-95d1-987a9f3a1623&amp;priceBeautifyAB=0</t>
  </si>
  <si>
    <t>select 1k</t>
  </si>
  <si>
    <t>https://www.aliexpress.com/item/100pcs-Metal-film-resistor-1-4W-series-1R-2-2M-1-resistance-10K-22K-47K-100K/32853910663.html?spm=2114.search0104.3.9.59235cbetL8nxl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9e072afc-30b1-465f-83d0-3d21cb1f30f2-1&amp;algo_pvid=9e072afc-30b1-465f-83d0-3d21cb1f30f2&amp;priceBeautifyAB=0</t>
  </si>
  <si>
    <t>knob</t>
  </si>
  <si>
    <t>packs of 30 so we need 10</t>
  </si>
  <si>
    <t>https://www.aliexpress.com/item/Free-shipping-20pcs-Plastic-Volume-Control-Knob-Potentiometer-Knob-Cap-for-Encoder-Potentiometer-6mm-Round-Shaft/32828672539.html?spm=2114.search0104.3.16.58de6df5IUiw96&amp;ws_ab_test=searchweb0_0,searchweb201602_4_10152_5011115_10151_10065_10344_10130_10068_10324_10342_10547_10325_10343_10546_10340_10548_10341_315_10545_10696_10084_531_10083_10618_10307_5011215_10059_100031_10103_10624_10623_10622_10621_10620,searchweb201603_16,ppcSwitch_5&amp;algo_expid=ab49f7a3-eb5e-4097-8f09-1a37e00c30ae-2&amp;algo_pvid=ab49f7a3-eb5e-4097-8f09-1a37e00c30ae&amp;priceBeautifyAB=0</t>
  </si>
  <si>
    <t>Bigger Size for larger pots</t>
  </si>
  <si>
    <t>packs of 10 so we need 30</t>
  </si>
  <si>
    <t>for a board 1/4'' bigger (probably to big for the boxes)</t>
  </si>
  <si>
    <t>https://www.aliexpress.com/item/10Pcs-WH148-Single-Potentiometer-B1K-B2K-B5K-B10K-B20K-B50K-B100K-B500K-B1M-3Pin-15mm-1K/32868171423.html?spm=2114.search0104.3.141.4b8d1186SntLnV&amp;ws_ab_test=searchweb0_0,searchweb201602_4_10152_5011115_10151_10065_10344_10130_10068_10324_10342_10547_10325_10343_10546_10340_10548_10341_315_10545_10696_10084_531_10083_10618_10307_5011215_10059_100031_10103_10624_10623_10622_10621_10620-normal#cfs,searchweb201603_16,ppcSwitch_5&amp;algo_expid=94fededa-64f7-4395-b33e-312ca37236c1-20&amp;algo_pvid=94fededa-64f7-4395-b33e-312ca37236c1&amp;priceBeautifyAB=0</t>
  </si>
  <si>
    <t>https://www.ebay.com/itm/Punk-Rock-100-x-Metal-Round-Cone-Rivet-Studs-DIY-For-Bags-Shoes-Clothes-Silver-/302632856946</t>
  </si>
  <si>
    <t>bbq skewers or cast of rod from the electrodes</t>
  </si>
  <si>
    <t>PIRA Badge</t>
  </si>
  <si>
    <t>PCB</t>
  </si>
  <si>
    <t>pcbways</t>
  </si>
  <si>
    <t>shipping might be a problem</t>
  </si>
  <si>
    <t xml:space="preserve">Single Battery holder </t>
  </si>
  <si>
    <t>300 quantity (need 100)</t>
  </si>
  <si>
    <t>https://www.aliexpress.com/store/product/Free-Shipping-300pcs-lot-New-Plastic-Standard-AA-Size-1-AA-Battery-Case-Holder-Box-with/1354140_32790509062.html?spm=2114.search0104.3.237.27117bb6CdQahu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99ce0023-8ae4-4f85-b2c2-771d022fd529-35&amp;algo_pvid=99ce0023-8ae4-4f85-b2c2-771d022fd529&amp;priceBeautifyAB=0</t>
  </si>
  <si>
    <t>Resistor</t>
  </si>
  <si>
    <t>100 quantity</t>
  </si>
  <si>
    <t>https://www.aliexpress.com/store/product/100Pcs-0805-SMD-1-4W-chip-resistor-0R-10M-0-10R-100R-220R-330R-470R-1K/1911309_32847143167.html?spm=2114.search0104.3.2.53ee5cae41TV8t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6eb889bf-f799-49ab-823c-c5ca11f4703a-0&amp;algo_pvid=6eb889bf-f799-49ab-823c-c5ca11f4703a&amp;priceBeautifyAB=0</t>
  </si>
  <si>
    <t>LED</t>
  </si>
  <si>
    <t>https://www.aliexpress.com/store/product/Free-Ship-100PCS-0805-light-emitting-diode-SMD-LED-bead-Red-Yellow-Green-White-Blue-Orange/1711463_32871959868.html?spm=2114.search0104.3.2.1cdc3c85ajZkwI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6a5b2c5a-9cda-46c8-a1b8-99d25654231a-0&amp;algo_pvid=6a5b2c5a-9cda-46c8-a1b8-99d25654231a&amp;priceBeautifyAB=0</t>
  </si>
  <si>
    <t>ATTINY84 SMD</t>
  </si>
  <si>
    <t>other packaging is .7212</t>
  </si>
  <si>
    <t>https://www.digikey.com/product-detail/en/microchip-technology/ATTINY84A-SSUR/ATTINY84A-SSURCT-ND/2774136</t>
  </si>
  <si>
    <t>switch smd</t>
  </si>
  <si>
    <t>https://www.aliexpress.com/store/product/100PCS-3X6X2-5mm-Tactile-Push-Button-Switch-Tact-Switch-Micro-Switch-2-Pin-SMD/2174074_32672806661.html?spm=2114.search0104.3.37.187d10e7vZRWIn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c8c9c58f-f652-4345-a3d0-fda558795c4a-5&amp;algo_pvid=c8c9c58f-f652-4345-a3d0-fda558795c4a&amp;priceBeautifyAB=0</t>
  </si>
  <si>
    <t>AA Battery</t>
  </si>
  <si>
    <t>walmart</t>
  </si>
  <si>
    <t>https://www.walmart.com/ip/100-Pack-Aa-Batteries-Extra-Heavy-Duty-1-5v-Wholesale-Lot-New-Fresh/684930347</t>
  </si>
  <si>
    <t>Clip</t>
  </si>
  <si>
    <t>jewelry supply</t>
  </si>
  <si>
    <t>https://www.jewelrysupply.com/Lanyard-Hook-Clasp-34-Silver-Color-10-Pcs_p_1451.html?gclid=Cj0KCQjwn4ncBRCaARIsAFD5-gUo-Bj5hujEW4Ho_4N5Qomv5GsigDki6ORMOhHj9o_ZTKDlgvVPCOUaAplHEALw_wcB</t>
  </si>
  <si>
    <t>with batteries</t>
  </si>
  <si>
    <t>without batteries</t>
  </si>
  <si>
    <t>Accelerometer</t>
  </si>
  <si>
    <t>50 quantity</t>
  </si>
  <si>
    <t>https://www.aliexpress.com/store/product/LIS3-LGA16-Accelerometer-Triple-2-5g-1-71V-To-3-6V-16-Pin-LGA-LIS3DH/119481_32859708942.html?spm=2114.search0104.3.35.1588760aXQXKKB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10a070de-8367-421f-837c-b32dd141b23d-5&amp;algo_pvid=10a070de-8367-421f-837c-b32dd141b23d&amp;priceBeautifyAB=0</t>
  </si>
  <si>
    <t>0805 1n4148  diode</t>
  </si>
  <si>
    <t>https://www.aliexpress.com/store/product/100pcs-SMD-diode-0805-SOD-123-1N5819-1N4007-1N4148-SOD123-SOD-323-1206-1N4148WS-1N5819WS-B5819WS/1911309_32849879904.html?spm=2114.search0104.3.2.2a2e6387AGtxes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4b88b32e-160a-4ed9-b4a2-481a018912de-0&amp;algo_pvid=4b88b32e-160a-4ed9-b4a2-481a018912de&amp;priceBeautifyAB=0</t>
  </si>
  <si>
    <t>0805 10k resistor</t>
  </si>
  <si>
    <t>https://www.aliexpress.com/store/product/100Pcs-0805-SMD-1-4W-chip-resistor-0R-10M-0-10R-100R-220R-330R-470R-1K/1911309_32847143167.html?spm=2114.search0104.3.2.17097daeTK5D33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75d23fb5-0af6-493e-8317-c3774743893e-0&amp;algo_pvid=75d23fb5-0af6-493e-8317-c3774743893e&amp;priceBeautifyAB=0</t>
  </si>
  <si>
    <t>0805 .1uF Cap</t>
  </si>
  <si>
    <t>https://www.aliexpress.com/store/product/Free-Shipping-100PCS-0-1uF-100nF-0805-104-10-X7R-SMD-Capacitor/614856_737181119.html?spm=2114.search0104.3.44.42694c2dr9TmCE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b1e80954-43f6-41d7-bfca-c6be25c0d28d-6&amp;algo_pvid=b1e80954-43f6-41d7-bfca-c6be25c0d28d&amp;priceBeautifyAB=0</t>
  </si>
  <si>
    <t>0805 10uF Cap</t>
  </si>
  <si>
    <t>https://www.aliexpress.com/store/product/Free-Shipping-100PCS-0805-10UF-106K-10-X5R-10V-SMD-Ceramic-Capacitor/511081_776130616.html?spm=2114.search0104.3.16.208b3804Up3dm3&amp;ws_ab_test=searchweb0_0,searchweb201602_2_10152_10065_10151_10344_10068_10130_10342_10547_10343_10546_10340_10341_10548_5724715_315_10545_10696_10084_531_5724015_10083_10618_5724315_10307_5724215_5724115_10059_100031_5725015_10103_5724915_10624_10623_10622_10621_10620,searchweb201603_55,ppcSwitch_5&amp;algo_expid=adff8bbf-627a-4484-a3ee-173d5f1b1aa0-2&amp;algo_pvid=adff8bbf-627a-4484-a3ee-173d5f1b1aa0&amp;priceBeautifyAB=0</t>
  </si>
  <si>
    <t>lanyard</t>
  </si>
  <si>
    <t>for accelerometer</t>
  </si>
  <si>
    <t>no lanyard</t>
  </si>
  <si>
    <t>with lanyard</t>
  </si>
  <si>
    <t>battery CR2032</t>
  </si>
  <si>
    <t>LED (blinking RGB)</t>
  </si>
  <si>
    <t>POT</t>
  </si>
  <si>
    <t>E=hf</t>
  </si>
  <si>
    <t>Pin/back</t>
  </si>
  <si>
    <t>Ruler</t>
  </si>
  <si>
    <t>diode 1n4007</t>
  </si>
  <si>
    <t>cap 100pf</t>
  </si>
  <si>
    <t>100k resistor</t>
  </si>
  <si>
    <t>330 resistor</t>
  </si>
  <si>
    <t>switch</t>
  </si>
  <si>
    <t>https://www.aliexpress.com/item/OOTDTY-5mw-Laser-Pointer-Pens-500-1000-Meters-Presenter-Remote-Pointer-3-Colors-Powerful-Purple-Red/32809904940.html?spm=2114.search0104.3.88.19ec7fc0LoVCaW&amp;ws_ab_test=searchweb0_0,searchweb201602_7_10065_10130_10068_10890_10547_319_10546_317_10548_10545_10696_453_10084_454_10083_10618_10307_537_536_10902_10059_10884_10887_321_322_10103,searchweb201603_6,ppcSwitch_0&amp;algo_expid=3dd4ce40-12d2-4337-8d1d-9240e18cb615-12&amp;algo_pvid=3dd4ce40-12d2-4337-8d1d-9240e18cb615&amp;transAbTest=ae803_5</t>
  </si>
  <si>
    <t>part</t>
  </si>
  <si>
    <t>quantity</t>
  </si>
  <si>
    <t>405nm laser</t>
  </si>
  <si>
    <t>coil</t>
  </si>
  <si>
    <t>12mm magnet</t>
  </si>
  <si>
    <t>8mm magnet</t>
  </si>
  <si>
    <t>https://www.aliexpress.com/item/300-pcs-Ferrite-Magnet-Disc-Dia-12x5-mm-grade-C8-Ceramic-Magnets-for-DIY-Loud-speaker/32694348099.html?spm=2114.search0103.3.184.39a01f5eeVdUly&amp;ws_ab_test=searchweb0_0,searchweb201602_7_10065_10130_10068_10890_10547_319_10546_317_10548_10545_10696_453_10084_454_10083_10618_10307_537_536_10902_10059_10884_10887_321_322_10103,searchweb201603_6,ppcSwitch_0&amp;algo_expid=b3ea2efd-45d9-4fc7-934f-2124349d49de-26&amp;algo_pvid=b3ea2efd-45d9-4fc7-934f-2124349d49de&amp;transAbTest=ae803_5</t>
  </si>
  <si>
    <t>https://www.aliexpress.com/item/500pcs-8x3-Free-Shipping-Ferrite-magnet-ferrite-disc-magnet-dia8x3mm-Whole-Sales-Brand-New-Ferrite-Magnet/32719747756.html?spm=2114.search0103.3.208.f5856f9eSkT935&amp;ws_ab_test=searchweb0_0,searchweb201602_7_10065_10130_10068_10890_10547_319_10546_317_10548_10545_10696_453_10084_454_10083_10618_10307_537_536_10902_10059_10884_10887_321_322_10103,searchweb201603_6,ppcSwitch_0&amp;algo_expid=58482462-2aef-4846-a172-d148780a2aca-32&amp;algo_pvid=58482462-2aef-4846-a172-d148780a2aca&amp;transAbTest=ae803_5</t>
  </si>
  <si>
    <t>https://www.aliexpress.com/item/5pcs-The-Third-Generation-Coil-Of-100-System-Magnetic-Levitation-Suspension-Coil/32906637054.html?spm=2114.search0104.3.23.74c91da84N06fe&amp;ws_ab_test=searchweb0_0,searchweb201602_7_10065_10130_10068_10890_10547_319_10546_317_10548_10545_10696_453_10084_454_10083_10618_10307_537_536_10902_10059_10884_10887_321_322_10103,searchweb201603_6,ppcSwitch_0&amp;algo_expid=e6d80fcc-8088-498a-aa6b-bb47ae2ec1bb-3&amp;algo_pvid=e6d80fcc-8088-498a-aa6b-bb47ae2ec1bb&amp;transAbTest=ae803_5</t>
  </si>
  <si>
    <t>https://www.aliexpress.com/item/50PCS-SS12D00G3-Slide-Switch-2-Position-SPDT-1P2T-3Pin-PCB-Panel-Mini-Vertical-Toggle-Switches-For/32963396222.html?spm=2114.search0104.3.187.375d7df0Fp5lux&amp;ws_ab_test=searchweb0_0,searchweb201602_7_10065_10130_10068_10890_10547_319_10546_317_10548_10545_10696_453_10084_454_10083_10618_10307_537_536_10902_10059_10884_10887_321_322_10103,searchweb201603_6,ppcSwitch_0&amp;algo_expid=16c7eb4e-14cf-4c96-bb0c-9cb75eb567b6-27&amp;algo_pvid=16c7eb4e-14cf-4c96-bb0c-9cb75eb567b6&amp;transAbTest=ae803_5</t>
  </si>
  <si>
    <t>https://www.aliexpress.com/item/Free-Ship-100Pcs-Diode-IN-1N4001-1N4002-1N4003-1N4004-1N4005-1N4007-1N4148-1N5399-1N5408-1N5817-1N5819/32829962185.html?spm=2114.search0104.3.72.202851edjAt1mX&amp;ws_ab_test=searchweb0_0,searchweb201602_7_10065_10130_10068_10890_10547_319_10546_317_10548_10545_10696_453_10084_454_10083_10618_10307_537_536_10902_10059_10884_10887_321_322_10103,searchweb201603_6,ppcSwitch_0&amp;algo_expid=83057361-6b71-4fee-a187-6f9221c7c4eb-10&amp;algo_pvid=83057361-6b71-4fee-a187-6f9221c7c4eb&amp;transAbTest=ae803_5</t>
  </si>
  <si>
    <t>https://www.aliexpress.com/item/100pcs-Ceramic-capacitor-50V-1pF-100nF-0-1uF-104-4-7PF-10PF-22PF-33PF-47PF-100PF/32971478818.html?spm=2114.search0104.3.16.33ee64b4s3g2xB&amp;ws_ab_test=searchweb0_0,searchweb201602_7_10065_10130_10068_10890_10547_319_10546_317_10548_10545_10696_453_10084_454_10083_10618_10307_537_536_10902_10059_10884_10887_321_322_10103,searchweb201603_6,ppcSwitch_0&amp;algo_expid=c6eb2555-6af7-46cf-9e2d-d08029e96d4a-2&amp;algo_pvid=c6eb2555-6af7-46cf-9e2d-d08029e96d4a&amp;transAbTest=ae803_5</t>
  </si>
  <si>
    <t>https://www.aliexpress.com/item/100pcs-1-4W-Metal-film-resistor-1R-22M-100R-220R-330R-1K-1-5K-2-2K/32948115055.html?spm=2114.search0104.3.2.28d748b2Izi0LV&amp;ws_ab_test=searchweb0_0,searchweb201602_7_10065_10130_10068_10890_10547_319_10546_317_10548_10545_10696_453_10084_454_10083_10618_10307_537_536_10902_10059_10884_10887_321_322_10103,searchweb201603_6,ppcSwitch_0&amp;algo_expid=4e93ab1f-9436-4f27-b5b4-57419cdf41d8-0&amp;algo_pvid=4e93ab1f-9436-4f27-b5b4-57419cdf41d8&amp;transAbTest=ae803_5</t>
  </si>
  <si>
    <t>AAA battery holder</t>
  </si>
  <si>
    <t>500 min order (8x3mm)</t>
  </si>
  <si>
    <t>200 min order (12x3mm)</t>
  </si>
  <si>
    <t>1n4007</t>
  </si>
  <si>
    <t>need 2 sets select 100k</t>
  </si>
  <si>
    <t>select 330</t>
  </si>
  <si>
    <t>select 100pf</t>
  </si>
  <si>
    <t>need 2 sets</t>
  </si>
  <si>
    <t>need 20 sets</t>
  </si>
  <si>
    <t>https://www.aliexpress.com/item/20PCS-AAA-Batteries-Storage-Case-Plastic-Box-Holder-with-6-Cable-Lead-for-1-x-AAA/32810491813.html?spm=2114.search0104.3.60.6e406620LSMgp8&amp;ws_ab_test=searchweb0_0,searchweb201602_7_10065_10130_10068_10890_10547_319_10546_317_10548_10545_10696_453_10084_454_10083_10618_10307_537_536_10902_10059_10884_10887_321_322_10103,searchweb201603_6,ppcSwitch_0&amp;algo_expid=1e233f49-4360-4ba9-a257-62f1144e1e67-8&amp;algo_pvid=1e233f49-4360-4ba9-a257-62f1144e1e67&amp;transAbTest=ae803_5</t>
  </si>
  <si>
    <t>need 5 sets</t>
  </si>
  <si>
    <t>pcb base</t>
  </si>
  <si>
    <t>pcb support</t>
  </si>
  <si>
    <t>color other than green</t>
  </si>
  <si>
    <t>2n3904</t>
  </si>
  <si>
    <t>2n3906</t>
  </si>
  <si>
    <t>1000uf cap</t>
  </si>
  <si>
    <t>https://www.aliexpress.com/item/100pcs-bag-2N3904-TO-92-0-2A-40V-NPN-power-transistors/32259881917.html?spm=2114.search0104.3.30.70db6d7cP8ZPNI&amp;ws_ab_test=searchweb0_0,searchweb201602_7_10065_10130_10068_10890_10547_319_10546_317_10548_10545_10696_453_10084_454_10083_10618_10307_537_536_10902_10059_10884_10887_321_322_10103,searchweb201603_6,ppcSwitch_0&amp;algo_expid=e997731a-ba1f-4e00-be79-9bd4eccfe61e-4&amp;algo_pvid=e997731a-ba1f-4e00-be79-9bd4eccfe61e&amp;transAbTest=ae803_5</t>
  </si>
  <si>
    <t>https://www.aliexpress.com/item/2N3906-PNP-Transistor-Straight-Insert-TO-92-100pcs-lot/32832131810.html?spm=2114.search0104.3.9.4fb217f1iGB5Z0&amp;ws_ab_test=searchweb0_0,searchweb201602_7_10065_10130_10068_10890_10547_319_10546_317_10548_10545_10696_453_10084_454_10083_10618_10307_537_536_10902_10059_10884_10887_321_322_10103,searchweb201603_6,ppcSwitch_0&amp;algo_expid=2a735729-e315-4017-b3d2-1c41b0268555-1&amp;algo_pvid=2a735729-e315-4017-b3d2-1c41b0268555&amp;transAbTest=ae803_5</t>
  </si>
  <si>
    <t>https://www.aliexpress.com/item/NEW-10V1000UF-8x12-DIP2-105C/32254334312.html?spm=2114.search0104.3.275.251a1b09rYqhZ4&amp;ws_ab_test=searchweb0_0,searchweb201602_7_10065_10130_10068_10890_10547_319_10546_317_10548_10545_10696_453_10084_454_10083_10618_10307_537_536_10902_10059_10884_10887_321_322_10103,searchweb201603_6,ppcSwitch_0&amp;algo_expid=3150f8e5-6551-4bbd-bb0d-fd0ba6fdce34-39&amp;algo_pvid=3150f8e5-6551-4bbd-bb0d-fd0ba6fdce34&amp;transAbTest=ae803_5</t>
  </si>
  <si>
    <t>need 2 sets of 100</t>
  </si>
  <si>
    <t>https://www.aliexpress.com/item/660pcs-0805-0603-1206-SMD-Resistor-Kit-Assorted-Kit-1ohm-1M-ohm-1-33valuesX20pcs-Sample-Kit/32960365498.html?spm=2114.search0104.3.79.53d52b2fzngQvP&amp;ws_ab_test=searchweb0_0,searchweb201602_7_10065_10130_10068_10890_10547_319_10546_317_10548_10545_10696_453_10084_454_10083_10618_10307_537_536_10902_10059_10884_10887_321_322_10103,searchweb201603_6,ppcSwitch_0&amp;algo_expid=e78122e5-e0c1-4a1a-9fc0-1eb4174ec6e4-11&amp;algo_pvid=e78122e5-e0c1-4a1a-9fc0-1eb4174ec6e4&amp;transAbTest=ae803_5</t>
  </si>
  <si>
    <t>note</t>
  </si>
  <si>
    <t>one of each size</t>
  </si>
  <si>
    <t>smd resistor set</t>
  </si>
  <si>
    <t>smd cap set 0603</t>
  </si>
  <si>
    <t>smd cap set 1206</t>
  </si>
  <si>
    <t>smd cap set 0805</t>
  </si>
  <si>
    <t>https://www.aliexpress.com/item/Free-shipping-0603-SMD-Capacitor-assorted-kit-16values-20pcs-320pcs-10PF-22UF-Samples-kit/32805438626.html?spm=2114.search0104.3.9.53d52b2fzngQvP&amp;ws_ab_test=searchweb0_0,searchweb201602_7_10065_10130_10068_10890_10547_319_10546_317_10548_10545_10696_453_10084_454_10083_10618_10307_537_536_10902_10059_10884_10887_321_322_10103,searchweb201603_6,ppcSwitch_0&amp;algo_expid=e78122e5-e0c1-4a1a-9fc0-1eb4174ec6e4-1&amp;algo_pvid=e78122e5-e0c1-4a1a-9fc0-1eb4174ec6e4&amp;transAbTest=ae803_5</t>
  </si>
  <si>
    <t>https://www.aliexpress.com/item/Free-shipping-0805-SMD-Capacitor-assorted-kit-16values-20pcs-320pcs-10PF-22UF-Samples-kit/32805434707.html?spm=2114.search0104.3.43.23f36b8aUt7HP2&amp;ws_ab_test=searchweb0_0,searchweb201602_7_10065_10130_10068_10890_10547_319_10546_317_10548_10545_10696_453_10084_454_10083_10618_10307_537_536_10902_10059_10884_10887_321_322_10103,searchweb201603_6,ppcSwitch_0&amp;algo_expid=2d4914fd-e1b8-4f5b-9441-aa58b816fba4-6&amp;algo_pvid=2d4914fd-e1b8-4f5b-9441-aa58b816fba4&amp;transAbTest=ae803_5</t>
  </si>
  <si>
    <t>https://www.aliexpress.com/item/Free-shipping-1206-SMD-Capacitor-assorted-kit-16values-20pcs-320pcs-10PF-22UF-Samples-kit/32785228491.html?spm=2114.search0104.3.36.23f36b8aUt7HP2&amp;ws_ab_test=searchweb0_0,searchweb201602_7_10065_10130_10068_10890_10547_319_10546_317_10548_10545_10696_453_10084_454_10083_10618_10307_537_536_10902_10059_10884_10887_321_322_10103,searchweb201603_6,ppcSwitch_0&amp;algo_expid=2d4914fd-e1b8-4f5b-9441-aa58b816fba4-5&amp;algo_pvid=2d4914fd-e1b8-4f5b-9441-aa58b816fba4&amp;transAbTest=ae803_5</t>
  </si>
  <si>
    <t>red led</t>
  </si>
  <si>
    <t>https://www.aliexpress.com/item/5Colors-20PCS-100PCS-5mm-LED-Diode-Light-Assorted-Kit-Green-Blue-White-Yellow-Red-COMPONENT-DIY/32851364472.html?spm=2114.search0104.3.39.7951ed05Hl9xX1&amp;ws_ab_test=searchweb0_0,searchweb201602_7_10065_10130_10068_10890_10547_319_10546_317_10548_10545_10696_453_10084_454_10083_10618_10307_537_536_10902_10059_10884_10887_321_322_10103,searchweb201603_6,ppcSwitch_0&amp;algo_expid=3fab194a-7e3c-4fd4-9f15-c278dec99486-5&amp;algo_pvid=3fab194a-7e3c-4fd4-9f15-c278dec99486&amp;transAbTest=ae803_5</t>
  </si>
  <si>
    <t>Prism</t>
  </si>
  <si>
    <t>Pendulum</t>
  </si>
  <si>
    <t>resistors</t>
  </si>
  <si>
    <t>green led</t>
  </si>
  <si>
    <t>blue led</t>
  </si>
  <si>
    <t>white led</t>
  </si>
  <si>
    <t xml:space="preserve">4 packs of 330 </t>
  </si>
  <si>
    <t>red</t>
  </si>
  <si>
    <t>green</t>
  </si>
  <si>
    <t>blue</t>
  </si>
  <si>
    <t>white</t>
  </si>
  <si>
    <t>beam combiner</t>
  </si>
  <si>
    <t>https://www.aliexpress.com/item/3296W-B-1K-2K-5K-10K-20K-50K-100K-200K-500K-1M-100R-200R-500R-Trimmer/32895793613.html?spm=2114.search0104.3.84.3fb441c1BTh2IT&amp;ws_ab_test=searchweb0_0,searchweb201602_7_10065_10130_10068_10890_10547_319_10546_317_10548_10545_10696_453_10084_454_10083_10618_10307_537_536_10902_10059_10884_10887_321_322_10103,searchweb201603_6,ppcSwitch_0&amp;algo_expid=d0ecde2e-a013-4c18-8631-24157345b909-13&amp;algo_pvid=d0ecde2e-a013-4c18-8631-24157345b909&amp;transAbTest=ae803_5</t>
  </si>
  <si>
    <t xml:space="preserve">2k </t>
  </si>
  <si>
    <t>https://www.aliexpress.com/item/Prism-Laser-Beam-Combine-Cube-Prism-FOR-Optical-Instruments-Prism-Mirror-12-7-12-7-12/32896731269.html?spm=2114.search0104.3.36.3fb753b1DjfavG&amp;ws_ab_test=searchweb0_0,searchweb201602_7_10065_10130_10068_10890_10547_319_10546_317_10548_10545_10696_453_10084_454_10083_10618_10307_537_536_10902_10059_10884_10887_321_322_10103,searchweb201603_6,ppcSwitch_0&amp;algo_expid=036bc57d-de7e-47dc-b957-67fc56358ec6-5&amp;algo_pvid=036bc57d-de7e-47dc-b957-67fc56358ec6&amp;transAbTest=ae803_5</t>
  </si>
  <si>
    <t>12.7x12.7x12.7 buy 10</t>
  </si>
  <si>
    <t>alternative beam combiner 23x23x23 $3.404</t>
  </si>
  <si>
    <t>https://www.aliexpress.com/item/Science-Prism-Laser-Beam-Combine-Cube-Prism-Laser-Diode-FOR-Optical-Instruments-Mirror-Teaching-Tools-Module/32918423207.html?spm=2114.search0104.3.42.5fbc61fcEPNuHY&amp;ws_ab_test=searchweb0_0,searchweb201602_7_10065_10130_10068_10890_10547_319_10546_317_10548_10545_10696_453_10084_454_10083_10618_10307_537_536_10902_10059_10884_10887_321_322_10103,searchweb201603_6,ppcSwitch_0&amp;algo_expid=972e4d86-0545-4391-b5ba-5d5c62bad4c3-6&amp;algo_pvid=972e4d86-0545-4391-b5ba-5d5c62bad4c3&amp;transAbTest=ae803_5</t>
  </si>
  <si>
    <t xml:space="preserve">when buy only 10 </t>
  </si>
  <si>
    <t>https://www.aliexpress.com/item/3386P-1-103-10K-1k-2k-5k-10k-20k-0-5W-1-2W-PC-Pins-Through/32881322388.html?spm=2114.search0104.3.302.bbe64544vxQxVH&amp;ws_ab_test=searchweb0_0,searchweb201602_7_10065_10130_10068_10890_10547_319_10546_317_10548_10545_10696_453_10084_454_10083_10618_10307_537_536_10902_10059_10884_10887_321_322_10103,searchweb201603_6,ppcSwitch_0&amp;algo_expid=6021d57b-016f-47a7-90b9-7f76b466813a-43&amp;algo_pvid=6021d57b-016f-47a7-90b9-7f76b466813a&amp;transAbTest=ae803_5</t>
  </si>
  <si>
    <t>2 packs at 2k</t>
  </si>
  <si>
    <t>9v pig tail</t>
  </si>
  <si>
    <t>lot of 1000 slow blink</t>
  </si>
  <si>
    <t>https://www.aliexpress.com/item/1000PCS-2PIN-5MM-RGB-7-color-Slow-flash-LED-light-emitting-diode-LED-New-products-and/1895337120.html?spm=2114.search0104.3.190.12fc7d1aEyfPhx&amp;ws_ab_test=searchweb0_0,searchweb201602_7_10065_10130_10068_10890_10547_319_10546_317_10548_10545_10696_453_10084_454_10083_10618_10307_537_536_10902_10059_10884_10887_321_322_10103,searchweb201603_6,ppcSwitch_0&amp;algo_expid=95518d53-7faa-40fc-a6ba-c56b2e30462d-27&amp;algo_pvid=95518d53-7faa-40fc-a6ba-c56b2e30462d&amp;transAbTest=ae803_5</t>
  </si>
  <si>
    <t>https://www.aliexpress.com/item/CR2032-battery-holder-3-v-button-battery-holder-metal-button-battery-buckle-SOP/1063764996.html?spm=2114.10010108.1000014.9.3dfe28827Ahmil&amp;gps-id=pcDetailBottomMoreOtherSeller&amp;scm=1007.13338.112238.000000000000000&amp;scm_id=1007.13338.112238.000000000000000&amp;scm-url=1007.13338.112238.000000000000000&amp;pvid=b97b056d-85a8-46ac-b4dd-e6686dafbf80</t>
  </si>
  <si>
    <t>10 packs</t>
  </si>
  <si>
    <t>https://www.aliexpress.com/item/5-X-GP-CR2032-2IL5-3V-Lithium-Cell-Button-Coin-Battery/32609014094.html?spm=2114.search0104.3.184.2621e8abWNc9pj&amp;ws_ab_test=searchweb0_0,searchweb201602_7_10065_10130_10068_10890_10547_319_10546_317_10548_10545_10696_453_10084_454_10083_10618_10307_537_536_10902_10059_10884_10887_321_322_10103,searchweb201603_6,ppcSwitch_0&amp;algo_expid=a7d56a46-b31e-40b0-a752-fdf050b88f44-26&amp;algo_pvid=a7d56a46-b31e-40b0-a752-fdf050b88f44&amp;transAbTest=ae803_5</t>
  </si>
  <si>
    <t>in the other order</t>
  </si>
  <si>
    <t>100 pack</t>
  </si>
  <si>
    <t>buy 3 packs</t>
  </si>
  <si>
    <t>in another kit</t>
  </si>
  <si>
    <t>smd led</t>
  </si>
  <si>
    <t>https://www.aliexpress.com/item/Free-Shipping-0603-LED-RED-GREEN-YELLOW-WHIE-BLUE-250PCS-Each-50pcs-0603-LED-KIT-IN/686839285.html?spm=2114.search0104.3.2.3ee4478fIoYUQt&amp;ws_ab_test=searchweb0_0,searchweb201602_7_10065_10130_10068_10890_10547_319_10546_317_10548_10545_10696_453_10084_454_10083_10618_10307_537_536_10902_10059_10884_10887_321_322_10103,searchweb201603_6,ppcSwitch_0&amp;algo_expid=061e84ff-11ee-4f1a-a257-2912075f0d7b-0&amp;algo_pvid=061e84ff-11ee-4f1a-a257-2912075f0d7b&amp;transAbTest=ae803_5</t>
  </si>
  <si>
    <t>spindle</t>
  </si>
  <si>
    <t xml:space="preserve">DVD/CD motor </t>
  </si>
  <si>
    <t>https://www.aliexpress.com/item/KSOL-RF-300FA-12350-DC-5-9V-Spindle-Motor-for-DVD-CD-Player-Silver-Black/32747011634.html?spm=2114.search0104.3.158.42622e9e2NzY5H&amp;ws_ab_test=searchweb0_0,searchweb201602_7_10065_10130_10068_10890_10547_319_10546_317_10548_10545_10696_453_10084_454_10083_10618_10307_537_536_10902_10059_10884_10887_321_322_10103,searchweb201603_6,ppcSwitch_0&amp;algo_expid=aa7671bf-0412-4891-a944-5afb2df52647-25&amp;algo_pvid=aa7671bf-0412-4891-a944-5afb2df52647&amp;transAbTest=ae803_5</t>
  </si>
  <si>
    <t>https://www.aliexpress.com/item/CD-Laser-Disc-Holder-Motor-Cap-for-Playstation-1-PS1-Replacement-Spindle-Hub-50pcs-lot/32810835894.html?spm=2114.search0104.3.56.78563e39aot9GQ&amp;ws_ab_test=searchweb0_0,searchweb201602_7_10065_10130_10068_10890_10547_319_10546_317_10548_10545_10696_453_10084_454_10083_10618_10307_537_536_10902_10059_10884_10887_321_322_10103,searchweb201603_6,ppcSwitch_0&amp;algo_expid=0319c831-c215-4b38-92b6-21bb3f345c62-8&amp;algo_pvid=0319c831-c215-4b38-92b6-21bb3f345c62&amp;transAbTest=ae803_5</t>
  </si>
  <si>
    <t>https://www.amazon.com/Elizabeth-Craft-Designs-Double-Sided-Adhesive/dp/B00BQAO6Q2/ref=sr_1_8?keywords=double+sided+tape+sheet&amp;qid=1551907955&amp;s=gateway&amp;sr=8-8</t>
  </si>
  <si>
    <t>cricut with double sided tape sheet (5 pack)</t>
  </si>
  <si>
    <t>https://www.aliexpress.com/item/500pcs-pcb-board-spacer-M3-2-3-4-5-6-7-8-9-10-11-12/32814626768.html?spm=2114.search0104.3.123.50547078lj7p8h&amp;ws_ab_test=searchweb0_0,searchweb201602_7_10065_10130_10068_10890_10547_319_10546_317_10548_10545_10696_453_10084_454_10083_10618_10307_537_536_10902_10059_10884_10887_321_322_10103,searchweb201603_6,ppcSwitch_0&amp;algo_expid=79831cdd-4c39-435c-93e5-dd9448c7671c-17&amp;algo_pvid=79831cdd-4c39-435c-93e5-dd9448c7671c&amp;transAbTest=ae803_5</t>
  </si>
  <si>
    <t>JLCPCB</t>
  </si>
  <si>
    <t>https://www.aliexpress.com/item/100Pcs-50pcs-m1-m1-2-m1-4-m1-6-M2-M2-5-M3-M4-DIN7985-GB818/32948746653.html?spm=2114.search0104.3.2.586a6da8DXZWMQ&amp;ws_ab_test=searchweb0_0,searchweb201602_7_10065_10130_10068_10890_10547_319_10546_317_10548_10545_10696_453_10084_454_10083_10618_10307_537_536_10902_10059_10884_10887_321_322_10103,searchweb201603_6,ppcSwitch_0&amp;algo_expid=69b138db-6ca6-4f83-86f6-f4e33123d879-0&amp;algo_pvid=69b138db-6ca6-4f83-86f6-f4e33123d879&amp;transAbTest=ae803_5</t>
  </si>
  <si>
    <t>m1.6 3mm long 4 packs</t>
  </si>
  <si>
    <t>https://www.aliexpress.com/item/Hot-Sale-10pcs-40-Pin-1x40-Single-Row-Male-2-54mm-Breakable-Pin-Header-Right-Angle/32775854145.html?spm=2114.search0104.3.167.79e336d878djSk&amp;ws_ab_test=searchweb0_0,searchweb201602_7_10065_10130_10068_10890_10547_319_10546_317_10548_10545_10696_453_10084_454_10083_10618_10307_537_536_10902_10059_10884_10887_321_322_10103,searchweb201603_6,ppcSwitch_0&amp;algo_expid=f18ebd0b-4b12-465c-ac78-279e4f7be703-23&amp;algo_pvid=f18ebd0b-4b12-465c-ac78-279e4f7be703&amp;transAbTest=ae803_5</t>
  </si>
  <si>
    <t>flash drive workshop</t>
  </si>
  <si>
    <t>32gb black (3.19)</t>
  </si>
  <si>
    <t>https://www.aliexpress.com/item/super-mini-metal-usb-flash-drive-64GB-32GB-16GB-8GB-4GB-flash-drive-portable-128GB-memory/32861242337.html?spm=2114.search0104.3.8.3a5745bamwVag8&amp;ws_ab_test=searchweb0_0,searchweb201602_7_10065_10130_10068_10890_10547_319_10546_317_10548_10545_10696_453_10084_454_10083_10618_10307_537_536_10902_10059_10884_10887_321_322_10103,searchweb201603_6,ppcSwitch_0&amp;algo_expid=997145ef-dd37-418c-8fce-d2194ea3ddb1-4&amp;algo_pvid=997145ef-dd37-418c-8fce-d2194ea3ddb1&amp;transAbTest=ae803_5</t>
  </si>
  <si>
    <t>soldering iron</t>
  </si>
  <si>
    <t>Screws 25mm maybe 22mm</t>
  </si>
  <si>
    <t>Conductive yarn</t>
  </si>
  <si>
    <t>brass rod</t>
  </si>
  <si>
    <t>https://www.adafruit.com/product/603</t>
  </si>
  <si>
    <t>need 2 spools</t>
  </si>
  <si>
    <t>adafruit</t>
  </si>
  <si>
    <t>might be able to find another option</t>
  </si>
  <si>
    <t>2 packs</t>
  </si>
  <si>
    <t>https://www.aliexpress.com/item/100Pcs-M3-Screw-Diameter-Flat-Head-Screws-Phillips-Pan-Head-Stainless-Steel-Screw-m3-4-5/32860110556.html?spm=2114.search0104.3.60.50231132p1Hfxc&amp;ws_ab_test=searchweb0_0,searchweb201602_7_10065_10130_10068_10890_10547_319_10546_317_10548_10545_10696_453_10084_454_10083_10618_10307_537_536_10902_10059_10884_10887_321_322_10103,searchweb201603_6,ppcSwitch_0&amp;algo_expid=787e8281-d2a7-4cd7-af14-9d0a11f5ccae-8&amp;algo_pvid=787e8281-d2a7-4cd7-af14-9d0a11f5ccae&amp;transAbTest=ae803_5</t>
  </si>
  <si>
    <t>https://www.aliexpress.com/item/100pcs-High-Quality-STANILESS-STEEL-304-M3-DOME-NUTS-HEXAGON-ACORN-NUT-BRIGHT/32842678377.html?spm=2114.search0104.3.244.572366f6tgR5OL&amp;ws_ab_test=searchweb0_0,searchweb201602_7_10065_10130_10068_10890_10547_319_10546_317_10548_10545_10696_453_10084_454_10083_10618_10307_537_536_10902_10059_10884_10887_321_322_10103,searchweb201603_6,ppcSwitch_0&amp;algo_expid=30132465-d05a-4d89-9011-6ca42109ab4c-35&amp;algo_pvid=30132465-d05a-4d89-9011-6ca42109ab4c&amp;transAbTest=ae803_5</t>
  </si>
  <si>
    <t>need 4 packs</t>
  </si>
  <si>
    <t>Fishing line crimp (2mm)</t>
  </si>
  <si>
    <t>https://www.aliexpress.com/item/100pcs-M1-6-M2-M2-5-M3-M3-5-M4-M5-M6-M8-304-Stainless-Steel/32951180494.html?spm=2114.search0104.3.66.53eb6ca2anPa5T&amp;ws_ab_test=searchweb0_0,searchweb201602_7_10065_10130_10068_10890_10547_319_10546_317_10548_10545_10696_453_10084_454_10083_10618_10307_537_536_10902_10059_10884_10887_321_322_10103,searchweb201603_6,ppcSwitch_0&amp;algo_expid=5dd53cc7-2a15-41fb-a986-043c8e778e8f-9&amp;algo_pvid=5dd53cc7-2a15-41fb-a986-043c8e778e8f&amp;transAbTest=ae803_5</t>
  </si>
  <si>
    <t>need 4 packs m3</t>
  </si>
  <si>
    <t>need 3 packs</t>
  </si>
  <si>
    <t>https://www.aliexpress.com/item/20PCS-Brass-Rod-Drive-Shaft-Diameter-1mm-Length-300mm-Copper-Transmission-Axle-Accessories-for-RC-Boat/32946666596.html?spm=2114.search0104.3.10.cb7e7d332cSz6T&amp;ws_ab_test=searchweb0_0,searchweb201602_7_10065_10130_10068_10890_10547_319_10546_317_10548_10545_10696_453_10084_454_10083_10618_10307_537_536_10902_10059_10884_10887_321_322_10103,searchweb201603_6,ppcSwitch_0&amp;algo_expid=06265a86-ddd9-43d4-aa61-2259f0b2f2c4-1&amp;algo_pvid=06265a86-ddd9-43d4-aa61-2259f0b2f2c4&amp;transAbTest=ae803_5</t>
  </si>
  <si>
    <t xml:space="preserve">m3 16mm </t>
  </si>
  <si>
    <t>m3 22mm 2 packs</t>
  </si>
  <si>
    <t>https://www.aliexpress.com/item/100pcs-M3-Bolt-A2-70-Button-Head-Socket-Screw-Bolt-SUS304-Stainless-Steel-M3-4-5/32882249675.html?spm=2114.search0104.3.228.50231132p1Hfxc&amp;ws_ab_test=searchweb0_0,searchweb201602_7_10065_10130_10068_10890_10547_319_10546_317_10548_10545_10696_453_10084_454_10083_10618_10307_537_536_10902_10059_10884_10887_321_322_10103,searchweb201603_6,ppcSwitch_0&amp;algo_expid=787e8281-d2a7-4cd7-af14-9d0a11f5ccae-32&amp;algo_pvid=787e8281-d2a7-4cd7-af14-9d0a11f5ccae&amp;transAbTest=ae803_5</t>
  </si>
  <si>
    <t>https://www.aliexpress.com/item/1Pcs-Plastic-3V-Output-2-x-AA-Battery-Holder-Spring-Clip-Black-2Slot-Battery-Box-With/32858644497.html?spm=2114.search0104.3.44.47987da1edYOUH&amp;ws_ab_test=searchweb0_0,searchweb201602_7_10065_10130_10068_10890_10547_319_10546_317_10548_10545_10696_453_10084_454_10083_10618_10307_537_536_10902_10059_10884_10887_321_322_10103,searchweb201603_6,ppcSwitch_0&amp;algo_expid=f968c89b-13dd-457a-8888-794d5e5639e9-9&amp;algo_pvid=f968c89b-13dd-457a-8888-794d5e5639e9&amp;transAbTest=ae803_5</t>
  </si>
  <si>
    <t>need 2 packs</t>
  </si>
  <si>
    <t>https://www.ebay.com/itm/50pc-Plastic-Battery-Holder-Cassette-BH321-2P-AA-R6P-UM-3-1-5Vx2-Pin-Lead-COMF/140980314650?hash=item20d314e21a:g:kjIAAOxyQyJRmk0a&amp;shqty=2&amp;isGTR=1#shId</t>
  </si>
  <si>
    <t>alternative battery pack</t>
  </si>
  <si>
    <t>https://www.aliexpress.com/item/200pcs-Fishing-Line-Aluminum-Crimp-Sleeve-Copper-Tube-Sea-Fishing-Accessories/32977447249.html?spm=2114.search0104.3.230.17d8414abO4Yk1&amp;ws_ab_test=searchweb0_0,searchweb201602_7_10065_10068_10130_10890_10547_319_10546_317_10548_10545_10696_453_10084_454_10083_10618_10307_537_536_10902_10882_10059_10884_10887_321_322_10103,searchweb201603_6,ppcSwitch_0&amp;algo_expid=561ec590-4519-429a-93ed-1985e19a148e-30&amp;algo_pvid=561ec590-4519-429a-93ed-1985e19a148e&amp;transAbTest=ae803_5</t>
  </si>
  <si>
    <t>need 2 packs 1.8mm 1.4mm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</si>
</sst>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500pcs-8x3-Free-Shipping-Ferrite-magnet-ferrite-disc-magnet-dia8x3mm-Whole-Sales-Brand-New-Ferrite-Magnet/32719747756.html?spm=2114.search0103.3.208.f5856f9eSkT935&amp;ws_ab_test=searchweb0_0,searchweb201602_7_10065_10130_10068_10890_10547_319_10546_317_10548_10545_10696_453_10084_454_10083_10618_10307_537_536_10902_10059_10884_10887_321_322_10103,searchweb201603_6,ppcSwitch_0&amp;algo_expid=58482462-2aef-4846-a172-d148780a2aca-32&amp;algo_pvid=58482462-2aef-4846-a172-d148780a2aca&amp;transAbTest=ae803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48"/>
  <sheetViews>
    <sheetView tabSelected="1" topLeftCell="F1" zoomScale="135" zoomScaleNormal="110" workbookViewId="0">
      <selection activeCell="I15" sqref="I15"/>
    </sheetView>
  </sheetViews>
  <sheetFormatPr baseColWidth="10" defaultRowHeight="16" x14ac:dyDescent="0.2"/>
  <cols>
    <col min="4" max="4" width="40.5" customWidth="1"/>
    <col min="8" max="8" width="16.5" customWidth="1"/>
    <col min="9" max="9" width="35.83203125" customWidth="1"/>
    <col min="10" max="10" width="47.5" customWidth="1"/>
    <col min="11" max="11" width="32.6640625" customWidth="1"/>
    <col min="12" max="12" width="51" customWidth="1"/>
  </cols>
  <sheetData>
    <row r="1" spans="4:11" x14ac:dyDescent="0.2">
      <c r="D1" s="3" t="s">
        <v>35</v>
      </c>
      <c r="E1" s="3"/>
      <c r="F1" s="3"/>
      <c r="G1" s="3"/>
      <c r="H1" s="3"/>
      <c r="I1" s="3"/>
      <c r="J1" s="3"/>
    </row>
    <row r="2" spans="4:11" x14ac:dyDescent="0.2">
      <c r="D2" t="s">
        <v>0</v>
      </c>
      <c r="E2" t="s">
        <v>1</v>
      </c>
      <c r="F2" t="s">
        <v>2</v>
      </c>
      <c r="G2" t="s">
        <v>3</v>
      </c>
      <c r="H2" t="s">
        <v>13</v>
      </c>
      <c r="I2" t="s">
        <v>14</v>
      </c>
      <c r="J2" t="s">
        <v>15</v>
      </c>
      <c r="K2" t="s">
        <v>53</v>
      </c>
    </row>
    <row r="3" spans="4:11" x14ac:dyDescent="0.2">
      <c r="D3" t="s">
        <v>4</v>
      </c>
      <c r="E3">
        <v>1</v>
      </c>
      <c r="F3">
        <v>1</v>
      </c>
      <c r="G3">
        <f>E3*F3</f>
        <v>1</v>
      </c>
      <c r="H3">
        <v>155</v>
      </c>
      <c r="I3" t="s">
        <v>245</v>
      </c>
    </row>
    <row r="4" spans="4:11" x14ac:dyDescent="0.2">
      <c r="D4" t="s">
        <v>5</v>
      </c>
      <c r="E4">
        <v>1</v>
      </c>
      <c r="F4">
        <v>1</v>
      </c>
      <c r="G4">
        <f t="shared" ref="G4:G22" si="0">E4*F4</f>
        <v>1</v>
      </c>
      <c r="H4">
        <v>0</v>
      </c>
      <c r="I4" t="s">
        <v>245</v>
      </c>
    </row>
    <row r="5" spans="4:11" x14ac:dyDescent="0.2">
      <c r="D5" t="s">
        <v>6</v>
      </c>
      <c r="E5">
        <v>2</v>
      </c>
      <c r="F5">
        <v>0.74485000000000001</v>
      </c>
      <c r="G5">
        <f t="shared" si="0"/>
        <v>1.4897</v>
      </c>
      <c r="H5">
        <v>0</v>
      </c>
      <c r="I5" t="s">
        <v>245</v>
      </c>
      <c r="J5" t="s">
        <v>34</v>
      </c>
    </row>
    <row r="6" spans="4:11" x14ac:dyDescent="0.2">
      <c r="D6" t="s">
        <v>239</v>
      </c>
      <c r="E6">
        <v>2</v>
      </c>
      <c r="F6">
        <v>0.91364999999999996</v>
      </c>
      <c r="G6">
        <f t="shared" si="0"/>
        <v>1.8272999999999999</v>
      </c>
      <c r="H6">
        <v>0</v>
      </c>
      <c r="I6" t="s">
        <v>19</v>
      </c>
      <c r="J6" t="s">
        <v>20</v>
      </c>
      <c r="K6" t="s">
        <v>240</v>
      </c>
    </row>
    <row r="7" spans="4:11" x14ac:dyDescent="0.2">
      <c r="D7" t="s">
        <v>238</v>
      </c>
      <c r="E7">
        <v>2</v>
      </c>
      <c r="F7">
        <v>1.04925</v>
      </c>
      <c r="G7">
        <f t="shared" si="0"/>
        <v>2.0985</v>
      </c>
      <c r="H7">
        <v>0</v>
      </c>
      <c r="I7" t="s">
        <v>19</v>
      </c>
      <c r="J7" t="s">
        <v>259</v>
      </c>
      <c r="K7" t="s">
        <v>241</v>
      </c>
    </row>
    <row r="8" spans="4:11" x14ac:dyDescent="0.2">
      <c r="D8" t="s">
        <v>7</v>
      </c>
      <c r="E8">
        <v>2</v>
      </c>
      <c r="F8">
        <v>3.2070000000000001E-2</v>
      </c>
      <c r="G8">
        <f t="shared" si="0"/>
        <v>6.4140000000000003E-2</v>
      </c>
      <c r="H8">
        <v>0</v>
      </c>
      <c r="I8" t="s">
        <v>19</v>
      </c>
      <c r="J8" t="s">
        <v>243</v>
      </c>
      <c r="K8" t="s">
        <v>242</v>
      </c>
    </row>
    <row r="9" spans="4:11" x14ac:dyDescent="0.2">
      <c r="D9" t="s">
        <v>8</v>
      </c>
      <c r="E9">
        <v>4</v>
      </c>
      <c r="F9">
        <v>3.014E-2</v>
      </c>
      <c r="G9">
        <f t="shared" si="0"/>
        <v>0.12056</v>
      </c>
      <c r="H9">
        <v>0</v>
      </c>
      <c r="I9" t="s">
        <v>22</v>
      </c>
      <c r="J9" t="s">
        <v>269</v>
      </c>
      <c r="K9" t="s">
        <v>244</v>
      </c>
    </row>
    <row r="10" spans="4:11" x14ac:dyDescent="0.2">
      <c r="D10" t="s">
        <v>18</v>
      </c>
      <c r="E10">
        <v>4</v>
      </c>
      <c r="F10">
        <v>8.9999999999999993E-3</v>
      </c>
      <c r="G10">
        <f t="shared" si="0"/>
        <v>3.5999999999999997E-2</v>
      </c>
      <c r="H10">
        <v>0</v>
      </c>
      <c r="I10" t="s">
        <v>22</v>
      </c>
      <c r="J10" t="s">
        <v>247</v>
      </c>
      <c r="K10" t="s">
        <v>246</v>
      </c>
    </row>
    <row r="11" spans="4:11" x14ac:dyDescent="0.2">
      <c r="D11" t="s">
        <v>36</v>
      </c>
      <c r="E11">
        <v>4</v>
      </c>
      <c r="F11">
        <v>1.8500000000000001E-3</v>
      </c>
      <c r="G11">
        <f t="shared" si="0"/>
        <v>7.4000000000000003E-3</v>
      </c>
      <c r="H11">
        <v>0</v>
      </c>
      <c r="I11" t="s">
        <v>19</v>
      </c>
      <c r="K11" t="s">
        <v>248</v>
      </c>
    </row>
    <row r="12" spans="4:11" x14ac:dyDescent="0.2">
      <c r="D12" t="s">
        <v>17</v>
      </c>
      <c r="E12">
        <v>2</v>
      </c>
      <c r="F12">
        <v>1.7500000000000002E-2</v>
      </c>
      <c r="G12">
        <f t="shared" si="0"/>
        <v>3.5000000000000003E-2</v>
      </c>
      <c r="H12">
        <v>0</v>
      </c>
      <c r="I12" t="s">
        <v>19</v>
      </c>
      <c r="J12" t="s">
        <v>260</v>
      </c>
      <c r="K12" t="s">
        <v>261</v>
      </c>
    </row>
    <row r="13" spans="4:11" x14ac:dyDescent="0.2">
      <c r="D13" t="s">
        <v>253</v>
      </c>
      <c r="E13">
        <v>2</v>
      </c>
      <c r="F13">
        <v>4.9299999999999997E-2</v>
      </c>
      <c r="G13">
        <f t="shared" si="0"/>
        <v>9.8599999999999993E-2</v>
      </c>
      <c r="H13">
        <v>0</v>
      </c>
      <c r="I13" t="s">
        <v>19</v>
      </c>
      <c r="J13" t="s">
        <v>270</v>
      </c>
      <c r="K13" t="s">
        <v>271</v>
      </c>
    </row>
    <row r="14" spans="4:11" x14ac:dyDescent="0.2">
      <c r="D14" t="s">
        <v>9</v>
      </c>
      <c r="E14">
        <v>1</v>
      </c>
      <c r="F14">
        <v>0.105</v>
      </c>
      <c r="G14">
        <f t="shared" si="0"/>
        <v>0.105</v>
      </c>
      <c r="H14">
        <v>0</v>
      </c>
      <c r="I14" t="s">
        <v>22</v>
      </c>
    </row>
    <row r="15" spans="4:11" x14ac:dyDescent="0.2">
      <c r="D15" t="s">
        <v>254</v>
      </c>
      <c r="E15">
        <v>1</v>
      </c>
      <c r="F15">
        <v>0.09</v>
      </c>
      <c r="G15">
        <f t="shared" si="0"/>
        <v>0.09</v>
      </c>
      <c r="H15">
        <v>4</v>
      </c>
      <c r="I15" t="s">
        <v>258</v>
      </c>
      <c r="J15" t="s">
        <v>257</v>
      </c>
      <c r="K15" t="s">
        <v>256</v>
      </c>
    </row>
    <row r="16" spans="4:11" x14ac:dyDescent="0.2">
      <c r="D16" t="s">
        <v>264</v>
      </c>
      <c r="E16">
        <v>4</v>
      </c>
      <c r="F16">
        <v>3.0000000000000001E-3</v>
      </c>
      <c r="G16">
        <f t="shared" si="0"/>
        <v>1.2E-2</v>
      </c>
      <c r="H16">
        <v>0</v>
      </c>
      <c r="I16" t="s">
        <v>22</v>
      </c>
      <c r="J16" t="s">
        <v>277</v>
      </c>
      <c r="K16" t="s">
        <v>276</v>
      </c>
    </row>
    <row r="17" spans="4:11" x14ac:dyDescent="0.2">
      <c r="D17" t="s">
        <v>12</v>
      </c>
      <c r="E17">
        <v>4</v>
      </c>
      <c r="F17">
        <v>4.9325000000000001E-2</v>
      </c>
      <c r="G17">
        <f t="shared" si="0"/>
        <v>0.1973</v>
      </c>
      <c r="H17">
        <v>0</v>
      </c>
      <c r="I17" t="s">
        <v>22</v>
      </c>
      <c r="J17" t="s">
        <v>263</v>
      </c>
      <c r="K17" t="s">
        <v>262</v>
      </c>
    </row>
    <row r="18" spans="4:11" x14ac:dyDescent="0.2">
      <c r="D18" t="s">
        <v>10</v>
      </c>
      <c r="E18">
        <v>4</v>
      </c>
      <c r="F18">
        <v>8.8999999999999999E-3</v>
      </c>
      <c r="G18">
        <f t="shared" si="0"/>
        <v>3.56E-2</v>
      </c>
      <c r="H18">
        <v>0</v>
      </c>
      <c r="I18" t="s">
        <v>19</v>
      </c>
      <c r="J18" t="s">
        <v>266</v>
      </c>
      <c r="K18" t="s">
        <v>265</v>
      </c>
    </row>
    <row r="19" spans="4:11" x14ac:dyDescent="0.2">
      <c r="D19" t="s">
        <v>11</v>
      </c>
      <c r="E19">
        <v>1</v>
      </c>
      <c r="F19">
        <v>0.47</v>
      </c>
      <c r="G19">
        <f t="shared" si="0"/>
        <v>0.47</v>
      </c>
      <c r="H19">
        <v>0</v>
      </c>
      <c r="I19" t="s">
        <v>19</v>
      </c>
      <c r="J19" t="s">
        <v>273</v>
      </c>
      <c r="K19" t="s">
        <v>274</v>
      </c>
    </row>
    <row r="20" spans="4:11" x14ac:dyDescent="0.2">
      <c r="D20" t="s">
        <v>255</v>
      </c>
      <c r="E20">
        <v>2</v>
      </c>
      <c r="F20">
        <v>0.27079999999999999</v>
      </c>
      <c r="G20">
        <f t="shared" si="0"/>
        <v>0.54159999999999997</v>
      </c>
      <c r="H20">
        <v>0</v>
      </c>
      <c r="I20" t="s">
        <v>19</v>
      </c>
      <c r="J20" t="s">
        <v>267</v>
      </c>
      <c r="K20" t="s">
        <v>268</v>
      </c>
    </row>
    <row r="21" spans="4:11" x14ac:dyDescent="0.2">
      <c r="D21" t="s">
        <v>16</v>
      </c>
      <c r="E21">
        <v>2</v>
      </c>
      <c r="F21">
        <v>3.7400000000000003E-2</v>
      </c>
      <c r="G21">
        <f t="shared" si="0"/>
        <v>7.4800000000000005E-2</v>
      </c>
      <c r="H21">
        <v>0</v>
      </c>
      <c r="I21" t="s">
        <v>19</v>
      </c>
      <c r="J21" t="s">
        <v>23</v>
      </c>
    </row>
    <row r="22" spans="4:11" x14ac:dyDescent="0.2">
      <c r="D22" t="s">
        <v>31</v>
      </c>
      <c r="E22">
        <v>1</v>
      </c>
      <c r="F22">
        <v>0.18</v>
      </c>
      <c r="G22">
        <f t="shared" si="0"/>
        <v>0.18</v>
      </c>
      <c r="H22">
        <v>0</v>
      </c>
      <c r="I22" t="s">
        <v>32</v>
      </c>
      <c r="J22" t="s">
        <v>33</v>
      </c>
    </row>
    <row r="23" spans="4:11" x14ac:dyDescent="0.2">
      <c r="G23">
        <f>SUM(G3:G22)</f>
        <v>9.4835000000000012</v>
      </c>
      <c r="H23">
        <f>SUM(H3:H22)</f>
        <v>159</v>
      </c>
    </row>
    <row r="25" spans="4:11" x14ac:dyDescent="0.2">
      <c r="H25" t="s">
        <v>24</v>
      </c>
    </row>
    <row r="26" spans="4:11" x14ac:dyDescent="0.2">
      <c r="H26">
        <f>G23*100+H23</f>
        <v>1107.3500000000001</v>
      </c>
    </row>
    <row r="30" spans="4:11" x14ac:dyDescent="0.2">
      <c r="D30" s="3" t="s">
        <v>25</v>
      </c>
      <c r="E30" s="3"/>
      <c r="F30" s="3"/>
      <c r="G30" s="3"/>
      <c r="H30" s="3"/>
      <c r="I30" s="3"/>
      <c r="J30" s="3"/>
      <c r="K30" s="2"/>
    </row>
    <row r="31" spans="4:11" x14ac:dyDescent="0.2">
      <c r="D31" t="s">
        <v>26</v>
      </c>
      <c r="E31">
        <v>1</v>
      </c>
      <c r="F31">
        <v>4.1500000000000002E-2</v>
      </c>
      <c r="G31">
        <f>E31*F31</f>
        <v>4.1500000000000002E-2</v>
      </c>
      <c r="H31">
        <v>0</v>
      </c>
      <c r="I31" t="s">
        <v>19</v>
      </c>
    </row>
    <row r="32" spans="4:11" x14ac:dyDescent="0.2">
      <c r="D32" t="s">
        <v>27</v>
      </c>
      <c r="E32">
        <v>1</v>
      </c>
      <c r="F32">
        <v>0.1192</v>
      </c>
      <c r="G32">
        <f t="shared" ref="G32:G34" si="1">E32*F32</f>
        <v>0.1192</v>
      </c>
      <c r="H32">
        <v>0</v>
      </c>
      <c r="J32" t="s">
        <v>106</v>
      </c>
    </row>
    <row r="33" spans="4:11" x14ac:dyDescent="0.2">
      <c r="D33" t="s">
        <v>28</v>
      </c>
      <c r="E33">
        <v>1</v>
      </c>
      <c r="F33">
        <v>0.25</v>
      </c>
      <c r="G33">
        <f t="shared" si="1"/>
        <v>0.25</v>
      </c>
      <c r="H33">
        <v>0</v>
      </c>
    </row>
    <row r="34" spans="4:11" x14ac:dyDescent="0.2">
      <c r="D34" t="s">
        <v>29</v>
      </c>
      <c r="E34">
        <v>1</v>
      </c>
      <c r="F34">
        <v>1.18E-2</v>
      </c>
      <c r="G34">
        <f t="shared" si="1"/>
        <v>1.18E-2</v>
      </c>
      <c r="H34">
        <v>0</v>
      </c>
      <c r="I34" t="s">
        <v>21</v>
      </c>
      <c r="J34" s="1"/>
      <c r="K34" t="s">
        <v>105</v>
      </c>
    </row>
    <row r="35" spans="4:11" x14ac:dyDescent="0.2">
      <c r="G35">
        <f>SUM(G31:G34)</f>
        <v>0.42249999999999999</v>
      </c>
      <c r="H35">
        <v>0</v>
      </c>
    </row>
    <row r="38" spans="4:11" x14ac:dyDescent="0.2">
      <c r="H38" t="s">
        <v>30</v>
      </c>
    </row>
    <row r="39" spans="4:11" x14ac:dyDescent="0.2">
      <c r="H39">
        <f>50*G35</f>
        <v>21.125</v>
      </c>
    </row>
    <row r="40" spans="4:11" x14ac:dyDescent="0.2">
      <c r="J40" t="s">
        <v>275</v>
      </c>
      <c r="K40" t="s">
        <v>272</v>
      </c>
    </row>
    <row r="48" spans="4:11" x14ac:dyDescent="0.2">
      <c r="D48" s="3"/>
      <c r="E48" s="3"/>
      <c r="F48" s="3"/>
      <c r="G48" s="3"/>
      <c r="H48" s="3"/>
      <c r="I48" s="3"/>
      <c r="J48" s="3"/>
    </row>
  </sheetData>
  <mergeCells count="3">
    <mergeCell ref="D1:J1"/>
    <mergeCell ref="D30:J30"/>
    <mergeCell ref="D48:J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E4F4-4AA3-F244-9089-6333437FD4FA}">
  <sheetPr>
    <tabColor rgb="FF00B050"/>
  </sheetPr>
  <dimension ref="C3:F11"/>
  <sheetViews>
    <sheetView workbookViewId="0">
      <selection activeCell="C11" sqref="C11"/>
    </sheetView>
  </sheetViews>
  <sheetFormatPr baseColWidth="10" defaultRowHeight="16" x14ac:dyDescent="0.2"/>
  <cols>
    <col min="3" max="3" width="18.1640625" customWidth="1"/>
    <col min="5" max="5" width="18.83203125" customWidth="1"/>
  </cols>
  <sheetData>
    <row r="3" spans="3:6" x14ac:dyDescent="0.2">
      <c r="C3" t="s">
        <v>159</v>
      </c>
      <c r="D3" t="s">
        <v>160</v>
      </c>
      <c r="E3" t="s">
        <v>194</v>
      </c>
      <c r="F3" t="s">
        <v>53</v>
      </c>
    </row>
    <row r="4" spans="3:6" x14ac:dyDescent="0.2">
      <c r="C4" t="s">
        <v>161</v>
      </c>
      <c r="D4">
        <v>10</v>
      </c>
      <c r="F4" t="s">
        <v>158</v>
      </c>
    </row>
    <row r="5" spans="3:6" x14ac:dyDescent="0.2">
      <c r="C5" t="s">
        <v>196</v>
      </c>
      <c r="E5" t="s">
        <v>195</v>
      </c>
      <c r="F5" t="s">
        <v>193</v>
      </c>
    </row>
    <row r="6" spans="3:6" x14ac:dyDescent="0.2">
      <c r="C6" t="s">
        <v>197</v>
      </c>
      <c r="F6" t="s">
        <v>200</v>
      </c>
    </row>
    <row r="7" spans="3:6" x14ac:dyDescent="0.2">
      <c r="C7" t="s">
        <v>199</v>
      </c>
      <c r="F7" t="s">
        <v>201</v>
      </c>
    </row>
    <row r="8" spans="3:6" x14ac:dyDescent="0.2">
      <c r="C8" t="s">
        <v>198</v>
      </c>
      <c r="F8" t="s">
        <v>202</v>
      </c>
    </row>
    <row r="9" spans="3:6" x14ac:dyDescent="0.2">
      <c r="C9" t="s">
        <v>236</v>
      </c>
      <c r="E9" t="s">
        <v>195</v>
      </c>
      <c r="F9" t="s">
        <v>237</v>
      </c>
    </row>
    <row r="10" spans="3:6" x14ac:dyDescent="0.2">
      <c r="C10" t="s">
        <v>249</v>
      </c>
      <c r="D10">
        <v>12</v>
      </c>
      <c r="E10" t="s">
        <v>250</v>
      </c>
      <c r="F10" t="s">
        <v>251</v>
      </c>
    </row>
    <row r="11" spans="3:6" x14ac:dyDescent="0.2">
      <c r="C11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619A-7613-FE4C-B80D-6988BB3DEC16}">
  <sheetPr>
    <tabColor rgb="FF00B050"/>
  </sheetPr>
  <dimension ref="C1:J23"/>
  <sheetViews>
    <sheetView workbookViewId="0">
      <selection activeCell="I31" sqref="I31"/>
    </sheetView>
  </sheetViews>
  <sheetFormatPr baseColWidth="10" defaultRowHeight="16" x14ac:dyDescent="0.2"/>
  <cols>
    <col min="9" max="9" width="79" customWidth="1"/>
    <col min="10" max="10" width="203.1640625" customWidth="1"/>
  </cols>
  <sheetData>
    <row r="1" spans="3:10" x14ac:dyDescent="0.2">
      <c r="C1" s="3" t="s">
        <v>52</v>
      </c>
      <c r="D1" s="3"/>
      <c r="E1" s="3"/>
      <c r="F1" s="3"/>
      <c r="G1" s="3"/>
      <c r="H1" s="3"/>
      <c r="I1" s="3"/>
      <c r="J1" s="3"/>
    </row>
    <row r="2" spans="3:10" x14ac:dyDescent="0.2">
      <c r="C2" t="s">
        <v>0</v>
      </c>
      <c r="D2" t="s">
        <v>1</v>
      </c>
      <c r="E2" t="s">
        <v>2</v>
      </c>
      <c r="F2" t="s">
        <v>3</v>
      </c>
      <c r="G2" t="s">
        <v>37</v>
      </c>
      <c r="H2" t="s">
        <v>50</v>
      </c>
      <c r="I2" t="s">
        <v>51</v>
      </c>
      <c r="J2" t="s">
        <v>53</v>
      </c>
    </row>
    <row r="3" spans="3:10" x14ac:dyDescent="0.2">
      <c r="C3" t="s">
        <v>88</v>
      </c>
      <c r="D3">
        <v>1</v>
      </c>
      <c r="E3">
        <v>3.5000000000000003E-2</v>
      </c>
      <c r="F3">
        <f>D3*E3</f>
        <v>3.5000000000000003E-2</v>
      </c>
      <c r="G3">
        <v>0</v>
      </c>
      <c r="H3" t="s">
        <v>22</v>
      </c>
      <c r="I3" t="s">
        <v>233</v>
      </c>
      <c r="J3" t="s">
        <v>56</v>
      </c>
    </row>
    <row r="4" spans="3:10" x14ac:dyDescent="0.2">
      <c r="C4" t="s">
        <v>38</v>
      </c>
      <c r="D4">
        <v>1</v>
      </c>
      <c r="E4">
        <v>2.3099999999999999E-2</v>
      </c>
      <c r="F4">
        <f t="shared" ref="F4:F19" si="0">D4*E4</f>
        <v>2.3099999999999999E-2</v>
      </c>
      <c r="G4">
        <v>0</v>
      </c>
      <c r="H4" t="s">
        <v>22</v>
      </c>
      <c r="I4" t="s">
        <v>57</v>
      </c>
      <c r="J4" t="s">
        <v>58</v>
      </c>
    </row>
    <row r="5" spans="3:10" x14ac:dyDescent="0.2">
      <c r="C5" t="s">
        <v>39</v>
      </c>
      <c r="D5">
        <v>1</v>
      </c>
      <c r="E5">
        <v>6.7999999999999996E-3</v>
      </c>
      <c r="F5">
        <f t="shared" si="0"/>
        <v>6.7999999999999996E-3</v>
      </c>
      <c r="G5">
        <v>0</v>
      </c>
      <c r="H5" t="s">
        <v>22</v>
      </c>
      <c r="I5" t="s">
        <v>61</v>
      </c>
      <c r="J5" t="s">
        <v>59</v>
      </c>
    </row>
    <row r="6" spans="3:10" x14ac:dyDescent="0.2">
      <c r="C6" t="s">
        <v>40</v>
      </c>
      <c r="D6">
        <v>1</v>
      </c>
      <c r="E6">
        <v>6.7999999999999996E-3</v>
      </c>
      <c r="F6">
        <f t="shared" si="0"/>
        <v>6.7999999999999996E-3</v>
      </c>
      <c r="G6">
        <v>0</v>
      </c>
      <c r="H6" t="s">
        <v>22</v>
      </c>
      <c r="I6" t="s">
        <v>60</v>
      </c>
      <c r="J6" t="s">
        <v>59</v>
      </c>
    </row>
    <row r="7" spans="3:10" x14ac:dyDescent="0.2">
      <c r="C7" t="s">
        <v>41</v>
      </c>
      <c r="D7">
        <v>1</v>
      </c>
      <c r="E7">
        <v>2.1999999999999999E-2</v>
      </c>
      <c r="F7">
        <f t="shared" si="0"/>
        <v>2.1999999999999999E-2</v>
      </c>
      <c r="G7">
        <v>0</v>
      </c>
      <c r="H7" t="s">
        <v>22</v>
      </c>
      <c r="I7" t="s">
        <v>83</v>
      </c>
      <c r="J7" t="s">
        <v>82</v>
      </c>
    </row>
    <row r="8" spans="3:10" x14ac:dyDescent="0.2">
      <c r="C8" t="s">
        <v>42</v>
      </c>
      <c r="D8">
        <v>2</v>
      </c>
      <c r="E8">
        <v>6.0000000000000001E-3</v>
      </c>
      <c r="F8">
        <f t="shared" si="0"/>
        <v>1.2E-2</v>
      </c>
      <c r="G8">
        <v>0</v>
      </c>
      <c r="H8" t="s">
        <v>22</v>
      </c>
      <c r="I8" t="s">
        <v>64</v>
      </c>
      <c r="J8" t="s">
        <v>62</v>
      </c>
    </row>
    <row r="9" spans="3:10" x14ac:dyDescent="0.2">
      <c r="C9" t="s">
        <v>43</v>
      </c>
      <c r="D9">
        <v>1</v>
      </c>
      <c r="E9">
        <v>3.0800000000000001E-2</v>
      </c>
      <c r="F9">
        <f t="shared" si="0"/>
        <v>3.0800000000000001E-2</v>
      </c>
      <c r="G9">
        <v>3</v>
      </c>
      <c r="H9" t="s">
        <v>65</v>
      </c>
      <c r="I9" t="s">
        <v>67</v>
      </c>
      <c r="J9" t="s">
        <v>66</v>
      </c>
    </row>
    <row r="10" spans="3:10" x14ac:dyDescent="0.2">
      <c r="C10" t="s">
        <v>87</v>
      </c>
      <c r="D10">
        <v>1</v>
      </c>
      <c r="E10">
        <v>6.0000000000000001E-3</v>
      </c>
      <c r="F10">
        <f t="shared" si="0"/>
        <v>6.0000000000000001E-3</v>
      </c>
      <c r="G10">
        <v>0</v>
      </c>
      <c r="H10" t="s">
        <v>22</v>
      </c>
      <c r="I10" t="s">
        <v>63</v>
      </c>
      <c r="J10" t="s">
        <v>62</v>
      </c>
    </row>
    <row r="11" spans="3:10" x14ac:dyDescent="0.2">
      <c r="C11" t="s">
        <v>44</v>
      </c>
      <c r="D11">
        <v>1</v>
      </c>
      <c r="E11">
        <v>5.3E-3</v>
      </c>
      <c r="F11">
        <f t="shared" si="0"/>
        <v>5.3E-3</v>
      </c>
      <c r="G11">
        <v>0</v>
      </c>
      <c r="H11" t="s">
        <v>22</v>
      </c>
      <c r="I11" t="s">
        <v>80</v>
      </c>
      <c r="J11" t="s">
        <v>79</v>
      </c>
    </row>
    <row r="12" spans="3:10" x14ac:dyDescent="0.2">
      <c r="C12" t="s">
        <v>45</v>
      </c>
      <c r="D12">
        <v>1</v>
      </c>
      <c r="E12">
        <v>6.2899999999999998E-2</v>
      </c>
      <c r="F12">
        <f t="shared" si="0"/>
        <v>6.2899999999999998E-2</v>
      </c>
      <c r="G12">
        <v>0</v>
      </c>
      <c r="H12" t="s">
        <v>22</v>
      </c>
      <c r="I12" t="s">
        <v>81</v>
      </c>
      <c r="J12" t="s">
        <v>78</v>
      </c>
    </row>
    <row r="13" spans="3:10" x14ac:dyDescent="0.2">
      <c r="C13" t="s">
        <v>46</v>
      </c>
      <c r="D13">
        <v>1</v>
      </c>
      <c r="E13">
        <v>0.15379999999999999</v>
      </c>
      <c r="F13">
        <f t="shared" si="0"/>
        <v>0.15379999999999999</v>
      </c>
      <c r="G13">
        <v>0</v>
      </c>
      <c r="H13" t="s">
        <v>72</v>
      </c>
      <c r="I13" t="s">
        <v>85</v>
      </c>
      <c r="J13" s="1" t="s">
        <v>84</v>
      </c>
    </row>
    <row r="14" spans="3:10" x14ac:dyDescent="0.2">
      <c r="C14" t="s">
        <v>47</v>
      </c>
      <c r="D14">
        <v>5.0000000000000001E-3</v>
      </c>
      <c r="E14">
        <v>27.99</v>
      </c>
      <c r="F14">
        <f t="shared" si="0"/>
        <v>0.13994999999999999</v>
      </c>
      <c r="G14">
        <v>0</v>
      </c>
      <c r="H14" t="s">
        <v>72</v>
      </c>
      <c r="I14" t="s">
        <v>71</v>
      </c>
      <c r="J14" t="s">
        <v>70</v>
      </c>
    </row>
    <row r="15" spans="3:10" x14ac:dyDescent="0.2">
      <c r="C15" t="s">
        <v>48</v>
      </c>
      <c r="D15">
        <v>2</v>
      </c>
      <c r="E15">
        <v>2.58E-2</v>
      </c>
      <c r="F15">
        <f t="shared" si="0"/>
        <v>5.16E-2</v>
      </c>
      <c r="G15">
        <v>0</v>
      </c>
      <c r="H15" t="s">
        <v>22</v>
      </c>
      <c r="I15" t="s">
        <v>69</v>
      </c>
      <c r="J15" t="s">
        <v>68</v>
      </c>
    </row>
    <row r="16" spans="3:10" x14ac:dyDescent="0.2">
      <c r="C16" t="s">
        <v>49</v>
      </c>
      <c r="D16">
        <v>2</v>
      </c>
      <c r="E16">
        <v>0.43730000000000002</v>
      </c>
      <c r="F16">
        <f t="shared" si="0"/>
        <v>0.87460000000000004</v>
      </c>
      <c r="G16">
        <v>0</v>
      </c>
      <c r="H16" t="s">
        <v>22</v>
      </c>
      <c r="I16" t="s">
        <v>55</v>
      </c>
      <c r="J16" t="s">
        <v>54</v>
      </c>
    </row>
    <row r="17" spans="3:10" x14ac:dyDescent="0.2">
      <c r="C17" t="s">
        <v>73</v>
      </c>
      <c r="D17">
        <v>1</v>
      </c>
      <c r="E17">
        <v>0.02</v>
      </c>
      <c r="F17">
        <f t="shared" si="0"/>
        <v>0.02</v>
      </c>
      <c r="G17">
        <v>0</v>
      </c>
      <c r="H17" t="s">
        <v>22</v>
      </c>
      <c r="I17" t="s">
        <v>74</v>
      </c>
      <c r="J17" t="s">
        <v>75</v>
      </c>
    </row>
    <row r="18" spans="3:10" x14ac:dyDescent="0.2">
      <c r="C18" t="s">
        <v>90</v>
      </c>
      <c r="D18">
        <v>1</v>
      </c>
      <c r="E18">
        <v>7.1499999999999994E-2</v>
      </c>
      <c r="F18">
        <f t="shared" si="0"/>
        <v>7.1499999999999994E-2</v>
      </c>
      <c r="G18">
        <v>0</v>
      </c>
      <c r="H18" t="s">
        <v>22</v>
      </c>
      <c r="I18" t="s">
        <v>235</v>
      </c>
    </row>
    <row r="19" spans="3:10" x14ac:dyDescent="0.2">
      <c r="C19" t="s">
        <v>76</v>
      </c>
      <c r="D19">
        <v>1</v>
      </c>
      <c r="E19">
        <v>0.59</v>
      </c>
      <c r="F19">
        <f t="shared" si="0"/>
        <v>0.59</v>
      </c>
      <c r="G19">
        <v>32</v>
      </c>
      <c r="H19" t="s">
        <v>77</v>
      </c>
    </row>
    <row r="20" spans="3:10" x14ac:dyDescent="0.2">
      <c r="F20">
        <f>SUM(F3:F19)</f>
        <v>2.1121499999999997</v>
      </c>
      <c r="G20">
        <f>SUM(G3:G19)</f>
        <v>35</v>
      </c>
    </row>
    <row r="22" spans="3:10" x14ac:dyDescent="0.2">
      <c r="G22" s="3" t="s">
        <v>86</v>
      </c>
      <c r="H22" s="3"/>
    </row>
    <row r="23" spans="3:10" x14ac:dyDescent="0.2">
      <c r="G23" s="3">
        <f>F20*100+G20</f>
        <v>246.21499999999997</v>
      </c>
      <c r="H23" s="3"/>
    </row>
  </sheetData>
  <mergeCells count="3">
    <mergeCell ref="C1:J1"/>
    <mergeCell ref="G22:H22"/>
    <mergeCell ref="G23:H23"/>
  </mergeCells>
  <hyperlinks>
    <hyperlink ref="J13" r:id="rId1" location="94180a333/=1e1hj2w" xr:uid="{E7DCE4AC-B68F-8544-9F72-9AE6D4DF8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EEC3-63AA-364A-9414-F97FD9727B9B}">
  <sheetPr>
    <tabColor rgb="FF00B050"/>
  </sheetPr>
  <dimension ref="C1:J25"/>
  <sheetViews>
    <sheetView workbookViewId="0">
      <selection activeCell="I31" sqref="I31"/>
    </sheetView>
  </sheetViews>
  <sheetFormatPr baseColWidth="10" defaultRowHeight="16" x14ac:dyDescent="0.2"/>
  <cols>
    <col min="9" max="9" width="79" customWidth="1"/>
    <col min="10" max="10" width="203.1640625" customWidth="1"/>
  </cols>
  <sheetData>
    <row r="1" spans="3:10" x14ac:dyDescent="0.2">
      <c r="C1" s="3" t="s">
        <v>52</v>
      </c>
      <c r="D1" s="3"/>
      <c r="E1" s="3"/>
      <c r="F1" s="3"/>
      <c r="G1" s="3"/>
      <c r="H1" s="3"/>
      <c r="I1" s="3"/>
      <c r="J1" s="3"/>
    </row>
    <row r="2" spans="3:10" x14ac:dyDescent="0.2">
      <c r="C2" t="s">
        <v>0</v>
      </c>
      <c r="D2" t="s">
        <v>1</v>
      </c>
      <c r="E2" t="s">
        <v>2</v>
      </c>
      <c r="F2" t="s">
        <v>3</v>
      </c>
      <c r="G2" t="s">
        <v>37</v>
      </c>
      <c r="H2" t="s">
        <v>50</v>
      </c>
      <c r="I2" t="s">
        <v>51</v>
      </c>
      <c r="J2" t="s">
        <v>53</v>
      </c>
    </row>
    <row r="3" spans="3:10" x14ac:dyDescent="0.2">
      <c r="C3" t="s">
        <v>89</v>
      </c>
      <c r="D3">
        <v>4</v>
      </c>
      <c r="E3">
        <v>3.2500000000000001E-2</v>
      </c>
      <c r="F3">
        <f>D3*E3</f>
        <v>0.13</v>
      </c>
      <c r="G3">
        <v>0</v>
      </c>
      <c r="H3" t="s">
        <v>22</v>
      </c>
      <c r="I3" t="s">
        <v>57</v>
      </c>
      <c r="J3" t="s">
        <v>95</v>
      </c>
    </row>
    <row r="4" spans="3:10" x14ac:dyDescent="0.2">
      <c r="C4" t="s">
        <v>93</v>
      </c>
      <c r="D4">
        <v>1</v>
      </c>
      <c r="E4">
        <v>8.3099999999999993E-2</v>
      </c>
      <c r="F4">
        <f t="shared" ref="F4:F8" si="0">D4*E4</f>
        <v>8.3099999999999993E-2</v>
      </c>
      <c r="G4">
        <v>0</v>
      </c>
      <c r="H4" t="s">
        <v>22</v>
      </c>
      <c r="I4" t="s">
        <v>94</v>
      </c>
      <c r="J4" t="s">
        <v>91</v>
      </c>
    </row>
    <row r="5" spans="3:10" x14ac:dyDescent="0.2">
      <c r="C5" t="s">
        <v>98</v>
      </c>
      <c r="D5">
        <v>3</v>
      </c>
      <c r="E5">
        <v>5.6000000000000001E-2</v>
      </c>
      <c r="F5">
        <f t="shared" si="0"/>
        <v>0.16800000000000001</v>
      </c>
      <c r="G5">
        <v>0</v>
      </c>
      <c r="H5" t="s">
        <v>22</v>
      </c>
      <c r="I5" t="s">
        <v>99</v>
      </c>
      <c r="J5" t="s">
        <v>100</v>
      </c>
    </row>
    <row r="6" spans="3:10" x14ac:dyDescent="0.2">
      <c r="C6" t="s">
        <v>92</v>
      </c>
      <c r="D6">
        <v>3</v>
      </c>
      <c r="E6">
        <v>0.51451999999999998</v>
      </c>
      <c r="F6">
        <f t="shared" si="0"/>
        <v>1.5435599999999998</v>
      </c>
      <c r="G6">
        <v>0</v>
      </c>
      <c r="H6" t="s">
        <v>22</v>
      </c>
    </row>
    <row r="7" spans="3:10" x14ac:dyDescent="0.2">
      <c r="C7" t="s">
        <v>42</v>
      </c>
      <c r="D7">
        <v>3</v>
      </c>
      <c r="E7">
        <v>6.4999999999999997E-3</v>
      </c>
      <c r="F7">
        <f t="shared" si="0"/>
        <v>1.95E-2</v>
      </c>
      <c r="G7">
        <v>0</v>
      </c>
      <c r="H7" t="s">
        <v>22</v>
      </c>
      <c r="I7" t="s">
        <v>96</v>
      </c>
      <c r="J7" t="s">
        <v>97</v>
      </c>
    </row>
    <row r="8" spans="3:10" x14ac:dyDescent="0.2">
      <c r="C8" t="s">
        <v>76</v>
      </c>
      <c r="D8">
        <v>1</v>
      </c>
      <c r="E8">
        <v>0.59</v>
      </c>
      <c r="F8">
        <f t="shared" si="0"/>
        <v>0.59</v>
      </c>
      <c r="G8">
        <v>11</v>
      </c>
      <c r="H8" t="s">
        <v>77</v>
      </c>
    </row>
    <row r="9" spans="3:10" x14ac:dyDescent="0.2">
      <c r="F9">
        <f>SUM(F3:F8)</f>
        <v>2.53416</v>
      </c>
      <c r="G9">
        <f>SUM(G3:G8)</f>
        <v>11</v>
      </c>
    </row>
    <row r="11" spans="3:10" x14ac:dyDescent="0.2">
      <c r="G11" s="3" t="s">
        <v>86</v>
      </c>
      <c r="H11" s="3"/>
    </row>
    <row r="12" spans="3:10" x14ac:dyDescent="0.2">
      <c r="G12" s="3">
        <f>F9*100+G9</f>
        <v>264.416</v>
      </c>
      <c r="H12" s="3"/>
    </row>
    <row r="15" spans="3:10" x14ac:dyDescent="0.2">
      <c r="C15" s="4" t="s">
        <v>101</v>
      </c>
      <c r="D15" s="4"/>
      <c r="E15" s="4"/>
      <c r="F15" s="4"/>
      <c r="G15" s="4"/>
      <c r="H15" s="4"/>
      <c r="I15" s="4"/>
      <c r="J15" s="4"/>
    </row>
    <row r="16" spans="3:10" x14ac:dyDescent="0.2">
      <c r="C16" t="s">
        <v>89</v>
      </c>
      <c r="D16">
        <v>4</v>
      </c>
      <c r="E16">
        <v>3.1997499999999998E-2</v>
      </c>
      <c r="F16">
        <f>D16*E16</f>
        <v>0.12798999999999999</v>
      </c>
      <c r="G16">
        <v>0</v>
      </c>
      <c r="H16" t="s">
        <v>22</v>
      </c>
      <c r="I16" t="s">
        <v>57</v>
      </c>
      <c r="J16" t="s">
        <v>95</v>
      </c>
    </row>
    <row r="17" spans="3:10" x14ac:dyDescent="0.2">
      <c r="C17" t="s">
        <v>93</v>
      </c>
      <c r="D17">
        <v>1</v>
      </c>
      <c r="E17">
        <v>8.3099999999999993E-2</v>
      </c>
      <c r="F17">
        <f t="shared" ref="F17:F21" si="1">D17*E17</f>
        <v>8.3099999999999993E-2</v>
      </c>
      <c r="G17">
        <v>0</v>
      </c>
      <c r="H17" t="s">
        <v>22</v>
      </c>
      <c r="I17" t="s">
        <v>232</v>
      </c>
    </row>
    <row r="18" spans="3:10" x14ac:dyDescent="0.2">
      <c r="C18" t="s">
        <v>98</v>
      </c>
      <c r="D18">
        <v>3</v>
      </c>
      <c r="E18">
        <v>5.6000000000000001E-2</v>
      </c>
      <c r="F18">
        <f t="shared" si="1"/>
        <v>0.16800000000000001</v>
      </c>
      <c r="G18">
        <v>0</v>
      </c>
      <c r="H18" t="s">
        <v>22</v>
      </c>
      <c r="I18" t="s">
        <v>99</v>
      </c>
      <c r="J18" t="s">
        <v>100</v>
      </c>
    </row>
    <row r="19" spans="3:10" x14ac:dyDescent="0.2">
      <c r="C19" t="s">
        <v>92</v>
      </c>
      <c r="D19">
        <v>3</v>
      </c>
      <c r="E19">
        <v>0.21643000000000001</v>
      </c>
      <c r="F19">
        <f t="shared" si="1"/>
        <v>0.64929000000000003</v>
      </c>
      <c r="G19">
        <v>0</v>
      </c>
      <c r="H19" t="s">
        <v>22</v>
      </c>
      <c r="I19" t="s">
        <v>102</v>
      </c>
      <c r="J19" t="s">
        <v>104</v>
      </c>
    </row>
    <row r="20" spans="3:10" x14ac:dyDescent="0.2">
      <c r="C20" t="s">
        <v>42</v>
      </c>
      <c r="D20">
        <v>3</v>
      </c>
      <c r="E20">
        <v>6.0000000000000001E-3</v>
      </c>
      <c r="F20">
        <f t="shared" si="1"/>
        <v>1.8000000000000002E-2</v>
      </c>
      <c r="G20">
        <v>0</v>
      </c>
      <c r="H20" t="s">
        <v>22</v>
      </c>
      <c r="I20" t="s">
        <v>96</v>
      </c>
      <c r="J20" t="s">
        <v>97</v>
      </c>
    </row>
    <row r="21" spans="3:10" x14ac:dyDescent="0.2">
      <c r="C21" t="s">
        <v>76</v>
      </c>
      <c r="D21">
        <v>1</v>
      </c>
      <c r="E21">
        <v>0.69</v>
      </c>
      <c r="F21">
        <f t="shared" si="1"/>
        <v>0.69</v>
      </c>
      <c r="G21">
        <v>11</v>
      </c>
      <c r="H21" t="s">
        <v>77</v>
      </c>
      <c r="I21" t="s">
        <v>103</v>
      </c>
    </row>
    <row r="22" spans="3:10" x14ac:dyDescent="0.2">
      <c r="F22">
        <f>SUM(F16:F21)</f>
        <v>1.73638</v>
      </c>
      <c r="G22">
        <f>SUM(G16:G21)</f>
        <v>11</v>
      </c>
    </row>
    <row r="24" spans="3:10" x14ac:dyDescent="0.2">
      <c r="G24" s="3" t="s">
        <v>86</v>
      </c>
      <c r="H24" s="3"/>
    </row>
    <row r="25" spans="3:10" x14ac:dyDescent="0.2">
      <c r="G25" s="3">
        <f>F22*100+G22</f>
        <v>184.63800000000001</v>
      </c>
      <c r="H25" s="3"/>
    </row>
  </sheetData>
  <mergeCells count="6">
    <mergeCell ref="C1:J1"/>
    <mergeCell ref="G11:H11"/>
    <mergeCell ref="G12:H12"/>
    <mergeCell ref="G24:H24"/>
    <mergeCell ref="G25:H25"/>
    <mergeCell ref="C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2786-96B8-0641-8EFB-61FF1D440BC8}">
  <sheetPr>
    <tabColor rgb="FF00B050"/>
  </sheetPr>
  <dimension ref="C4:J11"/>
  <sheetViews>
    <sheetView workbookViewId="0">
      <selection activeCell="D16" sqref="D16"/>
    </sheetView>
  </sheetViews>
  <sheetFormatPr baseColWidth="10" defaultRowHeight="16" x14ac:dyDescent="0.2"/>
  <cols>
    <col min="3" max="3" width="28.6640625" customWidth="1"/>
    <col min="7" max="7" width="23.6640625" customWidth="1"/>
    <col min="8" max="8" width="20.6640625" customWidth="1"/>
    <col min="9" max="9" width="37" customWidth="1"/>
    <col min="10" max="10" width="105.6640625" customWidth="1"/>
  </cols>
  <sheetData>
    <row r="4" spans="3:10" x14ac:dyDescent="0.2">
      <c r="C4" s="3" t="s">
        <v>150</v>
      </c>
      <c r="D4" s="3"/>
      <c r="E4" s="3"/>
      <c r="F4" s="3"/>
      <c r="G4" s="3"/>
      <c r="H4" s="3"/>
      <c r="I4" s="3"/>
    </row>
    <row r="5" spans="3:10" x14ac:dyDescent="0.2">
      <c r="C5" t="s">
        <v>0</v>
      </c>
      <c r="D5" t="s">
        <v>1</v>
      </c>
      <c r="E5" t="s">
        <v>2</v>
      </c>
      <c r="F5" t="s">
        <v>3</v>
      </c>
      <c r="G5" t="s">
        <v>13</v>
      </c>
      <c r="H5" t="s">
        <v>14</v>
      </c>
      <c r="I5" t="s">
        <v>15</v>
      </c>
      <c r="J5" t="s">
        <v>53</v>
      </c>
    </row>
    <row r="6" spans="3:10" x14ac:dyDescent="0.2">
      <c r="C6" t="s">
        <v>108</v>
      </c>
      <c r="D6">
        <v>1</v>
      </c>
      <c r="E6">
        <v>0.36</v>
      </c>
      <c r="F6">
        <f>D6*E6</f>
        <v>0.36</v>
      </c>
    </row>
    <row r="7" spans="3:10" x14ac:dyDescent="0.2">
      <c r="C7" t="s">
        <v>11</v>
      </c>
      <c r="D7">
        <v>1</v>
      </c>
      <c r="E7">
        <v>6.4799999999999996E-2</v>
      </c>
      <c r="F7">
        <f t="shared" ref="F7:F10" si="0">D7*E7</f>
        <v>6.4799999999999996E-2</v>
      </c>
      <c r="I7" t="s">
        <v>230</v>
      </c>
      <c r="J7" t="s">
        <v>229</v>
      </c>
    </row>
    <row r="8" spans="3:10" x14ac:dyDescent="0.2">
      <c r="C8" t="s">
        <v>147</v>
      </c>
      <c r="D8">
        <v>1</v>
      </c>
      <c r="E8">
        <v>0.1104</v>
      </c>
      <c r="F8">
        <f t="shared" si="0"/>
        <v>0.1104</v>
      </c>
      <c r="J8" t="s">
        <v>231</v>
      </c>
    </row>
    <row r="9" spans="3:10" x14ac:dyDescent="0.2">
      <c r="C9" t="s">
        <v>148</v>
      </c>
      <c r="D9">
        <v>1</v>
      </c>
      <c r="E9">
        <v>1.455E-2</v>
      </c>
      <c r="F9">
        <f t="shared" si="0"/>
        <v>1.455E-2</v>
      </c>
      <c r="I9" t="s">
        <v>227</v>
      </c>
      <c r="J9" t="s">
        <v>228</v>
      </c>
    </row>
    <row r="10" spans="3:10" x14ac:dyDescent="0.2">
      <c r="C10" t="s">
        <v>149</v>
      </c>
      <c r="D10">
        <v>1</v>
      </c>
      <c r="E10">
        <v>0.25080000000000002</v>
      </c>
      <c r="F10">
        <f t="shared" si="0"/>
        <v>0.25080000000000002</v>
      </c>
      <c r="I10" t="s">
        <v>225</v>
      </c>
      <c r="J10" t="s">
        <v>224</v>
      </c>
    </row>
    <row r="11" spans="3:10" x14ac:dyDescent="0.2">
      <c r="F11">
        <f>SUM(F6:F10)</f>
        <v>0.80054999999999987</v>
      </c>
    </row>
  </sheetData>
  <mergeCells count="1">
    <mergeCell ref="C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DE71-EC3F-2F49-BDFE-9D0828872B3B}">
  <sheetPr>
    <tabColor rgb="FFC00000"/>
  </sheetPr>
  <dimension ref="C4:J25"/>
  <sheetViews>
    <sheetView workbookViewId="0">
      <selection activeCell="C4" sqref="C4:J5"/>
    </sheetView>
  </sheetViews>
  <sheetFormatPr baseColWidth="10" defaultRowHeight="16" x14ac:dyDescent="0.2"/>
  <cols>
    <col min="3" max="3" width="28.6640625" customWidth="1"/>
    <col min="7" max="7" width="23.6640625" customWidth="1"/>
    <col min="8" max="8" width="20.6640625" customWidth="1"/>
    <col min="9" max="9" width="37" customWidth="1"/>
    <col min="10" max="10" width="105.6640625" customWidth="1"/>
  </cols>
  <sheetData>
    <row r="4" spans="3:10" x14ac:dyDescent="0.2">
      <c r="C4" s="3" t="s">
        <v>107</v>
      </c>
      <c r="D4" s="3"/>
      <c r="E4" s="3"/>
      <c r="F4" s="3"/>
      <c r="G4" s="3"/>
      <c r="H4" s="3"/>
      <c r="I4" s="3"/>
    </row>
    <row r="5" spans="3:10" x14ac:dyDescent="0.2">
      <c r="C5" t="s">
        <v>0</v>
      </c>
      <c r="D5" t="s">
        <v>1</v>
      </c>
      <c r="E5" t="s">
        <v>2</v>
      </c>
      <c r="F5" t="s">
        <v>3</v>
      </c>
      <c r="G5" t="s">
        <v>13</v>
      </c>
      <c r="H5" t="s">
        <v>14</v>
      </c>
      <c r="I5" t="s">
        <v>15</v>
      </c>
      <c r="J5" t="s">
        <v>53</v>
      </c>
    </row>
    <row r="6" spans="3:10" x14ac:dyDescent="0.2">
      <c r="C6" t="s">
        <v>108</v>
      </c>
      <c r="D6">
        <v>1</v>
      </c>
      <c r="E6">
        <v>0.62</v>
      </c>
      <c r="F6">
        <f>D6*E6</f>
        <v>0.62</v>
      </c>
      <c r="G6">
        <v>0</v>
      </c>
      <c r="H6" t="s">
        <v>109</v>
      </c>
      <c r="I6" t="s">
        <v>110</v>
      </c>
    </row>
    <row r="7" spans="3:10" x14ac:dyDescent="0.2">
      <c r="C7" t="s">
        <v>111</v>
      </c>
      <c r="D7">
        <v>2</v>
      </c>
      <c r="E7">
        <v>0.219</v>
      </c>
      <c r="F7">
        <f t="shared" ref="F7:F22" si="0">D7*E7</f>
        <v>0.438</v>
      </c>
      <c r="G7">
        <v>0</v>
      </c>
      <c r="H7" t="s">
        <v>22</v>
      </c>
      <c r="I7" t="s">
        <v>112</v>
      </c>
      <c r="J7" t="s">
        <v>113</v>
      </c>
    </row>
    <row r="8" spans="3:10" x14ac:dyDescent="0.2">
      <c r="C8" t="s">
        <v>114</v>
      </c>
      <c r="D8">
        <v>10</v>
      </c>
      <c r="E8">
        <v>7.7999999999999996E-3</v>
      </c>
      <c r="F8">
        <f t="shared" si="0"/>
        <v>7.8E-2</v>
      </c>
      <c r="G8">
        <v>0</v>
      </c>
      <c r="H8" t="s">
        <v>22</v>
      </c>
      <c r="I8" t="s">
        <v>115</v>
      </c>
      <c r="J8" t="s">
        <v>116</v>
      </c>
    </row>
    <row r="9" spans="3:10" x14ac:dyDescent="0.2">
      <c r="C9" t="s">
        <v>117</v>
      </c>
      <c r="D9">
        <v>10</v>
      </c>
      <c r="E9">
        <v>5.4999999999999997E-3</v>
      </c>
      <c r="F9">
        <f t="shared" si="0"/>
        <v>5.4999999999999993E-2</v>
      </c>
      <c r="G9">
        <v>0</v>
      </c>
      <c r="H9" t="s">
        <v>22</v>
      </c>
      <c r="I9" t="s">
        <v>115</v>
      </c>
      <c r="J9" t="s">
        <v>118</v>
      </c>
    </row>
    <row r="10" spans="3:10" x14ac:dyDescent="0.2">
      <c r="C10" t="s">
        <v>119</v>
      </c>
      <c r="D10">
        <v>1</v>
      </c>
      <c r="E10">
        <v>0.77239999999999998</v>
      </c>
      <c r="F10">
        <f t="shared" si="0"/>
        <v>0.77239999999999998</v>
      </c>
      <c r="H10" t="s">
        <v>65</v>
      </c>
      <c r="I10" t="s">
        <v>120</v>
      </c>
      <c r="J10" t="s">
        <v>121</v>
      </c>
    </row>
    <row r="11" spans="3:10" x14ac:dyDescent="0.2">
      <c r="C11" t="s">
        <v>122</v>
      </c>
      <c r="D11">
        <v>1</v>
      </c>
      <c r="E11">
        <v>1.46E-2</v>
      </c>
      <c r="F11">
        <f t="shared" si="0"/>
        <v>1.46E-2</v>
      </c>
      <c r="G11">
        <v>0</v>
      </c>
      <c r="H11" t="s">
        <v>22</v>
      </c>
      <c r="J11" t="s">
        <v>123</v>
      </c>
    </row>
    <row r="12" spans="3:10" x14ac:dyDescent="0.2">
      <c r="C12" t="s">
        <v>124</v>
      </c>
      <c r="D12">
        <v>2</v>
      </c>
      <c r="E12">
        <v>0.1699</v>
      </c>
      <c r="F12">
        <f t="shared" si="0"/>
        <v>0.33979999999999999</v>
      </c>
      <c r="G12">
        <v>0</v>
      </c>
      <c r="H12" t="s">
        <v>125</v>
      </c>
      <c r="J12" t="s">
        <v>126</v>
      </c>
    </row>
    <row r="13" spans="3:10" x14ac:dyDescent="0.2">
      <c r="C13" t="s">
        <v>127</v>
      </c>
      <c r="D13">
        <v>2</v>
      </c>
      <c r="E13">
        <v>2.8000000000000001E-2</v>
      </c>
      <c r="F13">
        <f t="shared" si="0"/>
        <v>5.6000000000000001E-2</v>
      </c>
      <c r="H13" t="s">
        <v>128</v>
      </c>
      <c r="J13" t="s">
        <v>129</v>
      </c>
    </row>
    <row r="14" spans="3:10" x14ac:dyDescent="0.2">
      <c r="F14">
        <f>SUM(F6:F13)</f>
        <v>2.3738000000000001</v>
      </c>
      <c r="G14" t="s">
        <v>130</v>
      </c>
    </row>
    <row r="15" spans="3:10" x14ac:dyDescent="0.2">
      <c r="F15">
        <f>F14-F12</f>
        <v>2.0340000000000003</v>
      </c>
      <c r="G15" t="s">
        <v>131</v>
      </c>
    </row>
    <row r="17" spans="3:10" x14ac:dyDescent="0.2">
      <c r="C17" t="s">
        <v>132</v>
      </c>
      <c r="D17">
        <v>1</v>
      </c>
      <c r="E17">
        <v>0.23</v>
      </c>
      <c r="F17">
        <f t="shared" si="0"/>
        <v>0.23</v>
      </c>
      <c r="H17" t="s">
        <v>22</v>
      </c>
      <c r="I17" t="s">
        <v>133</v>
      </c>
      <c r="J17" t="s">
        <v>134</v>
      </c>
    </row>
    <row r="18" spans="3:10" x14ac:dyDescent="0.2">
      <c r="C18" t="s">
        <v>135</v>
      </c>
      <c r="D18">
        <v>1</v>
      </c>
      <c r="E18">
        <v>9.2999999999999992E-3</v>
      </c>
      <c r="F18">
        <f t="shared" si="0"/>
        <v>9.2999999999999992E-3</v>
      </c>
      <c r="H18" t="s">
        <v>22</v>
      </c>
      <c r="I18" t="s">
        <v>115</v>
      </c>
      <c r="J18" t="s">
        <v>136</v>
      </c>
    </row>
    <row r="19" spans="3:10" x14ac:dyDescent="0.2">
      <c r="C19" t="s">
        <v>137</v>
      </c>
      <c r="D19">
        <v>2</v>
      </c>
      <c r="E19">
        <v>7.7999999999999996E-3</v>
      </c>
      <c r="F19">
        <f t="shared" si="0"/>
        <v>1.5599999999999999E-2</v>
      </c>
      <c r="H19" t="s">
        <v>22</v>
      </c>
      <c r="I19" t="s">
        <v>115</v>
      </c>
      <c r="J19" t="s">
        <v>138</v>
      </c>
    </row>
    <row r="20" spans="3:10" x14ac:dyDescent="0.2">
      <c r="C20" t="s">
        <v>139</v>
      </c>
      <c r="D20">
        <v>1</v>
      </c>
      <c r="E20">
        <v>1.41E-2</v>
      </c>
      <c r="F20">
        <f t="shared" si="0"/>
        <v>1.41E-2</v>
      </c>
      <c r="H20" t="s">
        <v>22</v>
      </c>
      <c r="I20" t="s">
        <v>115</v>
      </c>
      <c r="J20" t="s">
        <v>140</v>
      </c>
    </row>
    <row r="21" spans="3:10" x14ac:dyDescent="0.2">
      <c r="C21" t="s">
        <v>141</v>
      </c>
      <c r="D21">
        <v>1</v>
      </c>
      <c r="E21">
        <v>1.61E-2</v>
      </c>
      <c r="F21">
        <f t="shared" si="0"/>
        <v>1.61E-2</v>
      </c>
      <c r="H21" t="s">
        <v>22</v>
      </c>
      <c r="I21" t="s">
        <v>115</v>
      </c>
      <c r="J21" t="s">
        <v>142</v>
      </c>
    </row>
    <row r="22" spans="3:10" x14ac:dyDescent="0.2">
      <c r="C22" t="s">
        <v>143</v>
      </c>
      <c r="D22">
        <v>1</v>
      </c>
      <c r="E22">
        <v>0.54090000000000005</v>
      </c>
      <c r="F22">
        <f t="shared" si="0"/>
        <v>0.54090000000000005</v>
      </c>
    </row>
    <row r="23" spans="3:10" x14ac:dyDescent="0.2">
      <c r="F23">
        <f>SUM(F17:F21)</f>
        <v>0.28510000000000002</v>
      </c>
      <c r="G23" t="s">
        <v>144</v>
      </c>
    </row>
    <row r="24" spans="3:10" x14ac:dyDescent="0.2">
      <c r="F24">
        <f>SUM(F17:F21)+F14</f>
        <v>2.6589</v>
      </c>
      <c r="G24" t="s">
        <v>145</v>
      </c>
    </row>
    <row r="25" spans="3:10" x14ac:dyDescent="0.2">
      <c r="F25">
        <f>F24+F22</f>
        <v>3.1998000000000002</v>
      </c>
      <c r="G25" t="s">
        <v>146</v>
      </c>
    </row>
  </sheetData>
  <mergeCells count="1">
    <mergeCell ref="C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5B23-BDB8-C348-835A-5D6A4D8AB5FD}">
  <sheetPr>
    <tabColor rgb="FFC00000"/>
  </sheetPr>
  <dimension ref="C4:J11"/>
  <sheetViews>
    <sheetView workbookViewId="0">
      <selection activeCell="E17" sqref="E17"/>
    </sheetView>
  </sheetViews>
  <sheetFormatPr baseColWidth="10" defaultRowHeight="16" x14ac:dyDescent="0.2"/>
  <cols>
    <col min="3" max="3" width="28.6640625" customWidth="1"/>
    <col min="7" max="7" width="23.6640625" customWidth="1"/>
    <col min="8" max="8" width="20.6640625" customWidth="1"/>
    <col min="9" max="9" width="37" customWidth="1"/>
    <col min="10" max="10" width="105.6640625" customWidth="1"/>
  </cols>
  <sheetData>
    <row r="4" spans="3:10" x14ac:dyDescent="0.2">
      <c r="C4" s="3" t="s">
        <v>150</v>
      </c>
      <c r="D4" s="3"/>
      <c r="E4" s="3"/>
      <c r="F4" s="3"/>
      <c r="G4" s="3"/>
      <c r="H4" s="3"/>
      <c r="I4" s="3"/>
    </row>
    <row r="5" spans="3:10" x14ac:dyDescent="0.2">
      <c r="C5" t="s">
        <v>0</v>
      </c>
      <c r="D5" t="s">
        <v>1</v>
      </c>
      <c r="E5" t="s">
        <v>2</v>
      </c>
      <c r="F5" t="s">
        <v>3</v>
      </c>
      <c r="G5" t="s">
        <v>13</v>
      </c>
      <c r="H5" t="s">
        <v>14</v>
      </c>
      <c r="I5" t="s">
        <v>15</v>
      </c>
      <c r="J5" t="s">
        <v>53</v>
      </c>
    </row>
    <row r="6" spans="3:10" x14ac:dyDescent="0.2">
      <c r="C6" t="s">
        <v>108</v>
      </c>
      <c r="D6">
        <v>1</v>
      </c>
      <c r="E6">
        <v>0.28999999999999998</v>
      </c>
    </row>
    <row r="7" spans="3:10" x14ac:dyDescent="0.2">
      <c r="C7" t="s">
        <v>11</v>
      </c>
      <c r="D7">
        <v>1</v>
      </c>
    </row>
    <row r="8" spans="3:10" x14ac:dyDescent="0.2">
      <c r="C8" t="s">
        <v>147</v>
      </c>
      <c r="D8">
        <v>1</v>
      </c>
    </row>
    <row r="9" spans="3:10" x14ac:dyDescent="0.2">
      <c r="C9" t="s">
        <v>148</v>
      </c>
      <c r="D9">
        <v>1</v>
      </c>
    </row>
    <row r="10" spans="3:10" x14ac:dyDescent="0.2">
      <c r="C10" t="s">
        <v>149</v>
      </c>
      <c r="D10">
        <v>1</v>
      </c>
    </row>
    <row r="11" spans="3:10" x14ac:dyDescent="0.2">
      <c r="C11" t="s">
        <v>151</v>
      </c>
      <c r="D11">
        <v>1</v>
      </c>
    </row>
  </sheetData>
  <mergeCells count="1">
    <mergeCell ref="C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AA0B-6056-C242-8902-57FEE1924957}">
  <sheetPr>
    <tabColor rgb="FF00B050"/>
  </sheetPr>
  <dimension ref="D3:J5"/>
  <sheetViews>
    <sheetView workbookViewId="0">
      <selection activeCell="J9" sqref="J9"/>
    </sheetView>
  </sheetViews>
  <sheetFormatPr baseColWidth="10" defaultRowHeight="16" x14ac:dyDescent="0.2"/>
  <sheetData>
    <row r="3" spans="4:10" x14ac:dyDescent="0.2">
      <c r="D3" s="3" t="s">
        <v>152</v>
      </c>
      <c r="E3" s="3"/>
      <c r="F3" s="3"/>
      <c r="G3" s="3"/>
      <c r="H3" s="3"/>
      <c r="I3" s="3"/>
      <c r="J3" s="3"/>
    </row>
    <row r="4" spans="4:10" x14ac:dyDescent="0.2">
      <c r="D4" t="s">
        <v>0</v>
      </c>
      <c r="E4" t="s">
        <v>1</v>
      </c>
      <c r="F4" t="s">
        <v>2</v>
      </c>
      <c r="G4" t="s">
        <v>3</v>
      </c>
    </row>
    <row r="5" spans="4:10" x14ac:dyDescent="0.2">
      <c r="D5" t="s">
        <v>108</v>
      </c>
      <c r="E5">
        <v>100</v>
      </c>
      <c r="F5">
        <v>0.82</v>
      </c>
      <c r="G5">
        <f>E5*F5</f>
        <v>82</v>
      </c>
    </row>
  </sheetData>
  <mergeCells count="1">
    <mergeCell ref="D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F666-4319-844A-BA3F-8498FD728DBC}">
  <sheetPr>
    <tabColor rgb="FF00B050"/>
  </sheetPr>
  <dimension ref="D4:K21"/>
  <sheetViews>
    <sheetView topLeftCell="C1" workbookViewId="0">
      <selection activeCell="K18" sqref="K18"/>
    </sheetView>
  </sheetViews>
  <sheetFormatPr baseColWidth="10" defaultRowHeight="16" x14ac:dyDescent="0.2"/>
  <cols>
    <col min="4" max="4" width="17.33203125" customWidth="1"/>
    <col min="10" max="10" width="53.5" customWidth="1"/>
  </cols>
  <sheetData>
    <row r="4" spans="4:11" x14ac:dyDescent="0.2">
      <c r="D4" s="3" t="s">
        <v>206</v>
      </c>
      <c r="E4" s="3"/>
      <c r="F4" s="3"/>
      <c r="G4" s="3"/>
      <c r="H4" s="3"/>
      <c r="I4" s="3"/>
      <c r="J4" s="3"/>
    </row>
    <row r="5" spans="4:11" x14ac:dyDescent="0.2">
      <c r="D5" t="s">
        <v>0</v>
      </c>
      <c r="E5" t="s">
        <v>1</v>
      </c>
      <c r="F5" t="s">
        <v>2</v>
      </c>
      <c r="G5" t="s">
        <v>3</v>
      </c>
      <c r="H5" t="s">
        <v>13</v>
      </c>
      <c r="I5" t="s">
        <v>14</v>
      </c>
      <c r="J5" t="s">
        <v>15</v>
      </c>
      <c r="K5" t="s">
        <v>53</v>
      </c>
    </row>
    <row r="6" spans="4:11" x14ac:dyDescent="0.2">
      <c r="D6" t="s">
        <v>164</v>
      </c>
      <c r="E6">
        <v>3</v>
      </c>
      <c r="F6">
        <v>2.2200000000000001E-2</v>
      </c>
      <c r="G6">
        <f>E6*F6</f>
        <v>6.6600000000000006E-2</v>
      </c>
      <c r="J6" t="s">
        <v>173</v>
      </c>
      <c r="K6" s="1" t="s">
        <v>166</v>
      </c>
    </row>
    <row r="7" spans="4:11" x14ac:dyDescent="0.2">
      <c r="D7" t="s">
        <v>163</v>
      </c>
      <c r="E7">
        <v>2</v>
      </c>
      <c r="F7">
        <v>0.10605000000000001</v>
      </c>
      <c r="G7">
        <f t="shared" ref="G7:G20" si="0">E7*F7</f>
        <v>0.21210000000000001</v>
      </c>
      <c r="J7" t="s">
        <v>174</v>
      </c>
      <c r="K7" t="s">
        <v>165</v>
      </c>
    </row>
    <row r="8" spans="4:11" x14ac:dyDescent="0.2">
      <c r="D8" t="s">
        <v>153</v>
      </c>
      <c r="E8">
        <v>1</v>
      </c>
      <c r="F8">
        <v>7.9000000000000008E-3</v>
      </c>
      <c r="G8">
        <f t="shared" si="0"/>
        <v>7.9000000000000008E-3</v>
      </c>
      <c r="J8" t="s">
        <v>175</v>
      </c>
      <c r="K8" t="s">
        <v>169</v>
      </c>
    </row>
    <row r="9" spans="4:11" x14ac:dyDescent="0.2">
      <c r="D9" t="s">
        <v>154</v>
      </c>
      <c r="E9">
        <v>1</v>
      </c>
      <c r="F9">
        <v>5.5999999999999999E-3</v>
      </c>
      <c r="G9">
        <f t="shared" si="0"/>
        <v>5.5999999999999999E-3</v>
      </c>
      <c r="J9" t="s">
        <v>178</v>
      </c>
      <c r="K9" t="s">
        <v>170</v>
      </c>
    </row>
    <row r="10" spans="4:11" x14ac:dyDescent="0.2">
      <c r="D10" t="s">
        <v>155</v>
      </c>
      <c r="E10">
        <v>2</v>
      </c>
      <c r="F10">
        <v>5.3E-3</v>
      </c>
      <c r="G10">
        <f t="shared" si="0"/>
        <v>1.06E-2</v>
      </c>
      <c r="J10" t="s">
        <v>176</v>
      </c>
      <c r="K10" t="s">
        <v>171</v>
      </c>
    </row>
    <row r="11" spans="4:11" x14ac:dyDescent="0.2">
      <c r="D11" t="s">
        <v>156</v>
      </c>
      <c r="E11">
        <v>1</v>
      </c>
      <c r="F11">
        <v>5.3E-3</v>
      </c>
      <c r="G11">
        <f t="shared" si="0"/>
        <v>5.3E-3</v>
      </c>
      <c r="J11" t="s">
        <v>177</v>
      </c>
      <c r="K11" t="s">
        <v>171</v>
      </c>
    </row>
    <row r="12" spans="4:11" x14ac:dyDescent="0.2">
      <c r="D12" t="s">
        <v>157</v>
      </c>
      <c r="E12">
        <v>1</v>
      </c>
      <c r="F12">
        <v>1.47E-2</v>
      </c>
      <c r="G12">
        <f t="shared" si="0"/>
        <v>1.47E-2</v>
      </c>
      <c r="J12" t="s">
        <v>179</v>
      </c>
      <c r="K12" t="s">
        <v>168</v>
      </c>
    </row>
    <row r="13" spans="4:11" x14ac:dyDescent="0.2">
      <c r="D13" t="s">
        <v>162</v>
      </c>
      <c r="E13">
        <v>1</v>
      </c>
      <c r="F13">
        <v>0.92749999999999999</v>
      </c>
      <c r="G13">
        <f t="shared" si="0"/>
        <v>0.92749999999999999</v>
      </c>
      <c r="J13" t="s">
        <v>180</v>
      </c>
      <c r="K13" t="s">
        <v>167</v>
      </c>
    </row>
    <row r="14" spans="4:11" x14ac:dyDescent="0.2">
      <c r="D14" t="s">
        <v>172</v>
      </c>
      <c r="E14">
        <v>1</v>
      </c>
      <c r="F14">
        <v>0.21279999999999999</v>
      </c>
      <c r="G14">
        <f t="shared" si="0"/>
        <v>0.21279999999999999</v>
      </c>
      <c r="J14" t="s">
        <v>182</v>
      </c>
      <c r="K14" t="s">
        <v>181</v>
      </c>
    </row>
    <row r="15" spans="4:11" x14ac:dyDescent="0.2">
      <c r="D15" t="s">
        <v>186</v>
      </c>
      <c r="E15">
        <v>1</v>
      </c>
      <c r="F15">
        <v>8.3000000000000001E-3</v>
      </c>
      <c r="G15">
        <f t="shared" si="0"/>
        <v>8.3000000000000001E-3</v>
      </c>
      <c r="K15" t="s">
        <v>189</v>
      </c>
    </row>
    <row r="16" spans="4:11" x14ac:dyDescent="0.2">
      <c r="D16" t="s">
        <v>187</v>
      </c>
      <c r="E16">
        <v>1</v>
      </c>
      <c r="F16">
        <v>8.8000000000000005E-3</v>
      </c>
      <c r="G16">
        <f t="shared" si="0"/>
        <v>8.8000000000000005E-3</v>
      </c>
      <c r="K16" t="s">
        <v>190</v>
      </c>
    </row>
    <row r="17" spans="4:11" x14ac:dyDescent="0.2">
      <c r="D17" t="s">
        <v>188</v>
      </c>
      <c r="E17">
        <v>2</v>
      </c>
      <c r="F17">
        <v>5.3949999999999998E-2</v>
      </c>
      <c r="G17">
        <f t="shared" si="0"/>
        <v>0.1079</v>
      </c>
      <c r="J17" t="s">
        <v>192</v>
      </c>
      <c r="K17" t="s">
        <v>191</v>
      </c>
    </row>
    <row r="18" spans="4:11" x14ac:dyDescent="0.2">
      <c r="D18" t="s">
        <v>203</v>
      </c>
      <c r="E18">
        <v>1</v>
      </c>
      <c r="F18">
        <v>8.5000000000000006E-3</v>
      </c>
      <c r="G18">
        <f t="shared" si="0"/>
        <v>8.5000000000000006E-3</v>
      </c>
      <c r="K18" t="s">
        <v>204</v>
      </c>
    </row>
    <row r="19" spans="4:11" x14ac:dyDescent="0.2">
      <c r="D19" t="s">
        <v>183</v>
      </c>
      <c r="E19">
        <v>1</v>
      </c>
      <c r="F19">
        <v>0.82</v>
      </c>
      <c r="G19">
        <f t="shared" si="0"/>
        <v>0.82</v>
      </c>
      <c r="J19" t="s">
        <v>185</v>
      </c>
    </row>
    <row r="20" spans="4:11" x14ac:dyDescent="0.2">
      <c r="D20" t="s">
        <v>184</v>
      </c>
      <c r="E20">
        <v>1</v>
      </c>
      <c r="F20">
        <v>1.57</v>
      </c>
      <c r="G20">
        <f t="shared" si="0"/>
        <v>1.57</v>
      </c>
      <c r="J20" t="s">
        <v>185</v>
      </c>
    </row>
    <row r="21" spans="4:11" x14ac:dyDescent="0.2">
      <c r="G21">
        <f>SUM(G6:G20)</f>
        <v>3.9866000000000001</v>
      </c>
    </row>
  </sheetData>
  <mergeCells count="1">
    <mergeCell ref="D4:J4"/>
  </mergeCells>
  <hyperlinks>
    <hyperlink ref="K6" r:id="rId1" display="https://www.aliexpress.com/item/500pcs-8x3-Free-Shipping-Ferrite-magnet-ferrite-disc-magnet-dia8x3mm-Whole-Sales-Brand-New-Ferrite-Magnet/32719747756.html?spm=2114.search0103.3.208.f5856f9eSkT935&amp;ws_ab_test=searchweb0_0,searchweb201602_7_10065_10130_10068_10890_10547_319_10546_317_10548_10545_10696_453_10084_454_10083_10618_10307_537_536_10902_10059_10884_10887_321_322_10103,searchweb201603_6,ppcSwitch_0&amp;algo_expid=58482462-2aef-4846-a172-d148780a2aca-32&amp;algo_pvid=58482462-2aef-4846-a172-d148780a2aca&amp;transAbTest=ae803_5" xr:uid="{916B98BA-AEED-3044-81CE-8CCF204BA73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4581-7B8B-3A4B-9581-F24F16C5D4CF}">
  <sheetPr>
    <tabColor rgb="FF00B050"/>
  </sheetPr>
  <dimension ref="C5:J18"/>
  <sheetViews>
    <sheetView workbookViewId="0">
      <selection activeCell="E21" sqref="E21"/>
    </sheetView>
  </sheetViews>
  <sheetFormatPr baseColWidth="10" defaultRowHeight="16" x14ac:dyDescent="0.2"/>
  <cols>
    <col min="2" max="2" width="10.83203125" customWidth="1"/>
    <col min="3" max="3" width="14" customWidth="1"/>
    <col min="9" max="9" width="46.1640625" customWidth="1"/>
  </cols>
  <sheetData>
    <row r="5" spans="3:10" x14ac:dyDescent="0.2">
      <c r="C5" s="3" t="s">
        <v>205</v>
      </c>
      <c r="D5" s="3"/>
      <c r="E5" s="3"/>
      <c r="F5" s="3"/>
      <c r="G5" s="3"/>
      <c r="H5" s="3"/>
      <c r="I5" s="3"/>
    </row>
    <row r="6" spans="3:10" x14ac:dyDescent="0.2">
      <c r="C6" t="s">
        <v>0</v>
      </c>
      <c r="D6" t="s">
        <v>1</v>
      </c>
      <c r="E6" t="s">
        <v>2</v>
      </c>
      <c r="F6" t="s">
        <v>3</v>
      </c>
      <c r="G6" t="s">
        <v>13</v>
      </c>
      <c r="H6" t="s">
        <v>14</v>
      </c>
      <c r="I6" t="s">
        <v>15</v>
      </c>
      <c r="J6" t="s">
        <v>53</v>
      </c>
    </row>
    <row r="7" spans="3:10" x14ac:dyDescent="0.2">
      <c r="C7" t="s">
        <v>207</v>
      </c>
      <c r="D7">
        <v>4</v>
      </c>
      <c r="E7">
        <v>5.3E-3</v>
      </c>
      <c r="F7">
        <f>D7*E7</f>
        <v>2.12E-2</v>
      </c>
      <c r="I7" t="s">
        <v>211</v>
      </c>
      <c r="J7" t="s">
        <v>171</v>
      </c>
    </row>
    <row r="8" spans="3:10" x14ac:dyDescent="0.2">
      <c r="C8" t="s">
        <v>203</v>
      </c>
      <c r="D8">
        <v>1</v>
      </c>
      <c r="E8">
        <v>8.5000000000000006E-3</v>
      </c>
      <c r="F8">
        <f t="shared" ref="F8:F15" si="0">D8*E8</f>
        <v>8.5000000000000006E-3</v>
      </c>
      <c r="I8" t="s">
        <v>212</v>
      </c>
      <c r="J8" t="s">
        <v>204</v>
      </c>
    </row>
    <row r="9" spans="3:10" x14ac:dyDescent="0.2">
      <c r="C9" t="s">
        <v>208</v>
      </c>
      <c r="D9">
        <v>1</v>
      </c>
      <c r="E9">
        <v>9.4999999999999998E-3</v>
      </c>
      <c r="F9">
        <f t="shared" si="0"/>
        <v>9.4999999999999998E-3</v>
      </c>
      <c r="I9" t="s">
        <v>213</v>
      </c>
      <c r="J9" t="s">
        <v>204</v>
      </c>
    </row>
    <row r="10" spans="3:10" x14ac:dyDescent="0.2">
      <c r="C10" t="s">
        <v>209</v>
      </c>
      <c r="D10">
        <v>1</v>
      </c>
      <c r="E10">
        <v>9.4999999999999998E-3</v>
      </c>
      <c r="F10">
        <f t="shared" si="0"/>
        <v>9.4999999999999998E-3</v>
      </c>
      <c r="I10" t="s">
        <v>214</v>
      </c>
      <c r="J10" t="s">
        <v>204</v>
      </c>
    </row>
    <row r="11" spans="3:10" x14ac:dyDescent="0.2">
      <c r="C11" t="s">
        <v>210</v>
      </c>
      <c r="D11">
        <v>1</v>
      </c>
      <c r="E11">
        <v>8.5000000000000006E-3</v>
      </c>
      <c r="F11">
        <f t="shared" si="0"/>
        <v>8.5000000000000006E-3</v>
      </c>
      <c r="I11" t="s">
        <v>215</v>
      </c>
      <c r="J11" t="s">
        <v>204</v>
      </c>
    </row>
    <row r="12" spans="3:10" x14ac:dyDescent="0.2">
      <c r="C12" t="s">
        <v>45</v>
      </c>
      <c r="D12">
        <v>4</v>
      </c>
      <c r="E12">
        <v>0.1915</v>
      </c>
      <c r="F12">
        <f t="shared" si="0"/>
        <v>0.76600000000000001</v>
      </c>
      <c r="I12" t="s">
        <v>218</v>
      </c>
      <c r="J12" t="s">
        <v>217</v>
      </c>
    </row>
    <row r="13" spans="3:10" x14ac:dyDescent="0.2">
      <c r="C13" t="s">
        <v>226</v>
      </c>
      <c r="D13">
        <v>1</v>
      </c>
      <c r="E13">
        <v>7.1499999999999994E-2</v>
      </c>
      <c r="F13">
        <f t="shared" si="0"/>
        <v>7.1499999999999994E-2</v>
      </c>
      <c r="I13" t="s">
        <v>234</v>
      </c>
      <c r="J13" t="s">
        <v>91</v>
      </c>
    </row>
    <row r="14" spans="3:10" x14ac:dyDescent="0.2">
      <c r="C14" t="s">
        <v>216</v>
      </c>
      <c r="D14">
        <v>1</v>
      </c>
      <c r="E14">
        <v>2.2240000000000002</v>
      </c>
      <c r="F14">
        <f t="shared" si="0"/>
        <v>2.2240000000000002</v>
      </c>
      <c r="I14" t="s">
        <v>220</v>
      </c>
      <c r="J14" t="s">
        <v>219</v>
      </c>
    </row>
    <row r="15" spans="3:10" x14ac:dyDescent="0.2">
      <c r="C15" t="s">
        <v>76</v>
      </c>
      <c r="D15">
        <v>1</v>
      </c>
      <c r="E15">
        <v>1.1000000000000001</v>
      </c>
      <c r="F15">
        <f t="shared" si="0"/>
        <v>1.1000000000000001</v>
      </c>
      <c r="I15" t="s">
        <v>223</v>
      </c>
    </row>
    <row r="16" spans="3:10" x14ac:dyDescent="0.2">
      <c r="F16">
        <f>SUM(F7:F15)</f>
        <v>4.2187000000000001</v>
      </c>
    </row>
    <row r="18" spans="9:10" x14ac:dyDescent="0.2">
      <c r="I18" t="s">
        <v>221</v>
      </c>
      <c r="J18" t="s">
        <v>222</v>
      </c>
    </row>
  </sheetData>
  <mergeCells count="1">
    <mergeCell ref="C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Wimshurst</vt:lpstr>
      <vt:lpstr>Basic Lev</vt:lpstr>
      <vt:lpstr>Color Mixing</vt:lpstr>
      <vt:lpstr>E=hf</vt:lpstr>
      <vt:lpstr>badge</vt:lpstr>
      <vt:lpstr>Alt Badge</vt:lpstr>
      <vt:lpstr>Ruler</vt:lpstr>
      <vt:lpstr>Stephen DCP</vt:lpstr>
      <vt:lpstr>Prism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Noel</dc:creator>
  <cp:lastModifiedBy>Microsoft Office User</cp:lastModifiedBy>
  <dcterms:created xsi:type="dcterms:W3CDTF">2018-08-04T22:41:36Z</dcterms:created>
  <dcterms:modified xsi:type="dcterms:W3CDTF">2019-03-08T22:05:57Z</dcterms:modified>
</cp:coreProperties>
</file>