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/>
  <bookViews>
    <workbookView xWindow="0" yWindow="465" windowWidth="18960" windowHeight="5715" tabRatio="690" activeTab="12"/>
  </bookViews>
  <sheets>
    <sheet name="利润表raw" sheetId="1" r:id="rId1"/>
    <sheet name="利润表（季度）" sheetId="2" r:id="rId2"/>
    <sheet name="资本支出" sheetId="5" r:id="rId3"/>
    <sheet name="利润表（年）" sheetId="4" r:id="rId4"/>
    <sheet name="资产负债raw" sheetId="3" r:id="rId5"/>
    <sheet name="资产负债（年）" sheetId="12" r:id="rId6"/>
    <sheet name="现金流量raw" sheetId="6" r:id="rId7"/>
    <sheet name="现金流量（年）" sheetId="13" r:id="rId8"/>
    <sheet name="CAPEX" sheetId="9" r:id="rId9"/>
    <sheet name="运营资本追加" sheetId="10" r:id="rId10"/>
    <sheet name="NCC" sheetId="7" r:id="rId11"/>
    <sheet name="DCF估值" sheetId="8" r:id="rId12"/>
    <sheet name="DCF按年估值" sheetId="11" r:id="rId13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18" i="11" l="1"/>
  <c r="N18" i="11"/>
  <c r="M20" i="11"/>
  <c r="N14" i="11"/>
  <c r="P18" i="11"/>
  <c r="Q14" i="11"/>
  <c r="T18" i="11"/>
  <c r="T20" i="11"/>
  <c r="T14" i="11"/>
  <c r="T6" i="11"/>
  <c r="T2" i="11"/>
  <c r="S2" i="11"/>
  <c r="S6" i="11"/>
  <c r="S14" i="11"/>
  <c r="S18" i="11"/>
  <c r="S20" i="11"/>
  <c r="P14" i="11"/>
  <c r="P20" i="11"/>
  <c r="M14" i="11"/>
  <c r="M18" i="11"/>
  <c r="D14" i="11"/>
  <c r="E14" i="11"/>
  <c r="F14" i="11"/>
  <c r="G14" i="11"/>
  <c r="H14" i="11"/>
  <c r="I14" i="11"/>
  <c r="J14" i="11"/>
  <c r="K14" i="11"/>
  <c r="C14" i="11"/>
  <c r="C5" i="10"/>
  <c r="D5" i="10"/>
  <c r="E5" i="10"/>
  <c r="F5" i="10"/>
  <c r="G5" i="10"/>
  <c r="H5" i="10"/>
  <c r="I5" i="10"/>
  <c r="J5" i="10"/>
  <c r="K5" i="10"/>
  <c r="B5" i="10"/>
  <c r="K3" i="10"/>
  <c r="C3" i="10"/>
  <c r="D3" i="10"/>
  <c r="E3" i="10"/>
  <c r="F3" i="10"/>
  <c r="G3" i="10"/>
  <c r="H3" i="10"/>
  <c r="I3" i="10"/>
  <c r="J3" i="10"/>
  <c r="B3" i="10"/>
  <c r="D7" i="10"/>
  <c r="E7" i="10"/>
  <c r="F7" i="10"/>
  <c r="G7" i="10"/>
  <c r="H7" i="10"/>
  <c r="I7" i="10"/>
  <c r="J7" i="10"/>
  <c r="K7" i="10"/>
  <c r="C7" i="10"/>
  <c r="D6" i="10"/>
  <c r="E6" i="10"/>
  <c r="F6" i="10"/>
  <c r="G6" i="10"/>
  <c r="H6" i="10"/>
  <c r="I6" i="10"/>
  <c r="J6" i="10"/>
  <c r="K6" i="10"/>
  <c r="C6" i="10"/>
  <c r="K5" i="9"/>
  <c r="D3" i="9"/>
  <c r="E3" i="9"/>
  <c r="F3" i="9"/>
  <c r="G3" i="9"/>
  <c r="H3" i="9"/>
  <c r="I3" i="9"/>
  <c r="J3" i="9"/>
  <c r="K3" i="9"/>
  <c r="C3" i="9"/>
  <c r="N5" i="7"/>
  <c r="M5" i="7"/>
  <c r="L5" i="7"/>
  <c r="C5" i="7"/>
  <c r="D5" i="7"/>
  <c r="E5" i="7"/>
  <c r="F5" i="7"/>
  <c r="G5" i="7"/>
  <c r="H5" i="7"/>
  <c r="I5" i="7"/>
  <c r="J5" i="7"/>
  <c r="K5" i="7"/>
  <c r="B5" i="7"/>
  <c r="C4" i="7"/>
  <c r="D4" i="7"/>
  <c r="E4" i="7"/>
  <c r="F4" i="7"/>
  <c r="G4" i="7"/>
  <c r="H4" i="7"/>
  <c r="I4" i="7"/>
  <c r="J4" i="7"/>
  <c r="K4" i="7"/>
  <c r="B4" i="7"/>
  <c r="C7" i="4"/>
  <c r="D7" i="4"/>
  <c r="E7" i="4"/>
  <c r="F7" i="4"/>
  <c r="G7" i="4"/>
  <c r="H7" i="4"/>
  <c r="I7" i="4"/>
  <c r="J7" i="4"/>
  <c r="K7" i="4"/>
  <c r="B7" i="4"/>
  <c r="AP23" i="8"/>
  <c r="AP20" i="8"/>
  <c r="F22" i="8"/>
  <c r="E22" i="8"/>
  <c r="D22" i="8"/>
  <c r="C22" i="8"/>
  <c r="B22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D17" i="8"/>
  <c r="AE17" i="8"/>
  <c r="AF17" i="8"/>
  <c r="AG17" i="8"/>
  <c r="AH17" i="8"/>
  <c r="AI17" i="8"/>
  <c r="AJ17" i="8"/>
  <c r="AK17" i="8"/>
  <c r="AL17" i="8"/>
  <c r="AM17" i="8"/>
  <c r="AN17" i="8"/>
  <c r="AO17" i="8"/>
  <c r="AP17" i="8"/>
  <c r="C17" i="8"/>
  <c r="C4" i="9"/>
  <c r="D4" i="9"/>
  <c r="E4" i="9"/>
  <c r="F4" i="9"/>
  <c r="G4" i="9"/>
  <c r="H4" i="9"/>
  <c r="I4" i="9"/>
  <c r="J4" i="9"/>
  <c r="K4" i="9"/>
  <c r="AP7" i="2"/>
  <c r="AP4" i="1"/>
  <c r="AP30" i="1"/>
  <c r="AP27" i="1"/>
  <c r="AP26" i="1"/>
  <c r="AP23" i="1"/>
  <c r="AP18" i="1"/>
  <c r="AP16" i="1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D10" i="2"/>
  <c r="E10" i="2"/>
  <c r="C10" i="2"/>
  <c r="B10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B7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D4" i="2"/>
  <c r="E4" i="2"/>
  <c r="C4" i="2"/>
  <c r="B4" i="2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B30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B26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B23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B18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B16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B4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O27" i="1"/>
  <c r="B28" i="1"/>
</calcChain>
</file>

<file path=xl/sharedStrings.xml><?xml version="1.0" encoding="utf-8"?>
<sst xmlns="http://schemas.openxmlformats.org/spreadsheetml/2006/main" count="579" uniqueCount="238">
  <si>
    <t>报表日期</t>
  </si>
  <si>
    <t>二、营业总成本</t>
  </si>
  <si>
    <t>营业成本</t>
  </si>
  <si>
    <t>营业税金及附加</t>
  </si>
  <si>
    <t>销售费用</t>
  </si>
  <si>
    <t>管理费用</t>
  </si>
  <si>
    <t>财务费用</t>
  </si>
  <si>
    <t>资产减值损失</t>
  </si>
  <si>
    <t>公允价值变动收益</t>
  </si>
  <si>
    <t>投资收益</t>
  </si>
  <si>
    <t>其中:对联营企业和合营企业的投资收益</t>
  </si>
  <si>
    <t>汇兑收益</t>
  </si>
  <si>
    <t>三、营业利润</t>
  </si>
  <si>
    <t>加:营业外收入</t>
  </si>
  <si>
    <t>减：营业外支出</t>
  </si>
  <si>
    <t>其中：非流动资产处置损失</t>
  </si>
  <si>
    <t>四、利润总额</t>
  </si>
  <si>
    <t>减：所得税费用</t>
  </si>
  <si>
    <t>五、净利润</t>
  </si>
  <si>
    <t>归属于母公司所有者的净利润</t>
  </si>
  <si>
    <t>少数股东损益</t>
  </si>
  <si>
    <t>六、每股收益</t>
  </si>
  <si>
    <t>基本每股收益(元/股)</t>
  </si>
  <si>
    <t>稀释每股收益(元/股)</t>
  </si>
  <si>
    <t>七、其他综合收益</t>
  </si>
  <si>
    <t>八、综合收益总额</t>
  </si>
  <si>
    <t>归属于母公司所有者的综合收益总额</t>
  </si>
  <si>
    <t>归属于少数股东的综合收益总额</t>
  </si>
  <si>
    <t>一、营业收入</t>
  </si>
  <si>
    <t>税率</t>
  </si>
  <si>
    <t>平均税率</t>
  </si>
  <si>
    <t>营业收入（百万）</t>
  </si>
  <si>
    <t>营业总成本（百万）</t>
  </si>
  <si>
    <t>营业利润（百万）</t>
  </si>
  <si>
    <t>利润总额（百万）</t>
  </si>
  <si>
    <t>净利润（百万）</t>
  </si>
  <si>
    <t>归母净利润（百万）</t>
  </si>
  <si>
    <t>流动资产</t>
  </si>
  <si>
    <t>货币资金</t>
  </si>
  <si>
    <t>交易性金融资产</t>
  </si>
  <si>
    <t>衍生金融资产</t>
  </si>
  <si>
    <t>应收票据</t>
  </si>
  <si>
    <t>应收账款</t>
  </si>
  <si>
    <t>预付款项</t>
  </si>
  <si>
    <t>应收利息</t>
  </si>
  <si>
    <t>应收股利</t>
  </si>
  <si>
    <t>其他应收款</t>
  </si>
  <si>
    <t>买入返售金融资产</t>
  </si>
  <si>
    <t>存货</t>
  </si>
  <si>
    <t>划分为持有待售的资产</t>
  </si>
  <si>
    <t>一年内到期的非流动资产</t>
  </si>
  <si>
    <t>待摊费用</t>
  </si>
  <si>
    <t>待处理流动资产损益</t>
  </si>
  <si>
    <t>其他流动资产</t>
  </si>
  <si>
    <t>流动资产合计</t>
  </si>
  <si>
    <t>非流动资产</t>
  </si>
  <si>
    <t>发放贷款及垫款</t>
  </si>
  <si>
    <t>可供出售金融资产</t>
  </si>
  <si>
    <t>持有至到期投资</t>
  </si>
  <si>
    <t>长期应收款</t>
  </si>
  <si>
    <t>长期股权投资</t>
  </si>
  <si>
    <t>投资性房地产</t>
  </si>
  <si>
    <t>固定资产净额</t>
  </si>
  <si>
    <t>在建工程</t>
  </si>
  <si>
    <t>工程物资</t>
  </si>
  <si>
    <t>固定资产清理</t>
  </si>
  <si>
    <t>生产性生物资产</t>
  </si>
  <si>
    <t>公益性生物资产</t>
  </si>
  <si>
    <t>油气资产</t>
  </si>
  <si>
    <t>无形资产</t>
  </si>
  <si>
    <t>开发支出</t>
  </si>
  <si>
    <t>商誉</t>
  </si>
  <si>
    <t>长期待摊费用</t>
  </si>
  <si>
    <t>递延所得税资产</t>
  </si>
  <si>
    <t>其他非流动资产</t>
  </si>
  <si>
    <t>非流动资产合计</t>
  </si>
  <si>
    <t>资产总计</t>
  </si>
  <si>
    <t>流动负债</t>
  </si>
  <si>
    <t>短期借款</t>
  </si>
  <si>
    <t>交易性金融负债</t>
  </si>
  <si>
    <t>应付票据</t>
  </si>
  <si>
    <t>应付账款</t>
  </si>
  <si>
    <t>预收款项</t>
  </si>
  <si>
    <t>应付手续费及佣金</t>
  </si>
  <si>
    <t>应付职工薪酬</t>
  </si>
  <si>
    <t>应交税费</t>
  </si>
  <si>
    <t>应付利息</t>
  </si>
  <si>
    <t>应付股利</t>
  </si>
  <si>
    <t>其他应付款</t>
  </si>
  <si>
    <t>预提费用</t>
  </si>
  <si>
    <t>一年内的递延收益</t>
  </si>
  <si>
    <t>应付短期债券</t>
  </si>
  <si>
    <t>一年内到期的非流动负债</t>
  </si>
  <si>
    <t>其他流动负债</t>
  </si>
  <si>
    <t>流动负债合计</t>
  </si>
  <si>
    <t>非流动负债</t>
  </si>
  <si>
    <t>长期借款</t>
  </si>
  <si>
    <t>应付债券</t>
  </si>
  <si>
    <t>长期应付款</t>
  </si>
  <si>
    <t>长期应付职工薪酬</t>
  </si>
  <si>
    <t>专项应付款</t>
  </si>
  <si>
    <t>预计非流动负债</t>
  </si>
  <si>
    <t>递延所得税负债</t>
  </si>
  <si>
    <t>长期递延收益</t>
  </si>
  <si>
    <t>其他非流动负债</t>
  </si>
  <si>
    <t>非流动负债合计</t>
  </si>
  <si>
    <t>负债合计</t>
  </si>
  <si>
    <t>所有者权益</t>
  </si>
  <si>
    <t>实收资本(或股本)</t>
  </si>
  <si>
    <t>资本公积</t>
  </si>
  <si>
    <t>减：库存股</t>
  </si>
  <si>
    <t>其他综合收益</t>
  </si>
  <si>
    <t>专项储备</t>
  </si>
  <si>
    <t>盈余公积</t>
  </si>
  <si>
    <t>一般风险准备</t>
  </si>
  <si>
    <t>未分配利润</t>
  </si>
  <si>
    <t>归属于母公司股东权益合计</t>
  </si>
  <si>
    <t>少数股东权益</t>
  </si>
  <si>
    <t>所有者权益(或股东权益)合计</t>
  </si>
  <si>
    <t>负债和所有者权益(或股东权益)总计</t>
  </si>
  <si>
    <t>营业收入（每季度，百万）</t>
  </si>
  <si>
    <t>毛利率</t>
  </si>
  <si>
    <t>净利润（每季，百万）</t>
  </si>
  <si>
    <t>归母净利润 （百万）</t>
  </si>
  <si>
    <t>单位</t>
  </si>
  <si>
    <t>元</t>
  </si>
  <si>
    <t>一、经营活动产生的现金流量</t>
  </si>
  <si>
    <t>销售商品、提供劳务收到的现金</t>
  </si>
  <si>
    <t>收到的税费返还</t>
  </si>
  <si>
    <t>收到的其他与经营活动有关的现金</t>
  </si>
  <si>
    <t>经营活动现金流入小计</t>
  </si>
  <si>
    <t>购买商品、接受劳务支付的现金</t>
  </si>
  <si>
    <t>支付给职工以及为职工支付的现金</t>
  </si>
  <si>
    <t>支付的各项税费</t>
  </si>
  <si>
    <t>支付的其他与经营活动有关的现金</t>
  </si>
  <si>
    <t>经营活动现金流出小计</t>
  </si>
  <si>
    <t>经营活动产生的现金流量净额</t>
  </si>
  <si>
    <t>二、投资活动产生的现金流量</t>
  </si>
  <si>
    <t>收回投资所收到的现金</t>
  </si>
  <si>
    <t>取得投资收益所收到的现金</t>
  </si>
  <si>
    <t>处置固定资产、无形资产和其他长期资产所收回的现金净额</t>
  </si>
  <si>
    <t>处置子公司及其他营业单位收到的现金净额</t>
  </si>
  <si>
    <t>收到的其他与投资活动有关的现金</t>
  </si>
  <si>
    <t>投资活动现金流入小计</t>
  </si>
  <si>
    <t>购建固定资产、无形资产和其他长期资产所支付的现金</t>
  </si>
  <si>
    <t>投资所支付的现金</t>
  </si>
  <si>
    <t>取得子公司及其他营业单位支付的现金净额</t>
  </si>
  <si>
    <t>支付的其他与投资活动有关的现金</t>
  </si>
  <si>
    <t>投资活动现金流出小计</t>
  </si>
  <si>
    <t>投资活动产生的现金流量净额</t>
  </si>
  <si>
    <t>三、筹资活动产生的现金流量</t>
  </si>
  <si>
    <t>吸收投资收到的现金</t>
  </si>
  <si>
    <t>其中：子公司吸收少数股东投资收到的现金</t>
  </si>
  <si>
    <t>取得借款收到的现金</t>
  </si>
  <si>
    <t>发行债券收到的现金</t>
  </si>
  <si>
    <t>收到其他与筹资活动有关的现金</t>
  </si>
  <si>
    <t>筹资活动现金流入小计</t>
  </si>
  <si>
    <t>偿还债务支付的现金</t>
  </si>
  <si>
    <t>分配股利、利润或偿付利息所支付的现金</t>
  </si>
  <si>
    <t>其中：子公司支付给少数股东的股利、利润</t>
  </si>
  <si>
    <t>支付其他与筹资活动有关的现金</t>
  </si>
  <si>
    <t>筹资活动现金流出小计</t>
  </si>
  <si>
    <t>筹资活动产生的现金流量净额</t>
  </si>
  <si>
    <t>四、汇率变动对现金及现金等价物的影响</t>
  </si>
  <si>
    <t>五、现金及现金等价物净增加额</t>
  </si>
  <si>
    <t>加:期初现金及现金等价物余额</t>
  </si>
  <si>
    <t>六、期末现金及现金等价物余额</t>
  </si>
  <si>
    <t>附注</t>
  </si>
  <si>
    <t>净利润</t>
  </si>
  <si>
    <t>未确认的投资损失</t>
  </si>
  <si>
    <t>资产减值准备</t>
  </si>
  <si>
    <t>固定资产折旧、油气资产折耗、生产性物资折旧</t>
  </si>
  <si>
    <t>无形资产摊销</t>
  </si>
  <si>
    <t>长期待摊费用摊销</t>
  </si>
  <si>
    <t>待摊费用的减少</t>
  </si>
  <si>
    <t>预提费用的增加</t>
  </si>
  <si>
    <t>处置固定资产、无形资产和其他长期资产的损失</t>
  </si>
  <si>
    <t>固定资产报废损失</t>
  </si>
  <si>
    <t>公允价值变动损失</t>
  </si>
  <si>
    <t>递延收益增加（减：减少）</t>
  </si>
  <si>
    <t>预计负债</t>
  </si>
  <si>
    <t>投资损失</t>
  </si>
  <si>
    <t>递延所得税资产减少</t>
  </si>
  <si>
    <t>递延所得税负债增加</t>
  </si>
  <si>
    <t>存货的减少</t>
  </si>
  <si>
    <t>经营性应收项目的减少</t>
  </si>
  <si>
    <t>经营性应付项目的增加</t>
  </si>
  <si>
    <t>已完工尚未结算款的减少(减:增加)</t>
  </si>
  <si>
    <t>已结算尚未完工款的增加(减:减少)</t>
  </si>
  <si>
    <t>其他</t>
  </si>
  <si>
    <t>经营活动产生现金流量净额</t>
  </si>
  <si>
    <t>债务转为资本</t>
  </si>
  <si>
    <t>一年内到期的可转换公司债券</t>
  </si>
  <si>
    <t>融资租入固定资产</t>
  </si>
  <si>
    <t>现金的期末余额</t>
  </si>
  <si>
    <t>现金的期初余额</t>
  </si>
  <si>
    <t>现金等价物的期末余额</t>
  </si>
  <si>
    <t>现金等价物的期初余额</t>
  </si>
  <si>
    <t>现金及现金等价物的净增加额</t>
  </si>
  <si>
    <t>CAPEX</t>
    <phoneticPr fontId="18" type="noConversion"/>
  </si>
  <si>
    <t>CAPEX（百万）</t>
    <rPh sb="6" eb="7">
      <t>djf</t>
    </rPh>
    <rPh sb="7" eb="8">
      <t>dnv</t>
    </rPh>
    <phoneticPr fontId="18" type="noConversion"/>
  </si>
  <si>
    <t>运营资本追加（百万）</t>
    <rPh sb="0" eb="1">
      <t>fca</t>
    </rPh>
    <rPh sb="2" eb="3">
      <t>uqwm</t>
    </rPh>
    <rPh sb="3" eb="4">
      <t>sg</t>
    </rPh>
    <rPh sb="4" eb="5">
      <t>wnlk</t>
    </rPh>
    <rPh sb="7" eb="8">
      <t>djv</t>
    </rPh>
    <rPh sb="8" eb="9">
      <t>dnv</t>
    </rPh>
    <phoneticPr fontId="18" type="noConversion"/>
  </si>
  <si>
    <t>20180631E</t>
    <phoneticPr fontId="18" type="noConversion"/>
  </si>
  <si>
    <t>20180931E</t>
    <phoneticPr fontId="18" type="noConversion"/>
  </si>
  <si>
    <t>20181231E</t>
    <phoneticPr fontId="18" type="noConversion"/>
  </si>
  <si>
    <t>摊销（百万）NCC</t>
    <rPh sb="0" eb="1">
      <t>rcqi</t>
    </rPh>
    <rPh sb="3" eb="4">
      <t>djf</t>
    </rPh>
    <rPh sb="4" eb="5">
      <t>dnv</t>
    </rPh>
    <phoneticPr fontId="18" type="noConversion"/>
  </si>
  <si>
    <t>净利润（每季，百万）NI</t>
    <phoneticPr fontId="18" type="noConversion"/>
  </si>
  <si>
    <t>CAPEX（百万）FCInv</t>
    <rPh sb="6" eb="7">
      <t>djf</t>
    </rPh>
    <rPh sb="7" eb="8">
      <t>dnv</t>
    </rPh>
    <phoneticPr fontId="18" type="noConversion"/>
  </si>
  <si>
    <t>FCFF</t>
    <phoneticPr fontId="18" type="noConversion"/>
  </si>
  <si>
    <t>现金流终值</t>
    <rPh sb="0" eb="1">
      <t>gm</t>
    </rPh>
    <rPh sb="1" eb="2">
      <t>qqqq</t>
    </rPh>
    <rPh sb="2" eb="3">
      <t>iycq</t>
    </rPh>
    <rPh sb="3" eb="4">
      <t>xtu</t>
    </rPh>
    <rPh sb="4" eb="5">
      <t>wfh</t>
    </rPh>
    <phoneticPr fontId="18" type="noConversion"/>
  </si>
  <si>
    <t>永续增长</t>
    <rPh sb="0" eb="1">
      <t>yni</t>
    </rPh>
    <rPh sb="1" eb="2">
      <t>xfn</t>
    </rPh>
    <rPh sb="2" eb="3">
      <t>fut</t>
    </rPh>
    <phoneticPr fontId="18" type="noConversion"/>
  </si>
  <si>
    <t>折扣率</t>
    <rPh sb="0" eb="1">
      <t>rrr</t>
    </rPh>
    <rPh sb="2" eb="3">
      <t>yx</t>
    </rPh>
    <phoneticPr fontId="18" type="noConversion"/>
  </si>
  <si>
    <t>流通股数量</t>
  </si>
  <si>
    <t>流通股数量（百万股）</t>
  </si>
  <si>
    <t>资产价值（百万）</t>
    <rPh sb="0" eb="1">
      <t>uqwm</t>
    </rPh>
    <rPh sb="1" eb="2">
      <t>u</t>
    </rPh>
    <rPh sb="2" eb="3">
      <t>wwwf</t>
    </rPh>
    <rPh sb="5" eb="6">
      <t>djf</t>
    </rPh>
    <rPh sb="6" eb="7">
      <t>dnv</t>
    </rPh>
    <phoneticPr fontId="18" type="noConversion"/>
  </si>
  <si>
    <t>每股估值</t>
    <rPh sb="0" eb="1">
      <t>txg</t>
    </rPh>
    <rPh sb="1" eb="2">
      <t>emc</t>
    </rPh>
    <rPh sb="2" eb="3">
      <t>wdw</t>
    </rPh>
    <phoneticPr fontId="18" type="noConversion"/>
  </si>
  <si>
    <t>2019E</t>
    <phoneticPr fontId="18" type="noConversion"/>
  </si>
  <si>
    <t>2018E</t>
  </si>
  <si>
    <t>2018E</t>
    <phoneticPr fontId="18" type="noConversion"/>
  </si>
  <si>
    <t>2020E</t>
    <phoneticPr fontId="18" type="noConversion"/>
  </si>
  <si>
    <t>摊销费用</t>
    <rPh sb="0" eb="1">
      <t>rcqi</t>
    </rPh>
    <rPh sb="2" eb="3">
      <t>xje</t>
    </rPh>
    <phoneticPr fontId="18" type="noConversion"/>
  </si>
  <si>
    <t>摊销费用（百万）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</si>
  <si>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净利润（百万）NI</t>
    <phoneticPr fontId="18" type="noConversion"/>
  </si>
  <si>
    <t>摊销费用（百万）NCC</t>
    <rPh sb="0" eb="1">
      <t>rcqi</t>
    </rPh>
    <rPh sb="2" eb="3">
      <t>xje</t>
    </rPh>
    <rPh sb="5" eb="6">
      <t>djf</t>
    </rPh>
    <rPh sb="6" eb="7">
      <t>dnv</t>
    </rPh>
    <phoneticPr fontId="18" type="noConversion"/>
  </si>
  <si>
    <t>营运资本流动资产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phoneticPr fontId="18" type="noConversion"/>
  </si>
  <si>
    <t>营运资本追加</t>
    <rPh sb="0" eb="1">
      <t>apfc</t>
    </rPh>
    <rPh sb="2" eb="3">
      <t>uqsg</t>
    </rPh>
    <rPh sb="4" eb="5">
      <t>wnlk</t>
    </rPh>
    <phoneticPr fontId="18" type="noConversion"/>
  </si>
  <si>
    <t>营运资本追加（百万）WCINV</t>
    <rPh sb="0" eb="1">
      <t>apfc</t>
    </rPh>
    <rPh sb="2" eb="3">
      <t>uqwm</t>
    </rPh>
    <rPh sb="3" eb="4">
      <t>sg</t>
    </rPh>
    <rPh sb="4" eb="5">
      <t>wnn</t>
    </rPh>
    <rPh sb="5" eb="6">
      <t>lk</t>
    </rPh>
    <rPh sb="7" eb="8">
      <t>dj</t>
    </rPh>
    <rPh sb="8" eb="9">
      <t>dnv</t>
    </rPh>
    <phoneticPr fontId="18" type="noConversion"/>
  </si>
  <si>
    <t>营运资本流动资产(百万)</t>
    <rPh sb="0" eb="1">
      <t>apfc</t>
    </rPh>
    <rPh sb="2" eb="3">
      <t>uqwm</t>
    </rPh>
    <rPh sb="3" eb="4">
      <t>sg</t>
    </rPh>
    <rPh sb="4" eb="5">
      <t>iyfc</t>
    </rPh>
    <rPh sb="6" eb="7">
      <t>uqwm</t>
    </rPh>
    <rPh sb="7" eb="8">
      <t>u</t>
    </rPh>
    <rPh sb="9" eb="10">
      <t>djv</t>
    </rPh>
    <rPh sb="10" eb="11">
      <t>dnv</t>
    </rPh>
    <phoneticPr fontId="18" type="noConversion"/>
  </si>
  <si>
    <t>流动负债合计（百万）</t>
    <rPh sb="0" eb="1">
      <t>iyfc</t>
    </rPh>
    <rPh sb="2" eb="3">
      <t>qmw</t>
    </rPh>
    <rPh sb="4" eb="5">
      <t>wgyf</t>
    </rPh>
    <rPh sb="7" eb="8">
      <t>djv</t>
    </rPh>
    <rPh sb="8" eb="9">
      <t>dnv</t>
    </rPh>
    <phoneticPr fontId="18" type="noConversion"/>
  </si>
  <si>
    <t>永续增长率</t>
    <rPh sb="0" eb="1">
      <t>yni</t>
    </rPh>
    <rPh sb="1" eb="2">
      <t>xfn</t>
    </rPh>
    <rPh sb="2" eb="3">
      <t>fut</t>
    </rPh>
    <rPh sb="4" eb="5">
      <t>yx</t>
    </rPh>
    <phoneticPr fontId="18" type="noConversion"/>
  </si>
  <si>
    <t>每股价值</t>
  </si>
  <si>
    <t>光大证券估值</t>
    <rPh sb="0" eb="1">
      <t>iq</t>
    </rPh>
    <rPh sb="1" eb="2">
      <t>dd</t>
    </rPh>
    <rPh sb="2" eb="3">
      <t>ygud</t>
    </rPh>
    <rPh sb="4" eb="5">
      <t>wdw</t>
    </rPh>
    <phoneticPr fontId="18" type="noConversion"/>
  </si>
  <si>
    <t>中泰证券估值</t>
    <rPh sb="0" eb="1">
      <t>kh</t>
    </rPh>
    <rPh sb="1" eb="2">
      <t>dwi</t>
    </rPh>
    <rPh sb="2" eb="3">
      <t>ygud</t>
    </rPh>
    <rPh sb="4" eb="5">
      <t>wdw</t>
    </rPh>
    <phoneticPr fontId="18" type="noConversion"/>
  </si>
  <si>
    <t>个人估值</t>
    <rPh sb="0" eb="1">
      <t>wh</t>
    </rPh>
    <rPh sb="1" eb="2">
      <t>w</t>
    </rPh>
    <rPh sb="2" eb="3">
      <t>wdw</t>
    </rPh>
    <phoneticPr fontId="18" type="noConversion"/>
  </si>
  <si>
    <t>2018E(四个季度和第一季度一样的盈利）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</si>
  <si>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2018E(四个季度和第一季度一样的盈利*0.8)</t>
    <rPh sb="6" eb="7">
      <t>lh</t>
    </rPh>
    <rPh sb="7" eb="8">
      <t>wh</t>
    </rPh>
    <rPh sb="8" eb="9">
      <t>tby</t>
    </rPh>
    <rPh sb="10" eb="11">
      <t>t</t>
    </rPh>
    <rPh sb="11" eb="12">
      <t>txh</t>
    </rPh>
    <rPh sb="12" eb="13">
      <t>g</t>
    </rPh>
    <rPh sb="13" eb="14">
      <t>tby</t>
    </rPh>
    <rPh sb="15" eb="16">
      <t>g</t>
    </rPh>
    <rPh sb="16" eb="17">
      <t>su</t>
    </rPh>
    <rPh sb="17" eb="18">
      <t>r</t>
    </rPh>
    <rPh sb="18" eb="19">
      <t>ect</t>
    </rPh>
    <phoneticPr fontId="18" type="noConversion"/>
  </si>
  <si>
    <t>perpetuity</t>
  </si>
  <si>
    <t>2019E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</si>
</sst>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 "/>
    <numFmt numFmtId="165" formatCode="0_ "/>
  </numFmts>
  <fonts count="29">
    <font>
      <sz val="11"/>
      <color theme="1"/>
      <name val="DengXian"/>
      <family val="2"/>
      <scheme val="minor"/>
    </font>
    <font>
      <sz val="11"/>
      <color theme="1"/>
      <name val="Arial"/>
      <family val="2"/>
    </font>
    <font>
      <b/>
      <sz val="18"/>
      <color theme="3"/>
      <name val="DengXian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sz val="11"/>
      <color rgb="FF000000"/>
      <name val="Arial"/>
    </font>
    <font>
      <sz val="11"/>
      <color rgb="FF000000"/>
      <name val="DengXian"/>
      <family val="3"/>
      <charset val="134"/>
      <scheme val="minor"/>
    </font>
    <font>
      <sz val="11"/>
      <color rgb="FF000000"/>
      <name val="Abadi MT Condensed Extra Bold"/>
    </font>
    <font>
      <sz val="12"/>
      <color rgb="FF000000"/>
      <name val="Abadi MT Condensed Extra Bold"/>
    </font>
    <font>
      <b/>
      <sz val="11"/>
      <color theme="1"/>
      <name val="DengXian"/>
      <family val="3"/>
      <charset val="134"/>
      <scheme val="minor"/>
    </font>
    <font>
      <b/>
      <sz val="11"/>
      <color rgb="FF000000"/>
      <name val="DengXian"/>
      <family val="3"/>
      <charset val="134"/>
      <scheme val="minor"/>
    </font>
    <font>
      <sz val="12"/>
      <color rgb="FF000000"/>
      <name val="DengXian"/>
      <family val="3"/>
      <charset val="134"/>
      <scheme val="minor"/>
    </font>
    <font>
      <b/>
      <sz val="11"/>
      <color rgb="FFFF0000"/>
      <name val="DengXian"/>
      <family val="3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32">
    <xf numFmtId="0" fontId="0" fillId="0" borderId="0" xfId="0"/>
    <xf numFmtId="2" fontId="0" fillId="0" borderId="0" xfId="0" applyNumberFormat="1"/>
    <xf numFmtId="10" fontId="0" fillId="0" borderId="0" xfId="0" applyNumberFormat="1"/>
    <xf numFmtId="14" fontId="0" fillId="0" borderId="0" xfId="0" applyNumberFormat="1"/>
    <xf numFmtId="0" fontId="1" fillId="0" borderId="0" xfId="41"/>
    <xf numFmtId="2" fontId="1" fillId="0" borderId="0" xfId="41" applyNumberFormat="1"/>
    <xf numFmtId="0" fontId="0" fillId="0" borderId="0" xfId="0" applyNumberFormat="1"/>
    <xf numFmtId="2" fontId="1" fillId="0" borderId="0" xfId="41" applyNumberFormat="1"/>
    <xf numFmtId="0" fontId="1" fillId="0" borderId="0" xfId="0" applyNumberFormat="1" applyFont="1"/>
    <xf numFmtId="0" fontId="1" fillId="0" borderId="0" xfId="41" applyFont="1"/>
    <xf numFmtId="2" fontId="1" fillId="0" borderId="0" xfId="0" applyNumberFormat="1" applyFont="1"/>
    <xf numFmtId="2" fontId="1" fillId="0" borderId="0" xfId="41" applyNumberFormat="1" applyFont="1"/>
    <xf numFmtId="0" fontId="1" fillId="0" borderId="0" xfId="41"/>
    <xf numFmtId="0" fontId="1" fillId="0" borderId="0" xfId="41"/>
    <xf numFmtId="0" fontId="1" fillId="0" borderId="0" xfId="41"/>
    <xf numFmtId="0" fontId="21" fillId="0" borderId="0" xfId="0" applyFont="1"/>
    <xf numFmtId="164" fontId="0" fillId="0" borderId="0" xfId="0" applyNumberFormat="1"/>
    <xf numFmtId="0" fontId="1" fillId="0" borderId="0" xfId="41" applyFill="1"/>
    <xf numFmtId="9" fontId="0" fillId="0" borderId="0" xfId="0" applyNumberFormat="1"/>
    <xf numFmtId="165" fontId="0" fillId="0" borderId="0" xfId="0" applyNumberFormat="1"/>
    <xf numFmtId="10" fontId="1" fillId="0" borderId="0" xfId="41" applyNumberFormat="1"/>
    <xf numFmtId="2" fontId="1" fillId="0" borderId="0" xfId="41" applyNumberFormat="1" applyFill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164" fontId="22" fillId="0" borderId="0" xfId="0" applyNumberFormat="1" applyFont="1"/>
    <xf numFmtId="0" fontId="0" fillId="0" borderId="0" xfId="0" applyAlignment="1">
      <alignment wrapText="1"/>
    </xf>
    <xf numFmtId="0" fontId="28" fillId="0" borderId="0" xfId="0" applyFont="1"/>
    <xf numFmtId="0" fontId="0" fillId="33" borderId="0" xfId="0" applyFill="1"/>
  </cellXfs>
  <cellStyles count="55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invertIfNegative val="0"/>
          <c:val>
            <c:numRef>
              <c:f>利润表（季度）!$B$4:$AP$4</c:f>
              <c:numCache>
                <c:formatCode>0.00</c:formatCode>
                <c:ptCount val="41"/>
                <c:pt idx="0">
                  <c:v>431.26423732999996</c:v>
                </c:pt>
                <c:pt idx="1">
                  <c:v>1101.8961850600001</c:v>
                </c:pt>
                <c:pt idx="2">
                  <c:v>639.6908735999998</c:v>
                </c:pt>
                <c:pt idx="3">
                  <c:v>1169.8468181200001</c:v>
                </c:pt>
                <c:pt idx="4">
                  <c:v>437.04861007</c:v>
                </c:pt>
                <c:pt idx="5">
                  <c:v>578.02771315000007</c:v>
                </c:pt>
                <c:pt idx="6">
                  <c:v>518.69781924000006</c:v>
                </c:pt>
                <c:pt idx="7">
                  <c:v>588.11519217999989</c:v>
                </c:pt>
                <c:pt idx="8">
                  <c:v>581.36758760999999</c:v>
                </c:pt>
                <c:pt idx="9">
                  <c:v>780.10151140000005</c:v>
                </c:pt>
                <c:pt idx="10">
                  <c:v>889.69457170999954</c:v>
                </c:pt>
                <c:pt idx="11">
                  <c:v>965.32198461000053</c:v>
                </c:pt>
                <c:pt idx="12">
                  <c:v>902.91114986000002</c:v>
                </c:pt>
                <c:pt idx="13">
                  <c:v>1183.2357103899999</c:v>
                </c:pt>
                <c:pt idx="14">
                  <c:v>1278.1558289</c:v>
                </c:pt>
                <c:pt idx="15">
                  <c:v>1161.7429199100002</c:v>
                </c:pt>
                <c:pt idx="16">
                  <c:v>843.43404217</c:v>
                </c:pt>
                <c:pt idx="17">
                  <c:v>1168.8817116199998</c:v>
                </c:pt>
                <c:pt idx="18">
                  <c:v>946.29359808000004</c:v>
                </c:pt>
                <c:pt idx="19">
                  <c:v>992.09683826999981</c:v>
                </c:pt>
                <c:pt idx="20">
                  <c:v>949.05876201000001</c:v>
                </c:pt>
                <c:pt idx="21">
                  <c:v>945.46635909999986</c:v>
                </c:pt>
                <c:pt idx="22">
                  <c:v>753.44749967999996</c:v>
                </c:pt>
                <c:pt idx="23">
                  <c:v>725.47658113000034</c:v>
                </c:pt>
                <c:pt idx="24">
                  <c:v>904.18796335000002</c:v>
                </c:pt>
                <c:pt idx="25">
                  <c:v>883.31733730000019</c:v>
                </c:pt>
                <c:pt idx="26">
                  <c:v>854.56952676999981</c:v>
                </c:pt>
                <c:pt idx="27">
                  <c:v>806.93404111000018</c:v>
                </c:pt>
                <c:pt idx="28">
                  <c:v>633.95787445000008</c:v>
                </c:pt>
                <c:pt idx="29">
                  <c:v>557.43508355999995</c:v>
                </c:pt>
                <c:pt idx="30">
                  <c:v>605.49781106</c:v>
                </c:pt>
                <c:pt idx="31">
                  <c:v>533.51552191999986</c:v>
                </c:pt>
                <c:pt idx="32">
                  <c:v>473.32814205</c:v>
                </c:pt>
                <c:pt idx="33">
                  <c:v>598.23864497</c:v>
                </c:pt>
                <c:pt idx="34">
                  <c:v>637.14829609999992</c:v>
                </c:pt>
                <c:pt idx="35">
                  <c:v>686.57649845000037</c:v>
                </c:pt>
                <c:pt idx="36">
                  <c:v>692.74337553999999</c:v>
                </c:pt>
                <c:pt idx="37">
                  <c:v>1120.68901065</c:v>
                </c:pt>
                <c:pt idx="38">
                  <c:v>3415.8443726699998</c:v>
                </c:pt>
                <c:pt idx="39">
                  <c:v>3121.1993459000005</c:v>
                </c:pt>
                <c:pt idx="40">
                  <c:v>3521.9197980599997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利润表（季度）!$A$4</c15:sqref>
                        </c15:formulaRef>
                      </c:ext>
                    </c:extLst>
                    <c:strCache>
                      <c:ptCount val="1"/>
                      <c:pt idx="0">
                        <c:v>营业收入（每季度，百万）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476672"/>
        <c:axId val="88490752"/>
      </c:barChart>
      <c:catAx>
        <c:axId val="88476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490752"/>
        <c:crosses val="autoZero"/>
        <c:auto val="1"/>
        <c:lblAlgn val="ctr"/>
        <c:lblOffset val="100"/>
        <c:noMultiLvlLbl val="0"/>
      </c:catAx>
      <c:valAx>
        <c:axId val="884907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47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利润表（季度）!$B$7:$AP$7</c:f>
              <c:numCache>
                <c:formatCode>0.00</c:formatCode>
                <c:ptCount val="41"/>
                <c:pt idx="0">
                  <c:v>0.14469879769383567</c:v>
                </c:pt>
                <c:pt idx="1">
                  <c:v>0.2435273564510422</c:v>
                </c:pt>
                <c:pt idx="2">
                  <c:v>0.28630149291765566</c:v>
                </c:pt>
                <c:pt idx="3">
                  <c:v>0.22636472125496282</c:v>
                </c:pt>
                <c:pt idx="4">
                  <c:v>8.589463458993124E-2</c:v>
                </c:pt>
                <c:pt idx="5">
                  <c:v>8.8558319481674252E-2</c:v>
                </c:pt>
                <c:pt idx="6">
                  <c:v>5.3600218894121823E-2</c:v>
                </c:pt>
                <c:pt idx="7">
                  <c:v>4.077571680460859E-3</c:v>
                </c:pt>
                <c:pt idx="8">
                  <c:v>7.6803306310143468E-2</c:v>
                </c:pt>
                <c:pt idx="9">
                  <c:v>0.12117014771026273</c:v>
                </c:pt>
                <c:pt idx="10">
                  <c:v>0.15433554336761238</c:v>
                </c:pt>
                <c:pt idx="11">
                  <c:v>0.16010249668816451</c:v>
                </c:pt>
                <c:pt idx="12">
                  <c:v>0.23922907918845843</c:v>
                </c:pt>
                <c:pt idx="13">
                  <c:v>0.24319788669585829</c:v>
                </c:pt>
                <c:pt idx="14">
                  <c:v>0.22894916856443936</c:v>
                </c:pt>
                <c:pt idx="15">
                  <c:v>0.21380719711107346</c:v>
                </c:pt>
                <c:pt idx="16">
                  <c:v>0.10389225985538099</c:v>
                </c:pt>
                <c:pt idx="17">
                  <c:v>0.16188486576545277</c:v>
                </c:pt>
                <c:pt idx="18">
                  <c:v>0.15021012811275913</c:v>
                </c:pt>
                <c:pt idx="19">
                  <c:v>0.1390546108949024</c:v>
                </c:pt>
                <c:pt idx="20">
                  <c:v>0.13539690222958609</c:v>
                </c:pt>
                <c:pt idx="21">
                  <c:v>0.14410679419233119</c:v>
                </c:pt>
                <c:pt idx="22">
                  <c:v>0.11955298955302383</c:v>
                </c:pt>
                <c:pt idx="23">
                  <c:v>0.10050072180338111</c:v>
                </c:pt>
                <c:pt idx="24">
                  <c:v>0.17054895349265764</c:v>
                </c:pt>
                <c:pt idx="25">
                  <c:v>0.14956933660156416</c:v>
                </c:pt>
                <c:pt idx="26">
                  <c:v>0.13412826391296834</c:v>
                </c:pt>
                <c:pt idx="27">
                  <c:v>9.0215169070474513E-2</c:v>
                </c:pt>
                <c:pt idx="28">
                  <c:v>0.10189697324296716</c:v>
                </c:pt>
                <c:pt idx="29">
                  <c:v>0.10071843477271319</c:v>
                </c:pt>
                <c:pt idx="30">
                  <c:v>4.1011437589019747E-2</c:v>
                </c:pt>
                <c:pt idx="31">
                  <c:v>1.1067812114874986E-2</c:v>
                </c:pt>
                <c:pt idx="32">
                  <c:v>-6.690179050595076E-3</c:v>
                </c:pt>
                <c:pt idx="33">
                  <c:v>1.4095943046168787E-3</c:v>
                </c:pt>
                <c:pt idx="34">
                  <c:v>3.4212949044293332E-2</c:v>
                </c:pt>
                <c:pt idx="35">
                  <c:v>2.2875645583860495E-2</c:v>
                </c:pt>
                <c:pt idx="36">
                  <c:v>0.13128032192167643</c:v>
                </c:pt>
                <c:pt idx="37">
                  <c:v>0.28917238768507203</c:v>
                </c:pt>
                <c:pt idx="38">
                  <c:v>0.50438219405793994</c:v>
                </c:pt>
                <c:pt idx="39">
                  <c:v>0.57810636247892666</c:v>
                </c:pt>
                <c:pt idx="40">
                  <c:v>0.69076953275883601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利润表（季度）!$A$7</c15:sqref>
                        </c15:formulaRef>
                      </c:ext>
                    </c:extLst>
                    <c:strCache>
                      <c:ptCount val="1"/>
                      <c:pt idx="0">
                        <c:v>毛利率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531712"/>
        <c:axId val="88533248"/>
      </c:lineChart>
      <c:catAx>
        <c:axId val="88531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533248"/>
        <c:crosses val="autoZero"/>
        <c:auto val="1"/>
        <c:lblAlgn val="ctr"/>
        <c:lblOffset val="100"/>
        <c:noMultiLvlLbl val="0"/>
      </c:catAx>
      <c:valAx>
        <c:axId val="88533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5317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利润表（季度）!$B$10:$AP$10</c:f>
              <c:numCache>
                <c:formatCode>0.00</c:formatCode>
                <c:ptCount val="41"/>
                <c:pt idx="0">
                  <c:v>54.6794498</c:v>
                </c:pt>
                <c:pt idx="1">
                  <c:v>244.45283737000005</c:v>
                </c:pt>
                <c:pt idx="2">
                  <c:v>203.86103215999992</c:v>
                </c:pt>
                <c:pt idx="3">
                  <c:v>117.87453495</c:v>
                </c:pt>
                <c:pt idx="4">
                  <c:v>33.898321680000002</c:v>
                </c:pt>
                <c:pt idx="5">
                  <c:v>93.539425609999995</c:v>
                </c:pt>
                <c:pt idx="6">
                  <c:v>1.5027352200000053</c:v>
                </c:pt>
                <c:pt idx="7">
                  <c:v>-148.41847136000001</c:v>
                </c:pt>
                <c:pt idx="8">
                  <c:v>41.590496590000001</c:v>
                </c:pt>
                <c:pt idx="9">
                  <c:v>103.26055996999999</c:v>
                </c:pt>
                <c:pt idx="10">
                  <c:v>144.52169996000001</c:v>
                </c:pt>
                <c:pt idx="11">
                  <c:v>132.39585828000003</c:v>
                </c:pt>
                <c:pt idx="12">
                  <c:v>176.49496306999998</c:v>
                </c:pt>
                <c:pt idx="13">
                  <c:v>225.25540926999997</c:v>
                </c:pt>
                <c:pt idx="14">
                  <c:v>143.11704278000008</c:v>
                </c:pt>
                <c:pt idx="15">
                  <c:v>91.37830380999992</c:v>
                </c:pt>
                <c:pt idx="16">
                  <c:v>70.122904919999996</c:v>
                </c:pt>
                <c:pt idx="17">
                  <c:v>193.90463808999999</c:v>
                </c:pt>
                <c:pt idx="18">
                  <c:v>123.01133182999996</c:v>
                </c:pt>
                <c:pt idx="19">
                  <c:v>85.094196080000074</c:v>
                </c:pt>
                <c:pt idx="20">
                  <c:v>110.36932069</c:v>
                </c:pt>
                <c:pt idx="21">
                  <c:v>106.91735508000002</c:v>
                </c:pt>
                <c:pt idx="22">
                  <c:v>35.50288531999999</c:v>
                </c:pt>
                <c:pt idx="23">
                  <c:v>-18.901552920000029</c:v>
                </c:pt>
                <c:pt idx="24">
                  <c:v>127.58341148999999</c:v>
                </c:pt>
                <c:pt idx="25">
                  <c:v>131.86484223000002</c:v>
                </c:pt>
                <c:pt idx="26">
                  <c:v>75.384839839999984</c:v>
                </c:pt>
                <c:pt idx="27">
                  <c:v>-71.31218788000001</c:v>
                </c:pt>
                <c:pt idx="28">
                  <c:v>-13.940635550000001</c:v>
                </c:pt>
                <c:pt idx="29">
                  <c:v>38.427615280000005</c:v>
                </c:pt>
                <c:pt idx="30">
                  <c:v>-17.868437960000001</c:v>
                </c:pt>
                <c:pt idx="31">
                  <c:v>6.3821203700000018</c:v>
                </c:pt>
                <c:pt idx="32">
                  <c:v>4.30782021</c:v>
                </c:pt>
                <c:pt idx="33">
                  <c:v>-1.45368392</c:v>
                </c:pt>
                <c:pt idx="34">
                  <c:v>58.459628219999999</c:v>
                </c:pt>
                <c:pt idx="35">
                  <c:v>-31.294968099999998</c:v>
                </c:pt>
                <c:pt idx="36">
                  <c:v>72.48789090999999</c:v>
                </c:pt>
                <c:pt idx="37">
                  <c:v>375.81532490000001</c:v>
                </c:pt>
                <c:pt idx="38">
                  <c:v>1768.1752947700002</c:v>
                </c:pt>
                <c:pt idx="39">
                  <c:v>1755.7186206299998</c:v>
                </c:pt>
                <c:pt idx="40">
                  <c:v>2029.2655314900001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利润表（季度）!$A$9</c15:sqref>
                        </c15:formulaRef>
                      </c:ext>
                    </c:extLst>
                    <c:strCache>
                      <c:ptCount val="1"/>
                      <c:pt idx="0">
                        <c:v>净利润（百万）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numRef>
                    <c:extLst>
                      <c:ext uri="{02D57815-91ED-43cb-92C2-25804820EDAC}">
                        <c15:formulaRef>
                          <c15:sqref>利润表（季度）!$B$1:$AP$1</c15:sqref>
                        </c15:formulaRef>
                      </c:ext>
                    </c:extLst>
                    <c:numCache>
                      <c:formatCode>General</c:formatCode>
                      <c:ptCount val="41"/>
                      <c:pt idx="0">
                        <c:v>2.0080331E7</c:v>
                      </c:pt>
                      <c:pt idx="1">
                        <c:v>2.008063E7</c:v>
                      </c:pt>
                      <c:pt idx="2">
                        <c:v>2.008093E7</c:v>
                      </c:pt>
                      <c:pt idx="3">
                        <c:v>2.0081231E7</c:v>
                      </c:pt>
                      <c:pt idx="4">
                        <c:v>2.0090331E7</c:v>
                      </c:pt>
                      <c:pt idx="5">
                        <c:v>2.009063E7</c:v>
                      </c:pt>
                      <c:pt idx="6">
                        <c:v>2.009093E7</c:v>
                      </c:pt>
                      <c:pt idx="7">
                        <c:v>2.0091231E7</c:v>
                      </c:pt>
                      <c:pt idx="8">
                        <c:v>2.0100331E7</c:v>
                      </c:pt>
                      <c:pt idx="9">
                        <c:v>2.010063E7</c:v>
                      </c:pt>
                      <c:pt idx="10">
                        <c:v>2.010093E7</c:v>
                      </c:pt>
                      <c:pt idx="11">
                        <c:v>2.0101231E7</c:v>
                      </c:pt>
                      <c:pt idx="12">
                        <c:v>2.0110331E7</c:v>
                      </c:pt>
                      <c:pt idx="13">
                        <c:v>2.011063E7</c:v>
                      </c:pt>
                      <c:pt idx="14">
                        <c:v>2.011093E7</c:v>
                      </c:pt>
                      <c:pt idx="15">
                        <c:v>2.0111231E7</c:v>
                      </c:pt>
                      <c:pt idx="16">
                        <c:v>2.0120331E7</c:v>
                      </c:pt>
                      <c:pt idx="17">
                        <c:v>2.012063E7</c:v>
                      </c:pt>
                      <c:pt idx="18">
                        <c:v>2.012093E7</c:v>
                      </c:pt>
                      <c:pt idx="19">
                        <c:v>2.0121231E7</c:v>
                      </c:pt>
                      <c:pt idx="20">
                        <c:v>2.0130331E7</c:v>
                      </c:pt>
                      <c:pt idx="21">
                        <c:v>2.013063E7</c:v>
                      </c:pt>
                      <c:pt idx="22">
                        <c:v>2.013093E7</c:v>
                      </c:pt>
                      <c:pt idx="23">
                        <c:v>2.0131231E7</c:v>
                      </c:pt>
                      <c:pt idx="24">
                        <c:v>2.0140331E7</c:v>
                      </c:pt>
                      <c:pt idx="25">
                        <c:v>2.014063E7</c:v>
                      </c:pt>
                      <c:pt idx="26">
                        <c:v>2.014093E7</c:v>
                      </c:pt>
                      <c:pt idx="27">
                        <c:v>2.0141231E7</c:v>
                      </c:pt>
                      <c:pt idx="28">
                        <c:v>2.0150331E7</c:v>
                      </c:pt>
                      <c:pt idx="29">
                        <c:v>2.015063E7</c:v>
                      </c:pt>
                      <c:pt idx="30">
                        <c:v>2.015093E7</c:v>
                      </c:pt>
                      <c:pt idx="31">
                        <c:v>2.0151231E7</c:v>
                      </c:pt>
                      <c:pt idx="32">
                        <c:v>2.0160331E7</c:v>
                      </c:pt>
                      <c:pt idx="33">
                        <c:v>2.016063E7</c:v>
                      </c:pt>
                      <c:pt idx="34">
                        <c:v>2.016093E7</c:v>
                      </c:pt>
                      <c:pt idx="35">
                        <c:v>2.0161231E7</c:v>
                      </c:pt>
                      <c:pt idx="36">
                        <c:v>2.0170331E7</c:v>
                      </c:pt>
                      <c:pt idx="37">
                        <c:v>2.017063E7</c:v>
                      </c:pt>
                      <c:pt idx="38">
                        <c:v>2.017093E7</c:v>
                      </c:pt>
                      <c:pt idx="39">
                        <c:v>2.0171231E7</c:v>
                      </c:pt>
                      <c:pt idx="40">
                        <c:v>2.0180331E7</c:v>
                      </c:pt>
                    </c:numCache>
                  </c:numRef>
                </c15:cat>
              </c15:filteredCategoryTitle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877312"/>
        <c:axId val="88887296"/>
      </c:barChart>
      <c:catAx>
        <c:axId val="8887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8887296"/>
        <c:crosses val="autoZero"/>
        <c:auto val="1"/>
        <c:lblAlgn val="ctr"/>
        <c:lblOffset val="100"/>
        <c:noMultiLvlLbl val="0"/>
      </c:catAx>
      <c:valAx>
        <c:axId val="888872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88877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val>
            <c:numRef>
              <c:f>利润表（年）!$B$2:$K$2</c:f>
              <c:numCache>
                <c:formatCode>0.00</c:formatCode>
                <c:ptCount val="10"/>
                <c:pt idx="0">
                  <c:v>3342.69811411</c:v>
                </c:pt>
                <c:pt idx="1">
                  <c:v>2121.88933464</c:v>
                </c:pt>
                <c:pt idx="2">
                  <c:v>3216.4856553300001</c:v>
                </c:pt>
                <c:pt idx="3">
                  <c:v>4526.0456090600001</c:v>
                </c:pt>
                <c:pt idx="4">
                  <c:v>3950.7061901399998</c:v>
                </c:pt>
                <c:pt idx="5">
                  <c:v>3373.4492019200002</c:v>
                </c:pt>
                <c:pt idx="6">
                  <c:v>3449.0088685300002</c:v>
                </c:pt>
                <c:pt idx="7">
                  <c:v>2330.4062909899999</c:v>
                </c:pt>
                <c:pt idx="8">
                  <c:v>2395.2915815700003</c:v>
                </c:pt>
                <c:pt idx="9">
                  <c:v>8350.4761047600005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773568"/>
        <c:axId val="131775104"/>
      </c:lineChart>
      <c:catAx>
        <c:axId val="131773568"/>
        <c:scaling>
          <c:orientation val="minMax"/>
        </c:scaling>
        <c:delete val="0"/>
        <c:axPos val="b"/>
        <c:majorTickMark val="out"/>
        <c:minorTickMark val="none"/>
        <c:tickLblPos val="nextTo"/>
        <c:crossAx val="131775104"/>
        <c:crosses val="autoZero"/>
        <c:auto val="1"/>
        <c:lblAlgn val="ctr"/>
        <c:lblOffset val="100"/>
        <c:noMultiLvlLbl val="0"/>
      </c:catAx>
      <c:valAx>
        <c:axId val="13177510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17735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CAPEX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CAPEX!$A$2</c:f>
              <c:strCache>
                <c:ptCount val="1"/>
                <c:pt idx="0">
                  <c:v>非流动资产合计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CAPEX!$C$1:$K$1</c:f>
              <c:numCache>
                <c:formatCode>General</c:formatCode>
                <c:ptCount val="9"/>
                <c:pt idx="0">
                  <c:v>20091231</c:v>
                </c:pt>
                <c:pt idx="1">
                  <c:v>20101231</c:v>
                </c:pt>
                <c:pt idx="2">
                  <c:v>20111231</c:v>
                </c:pt>
                <c:pt idx="3">
                  <c:v>20121231</c:v>
                </c:pt>
                <c:pt idx="4">
                  <c:v>20131231</c:v>
                </c:pt>
                <c:pt idx="5">
                  <c:v>20141231</c:v>
                </c:pt>
                <c:pt idx="6">
                  <c:v>20151231</c:v>
                </c:pt>
                <c:pt idx="7">
                  <c:v>20161231</c:v>
                </c:pt>
                <c:pt idx="8">
                  <c:v>20171231</c:v>
                </c:pt>
              </c:numCache>
            </c:numRef>
          </c:cat>
          <c:val>
            <c:numRef>
              <c:f>CAPEX!$C$4:$K$4</c:f>
              <c:numCache>
                <c:formatCode>General</c:formatCode>
                <c:ptCount val="9"/>
                <c:pt idx="0">
                  <c:v>238.12839500000001</c:v>
                </c:pt>
                <c:pt idx="1">
                  <c:v>245.223702</c:v>
                </c:pt>
                <c:pt idx="2">
                  <c:v>101.176637</c:v>
                </c:pt>
                <c:pt idx="3">
                  <c:v>619.88198</c:v>
                </c:pt>
                <c:pt idx="4">
                  <c:v>288.36657500000001</c:v>
                </c:pt>
                <c:pt idx="5">
                  <c:v>-96.939312000000001</c:v>
                </c:pt>
                <c:pt idx="6">
                  <c:v>-94.746550999999997</c:v>
                </c:pt>
                <c:pt idx="7">
                  <c:v>-185.59632300000001</c:v>
                </c:pt>
                <c:pt idx="8">
                  <c:v>137.166203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8122112"/>
        <c:axId val="88123648"/>
      </c:barChart>
      <c:catAx>
        <c:axId val="88122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3648"/>
        <c:crosses val="autoZero"/>
        <c:auto val="1"/>
        <c:lblAlgn val="ctr"/>
        <c:lblOffset val="100"/>
        <c:noMultiLvlLbl val="0"/>
      </c:catAx>
      <c:valAx>
        <c:axId val="8812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22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WCINV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运营资本追加!$C$7:$K$7</c:f>
              <c:numCache>
                <c:formatCode>#,000_ </c:formatCode>
                <c:ptCount val="9"/>
                <c:pt idx="0">
                  <c:v>-108.153402</c:v>
                </c:pt>
                <c:pt idx="1">
                  <c:v>85.126264000000006</c:v>
                </c:pt>
                <c:pt idx="2">
                  <c:v>1055.4983792400003</c:v>
                </c:pt>
                <c:pt idx="3">
                  <c:v>-870.47736454000039</c:v>
                </c:pt>
                <c:pt idx="4">
                  <c:v>1669.2888515100003</c:v>
                </c:pt>
                <c:pt idx="5">
                  <c:v>-17.236765109999656</c:v>
                </c:pt>
                <c:pt idx="6">
                  <c:v>-601.93968510000036</c:v>
                </c:pt>
                <c:pt idx="7">
                  <c:v>713.90962100000002</c:v>
                </c:pt>
                <c:pt idx="8">
                  <c:v>3760.3623107000008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8190976"/>
        <c:axId val="88192896"/>
      </c:lineChart>
      <c:catAx>
        <c:axId val="88190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2896"/>
        <c:crosses val="autoZero"/>
        <c:auto val="1"/>
        <c:lblAlgn val="ctr"/>
        <c:lblOffset val="100"/>
        <c:noMultiLvlLbl val="0"/>
      </c:catAx>
      <c:valAx>
        <c:axId val="8819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19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NCC!$B$5:$K$5</c:f>
              <c:numCache>
                <c:formatCode>General</c:formatCode>
                <c:ptCount val="10"/>
                <c:pt idx="0">
                  <c:v>17.33926816</c:v>
                </c:pt>
                <c:pt idx="1">
                  <c:v>17.869644960000002</c:v>
                </c:pt>
                <c:pt idx="2">
                  <c:v>19.310550639999999</c:v>
                </c:pt>
                <c:pt idx="3">
                  <c:v>28.26132763</c:v>
                </c:pt>
                <c:pt idx="4">
                  <c:v>32.131736230000001</c:v>
                </c:pt>
                <c:pt idx="5">
                  <c:v>48.092396860000001</c:v>
                </c:pt>
                <c:pt idx="6">
                  <c:v>49.496326639999999</c:v>
                </c:pt>
                <c:pt idx="7">
                  <c:v>46.338024240000003</c:v>
                </c:pt>
                <c:pt idx="8">
                  <c:v>47.013920280000001</c:v>
                </c:pt>
                <c:pt idx="9">
                  <c:v>52.71841328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959424"/>
        <c:axId val="87960960"/>
      </c:lineChart>
      <c:catAx>
        <c:axId val="87959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60960"/>
        <c:crosses val="autoZero"/>
        <c:auto val="1"/>
        <c:lblAlgn val="ctr"/>
        <c:lblOffset val="100"/>
        <c:noMultiLvlLbl val="0"/>
      </c:catAx>
      <c:valAx>
        <c:axId val="8796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95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65087</xdr:rowOff>
    </xdr:from>
    <xdr:to>
      <xdr:col>7</xdr:col>
      <xdr:colOff>547687</xdr:colOff>
      <xdr:row>38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388936</xdr:colOff>
      <xdr:row>18</xdr:row>
      <xdr:rowOff>17461</xdr:rowOff>
    </xdr:from>
    <xdr:to>
      <xdr:col>17</xdr:col>
      <xdr:colOff>452437</xdr:colOff>
      <xdr:row>38</xdr:row>
      <xdr:rowOff>55562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349249</xdr:colOff>
      <xdr:row>40</xdr:row>
      <xdr:rowOff>96838</xdr:rowOff>
    </xdr:from>
    <xdr:to>
      <xdr:col>8</xdr:col>
      <xdr:colOff>166687</xdr:colOff>
      <xdr:row>58</xdr:row>
      <xdr:rowOff>134938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2598207</xdr:colOff>
      <xdr:row>15</xdr:row>
      <xdr:rowOff>9523</xdr:rowOff>
    </xdr:from>
    <xdr:to>
      <xdr:col>7</xdr:col>
      <xdr:colOff>465665</xdr:colOff>
      <xdr:row>37</xdr:row>
      <xdr:rowOff>148165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13605</xdr:colOff>
      <xdr:row>4</xdr:row>
      <xdr:rowOff>188685</xdr:rowOff>
    </xdr:from>
    <xdr:to>
      <xdr:col>7</xdr:col>
      <xdr:colOff>399142</xdr:colOff>
      <xdr:row>24</xdr:row>
      <xdr:rowOff>36287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952501</xdr:colOff>
      <xdr:row>10</xdr:row>
      <xdr:rowOff>16932</xdr:rowOff>
    </xdr:from>
    <xdr:to>
      <xdr:col>10</xdr:col>
      <xdr:colOff>668867</xdr:colOff>
      <xdr:row>31</xdr:row>
      <xdr:rowOff>84665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516467</xdr:colOff>
      <xdr:row>10</xdr:row>
      <xdr:rowOff>25399</xdr:rowOff>
    </xdr:from>
    <xdr:to>
      <xdr:col>7</xdr:col>
      <xdr:colOff>694267</xdr:colOff>
      <xdr:row>26</xdr:row>
      <xdr:rowOff>126999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45"/>
  <sheetViews>
    <sheetView zoomScale="160" zoomScaleNormal="160" zoomScalePageLayoutView="160" workbookViewId="0">
      <selection sqref="A1:XFD1048576"/>
    </sheetView>
  </sheetViews>
  <sheetFormatPr defaultColWidth="9.125" defaultRowHeight="14.25"/>
  <cols>
    <col min="1" max="1" width="39" bestFit="1" customWidth="1"/>
    <col min="2" max="2" width="14.875" customWidth="1"/>
    <col min="3" max="5" width="16.125" customWidth="1"/>
    <col min="6" max="6" width="14.875" customWidth="1"/>
    <col min="7" max="9" width="16.125" customWidth="1"/>
    <col min="10" max="10" width="14.875" customWidth="1"/>
    <col min="11" max="13" width="16.125" customWidth="1"/>
    <col min="14" max="14" width="14.875" customWidth="1"/>
    <col min="15" max="17" width="16.125" customWidth="1"/>
    <col min="18" max="18" width="14.875" customWidth="1"/>
    <col min="19" max="21" width="16.125" customWidth="1"/>
    <col min="22" max="22" width="14.875" customWidth="1"/>
    <col min="23" max="25" width="16.125" customWidth="1"/>
    <col min="26" max="26" width="14.875" customWidth="1"/>
    <col min="27" max="29" width="16.125" customWidth="1"/>
    <col min="30" max="30" width="14.875" customWidth="1"/>
    <col min="31" max="33" width="16.125" customWidth="1"/>
    <col min="34" max="34" width="14.875" customWidth="1"/>
    <col min="35" max="37" width="16.125" customWidth="1"/>
    <col min="38" max="38" width="14.875" customWidth="1"/>
    <col min="39" max="41" width="16.125" customWidth="1"/>
    <col min="42" max="42" width="13.125" customWidth="1"/>
  </cols>
  <sheetData>
    <row r="1" spans="1:42">
      <c r="A1" s="4" t="s">
        <v>0</v>
      </c>
      <c r="B1" s="4">
        <v>20080331</v>
      </c>
      <c r="C1" s="4">
        <v>20080630</v>
      </c>
      <c r="D1" s="4">
        <v>20080930</v>
      </c>
      <c r="E1" s="4">
        <v>20081231</v>
      </c>
      <c r="F1" s="4">
        <v>20090331</v>
      </c>
      <c r="G1" s="4">
        <v>20090630</v>
      </c>
      <c r="H1" s="4">
        <v>20090930</v>
      </c>
      <c r="I1" s="4">
        <v>20091231</v>
      </c>
      <c r="J1" s="4">
        <v>20100331</v>
      </c>
      <c r="K1" s="4">
        <v>20100630</v>
      </c>
      <c r="L1" s="4">
        <v>20100930</v>
      </c>
      <c r="M1" s="4">
        <v>20101231</v>
      </c>
      <c r="N1" s="4">
        <v>20110331</v>
      </c>
      <c r="O1" s="4">
        <v>20110630</v>
      </c>
      <c r="P1" s="4">
        <v>20110930</v>
      </c>
      <c r="Q1" s="4">
        <v>20111231</v>
      </c>
      <c r="R1" s="4">
        <v>20120331</v>
      </c>
      <c r="S1" s="4">
        <v>20120630</v>
      </c>
      <c r="T1" s="4">
        <v>20120930</v>
      </c>
      <c r="U1" s="4">
        <v>20121231</v>
      </c>
      <c r="V1" s="4">
        <v>20130331</v>
      </c>
      <c r="W1" s="4">
        <v>20130630</v>
      </c>
      <c r="X1" s="4">
        <v>20130930</v>
      </c>
      <c r="Y1" s="4">
        <v>20131231</v>
      </c>
      <c r="Z1" s="4">
        <v>20140331</v>
      </c>
      <c r="AA1" s="4">
        <v>20140630</v>
      </c>
      <c r="AB1" s="4">
        <v>20140930</v>
      </c>
      <c r="AC1" s="4">
        <v>20141231</v>
      </c>
      <c r="AD1" s="4">
        <v>20150331</v>
      </c>
      <c r="AE1" s="4">
        <v>20150630</v>
      </c>
      <c r="AF1" s="4">
        <v>20150930</v>
      </c>
      <c r="AG1" s="4">
        <v>20151231</v>
      </c>
      <c r="AH1" s="4">
        <v>20160331</v>
      </c>
      <c r="AI1" s="4">
        <v>20160630</v>
      </c>
      <c r="AJ1" s="4">
        <v>20160930</v>
      </c>
      <c r="AK1" s="4">
        <v>20161231</v>
      </c>
      <c r="AL1" s="4">
        <v>20170331</v>
      </c>
      <c r="AM1" s="4">
        <v>20170630</v>
      </c>
      <c r="AN1" s="4">
        <v>20170930</v>
      </c>
      <c r="AO1" s="4">
        <v>20171231</v>
      </c>
      <c r="AP1" s="12">
        <v>20180331</v>
      </c>
    </row>
    <row r="2" spans="1:42">
      <c r="A2" s="4"/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  <c r="N2" s="4">
        <v>12</v>
      </c>
      <c r="O2" s="4">
        <v>13</v>
      </c>
      <c r="P2" s="4">
        <v>14</v>
      </c>
      <c r="Q2" s="4">
        <v>15</v>
      </c>
      <c r="R2" s="4">
        <v>16</v>
      </c>
      <c r="S2" s="4">
        <v>17</v>
      </c>
      <c r="T2" s="4">
        <v>18</v>
      </c>
      <c r="U2" s="4">
        <v>19</v>
      </c>
      <c r="V2" s="4">
        <v>20</v>
      </c>
      <c r="W2" s="4">
        <v>21</v>
      </c>
      <c r="X2" s="4">
        <v>22</v>
      </c>
      <c r="Y2" s="4">
        <v>23</v>
      </c>
      <c r="Z2" s="4">
        <v>24</v>
      </c>
      <c r="AA2" s="4">
        <v>25</v>
      </c>
      <c r="AB2" s="4">
        <v>26</v>
      </c>
      <c r="AC2" s="4">
        <v>27</v>
      </c>
      <c r="AD2" s="4">
        <v>28</v>
      </c>
      <c r="AE2" s="4">
        <v>29</v>
      </c>
      <c r="AF2" s="4">
        <v>30</v>
      </c>
      <c r="AG2" s="4">
        <v>31</v>
      </c>
      <c r="AH2" s="4">
        <v>32</v>
      </c>
      <c r="AI2" s="4">
        <v>33</v>
      </c>
      <c r="AJ2" s="4">
        <v>34</v>
      </c>
      <c r="AK2" s="4">
        <v>35</v>
      </c>
      <c r="AL2" s="4">
        <v>36</v>
      </c>
      <c r="AM2" s="4">
        <v>37</v>
      </c>
      <c r="AN2" s="4">
        <v>38</v>
      </c>
      <c r="AO2" s="4">
        <v>39</v>
      </c>
      <c r="AP2" s="12">
        <v>40</v>
      </c>
    </row>
    <row r="3" spans="1:42">
      <c r="A3" s="4" t="s">
        <v>28</v>
      </c>
      <c r="B3" s="5">
        <v>431264237.32999998</v>
      </c>
      <c r="C3" s="5">
        <v>1533160422.3900001</v>
      </c>
      <c r="D3" s="5">
        <v>2172851295.9899998</v>
      </c>
      <c r="E3" s="5">
        <v>3342698114.1100001</v>
      </c>
      <c r="F3" s="5">
        <v>437048610.06999999</v>
      </c>
      <c r="G3" s="5">
        <v>1015076323.22</v>
      </c>
      <c r="H3" s="5">
        <v>1533774142.46</v>
      </c>
      <c r="I3" s="5">
        <v>2121889334.6400001</v>
      </c>
      <c r="J3" s="5">
        <v>581367587.61000001</v>
      </c>
      <c r="K3" s="5">
        <v>1361469099.01</v>
      </c>
      <c r="L3" s="5">
        <v>2251163670.7199998</v>
      </c>
      <c r="M3" s="5">
        <v>3216485655.3299999</v>
      </c>
      <c r="N3" s="5">
        <v>902911149.86000001</v>
      </c>
      <c r="O3" s="5">
        <v>2086146860.25</v>
      </c>
      <c r="P3" s="5">
        <v>3364302689.1500001</v>
      </c>
      <c r="Q3" s="5">
        <v>4526045609.0600004</v>
      </c>
      <c r="R3" s="5">
        <v>843434042.16999996</v>
      </c>
      <c r="S3" s="5">
        <v>2012315753.79</v>
      </c>
      <c r="T3" s="5">
        <v>2958609351.8699999</v>
      </c>
      <c r="U3" s="5">
        <v>3950706190.1399999</v>
      </c>
      <c r="V3" s="5">
        <v>949058762.00999999</v>
      </c>
      <c r="W3" s="5">
        <v>1894525121.1099999</v>
      </c>
      <c r="X3" s="5">
        <v>2647972620.79</v>
      </c>
      <c r="Y3" s="5">
        <v>3373449201.9200001</v>
      </c>
      <c r="Z3" s="5">
        <v>904187963.35000002</v>
      </c>
      <c r="AA3" s="5">
        <v>1787505300.6500001</v>
      </c>
      <c r="AB3" s="5">
        <v>2642074827.4200001</v>
      </c>
      <c r="AC3" s="5">
        <v>3449008868.5300002</v>
      </c>
      <c r="AD3" s="5">
        <v>633957874.45000005</v>
      </c>
      <c r="AE3" s="5">
        <v>1191392958.01</v>
      </c>
      <c r="AF3" s="5">
        <v>1796890769.0699999</v>
      </c>
      <c r="AG3" s="5">
        <v>2330406290.9899998</v>
      </c>
      <c r="AH3" s="5">
        <v>473328142.05000001</v>
      </c>
      <c r="AI3" s="5">
        <v>1071566787.02</v>
      </c>
      <c r="AJ3" s="5">
        <v>1708715083.1199999</v>
      </c>
      <c r="AK3" s="5">
        <v>2395291581.5700002</v>
      </c>
      <c r="AL3" s="5">
        <v>692743375.53999996</v>
      </c>
      <c r="AM3" s="5">
        <v>1813432386.1900001</v>
      </c>
      <c r="AN3" s="5">
        <v>5229276758.8599997</v>
      </c>
      <c r="AO3" s="5">
        <v>8350476104.7600002</v>
      </c>
      <c r="AP3" s="12">
        <v>3521919798.0599999</v>
      </c>
    </row>
    <row r="4" spans="1:42">
      <c r="A4" s="4" t="s">
        <v>31</v>
      </c>
      <c r="B4" s="5">
        <f>B3/1000000</f>
        <v>431.26423732999996</v>
      </c>
      <c r="C4" s="5">
        <f t="shared" ref="C4:AP4" si="0">C3/1000000</f>
        <v>1533.1604223900001</v>
      </c>
      <c r="D4" s="5">
        <f t="shared" si="0"/>
        <v>2172.8512959899999</v>
      </c>
      <c r="E4" s="5">
        <f t="shared" si="0"/>
        <v>3342.69811411</v>
      </c>
      <c r="F4" s="5">
        <f t="shared" si="0"/>
        <v>437.04861007</v>
      </c>
      <c r="G4" s="5">
        <f t="shared" si="0"/>
        <v>1015.0763232200001</v>
      </c>
      <c r="H4" s="5">
        <f t="shared" si="0"/>
        <v>1533.7741424600001</v>
      </c>
      <c r="I4" s="5">
        <f t="shared" si="0"/>
        <v>2121.88933464</v>
      </c>
      <c r="J4" s="5">
        <f t="shared" si="0"/>
        <v>581.36758760999999</v>
      </c>
      <c r="K4" s="5">
        <f t="shared" si="0"/>
        <v>1361.46909901</v>
      </c>
      <c r="L4" s="5">
        <f t="shared" si="0"/>
        <v>2251.1636707199996</v>
      </c>
      <c r="M4" s="5">
        <f t="shared" si="0"/>
        <v>3216.4856553300001</v>
      </c>
      <c r="N4" s="5">
        <f t="shared" si="0"/>
        <v>902.91114986000002</v>
      </c>
      <c r="O4" s="5">
        <f t="shared" si="0"/>
        <v>2086.1468602499999</v>
      </c>
      <c r="P4" s="5">
        <f t="shared" si="0"/>
        <v>3364.3026891499999</v>
      </c>
      <c r="Q4" s="5">
        <f t="shared" si="0"/>
        <v>4526.0456090600001</v>
      </c>
      <c r="R4" s="5">
        <f t="shared" si="0"/>
        <v>843.43404217</v>
      </c>
      <c r="S4" s="5">
        <f t="shared" si="0"/>
        <v>2012.3157537899999</v>
      </c>
      <c r="T4" s="5">
        <f t="shared" si="0"/>
        <v>2958.60935187</v>
      </c>
      <c r="U4" s="5">
        <f t="shared" si="0"/>
        <v>3950.7061901399998</v>
      </c>
      <c r="V4" s="5">
        <f t="shared" si="0"/>
        <v>949.05876201000001</v>
      </c>
      <c r="W4" s="5">
        <f t="shared" si="0"/>
        <v>1894.5251211099999</v>
      </c>
      <c r="X4" s="5">
        <f t="shared" si="0"/>
        <v>2647.9726207899998</v>
      </c>
      <c r="Y4" s="5">
        <f t="shared" si="0"/>
        <v>3373.4492019200002</v>
      </c>
      <c r="Z4" s="5">
        <f t="shared" si="0"/>
        <v>904.18796335000002</v>
      </c>
      <c r="AA4" s="5">
        <f t="shared" si="0"/>
        <v>1787.5053006500002</v>
      </c>
      <c r="AB4" s="5">
        <f t="shared" si="0"/>
        <v>2642.07482742</v>
      </c>
      <c r="AC4" s="5">
        <f t="shared" si="0"/>
        <v>3449.0088685300002</v>
      </c>
      <c r="AD4" s="5">
        <f t="shared" si="0"/>
        <v>633.95787445000008</v>
      </c>
      <c r="AE4" s="5">
        <f t="shared" si="0"/>
        <v>1191.39295801</v>
      </c>
      <c r="AF4" s="5">
        <f t="shared" si="0"/>
        <v>1796.89076907</v>
      </c>
      <c r="AG4" s="5">
        <f t="shared" si="0"/>
        <v>2330.4062909899999</v>
      </c>
      <c r="AH4" s="5">
        <f t="shared" si="0"/>
        <v>473.32814205</v>
      </c>
      <c r="AI4" s="5">
        <f t="shared" si="0"/>
        <v>1071.56678702</v>
      </c>
      <c r="AJ4" s="5">
        <f t="shared" si="0"/>
        <v>1708.7150831199999</v>
      </c>
      <c r="AK4" s="5">
        <f t="shared" si="0"/>
        <v>2395.2915815700003</v>
      </c>
      <c r="AL4" s="5">
        <f t="shared" si="0"/>
        <v>692.74337553999999</v>
      </c>
      <c r="AM4" s="5">
        <f t="shared" si="0"/>
        <v>1813.43238619</v>
      </c>
      <c r="AN4" s="5">
        <f t="shared" si="0"/>
        <v>5229.27675886</v>
      </c>
      <c r="AO4" s="5">
        <f t="shared" si="0"/>
        <v>8350.4761047600005</v>
      </c>
      <c r="AP4" s="7">
        <f t="shared" si="0"/>
        <v>3521.9197980599997</v>
      </c>
    </row>
    <row r="5" spans="1:42">
      <c r="A5" s="4" t="s">
        <v>1</v>
      </c>
      <c r="B5" s="5">
        <v>368856782.69</v>
      </c>
      <c r="C5" s="5">
        <v>1159559653.6500001</v>
      </c>
      <c r="D5" s="5">
        <v>1550130683.1199999</v>
      </c>
      <c r="E5" s="5">
        <v>2582334803.6500001</v>
      </c>
      <c r="F5" s="5">
        <v>399723652.25999999</v>
      </c>
      <c r="G5" s="5">
        <v>925418084.14999998</v>
      </c>
      <c r="H5" s="5">
        <v>1451899417.6500001</v>
      </c>
      <c r="I5" s="5">
        <v>2113036944.54</v>
      </c>
      <c r="J5" s="5">
        <v>537844552.29999995</v>
      </c>
      <c r="K5" s="5">
        <v>1197580423.0899999</v>
      </c>
      <c r="L5" s="5">
        <v>1904985842.5999999</v>
      </c>
      <c r="M5" s="5">
        <v>2703167999.1199999</v>
      </c>
      <c r="N5" s="5">
        <v>686956339.21000004</v>
      </c>
      <c r="O5" s="5">
        <v>1574281924.74</v>
      </c>
      <c r="P5" s="5">
        <v>2585320283.9200001</v>
      </c>
      <c r="Q5" s="5">
        <v>3547916976.3200002</v>
      </c>
      <c r="R5" s="5">
        <v>756714928.55999994</v>
      </c>
      <c r="S5" s="5">
        <v>1684151489.29</v>
      </c>
      <c r="T5" s="5">
        <v>2512826665.79</v>
      </c>
      <c r="U5" s="5">
        <v>3401740005.1700001</v>
      </c>
      <c r="V5" s="5">
        <v>821713085.73000002</v>
      </c>
      <c r="W5" s="5">
        <v>1627243254.53</v>
      </c>
      <c r="X5" s="5">
        <v>2340511744.8499999</v>
      </c>
      <c r="Y5" s="5">
        <v>3046823034.3699999</v>
      </c>
      <c r="Z5" s="5">
        <v>749613579.42999995</v>
      </c>
      <c r="AA5" s="5">
        <v>1521781306.3499999</v>
      </c>
      <c r="AB5" s="5">
        <v>2324180850.9000001</v>
      </c>
      <c r="AC5" s="5">
        <v>3235562573.8400002</v>
      </c>
      <c r="AD5" s="5">
        <v>638330270.05999994</v>
      </c>
      <c r="AE5" s="5">
        <v>1192734945.8299999</v>
      </c>
      <c r="AF5" s="5">
        <v>1794674644.78</v>
      </c>
      <c r="AG5" s="5">
        <v>2421423770.5300002</v>
      </c>
      <c r="AH5" s="5">
        <v>509117862.60000002</v>
      </c>
      <c r="AI5" s="5">
        <v>1118860107.9200001</v>
      </c>
      <c r="AJ5" s="5">
        <v>1713351185.6600001</v>
      </c>
      <c r="AK5" s="5">
        <v>2448646647.0999999</v>
      </c>
      <c r="AL5" s="5">
        <v>613565777.73000002</v>
      </c>
      <c r="AM5" s="5">
        <v>1311900859.45</v>
      </c>
      <c r="AN5" s="5">
        <v>2613171110.2399998</v>
      </c>
      <c r="AO5" s="5">
        <v>3513136880.3800001</v>
      </c>
      <c r="AP5" s="12">
        <v>1088929384.6400001</v>
      </c>
    </row>
    <row r="6" spans="1:42">
      <c r="A6" s="4" t="s">
        <v>2</v>
      </c>
      <c r="B6" s="5">
        <v>285983172.77999997</v>
      </c>
      <c r="C6" s="5">
        <v>939112767.59000003</v>
      </c>
      <c r="D6" s="5">
        <v>1170005250.27</v>
      </c>
      <c r="E6" s="5">
        <v>2032948359.95</v>
      </c>
      <c r="F6" s="5">
        <v>288244365.38</v>
      </c>
      <c r="G6" s="5">
        <v>730316442.45000005</v>
      </c>
      <c r="H6" s="5">
        <v>1164953343.8699999</v>
      </c>
      <c r="I6" s="5">
        <v>1662076901.26</v>
      </c>
      <c r="J6" s="5">
        <v>428345951.75999999</v>
      </c>
      <c r="K6" s="5">
        <v>968971905.48000002</v>
      </c>
      <c r="L6" s="5">
        <v>1530573936.24</v>
      </c>
      <c r="M6" s="5">
        <v>2157843390.8699999</v>
      </c>
      <c r="N6" s="5">
        <v>524934470.62</v>
      </c>
      <c r="O6" s="5">
        <v>1242901485.9400001</v>
      </c>
      <c r="P6" s="5">
        <v>2044110601.0699999</v>
      </c>
      <c r="Q6" s="5">
        <v>2792394121.6199999</v>
      </c>
      <c r="R6" s="5">
        <v>553736861.35000002</v>
      </c>
      <c r="S6" s="5">
        <v>1335650984.3800001</v>
      </c>
      <c r="T6" s="5">
        <v>1977138241.0999999</v>
      </c>
      <c r="U6" s="5">
        <v>2657142408.8699999</v>
      </c>
      <c r="V6" s="5">
        <v>660204852.92999995</v>
      </c>
      <c r="W6" s="5">
        <v>1266342863.55</v>
      </c>
      <c r="X6" s="5">
        <v>1808282512</v>
      </c>
      <c r="Y6" s="5">
        <v>2309926068.1700001</v>
      </c>
      <c r="Z6" s="5">
        <v>591813852.88999999</v>
      </c>
      <c r="AA6" s="5">
        <v>1176036434.6700001</v>
      </c>
      <c r="AB6" s="5">
        <v>1804593102.45</v>
      </c>
      <c r="AC6" s="5">
        <v>2438380157.7399998</v>
      </c>
      <c r="AD6" s="5">
        <v>488280873</v>
      </c>
      <c r="AE6" s="5">
        <v>894832019.54999995</v>
      </c>
      <c r="AF6" s="5">
        <v>1365602952.6300001</v>
      </c>
      <c r="AG6" s="5">
        <v>1771977496.6800001</v>
      </c>
      <c r="AH6" s="5">
        <v>379981675.32999998</v>
      </c>
      <c r="AI6" s="5">
        <v>853092617.12</v>
      </c>
      <c r="AJ6" s="5">
        <v>1316239944.3299999</v>
      </c>
      <c r="AK6" s="5">
        <v>1786773867.79</v>
      </c>
      <c r="AL6" s="5">
        <v>462222773.07999998</v>
      </c>
      <c r="AM6" s="5">
        <v>968223516.88999999</v>
      </c>
      <c r="AN6" s="5">
        <v>1325116002.3399999</v>
      </c>
      <c r="AO6" s="5">
        <v>1955183809.2</v>
      </c>
      <c r="AP6" s="12">
        <v>593783894.86000001</v>
      </c>
    </row>
    <row r="7" spans="1:42">
      <c r="A7" s="4" t="s">
        <v>3</v>
      </c>
      <c r="B7" s="5">
        <v>2022692.14</v>
      </c>
      <c r="C7" s="5">
        <v>5336194.72</v>
      </c>
      <c r="D7" s="5">
        <v>9507279.6300000008</v>
      </c>
      <c r="E7" s="5">
        <v>11089017.32</v>
      </c>
      <c r="F7" s="5">
        <v>3050086.52</v>
      </c>
      <c r="G7" s="5">
        <v>5738810.2000000002</v>
      </c>
      <c r="H7" s="5">
        <v>9527167.25</v>
      </c>
      <c r="I7" s="5">
        <v>12596469.07</v>
      </c>
      <c r="J7" s="5">
        <v>2391825.7599999998</v>
      </c>
      <c r="K7" s="5">
        <v>5326239.5</v>
      </c>
      <c r="L7" s="5">
        <v>9543457.9499999993</v>
      </c>
      <c r="M7" s="5">
        <v>16086513.039999999</v>
      </c>
      <c r="N7" s="5">
        <v>5060244.3600000003</v>
      </c>
      <c r="O7" s="5">
        <v>14363753.220000001</v>
      </c>
      <c r="P7" s="5">
        <v>23217041.960000001</v>
      </c>
      <c r="Q7" s="5">
        <v>30698564.370000001</v>
      </c>
      <c r="R7" s="5">
        <v>3612260.88</v>
      </c>
      <c r="S7" s="5">
        <v>10814240.289999999</v>
      </c>
      <c r="T7" s="5">
        <v>16998332.390000001</v>
      </c>
      <c r="U7" s="5">
        <v>25833580.109999999</v>
      </c>
      <c r="V7" s="5">
        <v>6392253.1500000004</v>
      </c>
      <c r="W7" s="5">
        <v>13767674.18</v>
      </c>
      <c r="X7" s="5">
        <v>20640226.920000002</v>
      </c>
      <c r="Y7" s="5">
        <v>26065415.100000001</v>
      </c>
      <c r="Z7" s="5">
        <v>9128094.2200000007</v>
      </c>
      <c r="AA7" s="5">
        <v>17182911.670000002</v>
      </c>
      <c r="AB7" s="5">
        <v>25620183.440000001</v>
      </c>
      <c r="AC7" s="5">
        <v>31627534.600000001</v>
      </c>
      <c r="AD7" s="5">
        <v>7130928.5899999999</v>
      </c>
      <c r="AE7" s="5">
        <v>12971229.82</v>
      </c>
      <c r="AF7" s="5">
        <v>21822464.52</v>
      </c>
      <c r="AG7" s="5">
        <v>28918686.34</v>
      </c>
      <c r="AH7" s="5">
        <v>5429344.0700000003</v>
      </c>
      <c r="AI7" s="5">
        <v>12321897.279999999</v>
      </c>
      <c r="AJ7" s="5">
        <v>18902462.940000001</v>
      </c>
      <c r="AK7" s="5">
        <v>56076148.170000002</v>
      </c>
      <c r="AL7" s="5">
        <v>22183217.440000001</v>
      </c>
      <c r="AM7" s="5">
        <v>44166178.939999998</v>
      </c>
      <c r="AN7" s="5">
        <v>114996918.88</v>
      </c>
      <c r="AO7" s="5">
        <v>166026554.66</v>
      </c>
      <c r="AP7" s="12">
        <v>64387327.390000001</v>
      </c>
    </row>
    <row r="8" spans="1:42">
      <c r="A8" s="4" t="s">
        <v>4</v>
      </c>
      <c r="B8" s="5">
        <v>17843092.32</v>
      </c>
      <c r="C8" s="5">
        <v>50020264.960000001</v>
      </c>
      <c r="D8" s="5">
        <v>92309118.930000007</v>
      </c>
      <c r="E8" s="5">
        <v>124668047.67</v>
      </c>
      <c r="F8" s="5">
        <v>26100301.120000001</v>
      </c>
      <c r="G8" s="5">
        <v>45087533.789999999</v>
      </c>
      <c r="H8" s="5">
        <v>68838103.069999993</v>
      </c>
      <c r="I8" s="5">
        <v>104863423.51000001</v>
      </c>
      <c r="J8" s="5">
        <v>25959393.440000001</v>
      </c>
      <c r="K8" s="5">
        <v>61791448.630000003</v>
      </c>
      <c r="L8" s="5">
        <v>106612610.23</v>
      </c>
      <c r="M8" s="5">
        <v>145188807.15000001</v>
      </c>
      <c r="N8" s="5">
        <v>40756872.119999997</v>
      </c>
      <c r="O8" s="5">
        <v>86637881.019999996</v>
      </c>
      <c r="P8" s="5">
        <v>136514275.91999999</v>
      </c>
      <c r="Q8" s="5">
        <v>194713902.31</v>
      </c>
      <c r="R8" s="5">
        <v>37177367.899999999</v>
      </c>
      <c r="S8" s="5">
        <v>79352885.069999993</v>
      </c>
      <c r="T8" s="5">
        <v>121562053.02</v>
      </c>
      <c r="U8" s="5">
        <v>165669851.65000001</v>
      </c>
      <c r="V8" s="5">
        <v>41296246.979999997</v>
      </c>
      <c r="W8" s="5">
        <v>83993042.310000002</v>
      </c>
      <c r="X8" s="5">
        <v>127452646.45</v>
      </c>
      <c r="Y8" s="5">
        <v>177359424.24000001</v>
      </c>
      <c r="Z8" s="5">
        <v>42946578.920000002</v>
      </c>
      <c r="AA8" s="5">
        <v>99122560.219999999</v>
      </c>
      <c r="AB8" s="5">
        <v>151730232.47</v>
      </c>
      <c r="AC8" s="5">
        <v>200511452.75</v>
      </c>
      <c r="AD8" s="5">
        <v>38294688.289999999</v>
      </c>
      <c r="AE8" s="5">
        <v>71288097.5</v>
      </c>
      <c r="AF8" s="5">
        <v>104301386.39</v>
      </c>
      <c r="AG8" s="5">
        <v>134121790.08</v>
      </c>
      <c r="AH8" s="5">
        <v>30013807.489999998</v>
      </c>
      <c r="AI8" s="5">
        <v>62016868.359999999</v>
      </c>
      <c r="AJ8" s="5">
        <v>102167385.90000001</v>
      </c>
      <c r="AK8" s="5">
        <v>152139597.13</v>
      </c>
      <c r="AL8" s="5">
        <v>41943043.869999997</v>
      </c>
      <c r="AM8" s="5">
        <v>89004669.310000002</v>
      </c>
      <c r="AN8" s="5">
        <v>146266372.66</v>
      </c>
      <c r="AO8" s="5">
        <v>193270362.74000001</v>
      </c>
      <c r="AP8" s="12">
        <v>42301679.880000003</v>
      </c>
    </row>
    <row r="9" spans="1:42">
      <c r="A9" s="4" t="s">
        <v>5</v>
      </c>
      <c r="B9" s="5">
        <v>39589163.909999996</v>
      </c>
      <c r="C9" s="5">
        <v>103700034.63</v>
      </c>
      <c r="D9" s="5">
        <v>177920434.41</v>
      </c>
      <c r="E9" s="5">
        <v>241661705.12</v>
      </c>
      <c r="F9" s="5">
        <v>62681097.659999996</v>
      </c>
      <c r="G9" s="5">
        <v>108179945.52</v>
      </c>
      <c r="H9" s="5">
        <v>158418955.47999999</v>
      </c>
      <c r="I9" s="5">
        <v>235364332.08000001</v>
      </c>
      <c r="J9" s="5">
        <v>60460438.329999998</v>
      </c>
      <c r="K9" s="5">
        <v>117278038.79000001</v>
      </c>
      <c r="L9" s="5">
        <v>188791924.74000001</v>
      </c>
      <c r="M9" s="5">
        <v>267286808.50999999</v>
      </c>
      <c r="N9" s="5">
        <v>92220328.390000001</v>
      </c>
      <c r="O9" s="5">
        <v>177501000.13999999</v>
      </c>
      <c r="P9" s="5">
        <v>277661862.32999998</v>
      </c>
      <c r="Q9" s="5">
        <v>372159625.79000002</v>
      </c>
      <c r="R9" s="5">
        <v>123004487.28</v>
      </c>
      <c r="S9" s="5">
        <v>183194042.93000001</v>
      </c>
      <c r="T9" s="5">
        <v>282583452.88999999</v>
      </c>
      <c r="U9" s="5">
        <v>394216215.02999997</v>
      </c>
      <c r="V9" s="5">
        <v>81562181.930000007</v>
      </c>
      <c r="W9" s="5">
        <v>182185600.13</v>
      </c>
      <c r="X9" s="5">
        <v>271476571.89999998</v>
      </c>
      <c r="Y9" s="5">
        <v>396314157.44</v>
      </c>
      <c r="Z9" s="5">
        <v>86485474.75</v>
      </c>
      <c r="AA9" s="5">
        <v>191328768.63</v>
      </c>
      <c r="AB9" s="5">
        <v>299741864.12</v>
      </c>
      <c r="AC9" s="5">
        <v>401317334.63999999</v>
      </c>
      <c r="AD9" s="5">
        <v>104294682.11</v>
      </c>
      <c r="AE9" s="5">
        <v>198075093.80000001</v>
      </c>
      <c r="AF9" s="5">
        <v>294017384.25</v>
      </c>
      <c r="AG9" s="5">
        <v>368830129.45999998</v>
      </c>
      <c r="AH9" s="5">
        <v>85134024.5</v>
      </c>
      <c r="AI9" s="5">
        <v>172213343.84999999</v>
      </c>
      <c r="AJ9" s="5">
        <v>250162976.22999999</v>
      </c>
      <c r="AK9" s="5">
        <v>320966657.50999999</v>
      </c>
      <c r="AL9" s="5">
        <v>82664531.689999998</v>
      </c>
      <c r="AM9" s="5">
        <v>199770014.56</v>
      </c>
      <c r="AN9" s="5">
        <v>949766133.96000004</v>
      </c>
      <c r="AO9" s="5">
        <v>1119699013.3399999</v>
      </c>
      <c r="AP9" s="12">
        <v>415140283.13999999</v>
      </c>
    </row>
    <row r="10" spans="1:42">
      <c r="A10" s="4" t="s">
        <v>6</v>
      </c>
      <c r="B10" s="5">
        <v>23418661.539999999</v>
      </c>
      <c r="C10" s="5">
        <v>61390391.75</v>
      </c>
      <c r="D10" s="5">
        <v>100388599.88</v>
      </c>
      <c r="E10" s="5">
        <v>135550036.52000001</v>
      </c>
      <c r="F10" s="5">
        <v>19647801.579999998</v>
      </c>
      <c r="G10" s="5">
        <v>36095352.189999998</v>
      </c>
      <c r="H10" s="5">
        <v>50161847.979999997</v>
      </c>
      <c r="I10" s="5">
        <v>60370470.329999998</v>
      </c>
      <c r="J10" s="5">
        <v>20691943.010000002</v>
      </c>
      <c r="K10" s="5">
        <v>44212790.689999998</v>
      </c>
      <c r="L10" s="5">
        <v>69463913.439999998</v>
      </c>
      <c r="M10" s="5">
        <v>104943050.87</v>
      </c>
      <c r="N10" s="5">
        <v>23984423.719999999</v>
      </c>
      <c r="O10" s="5">
        <v>52877804.420000002</v>
      </c>
      <c r="P10" s="5">
        <v>86231418.170000002</v>
      </c>
      <c r="Q10" s="5">
        <v>124891634.86</v>
      </c>
      <c r="R10" s="5">
        <v>39183951.149999999</v>
      </c>
      <c r="S10" s="5">
        <v>75139336.620000005</v>
      </c>
      <c r="T10" s="5">
        <v>114544586.39</v>
      </c>
      <c r="U10" s="5">
        <v>145350067.36000001</v>
      </c>
      <c r="V10" s="5">
        <v>32257550.739999998</v>
      </c>
      <c r="W10" s="5">
        <v>84954074.359999999</v>
      </c>
      <c r="X10" s="5">
        <v>112661299.73</v>
      </c>
      <c r="Y10" s="5">
        <v>148329485.41999999</v>
      </c>
      <c r="Z10" s="5">
        <v>19239578.649999999</v>
      </c>
      <c r="AA10" s="5">
        <v>38185631.159999996</v>
      </c>
      <c r="AB10" s="5">
        <v>42620336.420000002</v>
      </c>
      <c r="AC10" s="5">
        <v>101442315.11</v>
      </c>
      <c r="AD10" s="5">
        <v>3004013.07</v>
      </c>
      <c r="AE10" s="5">
        <v>19162030.129999999</v>
      </c>
      <c r="AF10" s="5">
        <v>12631345.4</v>
      </c>
      <c r="AG10" s="5">
        <v>62693938.090000004</v>
      </c>
      <c r="AH10" s="5">
        <v>8771169.8200000003</v>
      </c>
      <c r="AI10" s="5">
        <v>19426506.59</v>
      </c>
      <c r="AJ10" s="5">
        <v>26080067.809999999</v>
      </c>
      <c r="AK10" s="5">
        <v>37757198.270000003</v>
      </c>
      <c r="AL10" s="5">
        <v>4600213.25</v>
      </c>
      <c r="AM10" s="5">
        <v>6191157.5199999996</v>
      </c>
      <c r="AN10" s="5">
        <v>8655100.5999999996</v>
      </c>
      <c r="AO10" s="5">
        <v>41405342.909999996</v>
      </c>
      <c r="AP10" s="12">
        <v>12690359.24</v>
      </c>
    </row>
    <row r="11" spans="1:42">
      <c r="A11" s="4" t="s">
        <v>7</v>
      </c>
      <c r="B11" s="5">
        <v>0</v>
      </c>
      <c r="C11" s="5">
        <v>0</v>
      </c>
      <c r="D11" s="5">
        <v>0</v>
      </c>
      <c r="E11" s="5">
        <v>36417637.07</v>
      </c>
      <c r="F11" s="5">
        <v>0</v>
      </c>
      <c r="G11" s="5">
        <v>0</v>
      </c>
      <c r="H11" s="5">
        <v>0</v>
      </c>
      <c r="I11" s="5">
        <v>37765348.289999999</v>
      </c>
      <c r="J11" s="5">
        <v>-5000</v>
      </c>
      <c r="K11" s="5">
        <v>0</v>
      </c>
      <c r="L11" s="5">
        <v>0</v>
      </c>
      <c r="M11" s="5">
        <v>11819428.68</v>
      </c>
      <c r="N11" s="5">
        <v>0</v>
      </c>
      <c r="O11" s="5">
        <v>0</v>
      </c>
      <c r="P11" s="5">
        <v>17585084.469999999</v>
      </c>
      <c r="Q11" s="5">
        <v>33059127.370000001</v>
      </c>
      <c r="R11" s="5">
        <v>0</v>
      </c>
      <c r="S11" s="5">
        <v>0</v>
      </c>
      <c r="T11" s="5">
        <v>0</v>
      </c>
      <c r="U11" s="5">
        <v>13527882.15</v>
      </c>
      <c r="V11" s="5">
        <v>0</v>
      </c>
      <c r="W11" s="5">
        <v>-4000000</v>
      </c>
      <c r="X11" s="5">
        <v>-1512.15</v>
      </c>
      <c r="Y11" s="5">
        <v>-11171516</v>
      </c>
      <c r="Z11" s="5">
        <v>0</v>
      </c>
      <c r="AA11" s="5">
        <v>-75000</v>
      </c>
      <c r="AB11" s="5">
        <v>-124868</v>
      </c>
      <c r="AC11" s="5">
        <v>62283779</v>
      </c>
      <c r="AD11" s="5">
        <v>-2674915</v>
      </c>
      <c r="AE11" s="5">
        <v>-3593524.97</v>
      </c>
      <c r="AF11" s="5">
        <v>-3700888.41</v>
      </c>
      <c r="AG11" s="5">
        <v>54881729.880000003</v>
      </c>
      <c r="AH11" s="5">
        <v>-212158.61</v>
      </c>
      <c r="AI11" s="5">
        <v>-211125.28</v>
      </c>
      <c r="AJ11" s="5">
        <v>-201651.55</v>
      </c>
      <c r="AK11" s="5">
        <v>94933178.230000004</v>
      </c>
      <c r="AL11" s="5">
        <v>-48001.599999999999</v>
      </c>
      <c r="AM11" s="5">
        <v>4545322.2300000004</v>
      </c>
      <c r="AN11" s="5">
        <v>68370581.799999997</v>
      </c>
      <c r="AO11" s="5">
        <v>37551797.530000001</v>
      </c>
      <c r="AP11" s="12">
        <v>-39374159.869999997</v>
      </c>
    </row>
    <row r="12" spans="1:42">
      <c r="A12" s="4" t="s">
        <v>8</v>
      </c>
      <c r="B12" s="5">
        <v>-23360</v>
      </c>
      <c r="C12" s="5">
        <v>-305809.13</v>
      </c>
      <c r="D12" s="5">
        <v>0</v>
      </c>
      <c r="E12" s="5">
        <v>-725158.67</v>
      </c>
      <c r="F12" s="5">
        <v>221000</v>
      </c>
      <c r="G12" s="5">
        <v>734263.47</v>
      </c>
      <c r="H12" s="5">
        <v>0</v>
      </c>
      <c r="I12" s="5">
        <v>-1222</v>
      </c>
      <c r="J12" s="5">
        <v>0</v>
      </c>
      <c r="K12" s="5">
        <v>-67943.399999999994</v>
      </c>
      <c r="L12" s="5">
        <v>-29466.400000000001</v>
      </c>
      <c r="M12" s="5">
        <v>-377.99</v>
      </c>
      <c r="N12" s="5">
        <v>34340.160000000003</v>
      </c>
      <c r="O12" s="5">
        <v>-4566077.58</v>
      </c>
      <c r="P12" s="5">
        <v>-13819074.439999999</v>
      </c>
      <c r="Q12" s="5">
        <v>-20182418.379999999</v>
      </c>
      <c r="R12" s="5">
        <v>2910161.18</v>
      </c>
      <c r="S12" s="5">
        <v>-3944638.87</v>
      </c>
      <c r="T12" s="5">
        <v>-7838672.5099999998</v>
      </c>
      <c r="U12" s="5">
        <v>691762.64</v>
      </c>
      <c r="V12" s="5">
        <v>-1788785.95</v>
      </c>
      <c r="W12" s="5">
        <v>-1306172.79</v>
      </c>
      <c r="X12" s="5">
        <v>-2191359.27</v>
      </c>
      <c r="Y12" s="5">
        <v>-5747053.1500000004</v>
      </c>
      <c r="Z12" s="5">
        <v>-459740.23</v>
      </c>
      <c r="AA12" s="5">
        <v>-850096.38</v>
      </c>
      <c r="AB12" s="5">
        <v>17439889.949999999</v>
      </c>
      <c r="AC12" s="5">
        <v>22070061.32</v>
      </c>
      <c r="AD12" s="5">
        <v>56132286.049999997</v>
      </c>
      <c r="AE12" s="5">
        <v>83597801.109999999</v>
      </c>
      <c r="AF12" s="5">
        <v>3326636.69</v>
      </c>
      <c r="AG12" s="5">
        <v>-22070061.32</v>
      </c>
      <c r="AH12" s="5">
        <v>12692764.43</v>
      </c>
      <c r="AI12" s="5">
        <v>10292936.779999999</v>
      </c>
      <c r="AJ12" s="5">
        <v>-6455072.4400000004</v>
      </c>
      <c r="AK12" s="5">
        <v>-5715065.5700000003</v>
      </c>
      <c r="AL12" s="5">
        <v>1748347.86</v>
      </c>
      <c r="AM12" s="5">
        <v>7551431</v>
      </c>
      <c r="AN12" s="5">
        <v>-26022117.5</v>
      </c>
      <c r="AO12" s="5">
        <v>-43032607.509999998</v>
      </c>
      <c r="AP12" s="12">
        <v>-19231802.129999999</v>
      </c>
    </row>
    <row r="13" spans="1:42">
      <c r="A13" s="4" t="s">
        <v>9</v>
      </c>
      <c r="B13" s="5">
        <v>19321.990000000002</v>
      </c>
      <c r="C13" s="5">
        <v>71545.070000000007</v>
      </c>
      <c r="D13" s="5">
        <v>-630042.93999999994</v>
      </c>
      <c r="E13" s="5">
        <v>-2969224.95</v>
      </c>
      <c r="F13" s="5">
        <v>-5827.15</v>
      </c>
      <c r="G13" s="5">
        <v>-499049.21</v>
      </c>
      <c r="H13" s="5">
        <v>335904.96</v>
      </c>
      <c r="I13" s="5">
        <v>-199012.24</v>
      </c>
      <c r="J13" s="5">
        <v>1127917.6000000001</v>
      </c>
      <c r="K13" s="5">
        <v>1148679.31</v>
      </c>
      <c r="L13" s="5">
        <v>1286206.6100000001</v>
      </c>
      <c r="M13" s="5">
        <v>1650105.76</v>
      </c>
      <c r="N13" s="5">
        <v>13452.16</v>
      </c>
      <c r="O13" s="5">
        <v>47649.82</v>
      </c>
      <c r="P13" s="5">
        <v>5090972.6900000004</v>
      </c>
      <c r="Q13" s="5">
        <v>9754911.3100000005</v>
      </c>
      <c r="R13" s="5">
        <v>-2003006.11</v>
      </c>
      <c r="S13" s="5">
        <v>1543840.05</v>
      </c>
      <c r="T13" s="5">
        <v>6469076.21</v>
      </c>
      <c r="U13" s="5">
        <v>-294035.58</v>
      </c>
      <c r="V13" s="5">
        <v>2942726.08</v>
      </c>
      <c r="W13" s="5">
        <v>7038247.9299999997</v>
      </c>
      <c r="X13" s="5">
        <v>11303526.4</v>
      </c>
      <c r="Y13" s="5">
        <v>18154965.359999999</v>
      </c>
      <c r="Z13" s="5">
        <v>93667.22</v>
      </c>
      <c r="AA13" s="5">
        <v>2482084.0699999998</v>
      </c>
      <c r="AB13" s="5">
        <v>19043043.260000002</v>
      </c>
      <c r="AC13" s="5">
        <v>75636562.189999998</v>
      </c>
      <c r="AD13" s="5">
        <v>12838498.130000001</v>
      </c>
      <c r="AE13" s="5">
        <v>37739420.640000001</v>
      </c>
      <c r="AF13" s="5">
        <v>68150312.650000006</v>
      </c>
      <c r="AG13" s="5">
        <v>138880039.84</v>
      </c>
      <c r="AH13" s="5">
        <v>19930306.100000001</v>
      </c>
      <c r="AI13" s="5">
        <v>38510858.560000002</v>
      </c>
      <c r="AJ13" s="5">
        <v>69551357.049999997</v>
      </c>
      <c r="AK13" s="5">
        <v>113863972.39</v>
      </c>
      <c r="AL13" s="5">
        <v>10017627.68</v>
      </c>
      <c r="AM13" s="5">
        <v>13829949.279999999</v>
      </c>
      <c r="AN13" s="5">
        <v>45988887.850000001</v>
      </c>
      <c r="AO13" s="5">
        <v>8808057.8900000006</v>
      </c>
      <c r="AP13" s="12">
        <v>19076282.030000001</v>
      </c>
    </row>
    <row r="14" spans="1:42">
      <c r="A14" s="4" t="s">
        <v>10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5">
        <v>0</v>
      </c>
      <c r="AK14" s="5">
        <v>0</v>
      </c>
      <c r="AL14" s="5">
        <v>0</v>
      </c>
      <c r="AM14" s="5">
        <v>0</v>
      </c>
      <c r="AN14" s="5">
        <v>0</v>
      </c>
      <c r="AO14" s="5">
        <v>-134093147.39</v>
      </c>
      <c r="AP14" s="12">
        <v>0</v>
      </c>
    </row>
    <row r="15" spans="1:42">
      <c r="A15" s="4" t="s">
        <v>11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5">
        <v>0</v>
      </c>
      <c r="AP15" s="12">
        <v>0</v>
      </c>
    </row>
    <row r="16" spans="1:42">
      <c r="A16" s="4" t="s">
        <v>32</v>
      </c>
      <c r="B16" s="5">
        <f>B5/1000000</f>
        <v>368.85678268999999</v>
      </c>
      <c r="C16" s="5">
        <f t="shared" ref="C16:AP16" si="1">C5/1000000</f>
        <v>1159.5596536500002</v>
      </c>
      <c r="D16" s="5">
        <f t="shared" si="1"/>
        <v>1550.13068312</v>
      </c>
      <c r="E16" s="5">
        <f t="shared" si="1"/>
        <v>2582.3348036500001</v>
      </c>
      <c r="F16" s="5">
        <f t="shared" si="1"/>
        <v>399.72365225999999</v>
      </c>
      <c r="G16" s="5">
        <f t="shared" si="1"/>
        <v>925.41808415000003</v>
      </c>
      <c r="H16" s="5">
        <f t="shared" si="1"/>
        <v>1451.89941765</v>
      </c>
      <c r="I16" s="5">
        <f t="shared" si="1"/>
        <v>2113.0369445400001</v>
      </c>
      <c r="J16" s="5">
        <f t="shared" si="1"/>
        <v>537.84455229999992</v>
      </c>
      <c r="K16" s="5">
        <f t="shared" si="1"/>
        <v>1197.5804230899998</v>
      </c>
      <c r="L16" s="5">
        <f t="shared" si="1"/>
        <v>1904.9858425999998</v>
      </c>
      <c r="M16" s="5">
        <f t="shared" si="1"/>
        <v>2703.1679991199999</v>
      </c>
      <c r="N16" s="5">
        <f t="shared" si="1"/>
        <v>686.95633921000001</v>
      </c>
      <c r="O16" s="5">
        <f t="shared" si="1"/>
        <v>1574.28192474</v>
      </c>
      <c r="P16" s="5">
        <f t="shared" si="1"/>
        <v>2585.3202839200003</v>
      </c>
      <c r="Q16" s="5">
        <f t="shared" si="1"/>
        <v>3547.9169763200002</v>
      </c>
      <c r="R16" s="5">
        <f t="shared" si="1"/>
        <v>756.71492855999998</v>
      </c>
      <c r="S16" s="5">
        <f t="shared" si="1"/>
        <v>1684.15148929</v>
      </c>
      <c r="T16" s="5">
        <f t="shared" si="1"/>
        <v>2512.8266657899999</v>
      </c>
      <c r="U16" s="5">
        <f t="shared" si="1"/>
        <v>3401.7400051700001</v>
      </c>
      <c r="V16" s="5">
        <f t="shared" si="1"/>
        <v>821.71308572999999</v>
      </c>
      <c r="W16" s="5">
        <f t="shared" si="1"/>
        <v>1627.2432545300001</v>
      </c>
      <c r="X16" s="5">
        <f t="shared" si="1"/>
        <v>2340.51174485</v>
      </c>
      <c r="Y16" s="5">
        <f t="shared" si="1"/>
        <v>3046.8230343699997</v>
      </c>
      <c r="Z16" s="5">
        <f t="shared" si="1"/>
        <v>749.61357942999996</v>
      </c>
      <c r="AA16" s="5">
        <f t="shared" si="1"/>
        <v>1521.7813063499998</v>
      </c>
      <c r="AB16" s="5">
        <f t="shared" si="1"/>
        <v>2324.1808509000002</v>
      </c>
      <c r="AC16" s="5">
        <f t="shared" si="1"/>
        <v>3235.5625738400004</v>
      </c>
      <c r="AD16" s="5">
        <f t="shared" si="1"/>
        <v>638.33027005999998</v>
      </c>
      <c r="AE16" s="5">
        <f t="shared" si="1"/>
        <v>1192.73494583</v>
      </c>
      <c r="AF16" s="5">
        <f t="shared" si="1"/>
        <v>1794.6746447799999</v>
      </c>
      <c r="AG16" s="5">
        <f t="shared" si="1"/>
        <v>2421.4237705300002</v>
      </c>
      <c r="AH16" s="5">
        <f t="shared" si="1"/>
        <v>509.11786260000002</v>
      </c>
      <c r="AI16" s="5">
        <f t="shared" si="1"/>
        <v>1118.86010792</v>
      </c>
      <c r="AJ16" s="5">
        <f t="shared" si="1"/>
        <v>1713.3511856600001</v>
      </c>
      <c r="AK16" s="5">
        <f t="shared" si="1"/>
        <v>2448.6466470999999</v>
      </c>
      <c r="AL16" s="5">
        <f t="shared" si="1"/>
        <v>613.56577773000004</v>
      </c>
      <c r="AM16" s="5">
        <f t="shared" si="1"/>
        <v>1311.9008594500001</v>
      </c>
      <c r="AN16" s="5">
        <f t="shared" si="1"/>
        <v>2613.17111024</v>
      </c>
      <c r="AO16" s="5">
        <f t="shared" si="1"/>
        <v>3513.1368803800001</v>
      </c>
      <c r="AP16" s="7">
        <f t="shared" si="1"/>
        <v>1088.9293846400001</v>
      </c>
    </row>
    <row r="17" spans="1:42">
      <c r="A17" s="4" t="s">
        <v>12</v>
      </c>
      <c r="B17" s="5">
        <v>62403416.630000003</v>
      </c>
      <c r="C17" s="5">
        <v>373366504.68000001</v>
      </c>
      <c r="D17" s="5">
        <v>622090569.92999995</v>
      </c>
      <c r="E17" s="5">
        <v>756668926.84000003</v>
      </c>
      <c r="F17" s="5">
        <v>37540130.659999996</v>
      </c>
      <c r="G17" s="5">
        <v>89893453.329999998</v>
      </c>
      <c r="H17" s="5">
        <v>82210629.769999996</v>
      </c>
      <c r="I17" s="5">
        <v>8652155.8599999994</v>
      </c>
      <c r="J17" s="5">
        <v>44650952.909999996</v>
      </c>
      <c r="K17" s="5">
        <v>164969411.83000001</v>
      </c>
      <c r="L17" s="5">
        <v>347434568.32999998</v>
      </c>
      <c r="M17" s="5">
        <v>514967383.98000002</v>
      </c>
      <c r="N17" s="5">
        <v>216002602.97</v>
      </c>
      <c r="O17" s="5">
        <v>507346507.75</v>
      </c>
      <c r="P17" s="5">
        <v>770254303.48000002</v>
      </c>
      <c r="Q17" s="5">
        <v>967701125.66999996</v>
      </c>
      <c r="R17" s="5">
        <v>87626268.680000007</v>
      </c>
      <c r="S17" s="5">
        <v>325763465.68000001</v>
      </c>
      <c r="T17" s="5">
        <v>444413089.77999997</v>
      </c>
      <c r="U17" s="5">
        <v>549363912.02999997</v>
      </c>
      <c r="V17" s="5">
        <v>128499616.41</v>
      </c>
      <c r="W17" s="5">
        <v>273013941.72000003</v>
      </c>
      <c r="X17" s="5">
        <v>316573043.06999999</v>
      </c>
      <c r="Y17" s="5">
        <v>339034079.75999999</v>
      </c>
      <c r="Z17" s="5">
        <v>154208310.91</v>
      </c>
      <c r="AA17" s="5">
        <v>267355981.99000001</v>
      </c>
      <c r="AB17" s="5">
        <v>354376909.73000002</v>
      </c>
      <c r="AC17" s="5">
        <v>311152918.19999999</v>
      </c>
      <c r="AD17" s="5">
        <v>64598388.57</v>
      </c>
      <c r="AE17" s="5">
        <v>119995233.93000001</v>
      </c>
      <c r="AF17" s="5">
        <v>73693073.629999995</v>
      </c>
      <c r="AG17" s="5">
        <v>25792498.98</v>
      </c>
      <c r="AH17" s="5">
        <v>-3166650.02</v>
      </c>
      <c r="AI17" s="5">
        <v>1510474.44</v>
      </c>
      <c r="AJ17" s="5">
        <v>58460182.07</v>
      </c>
      <c r="AK17" s="5">
        <v>54793841.289999999</v>
      </c>
      <c r="AL17" s="5">
        <v>90943573.349999994</v>
      </c>
      <c r="AM17" s="5">
        <v>524394573.01999998</v>
      </c>
      <c r="AN17" s="5">
        <v>2637554084.9699998</v>
      </c>
      <c r="AO17" s="5">
        <v>4827463365.8900003</v>
      </c>
      <c r="AP17" s="13">
        <v>2432834893.3200002</v>
      </c>
    </row>
    <row r="18" spans="1:42">
      <c r="A18" s="4" t="s">
        <v>33</v>
      </c>
      <c r="B18" s="5">
        <f>B17/1000000</f>
        <v>62.403416630000002</v>
      </c>
      <c r="C18" s="5">
        <f t="shared" ref="C18:AP18" si="2">C17/1000000</f>
        <v>373.36650467999999</v>
      </c>
      <c r="D18" s="5">
        <f t="shared" si="2"/>
        <v>622.0905699299999</v>
      </c>
      <c r="E18" s="5">
        <f t="shared" si="2"/>
        <v>756.66892684000004</v>
      </c>
      <c r="F18" s="5">
        <f t="shared" si="2"/>
        <v>37.540130659999996</v>
      </c>
      <c r="G18" s="5">
        <f t="shared" si="2"/>
        <v>89.89345333</v>
      </c>
      <c r="H18" s="5">
        <f t="shared" si="2"/>
        <v>82.210629769999997</v>
      </c>
      <c r="I18" s="5">
        <f t="shared" si="2"/>
        <v>8.6521558599999988</v>
      </c>
      <c r="J18" s="5">
        <f t="shared" si="2"/>
        <v>44.650952909999994</v>
      </c>
      <c r="K18" s="5">
        <f t="shared" si="2"/>
        <v>164.96941183000001</v>
      </c>
      <c r="L18" s="5">
        <f t="shared" si="2"/>
        <v>347.43456832999999</v>
      </c>
      <c r="M18" s="5">
        <f t="shared" si="2"/>
        <v>514.96738398000002</v>
      </c>
      <c r="N18" s="5">
        <f t="shared" si="2"/>
        <v>216.00260297</v>
      </c>
      <c r="O18" s="5">
        <f t="shared" si="2"/>
        <v>507.34650775</v>
      </c>
      <c r="P18" s="5">
        <f t="shared" si="2"/>
        <v>770.25430347999998</v>
      </c>
      <c r="Q18" s="5">
        <f t="shared" si="2"/>
        <v>967.70112567000001</v>
      </c>
      <c r="R18" s="5">
        <f t="shared" si="2"/>
        <v>87.62626868000001</v>
      </c>
      <c r="S18" s="5">
        <f t="shared" si="2"/>
        <v>325.76346568000002</v>
      </c>
      <c r="T18" s="5">
        <f t="shared" si="2"/>
        <v>444.41308977999995</v>
      </c>
      <c r="U18" s="5">
        <f t="shared" si="2"/>
        <v>549.36391202999994</v>
      </c>
      <c r="V18" s="5">
        <f t="shared" si="2"/>
        <v>128.49961640999999</v>
      </c>
      <c r="W18" s="5">
        <f t="shared" si="2"/>
        <v>273.01394172000005</v>
      </c>
      <c r="X18" s="5">
        <f t="shared" si="2"/>
        <v>316.57304306999998</v>
      </c>
      <c r="Y18" s="5">
        <f t="shared" si="2"/>
        <v>339.03407976</v>
      </c>
      <c r="Z18" s="5">
        <f t="shared" si="2"/>
        <v>154.20831090999999</v>
      </c>
      <c r="AA18" s="5">
        <f t="shared" si="2"/>
        <v>267.35598199000003</v>
      </c>
      <c r="AB18" s="5">
        <f t="shared" si="2"/>
        <v>354.37690973000002</v>
      </c>
      <c r="AC18" s="5">
        <f t="shared" si="2"/>
        <v>311.15291819999999</v>
      </c>
      <c r="AD18" s="5">
        <f t="shared" si="2"/>
        <v>64.598388569999997</v>
      </c>
      <c r="AE18" s="5">
        <f t="shared" si="2"/>
        <v>119.99523393000001</v>
      </c>
      <c r="AF18" s="5">
        <f t="shared" si="2"/>
        <v>73.693073630000001</v>
      </c>
      <c r="AG18" s="5">
        <f t="shared" si="2"/>
        <v>25.792498980000001</v>
      </c>
      <c r="AH18" s="5">
        <f t="shared" si="2"/>
        <v>-3.1666500200000001</v>
      </c>
      <c r="AI18" s="5">
        <f t="shared" si="2"/>
        <v>1.5104744399999999</v>
      </c>
      <c r="AJ18" s="5">
        <f t="shared" si="2"/>
        <v>58.460182070000002</v>
      </c>
      <c r="AK18" s="5">
        <f t="shared" si="2"/>
        <v>54.793841289999996</v>
      </c>
      <c r="AL18" s="5">
        <f t="shared" si="2"/>
        <v>90.943573349999994</v>
      </c>
      <c r="AM18" s="5">
        <f t="shared" si="2"/>
        <v>524.39457301999994</v>
      </c>
      <c r="AN18" s="5">
        <f t="shared" si="2"/>
        <v>2637.5540849699996</v>
      </c>
      <c r="AO18" s="5">
        <f t="shared" si="2"/>
        <v>4827.4633658900002</v>
      </c>
      <c r="AP18" s="7">
        <f t="shared" si="2"/>
        <v>2432.83489332</v>
      </c>
    </row>
    <row r="19" spans="1:42">
      <c r="A19" s="4" t="s">
        <v>13</v>
      </c>
      <c r="B19" s="5">
        <v>5406937.8499999996</v>
      </c>
      <c r="C19" s="5">
        <v>32686147.460000001</v>
      </c>
      <c r="D19" s="5">
        <v>44411985.630000003</v>
      </c>
      <c r="E19" s="5">
        <v>72036295.519999996</v>
      </c>
      <c r="F19" s="5">
        <v>13396268.34</v>
      </c>
      <c r="G19" s="5">
        <v>87786252.359999999</v>
      </c>
      <c r="H19" s="5">
        <v>98938504.420000002</v>
      </c>
      <c r="I19" s="5">
        <v>83808110.530000001</v>
      </c>
      <c r="J19" s="5">
        <v>16622562.24</v>
      </c>
      <c r="K19" s="5">
        <v>30720603.350000001</v>
      </c>
      <c r="L19" s="5">
        <v>40794566.770000003</v>
      </c>
      <c r="M19" s="5">
        <v>67681314.030000001</v>
      </c>
      <c r="N19" s="5">
        <v>10192232.25</v>
      </c>
      <c r="O19" s="5">
        <v>14804540.439999999</v>
      </c>
      <c r="P19" s="5">
        <v>52930313.109999999</v>
      </c>
      <c r="Q19" s="5">
        <v>65141211.350000001</v>
      </c>
      <c r="R19" s="5">
        <v>13300403.93</v>
      </c>
      <c r="S19" s="5">
        <v>29053911.59</v>
      </c>
      <c r="T19" s="5">
        <v>68303655.469999999</v>
      </c>
      <c r="U19" s="5">
        <v>79320450.840000004</v>
      </c>
      <c r="V19" s="5">
        <v>19900124.550000001</v>
      </c>
      <c r="W19" s="5">
        <v>29010416.68</v>
      </c>
      <c r="X19" s="5">
        <v>44177285.420000002</v>
      </c>
      <c r="Y19" s="5">
        <v>62196823.270000003</v>
      </c>
      <c r="Z19" s="5">
        <v>18040722.949999999</v>
      </c>
      <c r="AA19" s="5">
        <v>27285167.649999999</v>
      </c>
      <c r="AB19" s="5">
        <v>39485262.880000003</v>
      </c>
      <c r="AC19" s="5">
        <v>46433190.18</v>
      </c>
      <c r="AD19" s="5">
        <v>2759186.83</v>
      </c>
      <c r="AE19" s="5">
        <v>3289307.82</v>
      </c>
      <c r="AF19" s="5">
        <v>7665087.2800000003</v>
      </c>
      <c r="AG19" s="5">
        <v>26899386.120000001</v>
      </c>
      <c r="AH19" s="5">
        <v>7958192.3799999999</v>
      </c>
      <c r="AI19" s="5">
        <v>13769978.08</v>
      </c>
      <c r="AJ19" s="5">
        <v>32145851.66</v>
      </c>
      <c r="AK19" s="5">
        <v>39776820.200000003</v>
      </c>
      <c r="AL19" s="5">
        <v>4763448.1399999997</v>
      </c>
      <c r="AM19" s="5">
        <v>4272278.0999999996</v>
      </c>
      <c r="AN19" s="5">
        <v>10341167.060000001</v>
      </c>
      <c r="AO19" s="5">
        <v>24938546.850000001</v>
      </c>
      <c r="AP19" s="13">
        <v>7521133.6600000001</v>
      </c>
    </row>
    <row r="20" spans="1:42">
      <c r="A20" s="4" t="s">
        <v>14</v>
      </c>
      <c r="B20" s="5">
        <v>1716381.8</v>
      </c>
      <c r="C20" s="5">
        <v>14808450.630000001</v>
      </c>
      <c r="D20" s="5">
        <v>16917976.48</v>
      </c>
      <c r="E20" s="5">
        <v>18659533.82</v>
      </c>
      <c r="F20" s="5">
        <v>1414235.38</v>
      </c>
      <c r="G20" s="5">
        <v>3120494.2</v>
      </c>
      <c r="H20" s="5">
        <v>6353156.4800000004</v>
      </c>
      <c r="I20" s="5">
        <v>77778496.959999993</v>
      </c>
      <c r="J20" s="5">
        <v>669759.04</v>
      </c>
      <c r="K20" s="5">
        <v>5518995.2400000002</v>
      </c>
      <c r="L20" s="5">
        <v>10886204.24</v>
      </c>
      <c r="M20" s="5">
        <v>15647605.550000001</v>
      </c>
      <c r="N20" s="5">
        <v>617497.91</v>
      </c>
      <c r="O20" s="5">
        <v>2130000.1</v>
      </c>
      <c r="P20" s="5">
        <v>86480508.659999996</v>
      </c>
      <c r="Q20" s="5">
        <v>159913413.03999999</v>
      </c>
      <c r="R20" s="5">
        <v>4036148.11</v>
      </c>
      <c r="S20" s="5">
        <v>6421096.7199999997</v>
      </c>
      <c r="T20" s="5">
        <v>9832501.6199999992</v>
      </c>
      <c r="U20" s="5">
        <v>13194191.01</v>
      </c>
      <c r="V20" s="5">
        <v>686587.3</v>
      </c>
      <c r="W20" s="5">
        <v>3656547.04</v>
      </c>
      <c r="X20" s="5">
        <v>10155654.26</v>
      </c>
      <c r="Y20" s="5">
        <v>61714077.979999997</v>
      </c>
      <c r="Z20" s="5">
        <v>397566.67</v>
      </c>
      <c r="AA20" s="5">
        <v>2554370.0499999998</v>
      </c>
      <c r="AB20" s="5">
        <v>3545371.48</v>
      </c>
      <c r="AC20" s="5">
        <v>6664902.3399999999</v>
      </c>
      <c r="AD20" s="5">
        <v>76239750.25</v>
      </c>
      <c r="AE20" s="5">
        <v>78935535.069999993</v>
      </c>
      <c r="AF20" s="5">
        <v>79700757.870000005</v>
      </c>
      <c r="AG20" s="5">
        <v>7207395.9100000001</v>
      </c>
      <c r="AH20" s="5">
        <v>312863.81</v>
      </c>
      <c r="AI20" s="5">
        <v>658696.43999999994</v>
      </c>
      <c r="AJ20" s="5">
        <v>1939169.71</v>
      </c>
      <c r="AK20" s="5">
        <v>9619443.3900000006</v>
      </c>
      <c r="AL20" s="5">
        <v>557526.62</v>
      </c>
      <c r="AM20" s="5">
        <v>1974119.53</v>
      </c>
      <c r="AN20" s="5">
        <v>4937742.0999999996</v>
      </c>
      <c r="AO20" s="5">
        <v>21974139.809999999</v>
      </c>
      <c r="AP20" s="13">
        <v>8050088.71</v>
      </c>
    </row>
    <row r="21" spans="1:42">
      <c r="A21" s="4" t="s">
        <v>15</v>
      </c>
      <c r="B21" s="5">
        <v>0</v>
      </c>
      <c r="C21" s="5">
        <v>1032930.08</v>
      </c>
      <c r="D21" s="5">
        <v>0</v>
      </c>
      <c r="E21" s="5">
        <v>1570403.96</v>
      </c>
      <c r="F21" s="5">
        <v>1522.9</v>
      </c>
      <c r="G21" s="5">
        <v>0</v>
      </c>
      <c r="H21" s="5">
        <v>1522.9</v>
      </c>
      <c r="I21" s="5">
        <v>8474715.9399999995</v>
      </c>
      <c r="J21" s="5">
        <v>0</v>
      </c>
      <c r="K21" s="5">
        <v>69307.78</v>
      </c>
      <c r="L21" s="5">
        <v>0</v>
      </c>
      <c r="M21" s="5">
        <v>2663640.61</v>
      </c>
      <c r="N21" s="5">
        <v>0</v>
      </c>
      <c r="O21" s="5">
        <v>380206.88</v>
      </c>
      <c r="P21" s="5">
        <v>0</v>
      </c>
      <c r="Q21" s="5">
        <v>6044964.04</v>
      </c>
      <c r="R21" s="5">
        <v>0</v>
      </c>
      <c r="S21" s="5">
        <v>1379871.18</v>
      </c>
      <c r="T21" s="5">
        <v>0</v>
      </c>
      <c r="U21" s="5">
        <v>2308263.0299999998</v>
      </c>
      <c r="V21" s="5">
        <v>0</v>
      </c>
      <c r="W21" s="5">
        <v>0</v>
      </c>
      <c r="X21" s="5">
        <v>-5797.13</v>
      </c>
      <c r="Y21" s="5">
        <v>0</v>
      </c>
      <c r="Z21" s="5">
        <v>29297.32</v>
      </c>
      <c r="AA21" s="5">
        <v>459657.67</v>
      </c>
      <c r="AB21" s="5">
        <v>1072092.6000000001</v>
      </c>
      <c r="AC21" s="5">
        <v>0</v>
      </c>
      <c r="AD21" s="5">
        <v>524308.06999999995</v>
      </c>
      <c r="AE21" s="5">
        <v>0</v>
      </c>
      <c r="AF21" s="5">
        <v>13535.12</v>
      </c>
      <c r="AG21" s="5">
        <v>0</v>
      </c>
      <c r="AH21" s="5">
        <v>0</v>
      </c>
      <c r="AI21" s="5">
        <v>0</v>
      </c>
      <c r="AJ21" s="5">
        <v>0</v>
      </c>
      <c r="AK21" s="5">
        <v>4405246.5999999996</v>
      </c>
      <c r="AL21" s="5">
        <v>0</v>
      </c>
      <c r="AM21" s="5">
        <v>0</v>
      </c>
      <c r="AN21" s="5">
        <v>0</v>
      </c>
      <c r="AO21" s="5">
        <v>0</v>
      </c>
      <c r="AP21" s="14">
        <v>0</v>
      </c>
    </row>
    <row r="22" spans="1:42">
      <c r="A22" s="4" t="s">
        <v>16</v>
      </c>
      <c r="B22" s="5">
        <v>66093972.68</v>
      </c>
      <c r="C22" s="5">
        <v>391244201.50999999</v>
      </c>
      <c r="D22" s="5">
        <v>649584579.08000004</v>
      </c>
      <c r="E22" s="5">
        <v>810045688.53999996</v>
      </c>
      <c r="F22" s="5">
        <v>49522163.619999997</v>
      </c>
      <c r="G22" s="5">
        <v>174559211.49000001</v>
      </c>
      <c r="H22" s="5">
        <v>174795977.71000001</v>
      </c>
      <c r="I22" s="5">
        <v>14681769.43</v>
      </c>
      <c r="J22" s="5">
        <v>60603756.109999999</v>
      </c>
      <c r="K22" s="5">
        <v>190171019.94</v>
      </c>
      <c r="L22" s="5">
        <v>377342930.86000001</v>
      </c>
      <c r="M22" s="5">
        <v>567001092.46000004</v>
      </c>
      <c r="N22" s="5">
        <v>225577337.31</v>
      </c>
      <c r="O22" s="5">
        <v>520021048.08999997</v>
      </c>
      <c r="P22" s="5">
        <v>736704107.92999995</v>
      </c>
      <c r="Q22" s="5">
        <v>872928923.98000002</v>
      </c>
      <c r="R22" s="5">
        <v>96890524.5</v>
      </c>
      <c r="S22" s="5">
        <v>348396280.55000001</v>
      </c>
      <c r="T22" s="5">
        <v>502884243.63</v>
      </c>
      <c r="U22" s="5">
        <v>615490171.86000001</v>
      </c>
      <c r="V22" s="5">
        <v>147713153.66</v>
      </c>
      <c r="W22" s="5">
        <v>298367811.36000001</v>
      </c>
      <c r="X22" s="5">
        <v>350594674.23000002</v>
      </c>
      <c r="Y22" s="5">
        <v>339516825.05000001</v>
      </c>
      <c r="Z22" s="5">
        <v>171851467.19</v>
      </c>
      <c r="AA22" s="5">
        <v>292086779.58999997</v>
      </c>
      <c r="AB22" s="5">
        <v>390316801.13</v>
      </c>
      <c r="AC22" s="5">
        <v>350921206.04000002</v>
      </c>
      <c r="AD22" s="5">
        <v>-8882174.8499999996</v>
      </c>
      <c r="AE22" s="5">
        <v>44349006.68</v>
      </c>
      <c r="AF22" s="5">
        <v>1657403.04</v>
      </c>
      <c r="AG22" s="5">
        <v>45484489.189999998</v>
      </c>
      <c r="AH22" s="5">
        <v>4478678.55</v>
      </c>
      <c r="AI22" s="5">
        <v>14621756.08</v>
      </c>
      <c r="AJ22" s="5">
        <v>88666864.019999996</v>
      </c>
      <c r="AK22" s="5">
        <v>84951218.099999994</v>
      </c>
      <c r="AL22" s="5">
        <v>95149494.870000005</v>
      </c>
      <c r="AM22" s="5">
        <v>526692731.58999997</v>
      </c>
      <c r="AN22" s="5">
        <v>2642957509.9299998</v>
      </c>
      <c r="AO22" s="5">
        <v>4830427772.9300003</v>
      </c>
      <c r="AP22" s="14">
        <v>2432305938.27</v>
      </c>
    </row>
    <row r="23" spans="1:42">
      <c r="A23" s="4" t="s">
        <v>34</v>
      </c>
      <c r="B23" s="5">
        <f>B22/1000000</f>
        <v>66.093972679999993</v>
      </c>
      <c r="C23" s="5">
        <f t="shared" ref="C23:AP23" si="3">C22/1000000</f>
        <v>391.24420150999998</v>
      </c>
      <c r="D23" s="5">
        <f t="shared" si="3"/>
        <v>649.58457908000003</v>
      </c>
      <c r="E23" s="5">
        <f t="shared" si="3"/>
        <v>810.04568854000001</v>
      </c>
      <c r="F23" s="5">
        <f t="shared" si="3"/>
        <v>49.522163620000001</v>
      </c>
      <c r="G23" s="5">
        <f t="shared" si="3"/>
        <v>174.55921149</v>
      </c>
      <c r="H23" s="5">
        <f t="shared" si="3"/>
        <v>174.79597771000002</v>
      </c>
      <c r="I23" s="5">
        <f t="shared" si="3"/>
        <v>14.681769429999999</v>
      </c>
      <c r="J23" s="5">
        <f t="shared" si="3"/>
        <v>60.603756109999999</v>
      </c>
      <c r="K23" s="5">
        <f t="shared" si="3"/>
        <v>190.17101994000001</v>
      </c>
      <c r="L23" s="5">
        <f t="shared" si="3"/>
        <v>377.34293086000002</v>
      </c>
      <c r="M23" s="5">
        <f t="shared" si="3"/>
        <v>567.00109246</v>
      </c>
      <c r="N23" s="5">
        <f t="shared" si="3"/>
        <v>225.57733730999999</v>
      </c>
      <c r="O23" s="5">
        <f t="shared" si="3"/>
        <v>520.02104809000002</v>
      </c>
      <c r="P23" s="5">
        <f t="shared" si="3"/>
        <v>736.70410792999996</v>
      </c>
      <c r="Q23" s="5">
        <f t="shared" si="3"/>
        <v>872.92892398000004</v>
      </c>
      <c r="R23" s="5">
        <f t="shared" si="3"/>
        <v>96.890524499999998</v>
      </c>
      <c r="S23" s="5">
        <f t="shared" si="3"/>
        <v>348.39628055000003</v>
      </c>
      <c r="T23" s="5">
        <f t="shared" si="3"/>
        <v>502.88424363000001</v>
      </c>
      <c r="U23" s="5">
        <f t="shared" si="3"/>
        <v>615.49017186000003</v>
      </c>
      <c r="V23" s="5">
        <f t="shared" si="3"/>
        <v>147.71315365999999</v>
      </c>
      <c r="W23" s="5">
        <f t="shared" si="3"/>
        <v>298.36781136000002</v>
      </c>
      <c r="X23" s="5">
        <f t="shared" si="3"/>
        <v>350.59467423000001</v>
      </c>
      <c r="Y23" s="5">
        <f t="shared" si="3"/>
        <v>339.51682505000002</v>
      </c>
      <c r="Z23" s="5">
        <f t="shared" si="3"/>
        <v>171.85146718999999</v>
      </c>
      <c r="AA23" s="5">
        <f t="shared" si="3"/>
        <v>292.08677958999999</v>
      </c>
      <c r="AB23" s="5">
        <f t="shared" si="3"/>
        <v>390.31680112999999</v>
      </c>
      <c r="AC23" s="5">
        <f t="shared" si="3"/>
        <v>350.92120604000002</v>
      </c>
      <c r="AD23" s="5">
        <f t="shared" si="3"/>
        <v>-8.8821748500000002</v>
      </c>
      <c r="AE23" s="5">
        <f t="shared" si="3"/>
        <v>44.349006680000002</v>
      </c>
      <c r="AF23" s="5">
        <f t="shared" si="3"/>
        <v>1.6574030399999999</v>
      </c>
      <c r="AG23" s="5">
        <f t="shared" si="3"/>
        <v>45.484489189999998</v>
      </c>
      <c r="AH23" s="5">
        <f t="shared" si="3"/>
        <v>4.4786785499999997</v>
      </c>
      <c r="AI23" s="5">
        <f t="shared" si="3"/>
        <v>14.621756080000001</v>
      </c>
      <c r="AJ23" s="5">
        <f t="shared" si="3"/>
        <v>88.666864019999991</v>
      </c>
      <c r="AK23" s="5">
        <f t="shared" si="3"/>
        <v>84.951218099999991</v>
      </c>
      <c r="AL23" s="5">
        <f t="shared" si="3"/>
        <v>95.149494869999998</v>
      </c>
      <c r="AM23" s="5">
        <f t="shared" si="3"/>
        <v>526.69273158999999</v>
      </c>
      <c r="AN23" s="5">
        <f t="shared" si="3"/>
        <v>2642.95750993</v>
      </c>
      <c r="AO23" s="5">
        <f t="shared" si="3"/>
        <v>4830.4277729300002</v>
      </c>
      <c r="AP23" s="7">
        <f t="shared" si="3"/>
        <v>2432.3059382699998</v>
      </c>
    </row>
    <row r="24" spans="1:42">
      <c r="A24" s="4" t="s">
        <v>17</v>
      </c>
      <c r="B24" s="5">
        <v>11414522.880000001</v>
      </c>
      <c r="C24" s="5">
        <v>92111914.340000004</v>
      </c>
      <c r="D24" s="5">
        <v>146591259.75</v>
      </c>
      <c r="E24" s="5">
        <v>189177834.25999999</v>
      </c>
      <c r="F24" s="5">
        <v>15623841.939999999</v>
      </c>
      <c r="G24" s="5">
        <v>47121464.200000003</v>
      </c>
      <c r="H24" s="5">
        <v>45855495.200000003</v>
      </c>
      <c r="I24" s="5">
        <v>34159758.280000001</v>
      </c>
      <c r="J24" s="5">
        <v>19013259.52</v>
      </c>
      <c r="K24" s="5">
        <v>45319963.380000003</v>
      </c>
      <c r="L24" s="5">
        <v>87970174.340000004</v>
      </c>
      <c r="M24" s="5">
        <v>145232477.66</v>
      </c>
      <c r="N24" s="5">
        <v>49082374.240000002</v>
      </c>
      <c r="O24" s="5">
        <v>118270675.75</v>
      </c>
      <c r="P24" s="5">
        <v>191836692.81</v>
      </c>
      <c r="Q24" s="5">
        <v>236683205.05000001</v>
      </c>
      <c r="R24" s="5">
        <v>26767619.579999998</v>
      </c>
      <c r="S24" s="5">
        <v>84368737.540000007</v>
      </c>
      <c r="T24" s="5">
        <v>115845368.79000001</v>
      </c>
      <c r="U24" s="5">
        <v>143357100.94</v>
      </c>
      <c r="V24" s="5">
        <v>37343832.969999999</v>
      </c>
      <c r="W24" s="5">
        <v>81081135.590000004</v>
      </c>
      <c r="X24" s="5">
        <v>97805113.140000001</v>
      </c>
      <c r="Y24" s="5">
        <v>105628816.88</v>
      </c>
      <c r="Z24" s="5">
        <v>44268055.700000003</v>
      </c>
      <c r="AA24" s="5">
        <v>32638525.870000001</v>
      </c>
      <c r="AB24" s="5">
        <v>55483707.57</v>
      </c>
      <c r="AC24" s="5">
        <v>87400300.359999999</v>
      </c>
      <c r="AD24" s="5">
        <v>5058460.7</v>
      </c>
      <c r="AE24" s="5">
        <v>19862026.949999999</v>
      </c>
      <c r="AF24" s="5">
        <v>-4961138.7300000004</v>
      </c>
      <c r="AG24" s="5">
        <v>32483827.050000001</v>
      </c>
      <c r="AH24" s="5">
        <v>170858.34</v>
      </c>
      <c r="AI24" s="5">
        <v>11767619.789999999</v>
      </c>
      <c r="AJ24" s="5">
        <v>27353099.510000002</v>
      </c>
      <c r="AK24" s="5">
        <v>54932421.689999998</v>
      </c>
      <c r="AL24" s="5">
        <v>22661603.960000001</v>
      </c>
      <c r="AM24" s="5">
        <v>78389515.780000001</v>
      </c>
      <c r="AN24" s="5">
        <v>426478999.35000002</v>
      </c>
      <c r="AO24" s="5">
        <v>858230641.72000003</v>
      </c>
      <c r="AP24" s="14">
        <v>403040406.77999997</v>
      </c>
    </row>
    <row r="25" spans="1:42">
      <c r="A25" s="4" t="s">
        <v>18</v>
      </c>
      <c r="B25" s="5">
        <v>54679449.799999997</v>
      </c>
      <c r="C25" s="5">
        <v>299132287.17000002</v>
      </c>
      <c r="D25" s="5">
        <v>502993319.32999998</v>
      </c>
      <c r="E25" s="5">
        <v>620867854.27999997</v>
      </c>
      <c r="F25" s="5">
        <v>33898321.68</v>
      </c>
      <c r="G25" s="5">
        <v>127437747.29000001</v>
      </c>
      <c r="H25" s="5">
        <v>128940482.51000001</v>
      </c>
      <c r="I25" s="5">
        <v>-19477988.850000001</v>
      </c>
      <c r="J25" s="5">
        <v>41590496.590000004</v>
      </c>
      <c r="K25" s="5">
        <v>144851056.56</v>
      </c>
      <c r="L25" s="5">
        <v>289372756.51999998</v>
      </c>
      <c r="M25" s="5">
        <v>421768614.80000001</v>
      </c>
      <c r="N25" s="5">
        <v>176494963.06999999</v>
      </c>
      <c r="O25" s="5">
        <v>401750372.33999997</v>
      </c>
      <c r="P25" s="5">
        <v>544867415.12</v>
      </c>
      <c r="Q25" s="5">
        <v>636245718.92999995</v>
      </c>
      <c r="R25" s="5">
        <v>70122904.920000002</v>
      </c>
      <c r="S25" s="5">
        <v>264027543.00999999</v>
      </c>
      <c r="T25" s="5">
        <v>387038874.83999997</v>
      </c>
      <c r="U25" s="5">
        <v>472133070.92000002</v>
      </c>
      <c r="V25" s="5">
        <v>110369320.69</v>
      </c>
      <c r="W25" s="5">
        <v>217286675.77000001</v>
      </c>
      <c r="X25" s="5">
        <v>252789561.09</v>
      </c>
      <c r="Y25" s="5">
        <v>233888008.16999999</v>
      </c>
      <c r="Z25" s="5">
        <v>127583411.48999999</v>
      </c>
      <c r="AA25" s="5">
        <v>259448253.72</v>
      </c>
      <c r="AB25" s="5">
        <v>334833093.56</v>
      </c>
      <c r="AC25" s="5">
        <v>263520905.68000001</v>
      </c>
      <c r="AD25" s="5">
        <v>-13940635.550000001</v>
      </c>
      <c r="AE25" s="5">
        <v>24486979.73</v>
      </c>
      <c r="AF25" s="5">
        <v>6618541.7699999996</v>
      </c>
      <c r="AG25" s="5">
        <v>13000662.140000001</v>
      </c>
      <c r="AH25" s="5">
        <v>4307820.21</v>
      </c>
      <c r="AI25" s="5">
        <v>2854136.29</v>
      </c>
      <c r="AJ25" s="5">
        <v>61313764.509999998</v>
      </c>
      <c r="AK25" s="5">
        <v>30018796.41</v>
      </c>
      <c r="AL25" s="5">
        <v>72487890.909999996</v>
      </c>
      <c r="AM25" s="5">
        <v>448303215.81</v>
      </c>
      <c r="AN25" s="5">
        <v>2216478510.5799999</v>
      </c>
      <c r="AO25" s="5">
        <v>3972197131.21</v>
      </c>
      <c r="AP25" s="14">
        <v>2029265531.49</v>
      </c>
    </row>
    <row r="26" spans="1:42">
      <c r="A26" s="4" t="s">
        <v>35</v>
      </c>
      <c r="B26" s="5">
        <f>B25/1000000</f>
        <v>54.6794498</v>
      </c>
      <c r="C26" s="5">
        <f t="shared" ref="C26:AP26" si="4">C25/1000000</f>
        <v>299.13228717000004</v>
      </c>
      <c r="D26" s="5">
        <f t="shared" si="4"/>
        <v>502.99331932999996</v>
      </c>
      <c r="E26" s="5">
        <f t="shared" si="4"/>
        <v>620.86785427999996</v>
      </c>
      <c r="F26" s="5">
        <f t="shared" si="4"/>
        <v>33.898321680000002</v>
      </c>
      <c r="G26" s="5">
        <f t="shared" si="4"/>
        <v>127.43774729</v>
      </c>
      <c r="H26" s="5">
        <f t="shared" si="4"/>
        <v>128.94048251000001</v>
      </c>
      <c r="I26" s="5">
        <f t="shared" si="4"/>
        <v>-19.477988850000003</v>
      </c>
      <c r="J26" s="5">
        <f t="shared" si="4"/>
        <v>41.590496590000001</v>
      </c>
      <c r="K26" s="5">
        <f t="shared" si="4"/>
        <v>144.85105655999999</v>
      </c>
      <c r="L26" s="5">
        <f t="shared" si="4"/>
        <v>289.37275652</v>
      </c>
      <c r="M26" s="5">
        <f t="shared" si="4"/>
        <v>421.76861480000002</v>
      </c>
      <c r="N26" s="5">
        <f t="shared" si="4"/>
        <v>176.49496306999998</v>
      </c>
      <c r="O26" s="5">
        <f t="shared" si="4"/>
        <v>401.75037233999996</v>
      </c>
      <c r="P26" s="5">
        <f t="shared" si="4"/>
        <v>544.86741512000003</v>
      </c>
      <c r="Q26" s="5">
        <f t="shared" si="4"/>
        <v>636.24571892999995</v>
      </c>
      <c r="R26" s="5">
        <f t="shared" si="4"/>
        <v>70.122904919999996</v>
      </c>
      <c r="S26" s="5">
        <f t="shared" si="4"/>
        <v>264.02754300999999</v>
      </c>
      <c r="T26" s="5">
        <f t="shared" si="4"/>
        <v>387.03887483999995</v>
      </c>
      <c r="U26" s="5">
        <f t="shared" si="4"/>
        <v>472.13307092000002</v>
      </c>
      <c r="V26" s="5">
        <f t="shared" si="4"/>
        <v>110.36932069</v>
      </c>
      <c r="W26" s="5">
        <f t="shared" si="4"/>
        <v>217.28667577000002</v>
      </c>
      <c r="X26" s="5">
        <f t="shared" si="4"/>
        <v>252.78956109000001</v>
      </c>
      <c r="Y26" s="5">
        <f t="shared" si="4"/>
        <v>233.88800816999998</v>
      </c>
      <c r="Z26" s="5">
        <f t="shared" si="4"/>
        <v>127.58341148999999</v>
      </c>
      <c r="AA26" s="5">
        <f t="shared" si="4"/>
        <v>259.44825372000003</v>
      </c>
      <c r="AB26" s="5">
        <f t="shared" si="4"/>
        <v>334.83309356000001</v>
      </c>
      <c r="AC26" s="5">
        <f t="shared" si="4"/>
        <v>263.52090568</v>
      </c>
      <c r="AD26" s="5">
        <f t="shared" si="4"/>
        <v>-13.940635550000001</v>
      </c>
      <c r="AE26" s="5">
        <f t="shared" si="4"/>
        <v>24.486979730000002</v>
      </c>
      <c r="AF26" s="5">
        <f t="shared" si="4"/>
        <v>6.6185417699999993</v>
      </c>
      <c r="AG26" s="5">
        <f t="shared" si="4"/>
        <v>13.000662140000001</v>
      </c>
      <c r="AH26" s="5">
        <f t="shared" si="4"/>
        <v>4.30782021</v>
      </c>
      <c r="AI26" s="5">
        <f t="shared" si="4"/>
        <v>2.85413629</v>
      </c>
      <c r="AJ26" s="5">
        <f t="shared" si="4"/>
        <v>61.313764509999999</v>
      </c>
      <c r="AK26" s="5">
        <f t="shared" si="4"/>
        <v>30.01879641</v>
      </c>
      <c r="AL26" s="5">
        <f t="shared" si="4"/>
        <v>72.48789090999999</v>
      </c>
      <c r="AM26" s="5">
        <f t="shared" si="4"/>
        <v>448.30321580999998</v>
      </c>
      <c r="AN26" s="5">
        <f t="shared" si="4"/>
        <v>2216.4785105800001</v>
      </c>
      <c r="AO26" s="5">
        <f t="shared" si="4"/>
        <v>3972.19713121</v>
      </c>
      <c r="AP26" s="7">
        <f t="shared" si="4"/>
        <v>2029.2655314900001</v>
      </c>
    </row>
    <row r="27" spans="1:42">
      <c r="A27" s="4" t="s">
        <v>29</v>
      </c>
      <c r="B27" s="5">
        <f t="shared" ref="B27:AP27" si="5">B24/B22</f>
        <v>0.17270141916365742</v>
      </c>
      <c r="C27" s="5">
        <f t="shared" si="5"/>
        <v>0.23543330223041189</v>
      </c>
      <c r="D27" s="5">
        <f t="shared" si="5"/>
        <v>0.22566924226805951</v>
      </c>
      <c r="E27" s="5">
        <f t="shared" si="5"/>
        <v>0.23353970885391412</v>
      </c>
      <c r="F27" s="5">
        <f t="shared" si="5"/>
        <v>0.31549190903464813</v>
      </c>
      <c r="G27" s="5">
        <f t="shared" si="5"/>
        <v>0.26994544600529119</v>
      </c>
      <c r="H27" s="5">
        <f t="shared" si="5"/>
        <v>0.26233724483110132</v>
      </c>
      <c r="I27" s="5">
        <f t="shared" si="5"/>
        <v>2.3266785684700677</v>
      </c>
      <c r="J27" s="5">
        <f t="shared" si="5"/>
        <v>0.31373071143461179</v>
      </c>
      <c r="K27" s="5">
        <f t="shared" si="5"/>
        <v>0.2383116175866265</v>
      </c>
      <c r="L27" s="5">
        <f t="shared" si="5"/>
        <v>0.23313057472550952</v>
      </c>
      <c r="M27" s="5">
        <f t="shared" si="5"/>
        <v>0.25614144239104025</v>
      </c>
      <c r="N27" s="5">
        <f t="shared" si="5"/>
        <v>0.21758557320210087</v>
      </c>
      <c r="O27" s="5">
        <f t="shared" si="5"/>
        <v>0.22743440132740725</v>
      </c>
      <c r="P27" s="5">
        <f t="shared" si="5"/>
        <v>0.26039856537385825</v>
      </c>
      <c r="Q27" s="5">
        <f t="shared" si="5"/>
        <v>0.27113685724935693</v>
      </c>
      <c r="R27" s="5">
        <f t="shared" si="5"/>
        <v>0.27626663926254214</v>
      </c>
      <c r="S27" s="5">
        <f t="shared" si="5"/>
        <v>0.24216314079705523</v>
      </c>
      <c r="T27" s="5">
        <f t="shared" si="5"/>
        <v>0.23036189790673559</v>
      </c>
      <c r="U27" s="5">
        <f t="shared" si="5"/>
        <v>0.23291533722915098</v>
      </c>
      <c r="V27" s="5">
        <f t="shared" si="5"/>
        <v>0.25281318585856261</v>
      </c>
      <c r="W27" s="5">
        <f t="shared" si="5"/>
        <v>0.27174893706000469</v>
      </c>
      <c r="X27" s="5">
        <f t="shared" si="5"/>
        <v>0.27896919242942375</v>
      </c>
      <c r="Y27" s="5">
        <f t="shared" si="5"/>
        <v>0.31111511738613906</v>
      </c>
      <c r="Z27" s="5">
        <f t="shared" si="5"/>
        <v>0.2575948662169813</v>
      </c>
      <c r="AA27" s="5">
        <f t="shared" si="5"/>
        <v>0.11174256471249557</v>
      </c>
      <c r="AB27" s="5">
        <f t="shared" si="5"/>
        <v>0.14215044653309825</v>
      </c>
      <c r="AC27" s="5">
        <f t="shared" si="5"/>
        <v>0.2490596146818144</v>
      </c>
      <c r="AD27" s="5">
        <f t="shared" si="5"/>
        <v>-0.56950699411192074</v>
      </c>
      <c r="AE27" s="5">
        <f t="shared" si="5"/>
        <v>0.44785731264094231</v>
      </c>
      <c r="AF27" s="5">
        <f t="shared" si="5"/>
        <v>-2.9933206409468154</v>
      </c>
      <c r="AG27" s="5">
        <f t="shared" si="5"/>
        <v>0.71417372446037586</v>
      </c>
      <c r="AH27" s="5">
        <f t="shared" si="5"/>
        <v>3.8149275080257769E-2</v>
      </c>
      <c r="AI27" s="5">
        <f t="shared" si="5"/>
        <v>0.80480208571500111</v>
      </c>
      <c r="AJ27" s="5">
        <f t="shared" si="5"/>
        <v>0.30849291685595359</v>
      </c>
      <c r="AK27" s="5">
        <f t="shared" si="5"/>
        <v>0.64663489139539487</v>
      </c>
      <c r="AL27" s="5">
        <f t="shared" si="5"/>
        <v>0.23816841057287685</v>
      </c>
      <c r="AM27" s="5">
        <f t="shared" si="5"/>
        <v>0.14883348692387449</v>
      </c>
      <c r="AN27" s="5">
        <f t="shared" si="5"/>
        <v>0.16136430409783453</v>
      </c>
      <c r="AO27" s="5">
        <f t="shared" si="5"/>
        <v>0.17767176781517668</v>
      </c>
      <c r="AP27" s="7">
        <f t="shared" si="5"/>
        <v>0.16570300653324319</v>
      </c>
    </row>
    <row r="28" spans="1:42">
      <c r="A28" s="4" t="s">
        <v>30</v>
      </c>
      <c r="B28" s="5">
        <f>AVERAGE(B27:AO27)</f>
        <v>0.22599720161801548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14"/>
    </row>
    <row r="29" spans="1:42">
      <c r="A29" s="4" t="s">
        <v>19</v>
      </c>
      <c r="B29" s="5">
        <v>48088020.340000004</v>
      </c>
      <c r="C29" s="5">
        <v>277424158.10000002</v>
      </c>
      <c r="D29" s="5">
        <v>450095419.47000003</v>
      </c>
      <c r="E29" s="5">
        <v>545310680.79999995</v>
      </c>
      <c r="F29" s="5">
        <v>40846092.640000001</v>
      </c>
      <c r="G29" s="5">
        <v>142387787.63</v>
      </c>
      <c r="H29" s="5">
        <v>152729297.46000001</v>
      </c>
      <c r="I29" s="5">
        <v>19119210.800000001</v>
      </c>
      <c r="J29" s="5">
        <v>39662934.450000003</v>
      </c>
      <c r="K29" s="5">
        <v>135385094.03</v>
      </c>
      <c r="L29" s="5">
        <v>278461701.00999999</v>
      </c>
      <c r="M29" s="5">
        <v>405906871.81999999</v>
      </c>
      <c r="N29" s="5">
        <v>172351395.63</v>
      </c>
      <c r="O29" s="5">
        <v>386742770.44999999</v>
      </c>
      <c r="P29" s="5">
        <v>526246964.29000002</v>
      </c>
      <c r="Q29" s="5">
        <v>614043880.22000003</v>
      </c>
      <c r="R29" s="5">
        <v>70970097.099999994</v>
      </c>
      <c r="S29" s="5">
        <v>258388111.66</v>
      </c>
      <c r="T29" s="5">
        <v>379419227.77999997</v>
      </c>
      <c r="U29" s="5">
        <v>468548611.61000001</v>
      </c>
      <c r="V29" s="5">
        <v>108153750.75</v>
      </c>
      <c r="W29" s="5">
        <v>213785165.47999999</v>
      </c>
      <c r="X29" s="5">
        <v>250472069.65000001</v>
      </c>
      <c r="Y29" s="5">
        <v>236050766.44999999</v>
      </c>
      <c r="Z29" s="5">
        <v>129253063.65000001</v>
      </c>
      <c r="AA29" s="5">
        <v>263160864.47999999</v>
      </c>
      <c r="AB29" s="5">
        <v>339214679.81999999</v>
      </c>
      <c r="AC29" s="5">
        <v>279165528.13</v>
      </c>
      <c r="AD29" s="5">
        <v>-11896100.98</v>
      </c>
      <c r="AE29" s="5">
        <v>29804193.809999999</v>
      </c>
      <c r="AF29" s="5">
        <v>14925988.41</v>
      </c>
      <c r="AG29" s="5">
        <v>31013732.239999998</v>
      </c>
      <c r="AH29" s="5">
        <v>11033624.470000001</v>
      </c>
      <c r="AI29" s="5">
        <v>14989243.82</v>
      </c>
      <c r="AJ29" s="5">
        <v>78751983.5</v>
      </c>
      <c r="AK29" s="5">
        <v>67448907.069999993</v>
      </c>
      <c r="AL29" s="5">
        <v>73521676.170000002</v>
      </c>
      <c r="AM29" s="5">
        <v>411854124.19999999</v>
      </c>
      <c r="AN29" s="5">
        <v>2019117320.21</v>
      </c>
      <c r="AO29" s="5">
        <v>3620418597.0799999</v>
      </c>
      <c r="AP29" s="14">
        <v>1894467635.8499999</v>
      </c>
    </row>
    <row r="30" spans="1:42">
      <c r="A30" s="4" t="s">
        <v>123</v>
      </c>
      <c r="B30" s="5">
        <f>B29/1000000</f>
        <v>48.088020340000007</v>
      </c>
      <c r="C30" s="5">
        <f t="shared" ref="C30:AP30" si="6">C29/1000000</f>
        <v>277.4241581</v>
      </c>
      <c r="D30" s="5">
        <f t="shared" si="6"/>
        <v>450.09541947000002</v>
      </c>
      <c r="E30" s="5">
        <f t="shared" si="6"/>
        <v>545.3106808</v>
      </c>
      <c r="F30" s="5">
        <f t="shared" si="6"/>
        <v>40.846092640000002</v>
      </c>
      <c r="G30" s="5">
        <f t="shared" si="6"/>
        <v>142.38778762999999</v>
      </c>
      <c r="H30" s="5">
        <f t="shared" si="6"/>
        <v>152.72929746</v>
      </c>
      <c r="I30" s="5">
        <f t="shared" si="6"/>
        <v>19.119210800000001</v>
      </c>
      <c r="J30" s="5">
        <f t="shared" si="6"/>
        <v>39.662934450000002</v>
      </c>
      <c r="K30" s="5">
        <f t="shared" si="6"/>
        <v>135.38509403</v>
      </c>
      <c r="L30" s="5">
        <f t="shared" si="6"/>
        <v>278.46170101000001</v>
      </c>
      <c r="M30" s="5">
        <f t="shared" si="6"/>
        <v>405.90687181999999</v>
      </c>
      <c r="N30" s="5">
        <f t="shared" si="6"/>
        <v>172.35139562999998</v>
      </c>
      <c r="O30" s="5">
        <f t="shared" si="6"/>
        <v>386.74277044999997</v>
      </c>
      <c r="P30" s="5">
        <f t="shared" si="6"/>
        <v>526.24696429000005</v>
      </c>
      <c r="Q30" s="5">
        <f t="shared" si="6"/>
        <v>614.04388022000001</v>
      </c>
      <c r="R30" s="5">
        <f t="shared" si="6"/>
        <v>70.97009709999999</v>
      </c>
      <c r="S30" s="5">
        <f t="shared" si="6"/>
        <v>258.38811165999999</v>
      </c>
      <c r="T30" s="5">
        <f t="shared" si="6"/>
        <v>379.41922777999997</v>
      </c>
      <c r="U30" s="5">
        <f t="shared" si="6"/>
        <v>468.54861161000002</v>
      </c>
      <c r="V30" s="5">
        <f t="shared" si="6"/>
        <v>108.15375075</v>
      </c>
      <c r="W30" s="5">
        <f t="shared" si="6"/>
        <v>213.78516547999999</v>
      </c>
      <c r="X30" s="5">
        <f t="shared" si="6"/>
        <v>250.47206965000001</v>
      </c>
      <c r="Y30" s="5">
        <f t="shared" si="6"/>
        <v>236.05076645</v>
      </c>
      <c r="Z30" s="5">
        <f t="shared" si="6"/>
        <v>129.25306365</v>
      </c>
      <c r="AA30" s="5">
        <f t="shared" si="6"/>
        <v>263.16086447999999</v>
      </c>
      <c r="AB30" s="5">
        <f t="shared" si="6"/>
        <v>339.21467982000001</v>
      </c>
      <c r="AC30" s="5">
        <f t="shared" si="6"/>
        <v>279.16552812999998</v>
      </c>
      <c r="AD30" s="5">
        <f t="shared" si="6"/>
        <v>-11.89610098</v>
      </c>
      <c r="AE30" s="5">
        <f t="shared" si="6"/>
        <v>29.804193809999997</v>
      </c>
      <c r="AF30" s="5">
        <f t="shared" si="6"/>
        <v>14.92598841</v>
      </c>
      <c r="AG30" s="5">
        <f t="shared" si="6"/>
        <v>31.01373224</v>
      </c>
      <c r="AH30" s="5">
        <f t="shared" si="6"/>
        <v>11.033624470000001</v>
      </c>
      <c r="AI30" s="5">
        <f t="shared" si="6"/>
        <v>14.98924382</v>
      </c>
      <c r="AJ30" s="5">
        <f t="shared" si="6"/>
        <v>78.751983499999994</v>
      </c>
      <c r="AK30" s="5">
        <f t="shared" si="6"/>
        <v>67.44890706999999</v>
      </c>
      <c r="AL30" s="5">
        <f t="shared" si="6"/>
        <v>73.521676170000006</v>
      </c>
      <c r="AM30" s="5">
        <f t="shared" si="6"/>
        <v>411.8541242</v>
      </c>
      <c r="AN30" s="5">
        <f t="shared" si="6"/>
        <v>2019.1173202100001</v>
      </c>
      <c r="AO30" s="5">
        <f t="shared" si="6"/>
        <v>3620.4185970799999</v>
      </c>
      <c r="AP30" s="7">
        <f t="shared" si="6"/>
        <v>1894.4676358499999</v>
      </c>
    </row>
    <row r="31" spans="1:42">
      <c r="A31" s="4" t="s">
        <v>20</v>
      </c>
      <c r="B31" s="5">
        <v>6591429.46</v>
      </c>
      <c r="C31" s="5">
        <v>21708129.07</v>
      </c>
      <c r="D31" s="5">
        <v>52897899.859999999</v>
      </c>
      <c r="E31" s="5">
        <v>75557173.480000004</v>
      </c>
      <c r="F31" s="5">
        <v>-6947770.96</v>
      </c>
      <c r="G31" s="5">
        <v>-14950040.34</v>
      </c>
      <c r="H31" s="5">
        <v>-23788814.949999999</v>
      </c>
      <c r="I31" s="5">
        <v>-38597199.649999999</v>
      </c>
      <c r="J31" s="5">
        <v>1927562.14</v>
      </c>
      <c r="K31" s="5">
        <v>9465962.5299999993</v>
      </c>
      <c r="L31" s="5">
        <v>10911055.51</v>
      </c>
      <c r="M31" s="5">
        <v>15861742.98</v>
      </c>
      <c r="N31" s="5">
        <v>4143567.44</v>
      </c>
      <c r="O31" s="5">
        <v>15007601.890000001</v>
      </c>
      <c r="P31" s="5">
        <v>18620450.829999998</v>
      </c>
      <c r="Q31" s="5">
        <v>22201838.710000001</v>
      </c>
      <c r="R31" s="5">
        <v>-847192.18</v>
      </c>
      <c r="S31" s="5">
        <v>5639431.3499999996</v>
      </c>
      <c r="T31" s="5">
        <v>7619647.0599999996</v>
      </c>
      <c r="U31" s="5">
        <v>3584459.31</v>
      </c>
      <c r="V31" s="5">
        <v>2215569.94</v>
      </c>
      <c r="W31" s="5">
        <v>3501510.29</v>
      </c>
      <c r="X31" s="5">
        <v>2317491.44</v>
      </c>
      <c r="Y31" s="5">
        <v>-2162758.2799999998</v>
      </c>
      <c r="Z31" s="5">
        <v>-1669652.16</v>
      </c>
      <c r="AA31" s="5">
        <v>-3712610.76</v>
      </c>
      <c r="AB31" s="5">
        <v>-4381586.26</v>
      </c>
      <c r="AC31" s="5">
        <v>-15644622.449999999</v>
      </c>
      <c r="AD31" s="5">
        <v>-2044534.57</v>
      </c>
      <c r="AE31" s="5">
        <v>-5317214.08</v>
      </c>
      <c r="AF31" s="5">
        <v>-8307446.6399999997</v>
      </c>
      <c r="AG31" s="5">
        <v>-18013070.100000001</v>
      </c>
      <c r="AH31" s="5">
        <v>-6725804.2599999998</v>
      </c>
      <c r="AI31" s="5">
        <v>-12135107.529999999</v>
      </c>
      <c r="AJ31" s="5">
        <v>-17438218.989999998</v>
      </c>
      <c r="AK31" s="5">
        <v>-37430110.659999996</v>
      </c>
      <c r="AL31" s="5">
        <v>-1033785.26</v>
      </c>
      <c r="AM31" s="5">
        <v>36449091.609999999</v>
      </c>
      <c r="AN31" s="5">
        <v>197361190.37</v>
      </c>
      <c r="AO31" s="5">
        <v>351778534.13</v>
      </c>
      <c r="AP31" s="14">
        <v>134797895.63999999</v>
      </c>
    </row>
    <row r="32" spans="1:42">
      <c r="A32" s="4" t="s">
        <v>21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14"/>
    </row>
    <row r="33" spans="1:42">
      <c r="A33" s="4" t="s">
        <v>22</v>
      </c>
      <c r="B33" s="5">
        <v>0.1202</v>
      </c>
      <c r="C33" s="5">
        <v>0.52880000000000005</v>
      </c>
      <c r="D33" s="5">
        <v>0.8</v>
      </c>
      <c r="E33" s="5">
        <v>0.95250000000000001</v>
      </c>
      <c r="F33" s="5">
        <v>6.3899999999999998E-2</v>
      </c>
      <c r="G33" s="5">
        <v>0.22259999999999999</v>
      </c>
      <c r="H33" s="5">
        <v>0.11940000000000001</v>
      </c>
      <c r="I33" s="5">
        <v>1.49E-2</v>
      </c>
      <c r="J33" s="5">
        <v>3.1E-2</v>
      </c>
      <c r="K33" s="5">
        <v>0.10580000000000001</v>
      </c>
      <c r="L33" s="5">
        <v>0.2177</v>
      </c>
      <c r="M33" s="5">
        <v>0.31730000000000003</v>
      </c>
      <c r="N33" s="5">
        <v>0.13469999999999999</v>
      </c>
      <c r="O33" s="5">
        <v>0.3024</v>
      </c>
      <c r="P33" s="5">
        <v>0.41139999999999999</v>
      </c>
      <c r="Q33" s="5">
        <v>0.48010000000000003</v>
      </c>
      <c r="R33" s="5">
        <v>5.5500000000000001E-2</v>
      </c>
      <c r="S33" s="5">
        <v>0.20200000000000001</v>
      </c>
      <c r="T33" s="5">
        <v>0.29659999999999997</v>
      </c>
      <c r="U33" s="5">
        <v>0.36630000000000001</v>
      </c>
      <c r="V33" s="5">
        <v>7.0499999999999993E-2</v>
      </c>
      <c r="W33" s="5">
        <v>0.13930000000000001</v>
      </c>
      <c r="X33" s="5">
        <v>0.15690000000000001</v>
      </c>
      <c r="Y33" s="5">
        <v>0.14510000000000001</v>
      </c>
      <c r="Z33" s="5">
        <v>7.5200000000000003E-2</v>
      </c>
      <c r="AA33" s="5">
        <v>0.15310000000000001</v>
      </c>
      <c r="AB33" s="5">
        <v>0.1973</v>
      </c>
      <c r="AC33" s="5">
        <v>0.16239999999999999</v>
      </c>
      <c r="AD33" s="5">
        <v>-6.8999999999999999E-3</v>
      </c>
      <c r="AE33" s="5">
        <v>1.7299999999999999E-2</v>
      </c>
      <c r="AF33" s="5">
        <v>8.6999999999999994E-3</v>
      </c>
      <c r="AG33" s="5">
        <v>1.7999999999999999E-2</v>
      </c>
      <c r="AH33" s="5">
        <v>6.4000000000000003E-3</v>
      </c>
      <c r="AI33" s="5">
        <v>8.6999999999999994E-3</v>
      </c>
      <c r="AJ33" s="5">
        <v>4.58E-2</v>
      </c>
      <c r="AK33" s="5">
        <v>0.04</v>
      </c>
      <c r="AL33" s="5">
        <v>4.2799999999999998E-2</v>
      </c>
      <c r="AM33" s="5">
        <v>0.23960000000000001</v>
      </c>
      <c r="AN33" s="5">
        <v>1.1639999999999999</v>
      </c>
      <c r="AO33" s="5">
        <v>2.11</v>
      </c>
      <c r="AP33" s="14">
        <v>1.0590999999999999</v>
      </c>
    </row>
    <row r="34" spans="1:42">
      <c r="A34" s="4" t="s">
        <v>23</v>
      </c>
      <c r="B34" s="5">
        <v>0</v>
      </c>
      <c r="C34" s="5">
        <v>0</v>
      </c>
      <c r="D34" s="5">
        <v>0</v>
      </c>
      <c r="E34" s="5">
        <v>0.95250000000000001</v>
      </c>
      <c r="F34" s="5">
        <v>6.3899999999999998E-2</v>
      </c>
      <c r="G34" s="5">
        <v>0.22259999999999999</v>
      </c>
      <c r="H34" s="5">
        <v>0.11940000000000001</v>
      </c>
      <c r="I34" s="5">
        <v>1.49E-2</v>
      </c>
      <c r="J34" s="5">
        <v>3.1E-2</v>
      </c>
      <c r="K34" s="5">
        <v>0.10580000000000001</v>
      </c>
      <c r="L34" s="5">
        <v>0.2177</v>
      </c>
      <c r="M34" s="5">
        <v>0.31730000000000003</v>
      </c>
      <c r="N34" s="5">
        <v>0.13469999999999999</v>
      </c>
      <c r="O34" s="5">
        <v>0.3024</v>
      </c>
      <c r="P34" s="5">
        <v>0.41139999999999999</v>
      </c>
      <c r="Q34" s="5">
        <v>0.48010000000000003</v>
      </c>
      <c r="R34" s="5">
        <v>5.5500000000000001E-2</v>
      </c>
      <c r="S34" s="5">
        <v>0.20200000000000001</v>
      </c>
      <c r="T34" s="5">
        <v>0.29659999999999997</v>
      </c>
      <c r="U34" s="5">
        <v>0.36630000000000001</v>
      </c>
      <c r="V34" s="5">
        <v>7.0499999999999993E-2</v>
      </c>
      <c r="W34" s="5">
        <v>0.13930000000000001</v>
      </c>
      <c r="X34" s="5">
        <v>0.15690000000000001</v>
      </c>
      <c r="Y34" s="5">
        <v>0.14510000000000001</v>
      </c>
      <c r="Z34" s="5">
        <v>7.5200000000000003E-2</v>
      </c>
      <c r="AA34" s="5">
        <v>0.15310000000000001</v>
      </c>
      <c r="AB34" s="5">
        <v>0.1973</v>
      </c>
      <c r="AC34" s="5">
        <v>0.16239999999999999</v>
      </c>
      <c r="AD34" s="5">
        <v>-6.8999999999999999E-3</v>
      </c>
      <c r="AE34" s="5">
        <v>1.7299999999999999E-2</v>
      </c>
      <c r="AF34" s="5">
        <v>8.6999999999999994E-3</v>
      </c>
      <c r="AG34" s="5">
        <v>1.7999999999999999E-2</v>
      </c>
      <c r="AH34" s="5">
        <v>6.4000000000000003E-3</v>
      </c>
      <c r="AI34" s="5">
        <v>8.6999999999999994E-3</v>
      </c>
      <c r="AJ34" s="5">
        <v>4.58E-2</v>
      </c>
      <c r="AK34" s="5">
        <v>0.04</v>
      </c>
      <c r="AL34" s="5">
        <v>4.2799999999999998E-2</v>
      </c>
      <c r="AM34" s="5">
        <v>0.23960000000000001</v>
      </c>
      <c r="AN34" s="5">
        <v>1.1598999999999999</v>
      </c>
      <c r="AO34" s="5">
        <v>2.04</v>
      </c>
      <c r="AP34" s="14">
        <v>1.0590999999999999</v>
      </c>
    </row>
    <row r="35" spans="1:42">
      <c r="A35" s="4" t="s">
        <v>24</v>
      </c>
      <c r="B35" s="5">
        <v>0</v>
      </c>
      <c r="C35" s="5">
        <v>0</v>
      </c>
      <c r="D35" s="5">
        <v>0</v>
      </c>
      <c r="E35" s="5">
        <v>0</v>
      </c>
      <c r="F35" s="5">
        <v>0</v>
      </c>
      <c r="G35" s="5">
        <v>0</v>
      </c>
      <c r="H35" s="5">
        <v>0</v>
      </c>
      <c r="I35" s="5">
        <v>2467187.66</v>
      </c>
      <c r="J35" s="5">
        <v>-424201.5</v>
      </c>
      <c r="K35" s="5">
        <v>-1234347.08</v>
      </c>
      <c r="L35" s="5">
        <v>-1330089.75</v>
      </c>
      <c r="M35" s="5">
        <v>-1475983.35</v>
      </c>
      <c r="N35" s="5">
        <v>148560.72</v>
      </c>
      <c r="O35" s="5">
        <v>27355.05</v>
      </c>
      <c r="P35" s="5">
        <v>-251666.46</v>
      </c>
      <c r="Q35" s="5">
        <v>-478766.27</v>
      </c>
      <c r="R35" s="5">
        <v>521502.64</v>
      </c>
      <c r="S35" s="5">
        <v>792317.64</v>
      </c>
      <c r="T35" s="5">
        <v>325914.03999999998</v>
      </c>
      <c r="U35" s="5">
        <v>130557.59</v>
      </c>
      <c r="V35" s="5">
        <v>-115347.13</v>
      </c>
      <c r="W35" s="5">
        <v>1193445.3</v>
      </c>
      <c r="X35" s="5">
        <v>1308792.43</v>
      </c>
      <c r="Y35" s="5">
        <v>-673258.06</v>
      </c>
      <c r="Z35" s="5">
        <v>15045.28</v>
      </c>
      <c r="AA35" s="5">
        <v>-785389.04</v>
      </c>
      <c r="AB35" s="5">
        <v>-579770.25</v>
      </c>
      <c r="AC35" s="5">
        <v>1633135.74</v>
      </c>
      <c r="AD35" s="5">
        <v>-786185.34</v>
      </c>
      <c r="AE35" s="5">
        <v>-786185.34</v>
      </c>
      <c r="AF35" s="5">
        <v>-786185.34</v>
      </c>
      <c r="AG35" s="5">
        <v>-986502.35</v>
      </c>
      <c r="AH35" s="5">
        <v>-507273.73</v>
      </c>
      <c r="AI35" s="5">
        <v>112745.84</v>
      </c>
      <c r="AJ35" s="5">
        <v>134708.09</v>
      </c>
      <c r="AK35" s="5">
        <v>0</v>
      </c>
      <c r="AL35" s="5">
        <v>0</v>
      </c>
      <c r="AM35" s="5">
        <v>0</v>
      </c>
      <c r="AN35" s="5">
        <v>0</v>
      </c>
      <c r="AO35" s="5">
        <v>0</v>
      </c>
      <c r="AP35" s="14">
        <v>0</v>
      </c>
    </row>
    <row r="36" spans="1:42">
      <c r="A36" s="4" t="s">
        <v>25</v>
      </c>
      <c r="B36" s="5">
        <v>0</v>
      </c>
      <c r="C36" s="5">
        <v>0</v>
      </c>
      <c r="D36" s="5">
        <v>0</v>
      </c>
      <c r="E36" s="5">
        <v>0</v>
      </c>
      <c r="F36" s="5">
        <v>0</v>
      </c>
      <c r="G36" s="5">
        <v>0</v>
      </c>
      <c r="H36" s="5">
        <v>0</v>
      </c>
      <c r="I36" s="5">
        <v>-17010801.190000001</v>
      </c>
      <c r="J36" s="5">
        <v>41166295.090000004</v>
      </c>
      <c r="K36" s="5">
        <v>143616709.47999999</v>
      </c>
      <c r="L36" s="5">
        <v>288042666.76999998</v>
      </c>
      <c r="M36" s="5">
        <v>420292631.44999999</v>
      </c>
      <c r="N36" s="5">
        <v>176643523.78999999</v>
      </c>
      <c r="O36" s="5">
        <v>401777727.38999999</v>
      </c>
      <c r="P36" s="5">
        <v>544615748.65999997</v>
      </c>
      <c r="Q36" s="5">
        <v>635766952.65999997</v>
      </c>
      <c r="R36" s="5">
        <v>70644407.560000002</v>
      </c>
      <c r="S36" s="5">
        <v>264819860.65000001</v>
      </c>
      <c r="T36" s="5">
        <v>387364788.88</v>
      </c>
      <c r="U36" s="5">
        <v>472263628.50999999</v>
      </c>
      <c r="V36" s="5">
        <v>110253973.56</v>
      </c>
      <c r="W36" s="5">
        <v>218480121.06999999</v>
      </c>
      <c r="X36" s="5">
        <v>254098353.52000001</v>
      </c>
      <c r="Y36" s="5">
        <v>233214750.11000001</v>
      </c>
      <c r="Z36" s="5">
        <v>127598456.77</v>
      </c>
      <c r="AA36" s="5">
        <v>258662864.68000001</v>
      </c>
      <c r="AB36" s="5">
        <v>334047704.51999998</v>
      </c>
      <c r="AC36" s="5">
        <v>265154041.41999999</v>
      </c>
      <c r="AD36" s="5">
        <v>-14726820.890000001</v>
      </c>
      <c r="AE36" s="5">
        <v>23700794.390000001</v>
      </c>
      <c r="AF36" s="5">
        <v>5832356.4299999997</v>
      </c>
      <c r="AG36" s="5">
        <v>12014159.789999999</v>
      </c>
      <c r="AH36" s="5">
        <v>3800546.48</v>
      </c>
      <c r="AI36" s="5">
        <v>2966882.13</v>
      </c>
      <c r="AJ36" s="5">
        <v>61448472.600000001</v>
      </c>
      <c r="AK36" s="5">
        <v>30018796.41</v>
      </c>
      <c r="AL36" s="5">
        <v>72487890.909999996</v>
      </c>
      <c r="AM36" s="5">
        <v>448303215.81</v>
      </c>
      <c r="AN36" s="5">
        <v>2216478510.5799999</v>
      </c>
      <c r="AO36" s="5">
        <v>3972197131.21</v>
      </c>
      <c r="AP36" s="14">
        <v>2029265531.49</v>
      </c>
    </row>
    <row r="37" spans="1:42">
      <c r="A37" s="4" t="s">
        <v>26</v>
      </c>
      <c r="B37" s="5">
        <v>0</v>
      </c>
      <c r="C37" s="5">
        <v>0</v>
      </c>
      <c r="D37" s="5">
        <v>0</v>
      </c>
      <c r="E37" s="5">
        <v>0</v>
      </c>
      <c r="F37" s="5">
        <v>0</v>
      </c>
      <c r="G37" s="5">
        <v>0</v>
      </c>
      <c r="H37" s="5">
        <v>0</v>
      </c>
      <c r="I37" s="5">
        <v>26646504.670000002</v>
      </c>
      <c r="J37" s="5">
        <v>39292465.140000001</v>
      </c>
      <c r="K37" s="5">
        <v>134576102.94999999</v>
      </c>
      <c r="L37" s="5">
        <v>277589960.19</v>
      </c>
      <c r="M37" s="5">
        <v>404939512.32999998</v>
      </c>
      <c r="N37" s="5">
        <v>172448762.31999999</v>
      </c>
      <c r="O37" s="5">
        <v>386760698.94999999</v>
      </c>
      <c r="P37" s="5">
        <v>526082022.08999997</v>
      </c>
      <c r="Q37" s="5">
        <v>613651838.21000004</v>
      </c>
      <c r="R37" s="5">
        <v>71462220.329999998</v>
      </c>
      <c r="S37" s="5">
        <v>259057726.83000001</v>
      </c>
      <c r="T37" s="5">
        <v>379783162.23000002</v>
      </c>
      <c r="U37" s="5">
        <v>468599671.95999998</v>
      </c>
      <c r="V37" s="5">
        <v>108078152.23999999</v>
      </c>
      <c r="W37" s="5">
        <v>215128964.25999999</v>
      </c>
      <c r="X37" s="5">
        <v>251891466.94</v>
      </c>
      <c r="Y37" s="5">
        <v>235688656.71000001</v>
      </c>
      <c r="Z37" s="5">
        <v>129262924.33</v>
      </c>
      <c r="AA37" s="5">
        <v>262368562.63999999</v>
      </c>
      <c r="AB37" s="5">
        <v>338422377.98000002</v>
      </c>
      <c r="AC37" s="5">
        <v>280159196.58999997</v>
      </c>
      <c r="AD37" s="5">
        <v>-12682286.32</v>
      </c>
      <c r="AE37" s="5">
        <v>29018008.469999999</v>
      </c>
      <c r="AF37" s="5">
        <v>14139803.07</v>
      </c>
      <c r="AG37" s="5">
        <v>30463291.539999999</v>
      </c>
      <c r="AH37" s="5">
        <v>10526350.74</v>
      </c>
      <c r="AI37" s="5">
        <v>15101989.66</v>
      </c>
      <c r="AJ37" s="5">
        <v>78886691.590000004</v>
      </c>
      <c r="AK37" s="5">
        <v>67448907.069999993</v>
      </c>
      <c r="AL37" s="5">
        <v>73521676.170000002</v>
      </c>
      <c r="AM37" s="5">
        <v>411854124.19999999</v>
      </c>
      <c r="AN37" s="5">
        <v>2019117320.21</v>
      </c>
      <c r="AO37" s="5">
        <v>3620418597.0799999</v>
      </c>
      <c r="AP37" s="14">
        <v>1894467635.8499999</v>
      </c>
    </row>
    <row r="38" spans="1:42">
      <c r="A38" s="4" t="s">
        <v>27</v>
      </c>
      <c r="B38" s="5">
        <v>0</v>
      </c>
      <c r="C38" s="5">
        <v>0</v>
      </c>
      <c r="D38" s="5">
        <v>0</v>
      </c>
      <c r="E38" s="5">
        <v>0</v>
      </c>
      <c r="F38" s="5">
        <v>0</v>
      </c>
      <c r="G38" s="5">
        <v>0</v>
      </c>
      <c r="H38" s="5">
        <v>0</v>
      </c>
      <c r="I38" s="5">
        <v>-43657305.859999999</v>
      </c>
      <c r="J38" s="5">
        <v>1873829.95</v>
      </c>
      <c r="K38" s="5">
        <v>9040606.5299999993</v>
      </c>
      <c r="L38" s="5">
        <v>10452706.58</v>
      </c>
      <c r="M38" s="5">
        <v>15353119.119999999</v>
      </c>
      <c r="N38" s="5">
        <v>4194761.47</v>
      </c>
      <c r="O38" s="5">
        <v>15017028.439999999</v>
      </c>
      <c r="P38" s="5">
        <v>18533726.57</v>
      </c>
      <c r="Q38" s="5">
        <v>22115114.449999999</v>
      </c>
      <c r="R38" s="5">
        <v>-817812.77</v>
      </c>
      <c r="S38" s="5">
        <v>5762133.8200000003</v>
      </c>
      <c r="T38" s="5">
        <v>7581626.6500000004</v>
      </c>
      <c r="U38" s="5">
        <v>3663956.55</v>
      </c>
      <c r="V38" s="5">
        <v>2175821.3199999998</v>
      </c>
      <c r="W38" s="5">
        <v>3351156.81</v>
      </c>
      <c r="X38" s="5">
        <v>2206886.58</v>
      </c>
      <c r="Y38" s="5">
        <v>-2473906.6</v>
      </c>
      <c r="Z38" s="5">
        <v>-1664467.56</v>
      </c>
      <c r="AA38" s="5">
        <v>-3705697.96</v>
      </c>
      <c r="AB38" s="5">
        <v>-4303817.22</v>
      </c>
      <c r="AC38" s="5">
        <v>-15005155.17</v>
      </c>
      <c r="AD38" s="5">
        <v>-2044534.57</v>
      </c>
      <c r="AE38" s="5">
        <v>-5317214.08</v>
      </c>
      <c r="AF38" s="5">
        <v>-8307446.6399999997</v>
      </c>
      <c r="AG38" s="5">
        <v>-18449131.75</v>
      </c>
      <c r="AH38" s="5">
        <v>-6725804.2599999998</v>
      </c>
      <c r="AI38" s="5">
        <v>-12135107.529999999</v>
      </c>
      <c r="AJ38" s="5">
        <v>-17438218.989999998</v>
      </c>
      <c r="AK38" s="5">
        <v>-37430110.659999996</v>
      </c>
      <c r="AL38" s="5">
        <v>-1033785.26</v>
      </c>
      <c r="AM38" s="5">
        <v>36449091.609999999</v>
      </c>
      <c r="AN38" s="5">
        <v>197361190.37</v>
      </c>
      <c r="AO38" s="5">
        <v>351778534.13</v>
      </c>
      <c r="AP38" s="14">
        <v>134797895.63999999</v>
      </c>
    </row>
    <row r="45" spans="1:42">
      <c r="A45" s="3"/>
      <c r="C45" s="2"/>
    </row>
  </sheetData>
  <sortState columnSort="1" ref="B1:AO31">
    <sortCondition ref="B1:AO1"/>
  </sortState>
  <phoneticPr fontId="18" type="noConversion"/>
  <pageMargins left="0.7" right="0.7" top="0.75" bottom="0.75" header="0.3" footer="0.3"/>
  <pageSetup paperSize="9"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zoomScale="150" zoomScaleNormal="150" zoomScalePageLayoutView="150" workbookViewId="0">
      <pane xSplit="1" topLeftCell="B1" activePane="topRight" state="frozen"/>
      <selection pane="topRight" activeCell="A7" sqref="A7"/>
    </sheetView>
  </sheetViews>
  <sheetFormatPr defaultColWidth="11" defaultRowHeight="14.25"/>
  <cols>
    <col min="1" max="1" width="30.5" bestFit="1" customWidth="1"/>
    <col min="2" max="11" width="12.5" bestFit="1" customWidth="1"/>
  </cols>
  <sheetData>
    <row r="1" spans="1:14">
      <c r="A1" s="22" t="s">
        <v>0</v>
      </c>
      <c r="B1" s="22">
        <v>20081231</v>
      </c>
      <c r="C1" s="22">
        <v>20091231</v>
      </c>
      <c r="D1" s="22">
        <v>20101231</v>
      </c>
      <c r="E1" s="22">
        <v>20111231</v>
      </c>
      <c r="F1" s="22">
        <v>20121231</v>
      </c>
      <c r="G1" s="22">
        <v>20131231</v>
      </c>
      <c r="H1" s="22">
        <v>20141231</v>
      </c>
      <c r="I1" s="22">
        <v>20151231</v>
      </c>
      <c r="J1" s="22">
        <v>20161231</v>
      </c>
      <c r="K1" s="22">
        <v>20171231</v>
      </c>
      <c r="L1" t="s">
        <v>218</v>
      </c>
      <c r="M1" t="s">
        <v>216</v>
      </c>
      <c r="N1" t="s">
        <v>219</v>
      </c>
    </row>
    <row r="2" spans="1:14">
      <c r="A2" s="22" t="s">
        <v>224</v>
      </c>
      <c r="B2" s="22">
        <v>2394012201</v>
      </c>
      <c r="C2" s="22">
        <v>2334122097</v>
      </c>
      <c r="D2" s="22">
        <v>2977181426</v>
      </c>
      <c r="E2" s="22">
        <v>3819949243.2400002</v>
      </c>
      <c r="F2" s="22">
        <v>3797905623.6999998</v>
      </c>
      <c r="G2" s="22">
        <v>4629091022.21</v>
      </c>
      <c r="H2" s="22">
        <v>3787276644.1000004</v>
      </c>
      <c r="I2" s="22">
        <v>3849001211</v>
      </c>
      <c r="J2" s="22">
        <v>3595139702</v>
      </c>
      <c r="K2" s="22">
        <v>9055120005.7000008</v>
      </c>
    </row>
    <row r="3" spans="1:14">
      <c r="A3" s="22" t="s">
        <v>227</v>
      </c>
      <c r="B3" s="28">
        <f>B2/1000000</f>
        <v>2394.012201</v>
      </c>
      <c r="C3" s="28">
        <f t="shared" ref="C3:J3" si="0">C2/1000000</f>
        <v>2334.1220969999999</v>
      </c>
      <c r="D3" s="28">
        <f t="shared" si="0"/>
        <v>2977.1814260000001</v>
      </c>
      <c r="E3" s="28">
        <f t="shared" si="0"/>
        <v>3819.9492432400002</v>
      </c>
      <c r="F3" s="28">
        <f t="shared" si="0"/>
        <v>3797.9056237</v>
      </c>
      <c r="G3" s="28">
        <f t="shared" si="0"/>
        <v>4629.0910222100001</v>
      </c>
      <c r="H3" s="28">
        <f t="shared" si="0"/>
        <v>3787.2766441000003</v>
      </c>
      <c r="I3" s="28">
        <f t="shared" si="0"/>
        <v>3849.0012109999998</v>
      </c>
      <c r="J3" s="28">
        <f t="shared" si="0"/>
        <v>3595.1397019999999</v>
      </c>
      <c r="K3" s="28">
        <f>K2/1000000</f>
        <v>9055.1200057000005</v>
      </c>
    </row>
    <row r="4" spans="1:14">
      <c r="A4" s="22" t="s">
        <v>94</v>
      </c>
      <c r="B4" s="22">
        <v>2427258598</v>
      </c>
      <c r="C4" s="22">
        <v>2475521896</v>
      </c>
      <c r="D4" s="22">
        <v>3033454961</v>
      </c>
      <c r="E4" s="22">
        <v>2820724399</v>
      </c>
      <c r="F4" s="22">
        <v>3669158144</v>
      </c>
      <c r="G4" s="22">
        <v>2831054691</v>
      </c>
      <c r="H4" s="22">
        <v>2006477078</v>
      </c>
      <c r="I4" s="22">
        <v>2670141330</v>
      </c>
      <c r="J4" s="22">
        <v>1702370200</v>
      </c>
      <c r="K4" s="22">
        <v>3401988193</v>
      </c>
    </row>
    <row r="5" spans="1:14">
      <c r="A5" s="22" t="s">
        <v>228</v>
      </c>
      <c r="B5" s="28">
        <f>B4/1000000</f>
        <v>2427.2585979999999</v>
      </c>
      <c r="C5" s="28">
        <f t="shared" ref="C5:K5" si="1">C4/1000000</f>
        <v>2475.5218960000002</v>
      </c>
      <c r="D5" s="28">
        <f t="shared" si="1"/>
        <v>3033.4549609999999</v>
      </c>
      <c r="E5" s="28">
        <f t="shared" si="1"/>
        <v>2820.7243990000002</v>
      </c>
      <c r="F5" s="28">
        <f t="shared" si="1"/>
        <v>3669.158144</v>
      </c>
      <c r="G5" s="28">
        <f t="shared" si="1"/>
        <v>2831.0546909999998</v>
      </c>
      <c r="H5" s="28">
        <f t="shared" si="1"/>
        <v>2006.4770779999999</v>
      </c>
      <c r="I5" s="28">
        <f t="shared" si="1"/>
        <v>2670.1413299999999</v>
      </c>
      <c r="J5" s="28">
        <f t="shared" si="1"/>
        <v>1702.3702000000001</v>
      </c>
      <c r="K5" s="28">
        <f t="shared" si="1"/>
        <v>3401.9881930000001</v>
      </c>
    </row>
    <row r="6" spans="1:14" ht="15">
      <c r="A6" s="24" t="s">
        <v>225</v>
      </c>
      <c r="C6">
        <f>C2-B2-(C4-B4)</f>
        <v>-108153402</v>
      </c>
      <c r="D6">
        <f t="shared" ref="D6:K6" si="2">D2-C2-(D4-C4)</f>
        <v>85126264</v>
      </c>
      <c r="E6">
        <f t="shared" si="2"/>
        <v>1055498379.2400002</v>
      </c>
      <c r="F6">
        <f t="shared" si="2"/>
        <v>-870477364.54000044</v>
      </c>
      <c r="G6">
        <f t="shared" si="2"/>
        <v>1669288851.5100002</v>
      </c>
      <c r="H6">
        <f t="shared" si="2"/>
        <v>-17236765.109999657</v>
      </c>
      <c r="I6">
        <f t="shared" si="2"/>
        <v>-601939685.10000038</v>
      </c>
      <c r="J6">
        <f t="shared" si="2"/>
        <v>713909621</v>
      </c>
      <c r="K6">
        <f t="shared" si="2"/>
        <v>3760362310.7000008</v>
      </c>
    </row>
    <row r="7" spans="1:14" ht="15">
      <c r="A7" s="27" t="s">
        <v>226</v>
      </c>
      <c r="C7" s="16">
        <f>C6/1000000</f>
        <v>-108.153402</v>
      </c>
      <c r="D7" s="16">
        <f t="shared" ref="D7:K7" si="3">D6/1000000</f>
        <v>85.126264000000006</v>
      </c>
      <c r="E7" s="16">
        <f t="shared" si="3"/>
        <v>1055.4983792400003</v>
      </c>
      <c r="F7" s="16">
        <f t="shared" si="3"/>
        <v>-870.47736454000039</v>
      </c>
      <c r="G7" s="16">
        <f t="shared" si="3"/>
        <v>1669.2888515100003</v>
      </c>
      <c r="H7" s="16">
        <f t="shared" si="3"/>
        <v>-17.236765109999656</v>
      </c>
      <c r="I7" s="16">
        <f t="shared" si="3"/>
        <v>-601.93968510000036</v>
      </c>
      <c r="J7" s="16">
        <f t="shared" si="3"/>
        <v>713.90962100000002</v>
      </c>
      <c r="K7" s="16">
        <f t="shared" si="3"/>
        <v>3760.3623107000008</v>
      </c>
      <c r="L7" s="16">
        <v>3760.3623107000008</v>
      </c>
      <c r="M7" s="16">
        <v>3760.3623107000008</v>
      </c>
      <c r="N7" s="16">
        <v>3760.3623106999999</v>
      </c>
    </row>
  </sheetData>
  <phoneticPr fontId="18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opLeftCell="G1" zoomScale="150" zoomScaleNormal="150" zoomScalePageLayoutView="150" workbookViewId="0">
      <selection activeCell="A5" sqref="A5:N5"/>
    </sheetView>
  </sheetViews>
  <sheetFormatPr defaultColWidth="11" defaultRowHeight="14.25"/>
  <cols>
    <col min="1" max="1" width="16.375" bestFit="1" customWidth="1"/>
  </cols>
  <sheetData>
    <row r="1" spans="1:14">
      <c r="A1" s="22" t="s">
        <v>0</v>
      </c>
      <c r="B1" s="22">
        <v>20081231</v>
      </c>
      <c r="C1" s="22">
        <v>20091231</v>
      </c>
      <c r="D1" s="22">
        <v>20101231</v>
      </c>
      <c r="E1" s="22">
        <v>20111231</v>
      </c>
      <c r="F1" s="22">
        <v>20121231</v>
      </c>
      <c r="G1" s="22">
        <v>20131231</v>
      </c>
      <c r="H1" s="22">
        <v>20141231</v>
      </c>
      <c r="I1" s="22">
        <v>20151231</v>
      </c>
      <c r="J1" s="22">
        <v>20161231</v>
      </c>
      <c r="K1" s="22">
        <v>20171231</v>
      </c>
      <c r="L1" s="22" t="s">
        <v>218</v>
      </c>
      <c r="M1" t="s">
        <v>216</v>
      </c>
      <c r="N1" t="s">
        <v>219</v>
      </c>
    </row>
    <row r="2" spans="1:14">
      <c r="A2" s="22" t="s">
        <v>172</v>
      </c>
      <c r="B2" s="22">
        <v>17306480.559999999</v>
      </c>
      <c r="C2" s="22">
        <v>17636164.120000001</v>
      </c>
      <c r="D2" s="22">
        <v>18110686.420000002</v>
      </c>
      <c r="E2" s="22">
        <v>26282595.219999999</v>
      </c>
      <c r="F2" s="22">
        <v>31907225.109999999</v>
      </c>
      <c r="G2" s="22">
        <v>37365147.289999999</v>
      </c>
      <c r="H2" s="22">
        <v>38303378.869999997</v>
      </c>
      <c r="I2" s="22">
        <v>37367572.710000001</v>
      </c>
      <c r="J2" s="22">
        <v>37475840.049999997</v>
      </c>
      <c r="K2" s="22">
        <v>43045394.469999999</v>
      </c>
      <c r="L2" s="22">
        <v>0</v>
      </c>
    </row>
    <row r="3" spans="1:14">
      <c r="A3" s="22" t="s">
        <v>173</v>
      </c>
      <c r="B3" s="22">
        <v>32787.599999999999</v>
      </c>
      <c r="C3" s="22">
        <v>233480.84</v>
      </c>
      <c r="D3" s="22">
        <v>1199864.22</v>
      </c>
      <c r="E3" s="22">
        <v>1978732.41</v>
      </c>
      <c r="F3" s="22">
        <v>224511.12</v>
      </c>
      <c r="G3" s="22">
        <v>10727249.57</v>
      </c>
      <c r="H3" s="22">
        <v>11192947.77</v>
      </c>
      <c r="I3" s="22">
        <v>8970451.5299999993</v>
      </c>
      <c r="J3" s="22">
        <v>9538080.2300000004</v>
      </c>
      <c r="K3" s="22">
        <v>9673018.8100000005</v>
      </c>
      <c r="L3" s="22">
        <v>0</v>
      </c>
    </row>
    <row r="4" spans="1:14">
      <c r="A4" s="23" t="s">
        <v>220</v>
      </c>
      <c r="B4">
        <f>SUM(B2:B3)</f>
        <v>17339268.16</v>
      </c>
      <c r="C4">
        <f t="shared" ref="C4:K4" si="0">SUM(C2:C3)</f>
        <v>17869644.960000001</v>
      </c>
      <c r="D4">
        <f t="shared" si="0"/>
        <v>19310550.640000001</v>
      </c>
      <c r="E4">
        <f t="shared" si="0"/>
        <v>28261327.629999999</v>
      </c>
      <c r="F4">
        <f t="shared" si="0"/>
        <v>32131736.23</v>
      </c>
      <c r="G4">
        <f t="shared" si="0"/>
        <v>48092396.859999999</v>
      </c>
      <c r="H4">
        <f t="shared" si="0"/>
        <v>49496326.640000001</v>
      </c>
      <c r="I4">
        <f t="shared" si="0"/>
        <v>46338024.240000002</v>
      </c>
      <c r="J4">
        <f t="shared" si="0"/>
        <v>47013920.280000001</v>
      </c>
      <c r="K4">
        <f t="shared" si="0"/>
        <v>52718413.280000001</v>
      </c>
    </row>
    <row r="5" spans="1:14" ht="15">
      <c r="A5" s="24" t="s">
        <v>221</v>
      </c>
      <c r="B5">
        <f>B4/1000000</f>
        <v>17.33926816</v>
      </c>
      <c r="C5">
        <f t="shared" ref="C5:K5" si="1">C4/1000000</f>
        <v>17.869644960000002</v>
      </c>
      <c r="D5">
        <f t="shared" si="1"/>
        <v>19.310550639999999</v>
      </c>
      <c r="E5">
        <f t="shared" si="1"/>
        <v>28.26132763</v>
      </c>
      <c r="F5">
        <f t="shared" si="1"/>
        <v>32.131736230000001</v>
      </c>
      <c r="G5">
        <f t="shared" si="1"/>
        <v>48.092396860000001</v>
      </c>
      <c r="H5">
        <f t="shared" si="1"/>
        <v>49.496326639999999</v>
      </c>
      <c r="I5">
        <f t="shared" si="1"/>
        <v>46.338024240000003</v>
      </c>
      <c r="J5">
        <f t="shared" si="1"/>
        <v>47.013920280000001</v>
      </c>
      <c r="K5">
        <f t="shared" si="1"/>
        <v>52.71841328</v>
      </c>
      <c r="L5">
        <f>4.468*(2018-2008)+11.283</f>
        <v>55.963000000000001</v>
      </c>
      <c r="M5">
        <f>4.468*(2019-2008)+11.283</f>
        <v>60.430999999999997</v>
      </c>
      <c r="N5">
        <f>4.468*(2020-2008)+11.283</f>
        <v>64.899000000000001</v>
      </c>
    </row>
  </sheetData>
  <phoneticPr fontId="18" type="noConversion"/>
  <pageMargins left="0.7" right="0.7" top="0.75" bottom="0.75" header="0.3" footer="0.3"/>
  <pageSetup paperSize="9" orientation="portrait" horizontalDpi="0" verticalDpi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23"/>
  <sheetViews>
    <sheetView zoomScale="160" zoomScaleNormal="160" zoomScalePageLayoutView="160" workbookViewId="0">
      <pane xSplit="1" topLeftCell="B1" activePane="topRight" state="frozen"/>
      <selection pane="topRight" activeCell="A13" sqref="A13:XFD13"/>
    </sheetView>
  </sheetViews>
  <sheetFormatPr defaultColWidth="11" defaultRowHeight="14.25"/>
  <cols>
    <col min="1" max="1" width="25.125" bestFit="1" customWidth="1"/>
  </cols>
  <sheetData>
    <row r="1" spans="1:45">
      <c r="A1" t="s">
        <v>0</v>
      </c>
      <c r="B1">
        <v>20080331</v>
      </c>
      <c r="C1">
        <v>20080630</v>
      </c>
      <c r="D1">
        <v>20080930</v>
      </c>
      <c r="E1">
        <v>20081231</v>
      </c>
      <c r="F1">
        <v>20090331</v>
      </c>
      <c r="G1">
        <v>20090630</v>
      </c>
      <c r="H1">
        <v>20090930</v>
      </c>
      <c r="I1">
        <v>20091231</v>
      </c>
      <c r="J1">
        <v>20100331</v>
      </c>
      <c r="K1">
        <v>20100630</v>
      </c>
      <c r="L1">
        <v>20100930</v>
      </c>
      <c r="M1">
        <v>20101231</v>
      </c>
      <c r="N1">
        <v>20110331</v>
      </c>
      <c r="O1">
        <v>20110630</v>
      </c>
      <c r="P1">
        <v>20110930</v>
      </c>
      <c r="Q1">
        <v>20111231</v>
      </c>
      <c r="R1">
        <v>20120331</v>
      </c>
      <c r="S1">
        <v>20120630</v>
      </c>
      <c r="T1">
        <v>20120930</v>
      </c>
      <c r="U1">
        <v>20121231</v>
      </c>
      <c r="V1">
        <v>20130331</v>
      </c>
      <c r="W1">
        <v>20130630</v>
      </c>
      <c r="X1">
        <v>20130930</v>
      </c>
      <c r="Y1">
        <v>20131231</v>
      </c>
      <c r="Z1">
        <v>20140331</v>
      </c>
      <c r="AA1">
        <v>20140630</v>
      </c>
      <c r="AB1">
        <v>20140930</v>
      </c>
      <c r="AC1">
        <v>20141231</v>
      </c>
      <c r="AD1">
        <v>20150331</v>
      </c>
      <c r="AE1">
        <v>20150630</v>
      </c>
      <c r="AF1">
        <v>20150930</v>
      </c>
      <c r="AG1">
        <v>20151231</v>
      </c>
      <c r="AH1">
        <v>20160331</v>
      </c>
      <c r="AI1">
        <v>20160630</v>
      </c>
      <c r="AJ1">
        <v>20160930</v>
      </c>
      <c r="AK1">
        <v>20161231</v>
      </c>
      <c r="AL1">
        <v>20170331</v>
      </c>
      <c r="AM1">
        <v>20170630</v>
      </c>
      <c r="AN1">
        <v>20170930</v>
      </c>
      <c r="AO1">
        <v>20171231</v>
      </c>
      <c r="AP1">
        <v>20180331</v>
      </c>
      <c r="AQ1" t="s">
        <v>202</v>
      </c>
      <c r="AR1" t="s">
        <v>203</v>
      </c>
      <c r="AS1" t="s">
        <v>204</v>
      </c>
    </row>
    <row r="2" spans="1:45">
      <c r="A2" t="s">
        <v>31</v>
      </c>
      <c r="B2">
        <v>431.26423732999996</v>
      </c>
      <c r="C2">
        <v>1533.1604223900001</v>
      </c>
      <c r="D2">
        <v>2172.8512959899999</v>
      </c>
      <c r="E2">
        <v>3342.69811411</v>
      </c>
      <c r="F2">
        <v>437.04861007</v>
      </c>
      <c r="G2">
        <v>1015.0763232200001</v>
      </c>
      <c r="H2">
        <v>1533.7741424600001</v>
      </c>
      <c r="I2">
        <v>2121.88933464</v>
      </c>
      <c r="J2">
        <v>581.36758760999999</v>
      </c>
      <c r="K2">
        <v>1361.46909901</v>
      </c>
      <c r="L2">
        <v>2251.1636707199996</v>
      </c>
      <c r="M2">
        <v>3216.4856553300001</v>
      </c>
      <c r="N2">
        <v>902.91114986000002</v>
      </c>
      <c r="O2">
        <v>2086.1468602499999</v>
      </c>
      <c r="P2">
        <v>3364.3026891499999</v>
      </c>
      <c r="Q2">
        <v>4526.0456090600001</v>
      </c>
      <c r="R2">
        <v>843.43404217</v>
      </c>
      <c r="S2">
        <v>2012.3157537899999</v>
      </c>
      <c r="T2">
        <v>2958.60935187</v>
      </c>
      <c r="U2">
        <v>3950.7061901399998</v>
      </c>
      <c r="V2">
        <v>949.05876201000001</v>
      </c>
      <c r="W2">
        <v>1894.5251211099999</v>
      </c>
      <c r="X2">
        <v>2647.9726207899998</v>
      </c>
      <c r="Y2">
        <v>3373.4492019200002</v>
      </c>
      <c r="Z2">
        <v>904.18796335000002</v>
      </c>
      <c r="AA2">
        <v>1787.5053006500002</v>
      </c>
      <c r="AB2">
        <v>2642.07482742</v>
      </c>
      <c r="AC2">
        <v>3449.0088685300002</v>
      </c>
      <c r="AD2">
        <v>633.95787445000008</v>
      </c>
      <c r="AE2">
        <v>1191.39295801</v>
      </c>
      <c r="AF2">
        <v>1796.89076907</v>
      </c>
      <c r="AG2">
        <v>2330.4062909899999</v>
      </c>
      <c r="AH2">
        <v>473.32814205</v>
      </c>
      <c r="AI2">
        <v>1071.56678702</v>
      </c>
      <c r="AJ2">
        <v>1708.7150831199999</v>
      </c>
      <c r="AK2">
        <v>2395.2915815700003</v>
      </c>
      <c r="AL2">
        <v>692.74337553999999</v>
      </c>
      <c r="AM2">
        <v>1813.43238619</v>
      </c>
      <c r="AN2">
        <v>5229.27675886</v>
      </c>
      <c r="AO2">
        <v>8350.4761047600005</v>
      </c>
      <c r="AP2">
        <v>3521.9197980599997</v>
      </c>
    </row>
    <row r="3" spans="1:45">
      <c r="A3" t="s">
        <v>120</v>
      </c>
      <c r="B3">
        <v>431.26423732999996</v>
      </c>
      <c r="C3">
        <v>1101.8961850600001</v>
      </c>
      <c r="D3">
        <v>639.6908735999998</v>
      </c>
      <c r="E3">
        <v>1169.8468181200001</v>
      </c>
      <c r="F3">
        <v>437.04861007</v>
      </c>
      <c r="G3">
        <v>578.02771315000007</v>
      </c>
      <c r="H3">
        <v>518.69781924000006</v>
      </c>
      <c r="I3">
        <v>588.11519217999989</v>
      </c>
      <c r="J3">
        <v>581.36758760999999</v>
      </c>
      <c r="K3">
        <v>780.10151140000005</v>
      </c>
      <c r="L3">
        <v>889.69457170999954</v>
      </c>
      <c r="M3">
        <v>965.32198461000053</v>
      </c>
      <c r="N3">
        <v>902.91114986000002</v>
      </c>
      <c r="O3">
        <v>1183.2357103899999</v>
      </c>
      <c r="P3">
        <v>1278.1558289</v>
      </c>
      <c r="Q3">
        <v>1161.7429199100002</v>
      </c>
      <c r="R3">
        <v>843.43404217</v>
      </c>
      <c r="S3">
        <v>1168.8817116199998</v>
      </c>
      <c r="T3">
        <v>946.29359808000004</v>
      </c>
      <c r="U3">
        <v>992.09683826999981</v>
      </c>
      <c r="V3">
        <v>949.05876201000001</v>
      </c>
      <c r="W3">
        <v>945.46635909999986</v>
      </c>
      <c r="X3">
        <v>753.44749967999996</v>
      </c>
      <c r="Y3">
        <v>725.47658113000034</v>
      </c>
      <c r="Z3">
        <v>904.18796335000002</v>
      </c>
      <c r="AA3">
        <v>883.31733730000019</v>
      </c>
      <c r="AB3">
        <v>854.56952676999981</v>
      </c>
      <c r="AC3">
        <v>806.93404111000018</v>
      </c>
      <c r="AD3">
        <v>633.95787445000008</v>
      </c>
      <c r="AE3">
        <v>557.43508355999995</v>
      </c>
      <c r="AF3">
        <v>605.49781106</v>
      </c>
      <c r="AG3">
        <v>533.51552191999986</v>
      </c>
      <c r="AH3">
        <v>473.32814205</v>
      </c>
      <c r="AI3">
        <v>598.23864497</v>
      </c>
      <c r="AJ3">
        <v>637.14829609999992</v>
      </c>
      <c r="AK3">
        <v>686.57649845000037</v>
      </c>
      <c r="AL3">
        <v>692.74337553999999</v>
      </c>
      <c r="AM3">
        <v>1120.68901065</v>
      </c>
      <c r="AN3">
        <v>3415.8443726699998</v>
      </c>
      <c r="AO3">
        <v>3121.1993459000005</v>
      </c>
      <c r="AP3">
        <v>3521.9197980599997</v>
      </c>
    </row>
    <row r="4" spans="1:45">
      <c r="A4" t="s">
        <v>32</v>
      </c>
      <c r="B4">
        <v>368.85678268999999</v>
      </c>
      <c r="C4">
        <v>1159.5596536500002</v>
      </c>
      <c r="D4">
        <v>1550.13068312</v>
      </c>
      <c r="E4">
        <v>2582.3348036500001</v>
      </c>
      <c r="F4">
        <v>399.72365225999999</v>
      </c>
      <c r="G4">
        <v>925.41808415000003</v>
      </c>
      <c r="H4">
        <v>1451.89941765</v>
      </c>
      <c r="I4">
        <v>2113.0369445400001</v>
      </c>
      <c r="J4">
        <v>537.84455229999992</v>
      </c>
      <c r="K4">
        <v>1197.5804230899998</v>
      </c>
      <c r="L4">
        <v>1904.9858425999998</v>
      </c>
      <c r="M4">
        <v>2703.1679991199999</v>
      </c>
      <c r="N4">
        <v>686.95633921000001</v>
      </c>
      <c r="O4">
        <v>1574.28192474</v>
      </c>
      <c r="P4">
        <v>2585.3202839200003</v>
      </c>
      <c r="Q4">
        <v>3547.9169763200002</v>
      </c>
      <c r="R4">
        <v>756.71492855999998</v>
      </c>
      <c r="S4">
        <v>1684.15148929</v>
      </c>
      <c r="T4">
        <v>2512.8266657899999</v>
      </c>
      <c r="U4">
        <v>3401.7400051700001</v>
      </c>
      <c r="V4">
        <v>821.71308572999999</v>
      </c>
      <c r="W4">
        <v>1627.2432545300001</v>
      </c>
      <c r="X4">
        <v>2340.51174485</v>
      </c>
      <c r="Y4">
        <v>3046.8230343699997</v>
      </c>
      <c r="Z4">
        <v>749.61357942999996</v>
      </c>
      <c r="AA4">
        <v>1521.7813063499998</v>
      </c>
      <c r="AB4">
        <v>2324.1808509000002</v>
      </c>
      <c r="AC4">
        <v>3235.5625738400004</v>
      </c>
      <c r="AD4">
        <v>638.33027005999998</v>
      </c>
      <c r="AE4">
        <v>1192.73494583</v>
      </c>
      <c r="AF4">
        <v>1794.6746447799999</v>
      </c>
      <c r="AG4">
        <v>2421.4237705300002</v>
      </c>
      <c r="AH4">
        <v>509.11786260000002</v>
      </c>
      <c r="AI4">
        <v>1118.86010792</v>
      </c>
      <c r="AJ4">
        <v>1713.3511856600001</v>
      </c>
      <c r="AK4">
        <v>2448.6466470999999</v>
      </c>
      <c r="AL4">
        <v>613.56577773000004</v>
      </c>
      <c r="AM4">
        <v>1311.9008594500001</v>
      </c>
      <c r="AN4">
        <v>2613.17111024</v>
      </c>
      <c r="AO4">
        <v>3513.1368803800001</v>
      </c>
      <c r="AP4">
        <v>1088.9293846400001</v>
      </c>
    </row>
    <row r="5" spans="1:45">
      <c r="A5" t="s">
        <v>33</v>
      </c>
      <c r="B5">
        <v>62.403416630000002</v>
      </c>
      <c r="C5">
        <v>373.36650467999999</v>
      </c>
      <c r="D5">
        <v>622.0905699299999</v>
      </c>
      <c r="E5">
        <v>756.66892684000004</v>
      </c>
      <c r="F5">
        <v>37.540130659999996</v>
      </c>
      <c r="G5">
        <v>89.89345333</v>
      </c>
      <c r="H5">
        <v>82.210629769999997</v>
      </c>
      <c r="I5">
        <v>8.6521558599999988</v>
      </c>
      <c r="J5">
        <v>44.650952909999994</v>
      </c>
      <c r="K5">
        <v>164.96941183000001</v>
      </c>
      <c r="L5">
        <v>347.43456832999999</v>
      </c>
      <c r="M5">
        <v>514.96738398000002</v>
      </c>
      <c r="N5">
        <v>216.00260297</v>
      </c>
      <c r="O5">
        <v>507.34650775</v>
      </c>
      <c r="P5">
        <v>770.25430347999998</v>
      </c>
      <c r="Q5">
        <v>967.70112567000001</v>
      </c>
      <c r="R5">
        <v>87.62626868000001</v>
      </c>
      <c r="S5">
        <v>325.76346568000002</v>
      </c>
      <c r="T5">
        <v>444.41308977999995</v>
      </c>
      <c r="U5">
        <v>549.36391202999994</v>
      </c>
      <c r="V5">
        <v>128.49961640999999</v>
      </c>
      <c r="W5">
        <v>273.01394172000005</v>
      </c>
      <c r="X5">
        <v>316.57304306999998</v>
      </c>
      <c r="Y5">
        <v>339.03407976</v>
      </c>
      <c r="Z5">
        <v>154.20831090999999</v>
      </c>
      <c r="AA5">
        <v>267.35598199000003</v>
      </c>
      <c r="AB5">
        <v>354.37690973000002</v>
      </c>
      <c r="AC5">
        <v>311.15291819999999</v>
      </c>
      <c r="AD5">
        <v>64.598388569999997</v>
      </c>
      <c r="AE5">
        <v>119.99523393000001</v>
      </c>
      <c r="AF5">
        <v>73.693073630000001</v>
      </c>
      <c r="AG5">
        <v>25.792498980000001</v>
      </c>
      <c r="AH5">
        <v>-3.1666500200000001</v>
      </c>
      <c r="AI5">
        <v>1.5104744399999999</v>
      </c>
      <c r="AJ5">
        <v>58.460182070000002</v>
      </c>
      <c r="AK5">
        <v>54.793841289999996</v>
      </c>
      <c r="AL5">
        <v>90.943573349999994</v>
      </c>
      <c r="AM5">
        <v>524.39457301999994</v>
      </c>
      <c r="AN5">
        <v>2637.5540849699996</v>
      </c>
      <c r="AO5">
        <v>4827.4633658900002</v>
      </c>
      <c r="AP5">
        <v>2432.83489332</v>
      </c>
    </row>
    <row r="6" spans="1:45">
      <c r="A6" t="s">
        <v>121</v>
      </c>
      <c r="B6">
        <v>0.14469879769383567</v>
      </c>
      <c r="C6">
        <v>0.2435273564510422</v>
      </c>
      <c r="D6">
        <v>0.28630149291765566</v>
      </c>
      <c r="E6">
        <v>0.22636472125496282</v>
      </c>
      <c r="F6">
        <v>8.589463458993124E-2</v>
      </c>
      <c r="G6">
        <v>8.8558319481674252E-2</v>
      </c>
      <c r="H6">
        <v>5.3600218894121823E-2</v>
      </c>
      <c r="I6">
        <v>4.077571680460859E-3</v>
      </c>
      <c r="J6">
        <v>7.6803306310143468E-2</v>
      </c>
      <c r="K6">
        <v>0.12117014771026273</v>
      </c>
      <c r="L6">
        <v>0.15433554336761238</v>
      </c>
      <c r="M6">
        <v>0.16010249668816451</v>
      </c>
      <c r="N6">
        <v>0.23922907918845843</v>
      </c>
      <c r="O6">
        <v>0.24319788669585829</v>
      </c>
      <c r="P6">
        <v>0.22894916856443936</v>
      </c>
      <c r="Q6">
        <v>0.21380719711107346</v>
      </c>
      <c r="R6">
        <v>0.10389225985538099</v>
      </c>
      <c r="S6">
        <v>0.16188486576545277</v>
      </c>
      <c r="T6">
        <v>0.15021012811275913</v>
      </c>
      <c r="U6">
        <v>0.1390546108949024</v>
      </c>
      <c r="V6">
        <v>0.13539690222958609</v>
      </c>
      <c r="W6">
        <v>0.14410679419233119</v>
      </c>
      <c r="X6">
        <v>0.11955298955302383</v>
      </c>
      <c r="Y6">
        <v>0.10050072180338111</v>
      </c>
      <c r="Z6">
        <v>0.17054895349265764</v>
      </c>
      <c r="AA6">
        <v>0.14956933660156416</v>
      </c>
      <c r="AB6">
        <v>0.13412826391296834</v>
      </c>
      <c r="AC6">
        <v>9.0215169070474513E-2</v>
      </c>
      <c r="AD6">
        <v>0.10189697324296716</v>
      </c>
      <c r="AE6">
        <v>0.10071843477271319</v>
      </c>
      <c r="AF6">
        <v>4.1011437589019747E-2</v>
      </c>
      <c r="AG6">
        <v>1.1067812114874986E-2</v>
      </c>
      <c r="AH6">
        <v>-6.690179050595076E-3</v>
      </c>
      <c r="AI6">
        <v>1.4095943046168787E-3</v>
      </c>
      <c r="AJ6">
        <v>3.4212949044293332E-2</v>
      </c>
      <c r="AK6">
        <v>2.2875645583860495E-2</v>
      </c>
      <c r="AL6">
        <v>0.13128032192167643</v>
      </c>
      <c r="AM6">
        <v>0.28917238768507203</v>
      </c>
      <c r="AN6">
        <v>0.50438219405793994</v>
      </c>
      <c r="AO6">
        <v>0.57810636247892666</v>
      </c>
      <c r="AP6">
        <v>0.69076953275883601</v>
      </c>
    </row>
    <row r="7" spans="1:45">
      <c r="A7" t="s">
        <v>34</v>
      </c>
      <c r="B7">
        <v>66.093972679999993</v>
      </c>
      <c r="C7">
        <v>391.24420150999998</v>
      </c>
      <c r="D7">
        <v>649.58457908000003</v>
      </c>
      <c r="E7">
        <v>810.04568854000001</v>
      </c>
      <c r="F7">
        <v>49.522163620000001</v>
      </c>
      <c r="G7">
        <v>174.55921149</v>
      </c>
      <c r="H7">
        <v>174.79597771000002</v>
      </c>
      <c r="I7">
        <v>14.681769429999999</v>
      </c>
      <c r="J7">
        <v>60.603756109999999</v>
      </c>
      <c r="K7">
        <v>190.17101994000001</v>
      </c>
      <c r="L7">
        <v>377.34293086000002</v>
      </c>
      <c r="M7">
        <v>567.00109246</v>
      </c>
      <c r="N7">
        <v>225.57733730999999</v>
      </c>
      <c r="O7">
        <v>520.02104809000002</v>
      </c>
      <c r="P7">
        <v>736.70410792999996</v>
      </c>
      <c r="Q7">
        <v>872.92892398000004</v>
      </c>
      <c r="R7">
        <v>96.890524499999998</v>
      </c>
      <c r="S7">
        <v>348.39628055000003</v>
      </c>
      <c r="T7">
        <v>502.88424363000001</v>
      </c>
      <c r="U7">
        <v>615.49017186000003</v>
      </c>
      <c r="V7">
        <v>147.71315365999999</v>
      </c>
      <c r="W7">
        <v>298.36781136000002</v>
      </c>
      <c r="X7">
        <v>350.59467423000001</v>
      </c>
      <c r="Y7">
        <v>339.51682505000002</v>
      </c>
      <c r="Z7">
        <v>171.85146718999999</v>
      </c>
      <c r="AA7">
        <v>292.08677958999999</v>
      </c>
      <c r="AB7">
        <v>390.31680112999999</v>
      </c>
      <c r="AC7">
        <v>350.92120604000002</v>
      </c>
      <c r="AD7">
        <v>-8.8821748500000002</v>
      </c>
      <c r="AE7">
        <v>44.349006680000002</v>
      </c>
      <c r="AF7">
        <v>1.6574030399999999</v>
      </c>
      <c r="AG7">
        <v>45.484489189999998</v>
      </c>
      <c r="AH7">
        <v>4.4786785499999997</v>
      </c>
      <c r="AI7">
        <v>14.621756080000001</v>
      </c>
      <c r="AJ7">
        <v>88.666864019999991</v>
      </c>
      <c r="AK7">
        <v>84.951218099999991</v>
      </c>
      <c r="AL7">
        <v>95.149494869999998</v>
      </c>
      <c r="AM7">
        <v>526.69273158999999</v>
      </c>
      <c r="AN7">
        <v>2642.95750993</v>
      </c>
      <c r="AO7">
        <v>4830.4277729300002</v>
      </c>
      <c r="AP7">
        <v>2432.3059382699998</v>
      </c>
    </row>
    <row r="8" spans="1:45">
      <c r="A8" t="s">
        <v>35</v>
      </c>
      <c r="B8">
        <v>54.6794498</v>
      </c>
      <c r="C8">
        <v>299.13228717000004</v>
      </c>
      <c r="D8">
        <v>502.99331932999996</v>
      </c>
      <c r="E8">
        <v>620.86785427999996</v>
      </c>
      <c r="F8">
        <v>33.898321680000002</v>
      </c>
      <c r="G8">
        <v>127.43774729</v>
      </c>
      <c r="H8">
        <v>128.94048251000001</v>
      </c>
      <c r="I8">
        <v>-19.477988850000003</v>
      </c>
      <c r="J8">
        <v>41.590496590000001</v>
      </c>
      <c r="K8">
        <v>144.85105655999999</v>
      </c>
      <c r="L8">
        <v>289.37275652</v>
      </c>
      <c r="M8">
        <v>421.76861480000002</v>
      </c>
      <c r="N8">
        <v>176.49496306999998</v>
      </c>
      <c r="O8">
        <v>401.75037233999996</v>
      </c>
      <c r="P8">
        <v>544.86741512000003</v>
      </c>
      <c r="Q8">
        <v>636.24571892999995</v>
      </c>
      <c r="R8">
        <v>70.122904919999996</v>
      </c>
      <c r="S8">
        <v>264.02754300999999</v>
      </c>
      <c r="T8">
        <v>387.03887483999995</v>
      </c>
      <c r="U8">
        <v>472.13307092000002</v>
      </c>
      <c r="V8">
        <v>110.36932069</v>
      </c>
      <c r="W8">
        <v>217.28667577000002</v>
      </c>
      <c r="X8">
        <v>252.78956109000001</v>
      </c>
      <c r="Y8">
        <v>233.88800816999998</v>
      </c>
      <c r="Z8">
        <v>127.58341148999999</v>
      </c>
      <c r="AA8">
        <v>259.44825372000003</v>
      </c>
      <c r="AB8">
        <v>334.83309356000001</v>
      </c>
      <c r="AC8">
        <v>263.52090568</v>
      </c>
      <c r="AD8">
        <v>-13.940635550000001</v>
      </c>
      <c r="AE8">
        <v>24.486979730000002</v>
      </c>
      <c r="AF8">
        <v>6.6185417699999993</v>
      </c>
      <c r="AG8">
        <v>13.000662140000001</v>
      </c>
      <c r="AH8">
        <v>4.30782021</v>
      </c>
      <c r="AI8">
        <v>2.85413629</v>
      </c>
      <c r="AJ8">
        <v>61.313764509999999</v>
      </c>
      <c r="AK8">
        <v>30.01879641</v>
      </c>
      <c r="AL8">
        <v>72.48789090999999</v>
      </c>
      <c r="AM8">
        <v>448.30321580999998</v>
      </c>
      <c r="AN8">
        <v>2216.4785105800001</v>
      </c>
      <c r="AO8">
        <v>3972.19713121</v>
      </c>
      <c r="AP8">
        <v>2029.2655314900001</v>
      </c>
    </row>
    <row r="9" spans="1:45">
      <c r="A9" t="s">
        <v>29</v>
      </c>
      <c r="B9">
        <v>0.17270141916365742</v>
      </c>
      <c r="C9">
        <v>0.23543330223041189</v>
      </c>
      <c r="D9">
        <v>0.22566924226805951</v>
      </c>
      <c r="E9">
        <v>0.23353970885391412</v>
      </c>
      <c r="F9">
        <v>0.31549190903464813</v>
      </c>
      <c r="G9">
        <v>0.26994544600529119</v>
      </c>
      <c r="H9">
        <v>0.26233724483110132</v>
      </c>
      <c r="I9">
        <v>2.3266785684700677</v>
      </c>
      <c r="J9">
        <v>0.31373071143461179</v>
      </c>
      <c r="K9">
        <v>0.2383116175866265</v>
      </c>
      <c r="L9">
        <v>0.23313057472550952</v>
      </c>
      <c r="M9">
        <v>0.25614144239104025</v>
      </c>
      <c r="N9">
        <v>0.21758557320210087</v>
      </c>
      <c r="O9">
        <v>0.22743440132740725</v>
      </c>
      <c r="P9">
        <v>0.26039856537385825</v>
      </c>
      <c r="Q9">
        <v>0.27113685724935693</v>
      </c>
      <c r="R9">
        <v>0.27626663926254214</v>
      </c>
      <c r="S9">
        <v>0.24216314079705523</v>
      </c>
      <c r="T9">
        <v>0.23036189790673559</v>
      </c>
      <c r="U9">
        <v>0.23291533722915098</v>
      </c>
      <c r="V9">
        <v>0.25281318585856261</v>
      </c>
      <c r="W9">
        <v>0.27174893706000469</v>
      </c>
      <c r="X9">
        <v>0.27896919242942375</v>
      </c>
      <c r="Y9">
        <v>0.31111511738613906</v>
      </c>
      <c r="Z9">
        <v>0.2575948662169813</v>
      </c>
      <c r="AA9">
        <v>0.11174256471249557</v>
      </c>
      <c r="AB9">
        <v>0.14215044653309825</v>
      </c>
      <c r="AC9">
        <v>0.2490596146818144</v>
      </c>
      <c r="AD9">
        <v>-0.56950699411192074</v>
      </c>
      <c r="AE9">
        <v>0.44785731264094231</v>
      </c>
      <c r="AF9">
        <v>-2.9933206409468154</v>
      </c>
      <c r="AG9">
        <v>0.71417372446037586</v>
      </c>
      <c r="AH9">
        <v>3.8149275080257769E-2</v>
      </c>
      <c r="AI9">
        <v>0.80480208571500111</v>
      </c>
      <c r="AJ9">
        <v>0.30849291685595359</v>
      </c>
      <c r="AK9">
        <v>0.64663489139539487</v>
      </c>
      <c r="AL9">
        <v>0.23816841057287685</v>
      </c>
      <c r="AM9">
        <v>0.14883348692387449</v>
      </c>
      <c r="AN9">
        <v>0.16136430409783453</v>
      </c>
      <c r="AO9">
        <v>0.17767176781517668</v>
      </c>
      <c r="AP9">
        <v>0.16570300653324319</v>
      </c>
    </row>
    <row r="10" spans="1:45">
      <c r="A10" t="s">
        <v>30</v>
      </c>
      <c r="B10">
        <v>0.22599720161801548</v>
      </c>
    </row>
    <row r="11" spans="1:45">
      <c r="A11" t="s">
        <v>36</v>
      </c>
      <c r="B11">
        <v>48.088020340000007</v>
      </c>
      <c r="C11">
        <v>277.4241581</v>
      </c>
      <c r="D11">
        <v>450.09541947000002</v>
      </c>
      <c r="E11">
        <v>545.3106808</v>
      </c>
      <c r="F11">
        <v>40.846092640000002</v>
      </c>
      <c r="G11">
        <v>142.38778762999999</v>
      </c>
      <c r="H11">
        <v>152.72929746</v>
      </c>
      <c r="I11">
        <v>19.119210800000001</v>
      </c>
      <c r="J11">
        <v>39.662934450000002</v>
      </c>
      <c r="K11">
        <v>135.38509403</v>
      </c>
      <c r="L11">
        <v>278.46170101000001</v>
      </c>
      <c r="M11">
        <v>405.90687181999999</v>
      </c>
      <c r="N11">
        <v>172.35139562999998</v>
      </c>
      <c r="O11">
        <v>386.74277044999997</v>
      </c>
      <c r="P11">
        <v>526.24696429000005</v>
      </c>
      <c r="Q11">
        <v>614.04388022000001</v>
      </c>
      <c r="R11">
        <v>70.97009709999999</v>
      </c>
      <c r="S11">
        <v>258.38811165999999</v>
      </c>
      <c r="T11">
        <v>379.41922777999997</v>
      </c>
      <c r="U11">
        <v>468.54861161000002</v>
      </c>
      <c r="V11">
        <v>108.15375075</v>
      </c>
      <c r="W11">
        <v>213.78516547999999</v>
      </c>
      <c r="X11">
        <v>250.47206965000001</v>
      </c>
      <c r="Y11">
        <v>236.05076645</v>
      </c>
      <c r="Z11">
        <v>129.25306365</v>
      </c>
      <c r="AA11">
        <v>263.16086447999999</v>
      </c>
      <c r="AB11">
        <v>339.21467982000001</v>
      </c>
      <c r="AC11">
        <v>279.16552812999998</v>
      </c>
      <c r="AD11">
        <v>-11.89610098</v>
      </c>
      <c r="AE11">
        <v>29.804193809999997</v>
      </c>
      <c r="AF11">
        <v>14.92598841</v>
      </c>
      <c r="AG11">
        <v>31.01373224</v>
      </c>
      <c r="AH11">
        <v>11.033624470000001</v>
      </c>
      <c r="AI11">
        <v>14.98924382</v>
      </c>
      <c r="AJ11">
        <v>78.751983499999994</v>
      </c>
      <c r="AK11">
        <v>67.44890706999999</v>
      </c>
      <c r="AL11">
        <v>73.521676170000006</v>
      </c>
      <c r="AM11">
        <v>411.8541242</v>
      </c>
      <c r="AN11">
        <v>2019.1173202100001</v>
      </c>
      <c r="AO11">
        <v>3620.4185970799999</v>
      </c>
      <c r="AP11">
        <v>1894.4676358499999</v>
      </c>
    </row>
    <row r="12" spans="1:45">
      <c r="A12" t="s">
        <v>206</v>
      </c>
      <c r="B12">
        <v>54.6794498</v>
      </c>
      <c r="C12">
        <v>244.45283737000005</v>
      </c>
      <c r="D12">
        <v>203.86103215999992</v>
      </c>
      <c r="E12">
        <v>117.87453495</v>
      </c>
      <c r="F12">
        <v>33.898321680000002</v>
      </c>
      <c r="G12">
        <v>93.539425609999995</v>
      </c>
      <c r="H12">
        <v>1.5027352200000053</v>
      </c>
      <c r="I12">
        <v>-148.41847136000001</v>
      </c>
      <c r="J12">
        <v>41.590496590000001</v>
      </c>
      <c r="K12">
        <v>103.26055996999999</v>
      </c>
      <c r="L12">
        <v>144.52169996000001</v>
      </c>
      <c r="M12">
        <v>132.39585828000003</v>
      </c>
      <c r="N12">
        <v>176.49496306999998</v>
      </c>
      <c r="O12">
        <v>225.25540926999997</v>
      </c>
      <c r="P12">
        <v>143.11704278000008</v>
      </c>
      <c r="Q12">
        <v>91.37830380999992</v>
      </c>
      <c r="R12">
        <v>70.122904919999996</v>
      </c>
      <c r="S12">
        <v>193.90463808999999</v>
      </c>
      <c r="T12">
        <v>123.01133182999996</v>
      </c>
      <c r="U12">
        <v>85.094196080000074</v>
      </c>
      <c r="V12">
        <v>110.36932069</v>
      </c>
      <c r="W12">
        <v>106.91735508000002</v>
      </c>
      <c r="X12">
        <v>35.50288531999999</v>
      </c>
      <c r="Y12">
        <v>-18.901552920000029</v>
      </c>
      <c r="Z12">
        <v>127.58341148999999</v>
      </c>
      <c r="AA12">
        <v>131.86484223000002</v>
      </c>
      <c r="AB12">
        <v>75.384839839999984</v>
      </c>
      <c r="AC12">
        <v>-71.31218788000001</v>
      </c>
      <c r="AD12">
        <v>-13.940635550000001</v>
      </c>
      <c r="AE12">
        <v>38.427615280000005</v>
      </c>
      <c r="AF12">
        <v>-17.868437960000001</v>
      </c>
      <c r="AG12">
        <v>6.3821203700000018</v>
      </c>
      <c r="AH12">
        <v>4.30782021</v>
      </c>
      <c r="AI12">
        <v>-1.45368392</v>
      </c>
      <c r="AJ12">
        <v>58.459628219999999</v>
      </c>
      <c r="AK12">
        <v>-31.294968099999998</v>
      </c>
      <c r="AL12">
        <v>72.48789090999999</v>
      </c>
      <c r="AM12">
        <v>375.81532490000001</v>
      </c>
      <c r="AN12">
        <v>1768.1752947700002</v>
      </c>
      <c r="AO12">
        <v>1755.7186206299998</v>
      </c>
      <c r="AP12">
        <v>2029.2655314900001</v>
      </c>
    </row>
    <row r="13" spans="1:45">
      <c r="A13" t="s">
        <v>205</v>
      </c>
      <c r="B13">
        <v>0</v>
      </c>
      <c r="C13">
        <v>9.1587563500000009</v>
      </c>
      <c r="D13">
        <v>0</v>
      </c>
      <c r="E13">
        <v>17.33926816</v>
      </c>
      <c r="F13">
        <v>0</v>
      </c>
      <c r="G13">
        <v>7.3253008299999998</v>
      </c>
      <c r="H13">
        <v>0</v>
      </c>
      <c r="I13">
        <v>17.869644960000002</v>
      </c>
      <c r="J13">
        <v>0</v>
      </c>
      <c r="K13">
        <v>7.6609624600000004</v>
      </c>
      <c r="L13">
        <v>0</v>
      </c>
      <c r="M13">
        <v>19.310550639999999</v>
      </c>
      <c r="N13">
        <v>0</v>
      </c>
      <c r="O13">
        <v>11.37789564</v>
      </c>
      <c r="P13">
        <v>0</v>
      </c>
      <c r="Q13">
        <v>28.26132763</v>
      </c>
      <c r="R13">
        <v>0</v>
      </c>
      <c r="S13">
        <v>15.05228533</v>
      </c>
      <c r="T13">
        <v>0</v>
      </c>
      <c r="U13">
        <v>32.131736230000001</v>
      </c>
      <c r="V13">
        <v>0</v>
      </c>
      <c r="W13">
        <v>18.606925100000002</v>
      </c>
      <c r="X13">
        <v>0</v>
      </c>
      <c r="Y13">
        <v>48.092396860000001</v>
      </c>
      <c r="Z13">
        <v>0</v>
      </c>
      <c r="AA13">
        <v>20.59291691</v>
      </c>
      <c r="AB13">
        <v>0</v>
      </c>
      <c r="AC13">
        <v>49.496326639999999</v>
      </c>
      <c r="AD13">
        <v>0</v>
      </c>
      <c r="AE13">
        <v>26.67515238</v>
      </c>
      <c r="AF13">
        <v>0</v>
      </c>
      <c r="AG13">
        <v>46.338024240000003</v>
      </c>
      <c r="AH13">
        <v>0</v>
      </c>
      <c r="AI13">
        <v>29.021990450000001</v>
      </c>
      <c r="AJ13">
        <v>0</v>
      </c>
      <c r="AK13">
        <v>47.013920280000001</v>
      </c>
      <c r="AL13">
        <v>0</v>
      </c>
      <c r="AM13">
        <v>23.352216559999999</v>
      </c>
      <c r="AN13">
        <v>0</v>
      </c>
      <c r="AO13">
        <v>52.71841328</v>
      </c>
      <c r="AP13">
        <v>0</v>
      </c>
    </row>
    <row r="14" spans="1:45">
      <c r="A14" t="s">
        <v>207</v>
      </c>
      <c r="C14">
        <v>277.425679</v>
      </c>
      <c r="D14">
        <v>-121.436937</v>
      </c>
      <c r="E14">
        <v>375.67509799999999</v>
      </c>
      <c r="F14">
        <v>47.941761999999997</v>
      </c>
      <c r="G14">
        <v>65.111444000000006</v>
      </c>
      <c r="H14">
        <v>73.731307999999999</v>
      </c>
      <c r="I14">
        <v>51.343881000000003</v>
      </c>
      <c r="J14">
        <v>-8.6547140000000002</v>
      </c>
      <c r="K14">
        <v>97.565625999999995</v>
      </c>
      <c r="L14">
        <v>156.626947</v>
      </c>
      <c r="M14">
        <v>-0.31415700000000002</v>
      </c>
      <c r="N14">
        <v>81.612498000000002</v>
      </c>
      <c r="O14">
        <v>-1.6023890000000001</v>
      </c>
      <c r="P14">
        <v>-67.403447</v>
      </c>
      <c r="Q14">
        <v>88.569974999999999</v>
      </c>
      <c r="R14">
        <v>-19.1829</v>
      </c>
      <c r="S14">
        <v>-8.4033359999999995</v>
      </c>
      <c r="T14">
        <v>87.003753000000003</v>
      </c>
      <c r="U14">
        <v>560.46446300000002</v>
      </c>
      <c r="V14">
        <v>-2.057194</v>
      </c>
      <c r="W14">
        <v>5.9783739999999996</v>
      </c>
      <c r="X14">
        <v>37.267592999999998</v>
      </c>
      <c r="Y14">
        <v>247.17780200000001</v>
      </c>
      <c r="Z14">
        <v>7.8136609999999997</v>
      </c>
      <c r="AA14">
        <v>-50.098854000000003</v>
      </c>
      <c r="AB14">
        <v>-31.58267</v>
      </c>
      <c r="AC14">
        <v>-23.071449000000001</v>
      </c>
      <c r="AD14">
        <v>13.029801000000001</v>
      </c>
      <c r="AE14">
        <v>-21.421382999999999</v>
      </c>
      <c r="AF14">
        <v>12.618955</v>
      </c>
      <c r="AG14">
        <v>-98.973923999999997</v>
      </c>
      <c r="AH14">
        <v>27.786435999999998</v>
      </c>
      <c r="AI14">
        <v>-124.295804</v>
      </c>
      <c r="AJ14">
        <v>-90.535038</v>
      </c>
      <c r="AK14">
        <v>1.448083</v>
      </c>
      <c r="AL14">
        <v>-26.383883999999998</v>
      </c>
      <c r="AM14">
        <v>113.099261</v>
      </c>
      <c r="AN14">
        <v>221.34249800000001</v>
      </c>
      <c r="AO14">
        <v>-170.891672</v>
      </c>
      <c r="AP14">
        <v>29.032228</v>
      </c>
    </row>
    <row r="15" spans="1:45">
      <c r="A15" t="s">
        <v>201</v>
      </c>
      <c r="C15">
        <v>-39.89022540999985</v>
      </c>
      <c r="D15">
        <v>603.49937245999979</v>
      </c>
      <c r="E15">
        <v>-586.59971363000011</v>
      </c>
      <c r="F15">
        <v>-282.92918971000006</v>
      </c>
      <c r="G15">
        <v>-29.779510210000037</v>
      </c>
      <c r="H15">
        <v>393.63673577000048</v>
      </c>
      <c r="I15">
        <v>-189.39948306000042</v>
      </c>
      <c r="J15">
        <v>238.47328994000054</v>
      </c>
      <c r="K15">
        <v>-69.754988680000778</v>
      </c>
      <c r="L15">
        <v>91.385486640000337</v>
      </c>
      <c r="M15">
        <v>-174.58512844000006</v>
      </c>
      <c r="N15">
        <v>326.81322888000011</v>
      </c>
      <c r="O15">
        <v>130.48181439000035</v>
      </c>
      <c r="P15">
        <v>411.80903624999951</v>
      </c>
      <c r="Q15">
        <v>210.18066657999992</v>
      </c>
      <c r="R15">
        <v>-284.97088787999962</v>
      </c>
      <c r="S15">
        <v>80.155672200000282</v>
      </c>
      <c r="T15">
        <v>279.36375962999966</v>
      </c>
      <c r="U15">
        <v>-949.46893968000029</v>
      </c>
      <c r="V15">
        <v>292.81780784000017</v>
      </c>
      <c r="W15">
        <v>896.71110207000015</v>
      </c>
      <c r="X15">
        <v>-88.732603389999866</v>
      </c>
      <c r="Y15">
        <v>644.63116422999951</v>
      </c>
      <c r="Z15">
        <v>234.13470042000009</v>
      </c>
      <c r="AA15">
        <v>174.88739315999985</v>
      </c>
      <c r="AB15">
        <v>-24.467053969999313</v>
      </c>
      <c r="AC15">
        <v>-352.07028497000027</v>
      </c>
      <c r="AD15">
        <v>632.64252743999953</v>
      </c>
      <c r="AE15">
        <v>666.3351946400004</v>
      </c>
      <c r="AF15">
        <v>-1236.4043843299999</v>
      </c>
      <c r="AG15">
        <v>-810.13719719999983</v>
      </c>
      <c r="AH15">
        <v>572.6586401199994</v>
      </c>
      <c r="AI15">
        <v>-742.61265858999968</v>
      </c>
      <c r="AJ15">
        <v>930.58725934999995</v>
      </c>
      <c r="AK15">
        <v>-23.956630150000095</v>
      </c>
      <c r="AL15">
        <v>-134.99275767000009</v>
      </c>
      <c r="AM15">
        <v>-145.39165025</v>
      </c>
      <c r="AN15">
        <v>1743.1906796000003</v>
      </c>
      <c r="AO15">
        <v>2591.0961815100013</v>
      </c>
      <c r="AP15">
        <v>1423.2580610899981</v>
      </c>
    </row>
    <row r="17" spans="1:42">
      <c r="A17" t="s">
        <v>208</v>
      </c>
      <c r="C17">
        <f>C12+C13-C14-C15</f>
        <v>16.076140129999906</v>
      </c>
      <c r="D17">
        <f t="shared" ref="D17:AP17" si="0">D12+D13-D14-D15</f>
        <v>-278.20140329999987</v>
      </c>
      <c r="E17">
        <f t="shared" si="0"/>
        <v>346.13841874000013</v>
      </c>
      <c r="F17">
        <f t="shared" si="0"/>
        <v>268.88574939000006</v>
      </c>
      <c r="G17">
        <f t="shared" si="0"/>
        <v>65.532792650000033</v>
      </c>
      <c r="H17">
        <f t="shared" si="0"/>
        <v>-465.86530855000046</v>
      </c>
      <c r="I17">
        <f t="shared" si="0"/>
        <v>7.5067756600004145</v>
      </c>
      <c r="J17">
        <f t="shared" si="0"/>
        <v>-188.22807935000054</v>
      </c>
      <c r="K17">
        <f t="shared" si="0"/>
        <v>83.110885110000766</v>
      </c>
      <c r="L17">
        <f t="shared" si="0"/>
        <v>-103.49073368000033</v>
      </c>
      <c r="M17">
        <f t="shared" si="0"/>
        <v>326.60569436000009</v>
      </c>
      <c r="N17">
        <f t="shared" si="0"/>
        <v>-231.93076381000014</v>
      </c>
      <c r="O17">
        <f t="shared" si="0"/>
        <v>107.7538795199996</v>
      </c>
      <c r="P17">
        <f t="shared" si="0"/>
        <v>-201.28854646999943</v>
      </c>
      <c r="Q17">
        <f t="shared" si="0"/>
        <v>-179.11101014000002</v>
      </c>
      <c r="R17">
        <f t="shared" si="0"/>
        <v>374.27669279999964</v>
      </c>
      <c r="S17">
        <f t="shared" si="0"/>
        <v>137.20458721999969</v>
      </c>
      <c r="T17">
        <f t="shared" si="0"/>
        <v>-243.35618079999972</v>
      </c>
      <c r="U17">
        <f t="shared" si="0"/>
        <v>506.23040899000034</v>
      </c>
      <c r="V17">
        <f t="shared" si="0"/>
        <v>-180.39129315000019</v>
      </c>
      <c r="W17">
        <f t="shared" si="0"/>
        <v>-777.16519589000018</v>
      </c>
      <c r="X17">
        <f t="shared" si="0"/>
        <v>86.967895709999851</v>
      </c>
      <c r="Y17">
        <f t="shared" si="0"/>
        <v>-862.61812228999952</v>
      </c>
      <c r="Z17">
        <f t="shared" si="0"/>
        <v>-114.36494993000009</v>
      </c>
      <c r="AA17">
        <f t="shared" si="0"/>
        <v>27.669219980000179</v>
      </c>
      <c r="AB17">
        <f t="shared" si="0"/>
        <v>131.4345638099993</v>
      </c>
      <c r="AC17">
        <f t="shared" si="0"/>
        <v>353.32587273000024</v>
      </c>
      <c r="AD17">
        <f t="shared" si="0"/>
        <v>-659.61296398999957</v>
      </c>
      <c r="AE17">
        <f t="shared" si="0"/>
        <v>-579.81104398000036</v>
      </c>
      <c r="AF17">
        <f t="shared" si="0"/>
        <v>1205.9169913699998</v>
      </c>
      <c r="AG17">
        <f t="shared" si="0"/>
        <v>961.83126580999988</v>
      </c>
      <c r="AH17">
        <f t="shared" si="0"/>
        <v>-596.13725590999945</v>
      </c>
      <c r="AI17">
        <f t="shared" si="0"/>
        <v>894.47676911999974</v>
      </c>
      <c r="AJ17">
        <f t="shared" si="0"/>
        <v>-781.59259312999995</v>
      </c>
      <c r="AK17">
        <f t="shared" si="0"/>
        <v>38.2274993300001</v>
      </c>
      <c r="AL17">
        <f t="shared" si="0"/>
        <v>233.86453258000006</v>
      </c>
      <c r="AM17">
        <f t="shared" si="0"/>
        <v>431.45993070999998</v>
      </c>
      <c r="AN17">
        <f t="shared" si="0"/>
        <v>-196.35788283000011</v>
      </c>
      <c r="AO17">
        <f t="shared" si="0"/>
        <v>-611.76747560000149</v>
      </c>
      <c r="AP17">
        <f t="shared" si="0"/>
        <v>576.97524240000189</v>
      </c>
    </row>
    <row r="18" spans="1:42">
      <c r="A18" t="s">
        <v>210</v>
      </c>
      <c r="C18" s="18">
        <v>0.05</v>
      </c>
      <c r="D18" s="18">
        <v>0.05</v>
      </c>
      <c r="E18" s="18">
        <v>0.05</v>
      </c>
      <c r="F18" s="18">
        <v>0.05</v>
      </c>
      <c r="G18" s="18">
        <v>0.05</v>
      </c>
      <c r="H18" s="18">
        <v>0.05</v>
      </c>
      <c r="I18" s="18">
        <v>0.05</v>
      </c>
      <c r="J18" s="18">
        <v>0.05</v>
      </c>
      <c r="K18" s="18">
        <v>0.05</v>
      </c>
      <c r="L18" s="18">
        <v>0.05</v>
      </c>
      <c r="M18" s="18">
        <v>0.05</v>
      </c>
      <c r="N18" s="18">
        <v>0.05</v>
      </c>
      <c r="O18" s="18">
        <v>0.05</v>
      </c>
      <c r="P18" s="18">
        <v>0.05</v>
      </c>
      <c r="Q18" s="18">
        <v>0.05</v>
      </c>
      <c r="R18" s="18">
        <v>0.05</v>
      </c>
      <c r="S18" s="18">
        <v>0.05</v>
      </c>
      <c r="T18" s="18">
        <v>0.05</v>
      </c>
      <c r="U18" s="18">
        <v>0.05</v>
      </c>
      <c r="V18" s="18">
        <v>0.05</v>
      </c>
      <c r="W18" s="18">
        <v>0.05</v>
      </c>
      <c r="X18" s="18">
        <v>0.05</v>
      </c>
      <c r="Y18" s="18">
        <v>0.05</v>
      </c>
      <c r="Z18" s="18">
        <v>0.05</v>
      </c>
      <c r="AA18" s="18">
        <v>0.05</v>
      </c>
      <c r="AB18" s="18">
        <v>0.05</v>
      </c>
      <c r="AC18" s="18">
        <v>0.05</v>
      </c>
      <c r="AD18" s="18">
        <v>0.05</v>
      </c>
      <c r="AE18" s="18">
        <v>0.05</v>
      </c>
      <c r="AF18" s="18">
        <v>0.05</v>
      </c>
      <c r="AG18" s="18">
        <v>0.05</v>
      </c>
      <c r="AH18" s="18">
        <v>0.05</v>
      </c>
      <c r="AI18" s="18">
        <v>0.05</v>
      </c>
      <c r="AJ18" s="18">
        <v>0.05</v>
      </c>
      <c r="AK18" s="18">
        <v>0.05</v>
      </c>
      <c r="AL18" s="18">
        <v>0.05</v>
      </c>
      <c r="AM18" s="18">
        <v>0.05</v>
      </c>
      <c r="AN18" s="18">
        <v>0.05</v>
      </c>
      <c r="AO18" s="18">
        <v>0.05</v>
      </c>
      <c r="AP18" s="18">
        <v>0.05</v>
      </c>
    </row>
    <row r="19" spans="1:42">
      <c r="A19" t="s">
        <v>211</v>
      </c>
      <c r="C19" s="18">
        <v>0.1</v>
      </c>
      <c r="D19" s="18">
        <v>0.1</v>
      </c>
      <c r="E19" s="18">
        <v>0.1</v>
      </c>
      <c r="F19" s="18">
        <v>0.1</v>
      </c>
      <c r="G19" s="18">
        <v>0.1</v>
      </c>
      <c r="H19" s="18">
        <v>0.1</v>
      </c>
      <c r="I19" s="18">
        <v>0.1</v>
      </c>
      <c r="J19" s="18">
        <v>0.1</v>
      </c>
      <c r="K19" s="18">
        <v>0.1</v>
      </c>
      <c r="L19" s="18">
        <v>0.1</v>
      </c>
      <c r="M19" s="18">
        <v>0.1</v>
      </c>
      <c r="N19" s="18">
        <v>0.1</v>
      </c>
      <c r="O19" s="18">
        <v>0.1</v>
      </c>
      <c r="P19" s="18">
        <v>0.1</v>
      </c>
      <c r="Q19" s="18">
        <v>0.1</v>
      </c>
      <c r="R19" s="18">
        <v>0.1</v>
      </c>
      <c r="S19" s="18">
        <v>0.1</v>
      </c>
      <c r="T19" s="18">
        <v>0.1</v>
      </c>
      <c r="U19" s="18">
        <v>0.1</v>
      </c>
      <c r="V19" s="18">
        <v>0.1</v>
      </c>
      <c r="W19" s="18">
        <v>0.1</v>
      </c>
      <c r="X19" s="18">
        <v>0.1</v>
      </c>
      <c r="Y19" s="18">
        <v>0.1</v>
      </c>
      <c r="Z19" s="18">
        <v>0.1</v>
      </c>
      <c r="AA19" s="18">
        <v>0.1</v>
      </c>
      <c r="AB19" s="18">
        <v>0.1</v>
      </c>
      <c r="AC19" s="18">
        <v>0.1</v>
      </c>
      <c r="AD19" s="18">
        <v>0.1</v>
      </c>
      <c r="AE19" s="18">
        <v>0.1</v>
      </c>
      <c r="AF19" s="18">
        <v>0.1</v>
      </c>
      <c r="AG19" s="18">
        <v>0.1</v>
      </c>
      <c r="AH19" s="18">
        <v>0.1</v>
      </c>
      <c r="AI19" s="18">
        <v>0.1</v>
      </c>
      <c r="AJ19" s="18">
        <v>0.1</v>
      </c>
      <c r="AK19" s="18">
        <v>0.1</v>
      </c>
      <c r="AL19" s="18">
        <v>0.1</v>
      </c>
      <c r="AM19" s="18">
        <v>0.1</v>
      </c>
      <c r="AN19" s="18">
        <v>0.1</v>
      </c>
      <c r="AO19" s="18">
        <v>0.1</v>
      </c>
      <c r="AP19" s="18">
        <v>0.1</v>
      </c>
    </row>
    <row r="20" spans="1:42">
      <c r="A20" t="s">
        <v>214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9">
        <f>AP17/(AP19-AP18)</f>
        <v>11539.504848000037</v>
      </c>
    </row>
    <row r="21" spans="1:42">
      <c r="A21" t="s">
        <v>212</v>
      </c>
      <c r="B21">
        <v>1719160000</v>
      </c>
      <c r="C21">
        <v>1719160000</v>
      </c>
      <c r="D21">
        <v>1719160000</v>
      </c>
      <c r="E21">
        <v>1719160000</v>
      </c>
      <c r="F21">
        <v>1719160000</v>
      </c>
      <c r="AP21">
        <v>1719.16</v>
      </c>
    </row>
    <row r="22" spans="1:42">
      <c r="A22" t="s">
        <v>213</v>
      </c>
      <c r="B22">
        <f>B21/1000000</f>
        <v>1719.16</v>
      </c>
      <c r="C22">
        <f t="shared" ref="C22:F22" si="1">C21/1000000</f>
        <v>1719.16</v>
      </c>
      <c r="D22">
        <f t="shared" si="1"/>
        <v>1719.16</v>
      </c>
      <c r="E22">
        <f t="shared" si="1"/>
        <v>1719.16</v>
      </c>
      <c r="F22">
        <f t="shared" si="1"/>
        <v>1719.16</v>
      </c>
    </row>
    <row r="23" spans="1:42">
      <c r="A23" t="s">
        <v>215</v>
      </c>
      <c r="AP23">
        <f>AP20/AP21</f>
        <v>6.712292542869795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abSelected="1" zoomScale="160" zoomScaleNormal="160" zoomScalePageLayoutView="180" workbookViewId="0">
      <pane xSplit="1" topLeftCell="O1" activePane="topRight" state="frozen"/>
      <selection pane="topRight" activeCell="P16" sqref="P16"/>
    </sheetView>
  </sheetViews>
  <sheetFormatPr defaultColWidth="11" defaultRowHeight="14.25"/>
  <cols>
    <col min="1" max="1" width="25.875" bestFit="1" customWidth="1"/>
    <col min="12" max="12" width="12.5" bestFit="1" customWidth="1"/>
    <col min="13" max="14" width="15" customWidth="1"/>
    <col min="15" max="15" width="12.5" bestFit="1" customWidth="1"/>
    <col min="19" max="19" width="19.375" customWidth="1"/>
    <col min="20" max="20" width="19.875" customWidth="1"/>
  </cols>
  <sheetData>
    <row r="1" spans="1:22" ht="42.75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 t="s">
        <v>231</v>
      </c>
      <c r="M1" t="s">
        <v>217</v>
      </c>
      <c r="N1" t="s">
        <v>237</v>
      </c>
      <c r="O1" t="s">
        <v>232</v>
      </c>
      <c r="P1" t="s">
        <v>218</v>
      </c>
      <c r="Q1" t="s">
        <v>237</v>
      </c>
      <c r="R1" t="s">
        <v>233</v>
      </c>
      <c r="S1" s="29" t="s">
        <v>234</v>
      </c>
      <c r="T1" s="29" t="s">
        <v>235</v>
      </c>
      <c r="U1" t="s">
        <v>237</v>
      </c>
    </row>
    <row r="2" spans="1:22">
      <c r="A2" t="s">
        <v>31</v>
      </c>
      <c r="B2">
        <v>3342.69811411</v>
      </c>
      <c r="C2">
        <v>2121.88933464</v>
      </c>
      <c r="D2">
        <v>3216.4856553300001</v>
      </c>
      <c r="E2">
        <v>4526.0456090600001</v>
      </c>
      <c r="F2">
        <v>3950.7061901399998</v>
      </c>
      <c r="G2">
        <v>3373.4492019200002</v>
      </c>
      <c r="H2">
        <v>3449.0088685300002</v>
      </c>
      <c r="I2">
        <v>2330.4062909899999</v>
      </c>
      <c r="J2">
        <v>2395.2915815700003</v>
      </c>
      <c r="K2">
        <v>8350.4761047600005</v>
      </c>
      <c r="M2">
        <v>10917</v>
      </c>
      <c r="N2">
        <v>10450</v>
      </c>
      <c r="P2">
        <v>13299</v>
      </c>
      <c r="Q2">
        <v>13777</v>
      </c>
      <c r="S2">
        <f>3522*4</f>
        <v>14088</v>
      </c>
      <c r="T2">
        <f>S2*0.8</f>
        <v>11270.400000000001</v>
      </c>
    </row>
    <row r="3" spans="1:22">
      <c r="A3" t="s">
        <v>32</v>
      </c>
      <c r="B3">
        <v>2582.3348036500001</v>
      </c>
      <c r="C3">
        <v>2113.0369445400001</v>
      </c>
      <c r="D3">
        <v>2703.1679991199999</v>
      </c>
      <c r="E3">
        <v>3547.9169763200002</v>
      </c>
      <c r="F3">
        <v>3401.7400051700001</v>
      </c>
      <c r="G3">
        <v>3046.8230343699997</v>
      </c>
      <c r="H3">
        <v>3235.5625738400004</v>
      </c>
      <c r="I3">
        <v>2421.4237705300002</v>
      </c>
      <c r="J3">
        <v>2448.6466470999999</v>
      </c>
      <c r="K3">
        <v>3513.1368803800001</v>
      </c>
    </row>
    <row r="4" spans="1:22">
      <c r="A4" t="s">
        <v>33</v>
      </c>
      <c r="B4">
        <v>756.66892684000004</v>
      </c>
      <c r="C4">
        <v>8.6521558599999988</v>
      </c>
      <c r="D4">
        <v>514.96738398000002</v>
      </c>
      <c r="E4">
        <v>967.70112567000001</v>
      </c>
      <c r="F4">
        <v>549.36391202999994</v>
      </c>
      <c r="G4">
        <v>339.03407976</v>
      </c>
      <c r="H4">
        <v>311.15291819999999</v>
      </c>
      <c r="I4">
        <v>25.792498980000001</v>
      </c>
      <c r="J4">
        <v>54.793841289999996</v>
      </c>
      <c r="K4">
        <v>4827.4633658900002</v>
      </c>
    </row>
    <row r="5" spans="1:22">
      <c r="A5" t="s">
        <v>34</v>
      </c>
      <c r="B5">
        <v>810.04568854000001</v>
      </c>
      <c r="C5">
        <v>14.681769429999999</v>
      </c>
      <c r="D5">
        <v>567.00109246</v>
      </c>
      <c r="E5">
        <v>872.92892398000004</v>
      </c>
      <c r="F5">
        <v>615.49017186000003</v>
      </c>
      <c r="G5">
        <v>339.51682505000002</v>
      </c>
      <c r="H5">
        <v>350.92120604000002</v>
      </c>
      <c r="I5">
        <v>45.484489189999998</v>
      </c>
      <c r="J5">
        <v>84.951218099999991</v>
      </c>
      <c r="K5">
        <v>4830.4277729300002</v>
      </c>
    </row>
    <row r="6" spans="1:22" s="25" customFormat="1" ht="13.5">
      <c r="A6" s="25" t="s">
        <v>222</v>
      </c>
      <c r="B6" s="25">
        <v>620.86785427999996</v>
      </c>
      <c r="C6" s="25">
        <v>-19.477988850000003</v>
      </c>
      <c r="D6" s="25">
        <v>421.76861480000002</v>
      </c>
      <c r="E6" s="25">
        <v>636.24571892999995</v>
      </c>
      <c r="F6" s="25">
        <v>472.13307092000002</v>
      </c>
      <c r="G6" s="25">
        <v>233.88800816999998</v>
      </c>
      <c r="H6" s="25">
        <v>263.52090568</v>
      </c>
      <c r="I6" s="25">
        <v>13.000662140000001</v>
      </c>
      <c r="J6" s="25">
        <v>30.01879641</v>
      </c>
      <c r="K6" s="25">
        <v>3972.19713121</v>
      </c>
      <c r="M6" s="25">
        <v>5840</v>
      </c>
      <c r="N6" s="25">
        <v>5010</v>
      </c>
      <c r="P6" s="25">
        <v>5989</v>
      </c>
      <c r="Q6" s="25">
        <v>6311</v>
      </c>
      <c r="S6" s="25">
        <f>S2*53%</f>
        <v>7466.64</v>
      </c>
      <c r="T6" s="25">
        <f>T2*0.53</f>
        <v>5973.3120000000008</v>
      </c>
    </row>
    <row r="7" spans="1:22">
      <c r="A7" t="s">
        <v>29</v>
      </c>
      <c r="B7">
        <v>0.23353970885391417</v>
      </c>
      <c r="C7">
        <v>2.3266785684700682</v>
      </c>
      <c r="D7">
        <v>0.25614144239104025</v>
      </c>
      <c r="E7">
        <v>0.27113685724935699</v>
      </c>
      <c r="F7">
        <v>0.232915337229151</v>
      </c>
      <c r="G7">
        <v>0.31111511738613923</v>
      </c>
      <c r="H7">
        <v>0.24905961468181445</v>
      </c>
      <c r="I7">
        <v>0.71417372446037564</v>
      </c>
      <c r="J7">
        <v>0.64663489139539476</v>
      </c>
      <c r="K7">
        <v>0.17767176781517674</v>
      </c>
    </row>
    <row r="8" spans="1:22">
      <c r="A8" t="s">
        <v>30</v>
      </c>
    </row>
    <row r="9" spans="1:22">
      <c r="A9" t="s">
        <v>123</v>
      </c>
      <c r="B9">
        <v>545.3106808</v>
      </c>
      <c r="C9">
        <v>19.119210800000001</v>
      </c>
      <c r="D9">
        <v>405.90687181999999</v>
      </c>
      <c r="E9">
        <v>614.04388022000001</v>
      </c>
      <c r="F9">
        <v>468.54861161000002</v>
      </c>
      <c r="G9">
        <v>236.05076645</v>
      </c>
      <c r="H9">
        <v>279.16552812999998</v>
      </c>
      <c r="I9">
        <v>31.01373224</v>
      </c>
      <c r="J9">
        <v>67.44890706999999</v>
      </c>
      <c r="K9">
        <v>3620.4185970799999</v>
      </c>
    </row>
    <row r="11" spans="1:22">
      <c r="A11" s="26" t="s">
        <v>223</v>
      </c>
      <c r="B11" s="26">
        <v>17.33926816</v>
      </c>
      <c r="C11" s="26">
        <v>17.869644960000002</v>
      </c>
      <c r="D11" s="26">
        <v>19.310550639999999</v>
      </c>
      <c r="E11" s="26">
        <v>28.26132763</v>
      </c>
      <c r="F11" s="26">
        <v>32.131736230000001</v>
      </c>
      <c r="G11" s="26">
        <v>48.092396860000001</v>
      </c>
      <c r="H11" s="26">
        <v>49.496326639999999</v>
      </c>
      <c r="I11" s="26">
        <v>46.338024240000003</v>
      </c>
      <c r="J11" s="26">
        <v>47.013920280000001</v>
      </c>
      <c r="K11" s="22">
        <v>52.71841328</v>
      </c>
      <c r="L11" s="22"/>
      <c r="M11">
        <v>55.963000000000001</v>
      </c>
      <c r="N11">
        <v>60.430999999999997</v>
      </c>
      <c r="P11">
        <v>55.963000000000001</v>
      </c>
      <c r="Q11">
        <v>60.430999999999997</v>
      </c>
      <c r="S11">
        <v>55.963000000000001</v>
      </c>
      <c r="T11">
        <v>55.963000000000001</v>
      </c>
      <c r="U11">
        <v>60.430999999999997</v>
      </c>
      <c r="V11">
        <v>60.430999999999997</v>
      </c>
    </row>
    <row r="12" spans="1:22" s="25" customFormat="1" ht="13.5">
      <c r="A12" s="26" t="s">
        <v>200</v>
      </c>
      <c r="B12" s="26"/>
      <c r="C12" s="26">
        <v>238.12839500000001</v>
      </c>
      <c r="D12" s="26">
        <v>245.223702</v>
      </c>
      <c r="E12" s="26">
        <v>101.176637</v>
      </c>
      <c r="F12" s="26">
        <v>619.88198</v>
      </c>
      <c r="G12" s="26">
        <v>288.36657500000001</v>
      </c>
      <c r="H12" s="26">
        <v>-96.939312000000001</v>
      </c>
      <c r="I12" s="26">
        <v>-94.746550999999997</v>
      </c>
      <c r="J12" s="26">
        <v>-185.59632300000001</v>
      </c>
      <c r="K12" s="26">
        <v>137.166203</v>
      </c>
      <c r="L12" s="26"/>
      <c r="M12" s="26">
        <v>139.18458955555559</v>
      </c>
      <c r="N12" s="30">
        <v>145</v>
      </c>
      <c r="P12" s="26">
        <v>139.18458955555559</v>
      </c>
      <c r="Q12" s="30">
        <v>145</v>
      </c>
      <c r="S12" s="25">
        <v>139.18458955555559</v>
      </c>
      <c r="T12" s="25">
        <v>139.18458955555559</v>
      </c>
      <c r="U12" s="30">
        <v>145</v>
      </c>
      <c r="V12" s="30">
        <v>145</v>
      </c>
    </row>
    <row r="13" spans="1:22">
      <c r="A13" s="25" t="s">
        <v>226</v>
      </c>
      <c r="C13">
        <v>-108.153402</v>
      </c>
      <c r="D13">
        <v>85.126264000000006</v>
      </c>
      <c r="E13">
        <v>1055.4983792400003</v>
      </c>
      <c r="F13">
        <v>-870.47736454000039</v>
      </c>
      <c r="G13">
        <v>1669.2888515100003</v>
      </c>
      <c r="H13">
        <v>-17.236765109999656</v>
      </c>
      <c r="I13">
        <v>-601.93968510000036</v>
      </c>
      <c r="J13">
        <v>713.90962100000002</v>
      </c>
      <c r="K13">
        <v>3760.3623107000008</v>
      </c>
      <c r="M13">
        <v>3760.3623107000008</v>
      </c>
      <c r="N13">
        <v>3760.3623107000008</v>
      </c>
      <c r="P13" s="31">
        <v>3760.3623107000008</v>
      </c>
      <c r="Q13" s="31">
        <v>3760.3623107000008</v>
      </c>
      <c r="R13" s="31"/>
      <c r="S13" s="31">
        <v>3760.3623107000008</v>
      </c>
      <c r="T13" s="31">
        <v>3760.3623107000008</v>
      </c>
    </row>
    <row r="14" spans="1:22">
      <c r="A14" s="25" t="s">
        <v>208</v>
      </c>
      <c r="C14" s="25">
        <f>C6+C11-C12-C13</f>
        <v>-131.58333689000003</v>
      </c>
      <c r="D14" s="25">
        <f t="shared" ref="D14:M14" si="0">D6+D11-D12-D13</f>
        <v>110.72919943999999</v>
      </c>
      <c r="E14" s="25">
        <f t="shared" si="0"/>
        <v>-492.1679696800004</v>
      </c>
      <c r="F14" s="25">
        <f t="shared" si="0"/>
        <v>754.86019169000042</v>
      </c>
      <c r="G14" s="25">
        <f t="shared" si="0"/>
        <v>-1675.6750214800004</v>
      </c>
      <c r="H14" s="25">
        <f t="shared" si="0"/>
        <v>427.19330942999972</v>
      </c>
      <c r="I14" s="25">
        <f t="shared" si="0"/>
        <v>756.02492248000033</v>
      </c>
      <c r="J14" s="25">
        <f t="shared" si="0"/>
        <v>-451.28058131</v>
      </c>
      <c r="K14" s="25">
        <f t="shared" si="0"/>
        <v>127.38703078999924</v>
      </c>
      <c r="L14" s="25"/>
      <c r="M14" s="25">
        <f t="shared" si="0"/>
        <v>1996.4160997444437</v>
      </c>
      <c r="N14" s="25">
        <f>N6+N11-N12-N13</f>
        <v>1165.0686892999988</v>
      </c>
      <c r="P14" s="25">
        <f>P6+P11-P12-P13</f>
        <v>2145.4160997444437</v>
      </c>
      <c r="Q14" s="25">
        <f>Q6+Q11-Q12-Q13</f>
        <v>2466.0686892999988</v>
      </c>
      <c r="S14">
        <f>S6+S11-S12-S13</f>
        <v>3623.0560997444441</v>
      </c>
      <c r="T14">
        <f>T6+T11-T12-T13</f>
        <v>2129.7280997444445</v>
      </c>
    </row>
    <row r="15" spans="1:22">
      <c r="A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P15" s="25"/>
      <c r="Q15" s="25"/>
    </row>
    <row r="16" spans="1:22">
      <c r="A16" t="s">
        <v>229</v>
      </c>
      <c r="B16" s="2">
        <v>4.4999999999999998E-2</v>
      </c>
    </row>
    <row r="17" spans="1:20">
      <c r="A17" t="s">
        <v>211</v>
      </c>
      <c r="B17" s="18">
        <v>0.08</v>
      </c>
    </row>
    <row r="18" spans="1:20">
      <c r="A18" t="s">
        <v>209</v>
      </c>
      <c r="M18">
        <f>M14/(B17-B16)</f>
        <v>57040.459992698386</v>
      </c>
      <c r="N18">
        <f>N14/(B17-B16)</f>
        <v>33287.676837142819</v>
      </c>
      <c r="P18">
        <f>Q14/(B17-B16)</f>
        <v>70459.105408571384</v>
      </c>
      <c r="Q18">
        <f>Q14/(B17-B16)</f>
        <v>70459.105408571384</v>
      </c>
      <c r="S18">
        <f>S14/(B17-B16)</f>
        <v>103515.88856412696</v>
      </c>
      <c r="T18">
        <f>T14/(B17-B16)</f>
        <v>60849.374278412695</v>
      </c>
    </row>
    <row r="19" spans="1:20">
      <c r="A19" t="s">
        <v>213</v>
      </c>
      <c r="B19">
        <v>1719.16</v>
      </c>
      <c r="M19">
        <v>1719.16</v>
      </c>
      <c r="P19">
        <v>1719.16</v>
      </c>
      <c r="S19">
        <v>1719.16</v>
      </c>
      <c r="T19">
        <v>1719.16</v>
      </c>
    </row>
    <row r="20" spans="1:20">
      <c r="A20" t="s">
        <v>230</v>
      </c>
      <c r="M20">
        <f>N18/M19</f>
        <v>19.362756716735394</v>
      </c>
      <c r="P20">
        <f>P18/P19</f>
        <v>40.984611908473546</v>
      </c>
      <c r="S20">
        <f>S18/S19</f>
        <v>60.213062521305147</v>
      </c>
      <c r="T20">
        <f>T18/T19</f>
        <v>35.394829031860148</v>
      </c>
    </row>
    <row r="22" spans="1:20">
      <c r="A22" t="s">
        <v>236</v>
      </c>
    </row>
  </sheetData>
  <phoneticPr fontId="18" type="noConversion"/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8"/>
  <sheetViews>
    <sheetView topLeftCell="A13" zoomScale="140" zoomScaleNormal="140" zoomScalePageLayoutView="140" workbookViewId="0">
      <pane xSplit="1" topLeftCell="B1" activePane="topRight" state="frozen"/>
      <selection pane="topRight" activeCell="E4" sqref="B4:E4"/>
    </sheetView>
  </sheetViews>
  <sheetFormatPr defaultColWidth="9.125" defaultRowHeight="14.25"/>
  <cols>
    <col min="1" max="1" width="27.375" bestFit="1" customWidth="1"/>
    <col min="2" max="42" width="10.5" bestFit="1" customWidth="1"/>
    <col min="43" max="45" width="16.125" customWidth="1"/>
    <col min="46" max="46" width="14.875" customWidth="1"/>
    <col min="47" max="49" width="16.125" customWidth="1"/>
    <col min="50" max="50" width="14.875" customWidth="1"/>
    <col min="51" max="53" width="16.125" customWidth="1"/>
    <col min="54" max="54" width="14.875" customWidth="1"/>
    <col min="55" max="57" width="16.125" customWidth="1"/>
    <col min="58" max="58" width="14.875" customWidth="1"/>
    <col min="59" max="61" width="16.125" customWidth="1"/>
    <col min="62" max="62" width="14.875" customWidth="1"/>
    <col min="63" max="65" width="16.125" customWidth="1"/>
    <col min="66" max="66" width="14.875" customWidth="1"/>
    <col min="67" max="69" width="16.125" customWidth="1"/>
    <col min="70" max="70" width="14.875" customWidth="1"/>
    <col min="71" max="73" width="16.125" customWidth="1"/>
    <col min="74" max="74" width="14.875" customWidth="1"/>
    <col min="75" max="77" width="16.125" customWidth="1"/>
    <col min="78" max="78" width="14.875" customWidth="1"/>
    <col min="79" max="81" width="16.125" customWidth="1"/>
    <col min="82" max="82" width="13.125" customWidth="1"/>
  </cols>
  <sheetData>
    <row r="1" spans="1:42" s="6" customFormat="1">
      <c r="A1" s="6" t="s">
        <v>0</v>
      </c>
      <c r="B1" s="8">
        <v>20080331</v>
      </c>
      <c r="C1" s="8">
        <v>20080630</v>
      </c>
      <c r="D1" s="8">
        <v>20080930</v>
      </c>
      <c r="E1" s="8">
        <v>20081231</v>
      </c>
      <c r="F1" s="8">
        <v>20090331</v>
      </c>
      <c r="G1" s="8">
        <v>20090630</v>
      </c>
      <c r="H1" s="8">
        <v>20090930</v>
      </c>
      <c r="I1" s="8">
        <v>20091231</v>
      </c>
      <c r="J1" s="8">
        <v>20100331</v>
      </c>
      <c r="K1" s="8">
        <v>20100630</v>
      </c>
      <c r="L1" s="8">
        <v>20100930</v>
      </c>
      <c r="M1" s="8">
        <v>20101231</v>
      </c>
      <c r="N1" s="8">
        <v>20110331</v>
      </c>
      <c r="O1" s="8">
        <v>20110630</v>
      </c>
      <c r="P1" s="8">
        <v>20110930</v>
      </c>
      <c r="Q1" s="8">
        <v>20111231</v>
      </c>
      <c r="R1" s="8">
        <v>20120331</v>
      </c>
      <c r="S1" s="8">
        <v>20120630</v>
      </c>
      <c r="T1" s="8">
        <v>20120930</v>
      </c>
      <c r="U1" s="8">
        <v>20121231</v>
      </c>
      <c r="V1" s="8">
        <v>20130331</v>
      </c>
      <c r="W1" s="8">
        <v>20130630</v>
      </c>
      <c r="X1" s="8">
        <v>20130930</v>
      </c>
      <c r="Y1" s="8">
        <v>20131231</v>
      </c>
      <c r="Z1" s="8">
        <v>20140331</v>
      </c>
      <c r="AA1" s="8">
        <v>20140630</v>
      </c>
      <c r="AB1" s="8">
        <v>20140930</v>
      </c>
      <c r="AC1" s="8">
        <v>20141231</v>
      </c>
      <c r="AD1" s="8">
        <v>20150331</v>
      </c>
      <c r="AE1" s="8">
        <v>20150630</v>
      </c>
      <c r="AF1" s="8">
        <v>20150930</v>
      </c>
      <c r="AG1" s="8">
        <v>20151231</v>
      </c>
      <c r="AH1" s="8">
        <v>20160331</v>
      </c>
      <c r="AI1" s="8">
        <v>20160630</v>
      </c>
      <c r="AJ1" s="8">
        <v>20160930</v>
      </c>
      <c r="AK1" s="8">
        <v>20161231</v>
      </c>
      <c r="AL1" s="8">
        <v>20170331</v>
      </c>
      <c r="AM1" s="8">
        <v>20170630</v>
      </c>
      <c r="AN1" s="8">
        <v>20170930</v>
      </c>
      <c r="AO1" s="8">
        <v>20171231</v>
      </c>
      <c r="AP1" s="9">
        <v>20180331</v>
      </c>
    </row>
    <row r="2" spans="1:42" s="1" customFormat="1">
      <c r="B2" s="10">
        <v>0</v>
      </c>
      <c r="C2" s="10">
        <v>1</v>
      </c>
      <c r="D2" s="10">
        <v>2</v>
      </c>
      <c r="E2" s="10">
        <v>3</v>
      </c>
      <c r="F2" s="10">
        <v>4</v>
      </c>
      <c r="G2" s="10">
        <v>5</v>
      </c>
      <c r="H2" s="10">
        <v>6</v>
      </c>
      <c r="I2" s="10">
        <v>7</v>
      </c>
      <c r="J2" s="10">
        <v>8</v>
      </c>
      <c r="K2" s="10">
        <v>9</v>
      </c>
      <c r="L2" s="10">
        <v>10</v>
      </c>
      <c r="M2" s="10">
        <v>11</v>
      </c>
      <c r="N2" s="10">
        <v>12</v>
      </c>
      <c r="O2" s="10">
        <v>13</v>
      </c>
      <c r="P2" s="10">
        <v>14</v>
      </c>
      <c r="Q2" s="10">
        <v>15</v>
      </c>
      <c r="R2" s="10">
        <v>16</v>
      </c>
      <c r="S2" s="10">
        <v>17</v>
      </c>
      <c r="T2" s="10">
        <v>18</v>
      </c>
      <c r="U2" s="10">
        <v>19</v>
      </c>
      <c r="V2" s="10">
        <v>20</v>
      </c>
      <c r="W2" s="10">
        <v>21</v>
      </c>
      <c r="X2" s="10">
        <v>22</v>
      </c>
      <c r="Y2" s="10">
        <v>23</v>
      </c>
      <c r="Z2" s="10">
        <v>24</v>
      </c>
      <c r="AA2" s="10">
        <v>25</v>
      </c>
      <c r="AB2" s="10">
        <v>26</v>
      </c>
      <c r="AC2" s="10">
        <v>27</v>
      </c>
      <c r="AD2" s="10">
        <v>28</v>
      </c>
      <c r="AE2" s="10">
        <v>29</v>
      </c>
      <c r="AF2" s="10">
        <v>30</v>
      </c>
      <c r="AG2" s="10">
        <v>31</v>
      </c>
      <c r="AH2" s="10">
        <v>32</v>
      </c>
      <c r="AI2" s="10">
        <v>33</v>
      </c>
      <c r="AJ2" s="10">
        <v>34</v>
      </c>
      <c r="AK2" s="10">
        <v>35</v>
      </c>
      <c r="AL2" s="10">
        <v>36</v>
      </c>
      <c r="AM2" s="10">
        <v>37</v>
      </c>
      <c r="AN2" s="10">
        <v>38</v>
      </c>
      <c r="AO2" s="10">
        <v>39</v>
      </c>
      <c r="AP2" s="9">
        <v>40</v>
      </c>
    </row>
    <row r="3" spans="1:42" s="1" customFormat="1">
      <c r="A3" s="1" t="s">
        <v>31</v>
      </c>
      <c r="B3" s="10">
        <v>431.26423732999996</v>
      </c>
      <c r="C3" s="10">
        <v>1533.1604223900001</v>
      </c>
      <c r="D3" s="10">
        <v>2172.8512959899999</v>
      </c>
      <c r="E3" s="10">
        <v>3342.69811411</v>
      </c>
      <c r="F3" s="10">
        <v>437.04861007</v>
      </c>
      <c r="G3" s="10">
        <v>1015.0763232200001</v>
      </c>
      <c r="H3" s="10">
        <v>1533.7741424600001</v>
      </c>
      <c r="I3" s="10">
        <v>2121.88933464</v>
      </c>
      <c r="J3" s="10">
        <v>581.36758760999999</v>
      </c>
      <c r="K3" s="10">
        <v>1361.46909901</v>
      </c>
      <c r="L3" s="10">
        <v>2251.1636707199996</v>
      </c>
      <c r="M3" s="10">
        <v>3216.4856553300001</v>
      </c>
      <c r="N3" s="10">
        <v>902.91114986000002</v>
      </c>
      <c r="O3" s="10">
        <v>2086.1468602499999</v>
      </c>
      <c r="P3" s="10">
        <v>3364.3026891499999</v>
      </c>
      <c r="Q3" s="10">
        <v>4526.0456090600001</v>
      </c>
      <c r="R3" s="10">
        <v>843.43404217</v>
      </c>
      <c r="S3" s="10">
        <v>2012.3157537899999</v>
      </c>
      <c r="T3" s="10">
        <v>2958.60935187</v>
      </c>
      <c r="U3" s="10">
        <v>3950.7061901399998</v>
      </c>
      <c r="V3" s="10">
        <v>949.05876201000001</v>
      </c>
      <c r="W3" s="10">
        <v>1894.5251211099999</v>
      </c>
      <c r="X3" s="10">
        <v>2647.9726207899998</v>
      </c>
      <c r="Y3" s="10">
        <v>3373.4492019200002</v>
      </c>
      <c r="Z3" s="10">
        <v>904.18796335000002</v>
      </c>
      <c r="AA3" s="10">
        <v>1787.5053006500002</v>
      </c>
      <c r="AB3" s="10">
        <v>2642.07482742</v>
      </c>
      <c r="AC3" s="10">
        <v>3449.0088685300002</v>
      </c>
      <c r="AD3" s="10">
        <v>633.95787445000008</v>
      </c>
      <c r="AE3" s="10">
        <v>1191.39295801</v>
      </c>
      <c r="AF3" s="10">
        <v>1796.89076907</v>
      </c>
      <c r="AG3" s="10">
        <v>2330.4062909899999</v>
      </c>
      <c r="AH3" s="10">
        <v>473.32814205</v>
      </c>
      <c r="AI3" s="10">
        <v>1071.56678702</v>
      </c>
      <c r="AJ3" s="10">
        <v>1708.7150831199999</v>
      </c>
      <c r="AK3" s="10">
        <v>2395.2915815700003</v>
      </c>
      <c r="AL3" s="10">
        <v>692.74337553999999</v>
      </c>
      <c r="AM3" s="10">
        <v>1813.43238619</v>
      </c>
      <c r="AN3" s="10">
        <v>5229.27675886</v>
      </c>
      <c r="AO3" s="10">
        <v>8350.4761047600005</v>
      </c>
      <c r="AP3" s="11">
        <v>3521.9197980599997</v>
      </c>
    </row>
    <row r="4" spans="1:42" s="1" customFormat="1">
      <c r="A4" s="1" t="s">
        <v>120</v>
      </c>
      <c r="B4" s="10">
        <f>B3</f>
        <v>431.26423732999996</v>
      </c>
      <c r="C4" s="10">
        <f>C3-B3</f>
        <v>1101.8961850600001</v>
      </c>
      <c r="D4" s="10">
        <f t="shared" ref="D4:E4" si="0">D3-C3</f>
        <v>639.6908735999998</v>
      </c>
      <c r="E4" s="10">
        <f t="shared" si="0"/>
        <v>1169.8468181200001</v>
      </c>
      <c r="F4" s="10">
        <f>F3</f>
        <v>437.04861007</v>
      </c>
      <c r="G4" s="10">
        <f>G3-F3</f>
        <v>578.02771315000007</v>
      </c>
      <c r="H4" s="10">
        <f t="shared" ref="H4" si="1">H3-G3</f>
        <v>518.69781924000006</v>
      </c>
      <c r="I4" s="10">
        <f t="shared" ref="I4" si="2">I3-H3</f>
        <v>588.11519217999989</v>
      </c>
      <c r="J4" s="10">
        <f>J3</f>
        <v>581.36758760999999</v>
      </c>
      <c r="K4" s="10">
        <f>K3-J3</f>
        <v>780.10151140000005</v>
      </c>
      <c r="L4" s="10">
        <f t="shared" ref="L4" si="3">L3-K3</f>
        <v>889.69457170999954</v>
      </c>
      <c r="M4" s="10">
        <f t="shared" ref="M4" si="4">M3-L3</f>
        <v>965.32198461000053</v>
      </c>
      <c r="N4" s="10">
        <f>N3</f>
        <v>902.91114986000002</v>
      </c>
      <c r="O4" s="10">
        <f>O3-N3</f>
        <v>1183.2357103899999</v>
      </c>
      <c r="P4" s="10">
        <f t="shared" ref="P4" si="5">P3-O3</f>
        <v>1278.1558289</v>
      </c>
      <c r="Q4" s="10">
        <f t="shared" ref="Q4" si="6">Q3-P3</f>
        <v>1161.7429199100002</v>
      </c>
      <c r="R4" s="10">
        <f>R3</f>
        <v>843.43404217</v>
      </c>
      <c r="S4" s="10">
        <f>S3-R3</f>
        <v>1168.8817116199998</v>
      </c>
      <c r="T4" s="10">
        <f t="shared" ref="T4" si="7">T3-S3</f>
        <v>946.29359808000004</v>
      </c>
      <c r="U4" s="10">
        <f t="shared" ref="U4" si="8">U3-T3</f>
        <v>992.09683826999981</v>
      </c>
      <c r="V4" s="10">
        <f>V3</f>
        <v>949.05876201000001</v>
      </c>
      <c r="W4" s="10">
        <f>W3-V3</f>
        <v>945.46635909999986</v>
      </c>
      <c r="X4" s="10">
        <f t="shared" ref="X4" si="9">X3-W3</f>
        <v>753.44749967999996</v>
      </c>
      <c r="Y4" s="10">
        <f t="shared" ref="Y4" si="10">Y3-X3</f>
        <v>725.47658113000034</v>
      </c>
      <c r="Z4" s="10">
        <f>Z3</f>
        <v>904.18796335000002</v>
      </c>
      <c r="AA4" s="10">
        <f>AA3-Z3</f>
        <v>883.31733730000019</v>
      </c>
      <c r="AB4" s="10">
        <f t="shared" ref="AB4" si="11">AB3-AA3</f>
        <v>854.56952676999981</v>
      </c>
      <c r="AC4" s="10">
        <f t="shared" ref="AC4" si="12">AC3-AB3</f>
        <v>806.93404111000018</v>
      </c>
      <c r="AD4" s="10">
        <f>AD3</f>
        <v>633.95787445000008</v>
      </c>
      <c r="AE4" s="10">
        <f>AE3-AD3</f>
        <v>557.43508355999995</v>
      </c>
      <c r="AF4" s="10">
        <f t="shared" ref="AF4" si="13">AF3-AE3</f>
        <v>605.49781106</v>
      </c>
      <c r="AG4" s="10">
        <f t="shared" ref="AG4" si="14">AG3-AF3</f>
        <v>533.51552191999986</v>
      </c>
      <c r="AH4" s="10">
        <f>AH3</f>
        <v>473.32814205</v>
      </c>
      <c r="AI4" s="10">
        <f>AI3-AH3</f>
        <v>598.23864497</v>
      </c>
      <c r="AJ4" s="10">
        <f t="shared" ref="AJ4" si="15">AJ3-AI3</f>
        <v>637.14829609999992</v>
      </c>
      <c r="AK4" s="10">
        <f t="shared" ref="AK4" si="16">AK3-AJ3</f>
        <v>686.57649845000037</v>
      </c>
      <c r="AL4" s="10">
        <f>AL3</f>
        <v>692.74337553999999</v>
      </c>
      <c r="AM4" s="10">
        <f>AM3-AL3</f>
        <v>1120.68901065</v>
      </c>
      <c r="AN4" s="10">
        <f t="shared" ref="AN4" si="17">AN3-AM3</f>
        <v>3415.8443726699998</v>
      </c>
      <c r="AO4" s="10">
        <f t="shared" ref="AO4" si="18">AO3-AN3</f>
        <v>3121.1993459000005</v>
      </c>
      <c r="AP4" s="11">
        <v>3521.9197980599997</v>
      </c>
    </row>
    <row r="5" spans="1:42" s="1" customFormat="1">
      <c r="A5" s="1" t="s">
        <v>32</v>
      </c>
      <c r="B5" s="10">
        <v>368.85678268999999</v>
      </c>
      <c r="C5" s="10">
        <v>1159.5596536500002</v>
      </c>
      <c r="D5" s="10">
        <v>1550.13068312</v>
      </c>
      <c r="E5" s="10">
        <v>2582.3348036500001</v>
      </c>
      <c r="F5" s="10">
        <v>399.72365225999999</v>
      </c>
      <c r="G5" s="10">
        <v>925.41808415000003</v>
      </c>
      <c r="H5" s="10">
        <v>1451.89941765</v>
      </c>
      <c r="I5" s="10">
        <v>2113.0369445400001</v>
      </c>
      <c r="J5" s="10">
        <v>537.84455229999992</v>
      </c>
      <c r="K5" s="10">
        <v>1197.5804230899998</v>
      </c>
      <c r="L5" s="10">
        <v>1904.9858425999998</v>
      </c>
      <c r="M5" s="10">
        <v>2703.1679991199999</v>
      </c>
      <c r="N5" s="10">
        <v>686.95633921000001</v>
      </c>
      <c r="O5" s="10">
        <v>1574.28192474</v>
      </c>
      <c r="P5" s="10">
        <v>2585.3202839200003</v>
      </c>
      <c r="Q5" s="10">
        <v>3547.9169763200002</v>
      </c>
      <c r="R5" s="10">
        <v>756.71492855999998</v>
      </c>
      <c r="S5" s="10">
        <v>1684.15148929</v>
      </c>
      <c r="T5" s="10">
        <v>2512.8266657899999</v>
      </c>
      <c r="U5" s="10">
        <v>3401.7400051700001</v>
      </c>
      <c r="V5" s="10">
        <v>821.71308572999999</v>
      </c>
      <c r="W5" s="10">
        <v>1627.2432545300001</v>
      </c>
      <c r="X5" s="10">
        <v>2340.51174485</v>
      </c>
      <c r="Y5" s="10">
        <v>3046.8230343699997</v>
      </c>
      <c r="Z5" s="10">
        <v>749.61357942999996</v>
      </c>
      <c r="AA5" s="10">
        <v>1521.7813063499998</v>
      </c>
      <c r="AB5" s="10">
        <v>2324.1808509000002</v>
      </c>
      <c r="AC5" s="10">
        <v>3235.5625738400004</v>
      </c>
      <c r="AD5" s="10">
        <v>638.33027005999998</v>
      </c>
      <c r="AE5" s="10">
        <v>1192.73494583</v>
      </c>
      <c r="AF5" s="10">
        <v>1794.6746447799999</v>
      </c>
      <c r="AG5" s="10">
        <v>2421.4237705300002</v>
      </c>
      <c r="AH5" s="10">
        <v>509.11786260000002</v>
      </c>
      <c r="AI5" s="10">
        <v>1118.86010792</v>
      </c>
      <c r="AJ5" s="10">
        <v>1713.3511856600001</v>
      </c>
      <c r="AK5" s="10">
        <v>2448.6466470999999</v>
      </c>
      <c r="AL5" s="10">
        <v>613.56577773000004</v>
      </c>
      <c r="AM5" s="10">
        <v>1311.9008594500001</v>
      </c>
      <c r="AN5" s="10">
        <v>2613.17111024</v>
      </c>
      <c r="AO5" s="10">
        <v>3513.1368803800001</v>
      </c>
      <c r="AP5" s="11">
        <v>1088.9293846400001</v>
      </c>
    </row>
    <row r="6" spans="1:42" s="1" customFormat="1">
      <c r="A6" s="1" t="s">
        <v>33</v>
      </c>
      <c r="B6" s="10">
        <v>62.403416630000002</v>
      </c>
      <c r="C6" s="10">
        <v>373.36650467999999</v>
      </c>
      <c r="D6" s="10">
        <v>622.0905699299999</v>
      </c>
      <c r="E6" s="10">
        <v>756.66892684000004</v>
      </c>
      <c r="F6" s="10">
        <v>37.540130659999996</v>
      </c>
      <c r="G6" s="10">
        <v>89.89345333</v>
      </c>
      <c r="H6" s="10">
        <v>82.210629769999997</v>
      </c>
      <c r="I6" s="10">
        <v>8.6521558599999988</v>
      </c>
      <c r="J6" s="10">
        <v>44.650952909999994</v>
      </c>
      <c r="K6" s="10">
        <v>164.96941183000001</v>
      </c>
      <c r="L6" s="10">
        <v>347.43456832999999</v>
      </c>
      <c r="M6" s="10">
        <v>514.96738398000002</v>
      </c>
      <c r="N6" s="10">
        <v>216.00260297</v>
      </c>
      <c r="O6" s="10">
        <v>507.34650775</v>
      </c>
      <c r="P6" s="10">
        <v>770.25430347999998</v>
      </c>
      <c r="Q6" s="10">
        <v>967.70112567000001</v>
      </c>
      <c r="R6" s="10">
        <v>87.62626868000001</v>
      </c>
      <c r="S6" s="10">
        <v>325.76346568000002</v>
      </c>
      <c r="T6" s="10">
        <v>444.41308977999995</v>
      </c>
      <c r="U6" s="10">
        <v>549.36391202999994</v>
      </c>
      <c r="V6" s="10">
        <v>128.49961640999999</v>
      </c>
      <c r="W6" s="10">
        <v>273.01394172000005</v>
      </c>
      <c r="X6" s="10">
        <v>316.57304306999998</v>
      </c>
      <c r="Y6" s="10">
        <v>339.03407976</v>
      </c>
      <c r="Z6" s="10">
        <v>154.20831090999999</v>
      </c>
      <c r="AA6" s="10">
        <v>267.35598199000003</v>
      </c>
      <c r="AB6" s="10">
        <v>354.37690973000002</v>
      </c>
      <c r="AC6" s="10">
        <v>311.15291819999999</v>
      </c>
      <c r="AD6" s="10">
        <v>64.598388569999997</v>
      </c>
      <c r="AE6" s="10">
        <v>119.99523393000001</v>
      </c>
      <c r="AF6" s="10">
        <v>73.693073630000001</v>
      </c>
      <c r="AG6" s="10">
        <v>25.792498980000001</v>
      </c>
      <c r="AH6" s="10">
        <v>-3.1666500200000001</v>
      </c>
      <c r="AI6" s="10">
        <v>1.5104744399999999</v>
      </c>
      <c r="AJ6" s="10">
        <v>58.460182070000002</v>
      </c>
      <c r="AK6" s="10">
        <v>54.793841289999996</v>
      </c>
      <c r="AL6" s="10">
        <v>90.943573349999994</v>
      </c>
      <c r="AM6" s="10">
        <v>524.39457301999994</v>
      </c>
      <c r="AN6" s="10">
        <v>2637.5540849699996</v>
      </c>
      <c r="AO6" s="10">
        <v>4827.4633658900002</v>
      </c>
      <c r="AP6" s="11">
        <v>2432.83489332</v>
      </c>
    </row>
    <row r="7" spans="1:42" s="1" customFormat="1">
      <c r="A7" s="1" t="s">
        <v>121</v>
      </c>
      <c r="B7" s="10">
        <f>B6/B3</f>
        <v>0.14469879769383567</v>
      </c>
      <c r="C7" s="10">
        <f t="shared" ref="C7:AO7" si="19">C6/C3</f>
        <v>0.2435273564510422</v>
      </c>
      <c r="D7" s="10">
        <f t="shared" si="19"/>
        <v>0.28630149291765566</v>
      </c>
      <c r="E7" s="10">
        <f t="shared" si="19"/>
        <v>0.22636472125496282</v>
      </c>
      <c r="F7" s="10">
        <f t="shared" si="19"/>
        <v>8.589463458993124E-2</v>
      </c>
      <c r="G7" s="10">
        <f t="shared" si="19"/>
        <v>8.8558319481674252E-2</v>
      </c>
      <c r="H7" s="10">
        <f t="shared" si="19"/>
        <v>5.3600218894121823E-2</v>
      </c>
      <c r="I7" s="10">
        <f t="shared" si="19"/>
        <v>4.077571680460859E-3</v>
      </c>
      <c r="J7" s="10">
        <f t="shared" si="19"/>
        <v>7.6803306310143468E-2</v>
      </c>
      <c r="K7" s="10">
        <f t="shared" si="19"/>
        <v>0.12117014771026273</v>
      </c>
      <c r="L7" s="10">
        <f t="shared" si="19"/>
        <v>0.15433554336761238</v>
      </c>
      <c r="M7" s="10">
        <f t="shared" si="19"/>
        <v>0.16010249668816451</v>
      </c>
      <c r="N7" s="10">
        <f t="shared" si="19"/>
        <v>0.23922907918845843</v>
      </c>
      <c r="O7" s="10">
        <f t="shared" si="19"/>
        <v>0.24319788669585829</v>
      </c>
      <c r="P7" s="10">
        <f t="shared" si="19"/>
        <v>0.22894916856443936</v>
      </c>
      <c r="Q7" s="10">
        <f t="shared" si="19"/>
        <v>0.21380719711107346</v>
      </c>
      <c r="R7" s="10">
        <f t="shared" si="19"/>
        <v>0.10389225985538099</v>
      </c>
      <c r="S7" s="10">
        <f t="shared" si="19"/>
        <v>0.16188486576545277</v>
      </c>
      <c r="T7" s="10">
        <f t="shared" si="19"/>
        <v>0.15021012811275913</v>
      </c>
      <c r="U7" s="10">
        <f t="shared" si="19"/>
        <v>0.1390546108949024</v>
      </c>
      <c r="V7" s="10">
        <f t="shared" si="19"/>
        <v>0.13539690222958609</v>
      </c>
      <c r="W7" s="10">
        <f t="shared" si="19"/>
        <v>0.14410679419233119</v>
      </c>
      <c r="X7" s="10">
        <f t="shared" si="19"/>
        <v>0.11955298955302383</v>
      </c>
      <c r="Y7" s="10">
        <f t="shared" si="19"/>
        <v>0.10050072180338111</v>
      </c>
      <c r="Z7" s="10">
        <f t="shared" si="19"/>
        <v>0.17054895349265764</v>
      </c>
      <c r="AA7" s="10">
        <f t="shared" si="19"/>
        <v>0.14956933660156416</v>
      </c>
      <c r="AB7" s="10">
        <f t="shared" si="19"/>
        <v>0.13412826391296834</v>
      </c>
      <c r="AC7" s="10">
        <f t="shared" si="19"/>
        <v>9.0215169070474513E-2</v>
      </c>
      <c r="AD7" s="10">
        <f t="shared" si="19"/>
        <v>0.10189697324296716</v>
      </c>
      <c r="AE7" s="10">
        <f t="shared" si="19"/>
        <v>0.10071843477271319</v>
      </c>
      <c r="AF7" s="10">
        <f t="shared" si="19"/>
        <v>4.1011437589019747E-2</v>
      </c>
      <c r="AG7" s="10">
        <f t="shared" si="19"/>
        <v>1.1067812114874986E-2</v>
      </c>
      <c r="AH7" s="10">
        <f t="shared" si="19"/>
        <v>-6.690179050595076E-3</v>
      </c>
      <c r="AI7" s="10">
        <f t="shared" si="19"/>
        <v>1.4095943046168787E-3</v>
      </c>
      <c r="AJ7" s="10">
        <f t="shared" si="19"/>
        <v>3.4212949044293332E-2</v>
      </c>
      <c r="AK7" s="10">
        <f t="shared" si="19"/>
        <v>2.2875645583860495E-2</v>
      </c>
      <c r="AL7" s="10">
        <f t="shared" si="19"/>
        <v>0.13128032192167643</v>
      </c>
      <c r="AM7" s="10">
        <f t="shared" si="19"/>
        <v>0.28917238768507203</v>
      </c>
      <c r="AN7" s="10">
        <f t="shared" si="19"/>
        <v>0.50438219405793994</v>
      </c>
      <c r="AO7" s="10">
        <f t="shared" si="19"/>
        <v>0.57810636247892666</v>
      </c>
      <c r="AP7" s="11">
        <f>AP6/AP3</f>
        <v>0.69076953275883601</v>
      </c>
    </row>
    <row r="8" spans="1:42" s="1" customFormat="1">
      <c r="A8" s="1" t="s">
        <v>34</v>
      </c>
      <c r="B8" s="10">
        <v>66.093972679999993</v>
      </c>
      <c r="C8" s="10">
        <v>391.24420150999998</v>
      </c>
      <c r="D8" s="10">
        <v>649.58457908000003</v>
      </c>
      <c r="E8" s="10">
        <v>810.04568854000001</v>
      </c>
      <c r="F8" s="10">
        <v>49.522163620000001</v>
      </c>
      <c r="G8" s="10">
        <v>174.55921149</v>
      </c>
      <c r="H8" s="10">
        <v>174.79597771000002</v>
      </c>
      <c r="I8" s="10">
        <v>14.681769429999999</v>
      </c>
      <c r="J8" s="10">
        <v>60.603756109999999</v>
      </c>
      <c r="K8" s="10">
        <v>190.17101994000001</v>
      </c>
      <c r="L8" s="10">
        <v>377.34293086000002</v>
      </c>
      <c r="M8" s="10">
        <v>567.00109246</v>
      </c>
      <c r="N8" s="10">
        <v>225.57733730999999</v>
      </c>
      <c r="O8" s="10">
        <v>520.02104809000002</v>
      </c>
      <c r="P8" s="10">
        <v>736.70410792999996</v>
      </c>
      <c r="Q8" s="10">
        <v>872.92892398000004</v>
      </c>
      <c r="R8" s="10">
        <v>96.890524499999998</v>
      </c>
      <c r="S8" s="10">
        <v>348.39628055000003</v>
      </c>
      <c r="T8" s="10">
        <v>502.88424363000001</v>
      </c>
      <c r="U8" s="10">
        <v>615.49017186000003</v>
      </c>
      <c r="V8" s="10">
        <v>147.71315365999999</v>
      </c>
      <c r="W8" s="10">
        <v>298.36781136000002</v>
      </c>
      <c r="X8" s="10">
        <v>350.59467423000001</v>
      </c>
      <c r="Y8" s="10">
        <v>339.51682505000002</v>
      </c>
      <c r="Z8" s="10">
        <v>171.85146718999999</v>
      </c>
      <c r="AA8" s="10">
        <v>292.08677958999999</v>
      </c>
      <c r="AB8" s="10">
        <v>390.31680112999999</v>
      </c>
      <c r="AC8" s="10">
        <v>350.92120604000002</v>
      </c>
      <c r="AD8" s="10">
        <v>-8.8821748500000002</v>
      </c>
      <c r="AE8" s="10">
        <v>44.349006680000002</v>
      </c>
      <c r="AF8" s="10">
        <v>1.6574030399999999</v>
      </c>
      <c r="AG8" s="10">
        <v>45.484489189999998</v>
      </c>
      <c r="AH8" s="10">
        <v>4.4786785499999997</v>
      </c>
      <c r="AI8" s="10">
        <v>14.621756080000001</v>
      </c>
      <c r="AJ8" s="10">
        <v>88.666864019999991</v>
      </c>
      <c r="AK8" s="10">
        <v>84.951218099999991</v>
      </c>
      <c r="AL8" s="10">
        <v>95.149494869999998</v>
      </c>
      <c r="AM8" s="10">
        <v>526.69273158999999</v>
      </c>
      <c r="AN8" s="10">
        <v>2642.95750993</v>
      </c>
      <c r="AO8" s="10">
        <v>4830.4277729300002</v>
      </c>
      <c r="AP8" s="11">
        <v>2432.3059382699998</v>
      </c>
    </row>
    <row r="9" spans="1:42" s="1" customFormat="1">
      <c r="A9" s="1" t="s">
        <v>35</v>
      </c>
      <c r="B9" s="10">
        <v>54.6794498</v>
      </c>
      <c r="C9" s="10">
        <v>299.13228717000004</v>
      </c>
      <c r="D9" s="10">
        <v>502.99331932999996</v>
      </c>
      <c r="E9" s="10">
        <v>620.86785427999996</v>
      </c>
      <c r="F9" s="10">
        <v>33.898321680000002</v>
      </c>
      <c r="G9" s="10">
        <v>127.43774729</v>
      </c>
      <c r="H9" s="10">
        <v>128.94048251000001</v>
      </c>
      <c r="I9" s="10">
        <v>-19.477988850000003</v>
      </c>
      <c r="J9" s="10">
        <v>41.590496590000001</v>
      </c>
      <c r="K9" s="10">
        <v>144.85105655999999</v>
      </c>
      <c r="L9" s="10">
        <v>289.37275652</v>
      </c>
      <c r="M9" s="10">
        <v>421.76861480000002</v>
      </c>
      <c r="N9" s="10">
        <v>176.49496306999998</v>
      </c>
      <c r="O9" s="10">
        <v>401.75037233999996</v>
      </c>
      <c r="P9" s="10">
        <v>544.86741512000003</v>
      </c>
      <c r="Q9" s="10">
        <v>636.24571892999995</v>
      </c>
      <c r="R9" s="10">
        <v>70.122904919999996</v>
      </c>
      <c r="S9" s="10">
        <v>264.02754300999999</v>
      </c>
      <c r="T9" s="10">
        <v>387.03887483999995</v>
      </c>
      <c r="U9" s="10">
        <v>472.13307092000002</v>
      </c>
      <c r="V9" s="10">
        <v>110.36932069</v>
      </c>
      <c r="W9" s="10">
        <v>217.28667577000002</v>
      </c>
      <c r="X9" s="10">
        <v>252.78956109000001</v>
      </c>
      <c r="Y9" s="10">
        <v>233.88800816999998</v>
      </c>
      <c r="Z9" s="10">
        <v>127.58341148999999</v>
      </c>
      <c r="AA9" s="10">
        <v>259.44825372000003</v>
      </c>
      <c r="AB9" s="10">
        <v>334.83309356000001</v>
      </c>
      <c r="AC9" s="10">
        <v>263.52090568</v>
      </c>
      <c r="AD9" s="10">
        <v>-13.940635550000001</v>
      </c>
      <c r="AE9" s="10">
        <v>24.486979730000002</v>
      </c>
      <c r="AF9" s="10">
        <v>6.6185417699999993</v>
      </c>
      <c r="AG9" s="10">
        <v>13.000662140000001</v>
      </c>
      <c r="AH9" s="10">
        <v>4.30782021</v>
      </c>
      <c r="AI9" s="10">
        <v>2.85413629</v>
      </c>
      <c r="AJ9" s="10">
        <v>61.313764509999999</v>
      </c>
      <c r="AK9" s="10">
        <v>30.01879641</v>
      </c>
      <c r="AL9" s="10">
        <v>72.48789090999999</v>
      </c>
      <c r="AM9" s="10">
        <v>448.30321580999998</v>
      </c>
      <c r="AN9" s="10">
        <v>2216.4785105800001</v>
      </c>
      <c r="AO9" s="10">
        <v>3972.19713121</v>
      </c>
      <c r="AP9" s="11">
        <v>2029.2655314900001</v>
      </c>
    </row>
    <row r="10" spans="1:42" s="1" customFormat="1">
      <c r="A10" s="1" t="s">
        <v>122</v>
      </c>
      <c r="B10" s="10">
        <f>B9</f>
        <v>54.6794498</v>
      </c>
      <c r="C10" s="10">
        <f>C9-B9</f>
        <v>244.45283737000005</v>
      </c>
      <c r="D10" s="10">
        <f t="shared" ref="D10:E10" si="20">D9-C9</f>
        <v>203.86103215999992</v>
      </c>
      <c r="E10" s="10">
        <f t="shared" si="20"/>
        <v>117.87453495</v>
      </c>
      <c r="F10" s="10">
        <f>F9</f>
        <v>33.898321680000002</v>
      </c>
      <c r="G10" s="10">
        <f>G9-F9</f>
        <v>93.539425609999995</v>
      </c>
      <c r="H10" s="10">
        <f t="shared" ref="H10" si="21">H9-G9</f>
        <v>1.5027352200000053</v>
      </c>
      <c r="I10" s="10">
        <f t="shared" ref="I10" si="22">I9-H9</f>
        <v>-148.41847136000001</v>
      </c>
      <c r="J10" s="10">
        <f>J9</f>
        <v>41.590496590000001</v>
      </c>
      <c r="K10" s="10">
        <f>K9-J9</f>
        <v>103.26055996999999</v>
      </c>
      <c r="L10" s="10">
        <f t="shared" ref="L10" si="23">L9-K9</f>
        <v>144.52169996000001</v>
      </c>
      <c r="M10" s="10">
        <f t="shared" ref="M10" si="24">M9-L9</f>
        <v>132.39585828000003</v>
      </c>
      <c r="N10" s="10">
        <f>N9</f>
        <v>176.49496306999998</v>
      </c>
      <c r="O10" s="10">
        <f>O9-N9</f>
        <v>225.25540926999997</v>
      </c>
      <c r="P10" s="10">
        <f t="shared" ref="P10" si="25">P9-O9</f>
        <v>143.11704278000008</v>
      </c>
      <c r="Q10" s="10">
        <f t="shared" ref="Q10" si="26">Q9-P9</f>
        <v>91.37830380999992</v>
      </c>
      <c r="R10" s="10">
        <f>R9</f>
        <v>70.122904919999996</v>
      </c>
      <c r="S10" s="10">
        <f>S9-R9</f>
        <v>193.90463808999999</v>
      </c>
      <c r="T10" s="10">
        <f t="shared" ref="T10" si="27">T9-S9</f>
        <v>123.01133182999996</v>
      </c>
      <c r="U10" s="10">
        <f t="shared" ref="U10" si="28">U9-T9</f>
        <v>85.094196080000074</v>
      </c>
      <c r="V10" s="10">
        <f>V9</f>
        <v>110.36932069</v>
      </c>
      <c r="W10" s="10">
        <f>W9-V9</f>
        <v>106.91735508000002</v>
      </c>
      <c r="X10" s="10">
        <f t="shared" ref="X10" si="29">X9-W9</f>
        <v>35.50288531999999</v>
      </c>
      <c r="Y10" s="10">
        <f t="shared" ref="Y10" si="30">Y9-X9</f>
        <v>-18.901552920000029</v>
      </c>
      <c r="Z10" s="10">
        <f>Z9</f>
        <v>127.58341148999999</v>
      </c>
      <c r="AA10" s="10">
        <f>AA9-Z9</f>
        <v>131.86484223000002</v>
      </c>
      <c r="AB10" s="10">
        <f t="shared" ref="AB10" si="31">AB9-AA9</f>
        <v>75.384839839999984</v>
      </c>
      <c r="AC10" s="10">
        <f t="shared" ref="AC10" si="32">AC9-AB9</f>
        <v>-71.31218788000001</v>
      </c>
      <c r="AD10" s="10">
        <f>AD9</f>
        <v>-13.940635550000001</v>
      </c>
      <c r="AE10" s="10">
        <f>AE9-AD9</f>
        <v>38.427615280000005</v>
      </c>
      <c r="AF10" s="10">
        <f t="shared" ref="AF10" si="33">AF9-AE9</f>
        <v>-17.868437960000001</v>
      </c>
      <c r="AG10" s="10">
        <f t="shared" ref="AG10" si="34">AG9-AF9</f>
        <v>6.3821203700000018</v>
      </c>
      <c r="AH10" s="10">
        <f>AH9</f>
        <v>4.30782021</v>
      </c>
      <c r="AI10" s="10">
        <f>AI9-AH9</f>
        <v>-1.45368392</v>
      </c>
      <c r="AJ10" s="10">
        <f t="shared" ref="AJ10" si="35">AJ9-AI9</f>
        <v>58.459628219999999</v>
      </c>
      <c r="AK10" s="10">
        <f t="shared" ref="AK10" si="36">AK9-AJ9</f>
        <v>-31.294968099999998</v>
      </c>
      <c r="AL10" s="10">
        <f>AL9</f>
        <v>72.48789090999999</v>
      </c>
      <c r="AM10" s="10">
        <f>AM9-AL9</f>
        <v>375.81532490000001</v>
      </c>
      <c r="AN10" s="10">
        <f t="shared" ref="AN10" si="37">AN9-AM9</f>
        <v>1768.1752947700002</v>
      </c>
      <c r="AO10" s="10">
        <f t="shared" ref="AO10" si="38">AO9-AN9</f>
        <v>1755.7186206299998</v>
      </c>
      <c r="AP10" s="11">
        <v>2029.2655314900001</v>
      </c>
    </row>
    <row r="11" spans="1:42" s="1" customFormat="1">
      <c r="A11" s="1" t="s">
        <v>29</v>
      </c>
      <c r="B11" s="10">
        <v>0.17270141916365742</v>
      </c>
      <c r="C11" s="10">
        <v>0.23543330223041189</v>
      </c>
      <c r="D11" s="10">
        <v>0.22566924226805951</v>
      </c>
      <c r="E11" s="10">
        <v>0.23353970885391412</v>
      </c>
      <c r="F11" s="10">
        <v>0.31549190903464813</v>
      </c>
      <c r="G11" s="10">
        <v>0.26994544600529119</v>
      </c>
      <c r="H11" s="10">
        <v>0.26233724483110132</v>
      </c>
      <c r="I11" s="10">
        <v>2.3266785684700677</v>
      </c>
      <c r="J11" s="10">
        <v>0.31373071143461179</v>
      </c>
      <c r="K11" s="10">
        <v>0.2383116175866265</v>
      </c>
      <c r="L11" s="10">
        <v>0.23313057472550952</v>
      </c>
      <c r="M11" s="10">
        <v>0.25614144239104025</v>
      </c>
      <c r="N11" s="10">
        <v>0.21758557320210087</v>
      </c>
      <c r="O11" s="10">
        <v>0.22743440132740725</v>
      </c>
      <c r="P11" s="10">
        <v>0.26039856537385825</v>
      </c>
      <c r="Q11" s="10">
        <v>0.27113685724935693</v>
      </c>
      <c r="R11" s="10">
        <v>0.27626663926254214</v>
      </c>
      <c r="S11" s="10">
        <v>0.24216314079705523</v>
      </c>
      <c r="T11" s="10">
        <v>0.23036189790673559</v>
      </c>
      <c r="U11" s="10">
        <v>0.23291533722915098</v>
      </c>
      <c r="V11" s="10">
        <v>0.25281318585856261</v>
      </c>
      <c r="W11" s="10">
        <v>0.27174893706000469</v>
      </c>
      <c r="X11" s="10">
        <v>0.27896919242942375</v>
      </c>
      <c r="Y11" s="10">
        <v>0.31111511738613906</v>
      </c>
      <c r="Z11" s="10">
        <v>0.2575948662169813</v>
      </c>
      <c r="AA11" s="10">
        <v>0.11174256471249557</v>
      </c>
      <c r="AB11" s="10">
        <v>0.14215044653309825</v>
      </c>
      <c r="AC11" s="10">
        <v>0.2490596146818144</v>
      </c>
      <c r="AD11" s="10">
        <v>-0.56950699411192074</v>
      </c>
      <c r="AE11" s="10">
        <v>0.44785731264094231</v>
      </c>
      <c r="AF11" s="10">
        <v>-2.9933206409468154</v>
      </c>
      <c r="AG11" s="10">
        <v>0.71417372446037586</v>
      </c>
      <c r="AH11" s="10">
        <v>3.8149275080257769E-2</v>
      </c>
      <c r="AI11" s="10">
        <v>0.80480208571500111</v>
      </c>
      <c r="AJ11" s="10">
        <v>0.30849291685595359</v>
      </c>
      <c r="AK11" s="10">
        <v>0.64663489139539487</v>
      </c>
      <c r="AL11" s="10">
        <v>0.23816841057287685</v>
      </c>
      <c r="AM11" s="10">
        <v>0.14883348692387449</v>
      </c>
      <c r="AN11" s="10">
        <v>0.16136430409783453</v>
      </c>
      <c r="AO11" s="10">
        <v>0.17767176781517668</v>
      </c>
      <c r="AP11" s="11">
        <v>0.16570300653324319</v>
      </c>
    </row>
    <row r="12" spans="1:42" s="1" customFormat="1">
      <c r="A12" s="1" t="s">
        <v>30</v>
      </c>
      <c r="B12" s="10">
        <v>0.22599720161801548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9"/>
    </row>
    <row r="13" spans="1:42" s="1" customFormat="1">
      <c r="A13" s="1" t="s">
        <v>36</v>
      </c>
      <c r="B13" s="10">
        <v>48.088020340000007</v>
      </c>
      <c r="C13" s="10">
        <v>277.4241581</v>
      </c>
      <c r="D13" s="10">
        <v>450.09541947000002</v>
      </c>
      <c r="E13" s="10">
        <v>545.3106808</v>
      </c>
      <c r="F13" s="10">
        <v>40.846092640000002</v>
      </c>
      <c r="G13" s="10">
        <v>142.38778762999999</v>
      </c>
      <c r="H13" s="10">
        <v>152.72929746</v>
      </c>
      <c r="I13" s="10">
        <v>19.119210800000001</v>
      </c>
      <c r="J13" s="10">
        <v>39.662934450000002</v>
      </c>
      <c r="K13" s="10">
        <v>135.38509403</v>
      </c>
      <c r="L13" s="10">
        <v>278.46170101000001</v>
      </c>
      <c r="M13" s="10">
        <v>405.90687181999999</v>
      </c>
      <c r="N13" s="10">
        <v>172.35139562999998</v>
      </c>
      <c r="O13" s="10">
        <v>386.74277044999997</v>
      </c>
      <c r="P13" s="10">
        <v>526.24696429000005</v>
      </c>
      <c r="Q13" s="10">
        <v>614.04388022000001</v>
      </c>
      <c r="R13" s="10">
        <v>70.97009709999999</v>
      </c>
      <c r="S13" s="10">
        <v>258.38811165999999</v>
      </c>
      <c r="T13" s="10">
        <v>379.41922777999997</v>
      </c>
      <c r="U13" s="10">
        <v>468.54861161000002</v>
      </c>
      <c r="V13" s="10">
        <v>108.15375075</v>
      </c>
      <c r="W13" s="10">
        <v>213.78516547999999</v>
      </c>
      <c r="X13" s="10">
        <v>250.47206965000001</v>
      </c>
      <c r="Y13" s="10">
        <v>236.05076645</v>
      </c>
      <c r="Z13" s="10">
        <v>129.25306365</v>
      </c>
      <c r="AA13" s="10">
        <v>263.16086447999999</v>
      </c>
      <c r="AB13" s="10">
        <v>339.21467982000001</v>
      </c>
      <c r="AC13" s="10">
        <v>279.16552812999998</v>
      </c>
      <c r="AD13" s="10">
        <v>-11.89610098</v>
      </c>
      <c r="AE13" s="10">
        <v>29.804193809999997</v>
      </c>
      <c r="AF13" s="10">
        <v>14.92598841</v>
      </c>
      <c r="AG13" s="10">
        <v>31.01373224</v>
      </c>
      <c r="AH13" s="10">
        <v>11.033624470000001</v>
      </c>
      <c r="AI13" s="10">
        <v>14.98924382</v>
      </c>
      <c r="AJ13" s="10">
        <v>78.751983499999994</v>
      </c>
      <c r="AK13" s="10">
        <v>67.44890706999999</v>
      </c>
      <c r="AL13" s="10">
        <v>73.521676170000006</v>
      </c>
      <c r="AM13" s="10">
        <v>411.8541242</v>
      </c>
      <c r="AN13" s="10">
        <v>2019.1173202100001</v>
      </c>
      <c r="AO13" s="10">
        <v>3620.4185970799999</v>
      </c>
      <c r="AP13" s="11">
        <v>1894.4676358499999</v>
      </c>
    </row>
    <row r="28" spans="43:43">
      <c r="AQ28" s="2"/>
    </row>
  </sheetData>
  <phoneticPr fontId="18" type="noConversion"/>
  <pageMargins left="0.7" right="0.7" top="0.75" bottom="0.75" header="0.3" footer="0.3"/>
  <pageSetup paperSize="0" orientation="portrait" horizontalDpi="0" verticalDpi="0" copie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"/>
  <sheetViews>
    <sheetView zoomScale="160" zoomScaleNormal="160" zoomScalePageLayoutView="160" workbookViewId="0">
      <selection sqref="A1:AO1"/>
    </sheetView>
  </sheetViews>
  <sheetFormatPr defaultColWidth="11" defaultRowHeight="14.25"/>
  <sheetData>
    <row r="1" spans="1:41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zoomScale="90" zoomScaleNormal="90" zoomScalePageLayoutView="160" workbookViewId="0">
      <pane xSplit="1" topLeftCell="B1" activePane="topRight" state="frozen"/>
      <selection pane="topRight" activeCell="B2" sqref="B2:K2"/>
    </sheetView>
  </sheetViews>
  <sheetFormatPr defaultColWidth="9.125" defaultRowHeight="14.25"/>
  <cols>
    <col min="1" max="1" width="39" bestFit="1" customWidth="1"/>
    <col min="2" max="11" width="16.125" customWidth="1"/>
    <col min="12" max="12" width="9.5" bestFit="1" customWidth="1"/>
  </cols>
  <sheetData>
    <row r="1" spans="1:14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s="17" t="s">
        <v>218</v>
      </c>
      <c r="M1" t="s">
        <v>216</v>
      </c>
      <c r="N1" t="s">
        <v>219</v>
      </c>
    </row>
    <row r="2" spans="1:14">
      <c r="A2" s="14" t="s">
        <v>31</v>
      </c>
      <c r="B2" s="7">
        <v>3342.69811411</v>
      </c>
      <c r="C2" s="7">
        <v>2121.88933464</v>
      </c>
      <c r="D2" s="7">
        <v>3216.4856553300001</v>
      </c>
      <c r="E2" s="7">
        <v>4526.0456090600001</v>
      </c>
      <c r="F2" s="7">
        <v>3950.7061901399998</v>
      </c>
      <c r="G2" s="7">
        <v>3373.4492019200002</v>
      </c>
      <c r="H2" s="7">
        <v>3449.0088685300002</v>
      </c>
      <c r="I2" s="7">
        <v>2330.4062909899999</v>
      </c>
      <c r="J2" s="7">
        <v>2395.2915815700003</v>
      </c>
      <c r="K2" s="7">
        <v>8350.4761047600005</v>
      </c>
      <c r="L2" s="21">
        <v>10917</v>
      </c>
      <c r="M2" s="21">
        <v>10450</v>
      </c>
      <c r="N2" s="21">
        <v>10202</v>
      </c>
    </row>
    <row r="3" spans="1:14">
      <c r="A3" s="14" t="s">
        <v>32</v>
      </c>
      <c r="B3" s="7">
        <v>2582.3348036500001</v>
      </c>
      <c r="C3" s="7">
        <v>2113.0369445400001</v>
      </c>
      <c r="D3" s="7">
        <v>2703.1679991199999</v>
      </c>
      <c r="E3" s="7">
        <v>3547.9169763200002</v>
      </c>
      <c r="F3" s="7">
        <v>3401.7400051700001</v>
      </c>
      <c r="G3" s="7">
        <v>3046.8230343699997</v>
      </c>
      <c r="H3" s="7">
        <v>3235.5625738400004</v>
      </c>
      <c r="I3" s="7">
        <v>2421.4237705300002</v>
      </c>
      <c r="J3" s="7">
        <v>2448.6466470999999</v>
      </c>
      <c r="K3" s="7">
        <v>3513.1368803800001</v>
      </c>
    </row>
    <row r="4" spans="1:14">
      <c r="A4" s="14" t="s">
        <v>33</v>
      </c>
      <c r="B4" s="7">
        <v>756.66892684000004</v>
      </c>
      <c r="C4" s="7">
        <v>8.6521558599999988</v>
      </c>
      <c r="D4" s="7">
        <v>514.96738398000002</v>
      </c>
      <c r="E4" s="7">
        <v>967.70112567000001</v>
      </c>
      <c r="F4" s="7">
        <v>549.36391202999994</v>
      </c>
      <c r="G4" s="7">
        <v>339.03407976</v>
      </c>
      <c r="H4" s="7">
        <v>311.15291819999999</v>
      </c>
      <c r="I4" s="7">
        <v>25.792498980000001</v>
      </c>
      <c r="J4" s="7">
        <v>54.793841289999996</v>
      </c>
      <c r="K4" s="7">
        <v>4827.4633658900002</v>
      </c>
    </row>
    <row r="5" spans="1:14">
      <c r="A5" s="14" t="s">
        <v>34</v>
      </c>
      <c r="B5" s="7">
        <v>810.04568854000001</v>
      </c>
      <c r="C5" s="7">
        <v>14.681769429999999</v>
      </c>
      <c r="D5" s="7">
        <v>567.00109246</v>
      </c>
      <c r="E5" s="7">
        <v>872.92892398000004</v>
      </c>
      <c r="F5" s="7">
        <v>615.49017186000003</v>
      </c>
      <c r="G5" s="7">
        <v>339.51682505000002</v>
      </c>
      <c r="H5" s="7">
        <v>350.92120604000002</v>
      </c>
      <c r="I5" s="7">
        <v>45.484489189999998</v>
      </c>
      <c r="J5" s="7">
        <v>84.951218099999991</v>
      </c>
      <c r="K5" s="7">
        <v>4830.4277729300002</v>
      </c>
    </row>
    <row r="6" spans="1:14">
      <c r="A6" s="14" t="s">
        <v>35</v>
      </c>
      <c r="B6" s="7">
        <v>620.86785427999996</v>
      </c>
      <c r="C6" s="7">
        <v>-19.477988850000003</v>
      </c>
      <c r="D6" s="7">
        <v>421.76861480000002</v>
      </c>
      <c r="E6" s="7">
        <v>636.24571892999995</v>
      </c>
      <c r="F6" s="7">
        <v>472.13307092000002</v>
      </c>
      <c r="G6" s="7">
        <v>233.88800816999998</v>
      </c>
      <c r="H6" s="7">
        <v>263.52090568</v>
      </c>
      <c r="I6" s="7">
        <v>13.000662140000001</v>
      </c>
      <c r="J6" s="7">
        <v>30.01879641</v>
      </c>
      <c r="K6" s="7">
        <v>3972.19713121</v>
      </c>
      <c r="L6" s="21">
        <v>5840</v>
      </c>
      <c r="M6" s="21">
        <v>5010</v>
      </c>
      <c r="N6" s="21">
        <v>4460</v>
      </c>
    </row>
    <row r="7" spans="1:14">
      <c r="A7" s="14" t="s">
        <v>29</v>
      </c>
      <c r="B7" s="20">
        <f>(B5-B6)/B5</f>
        <v>0.23353970885391417</v>
      </c>
      <c r="C7" s="20">
        <f t="shared" ref="C7:K7" si="0">(C5-C6)/C5</f>
        <v>2.3266785684700682</v>
      </c>
      <c r="D7" s="20">
        <f t="shared" si="0"/>
        <v>0.25614144239104025</v>
      </c>
      <c r="E7" s="20">
        <f t="shared" si="0"/>
        <v>0.27113685724935699</v>
      </c>
      <c r="F7" s="20">
        <f t="shared" si="0"/>
        <v>0.232915337229151</v>
      </c>
      <c r="G7" s="20">
        <f t="shared" si="0"/>
        <v>0.31111511738613923</v>
      </c>
      <c r="H7" s="20">
        <f t="shared" si="0"/>
        <v>0.24905961468181445</v>
      </c>
      <c r="I7" s="20">
        <f t="shared" si="0"/>
        <v>0.71417372446037564</v>
      </c>
      <c r="J7" s="20">
        <f t="shared" si="0"/>
        <v>0.64663489139539476</v>
      </c>
      <c r="K7" s="20">
        <f t="shared" si="0"/>
        <v>0.17767176781517674</v>
      </c>
    </row>
    <row r="8" spans="1:14">
      <c r="A8" s="14" t="s">
        <v>30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4">
      <c r="A9" s="14" t="s">
        <v>123</v>
      </c>
      <c r="B9" s="7">
        <v>545.3106808</v>
      </c>
      <c r="C9" s="7">
        <v>19.119210800000001</v>
      </c>
      <c r="D9" s="7">
        <v>405.90687181999999</v>
      </c>
      <c r="E9" s="7">
        <v>614.04388022000001</v>
      </c>
      <c r="F9" s="7">
        <v>468.54861161000002</v>
      </c>
      <c r="G9" s="7">
        <v>236.05076645</v>
      </c>
      <c r="H9" s="7">
        <v>279.16552812999998</v>
      </c>
      <c r="I9" s="7">
        <v>31.01373224</v>
      </c>
      <c r="J9" s="7">
        <v>67.44890706999999</v>
      </c>
      <c r="K9" s="7">
        <v>3620.4185970799999</v>
      </c>
    </row>
    <row r="16" spans="1:14">
      <c r="A16" s="3"/>
    </row>
  </sheetData>
  <phoneticPr fontId="18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85"/>
  <sheetViews>
    <sheetView zoomScale="160" zoomScaleNormal="160" zoomScalePageLayoutView="160" workbookViewId="0">
      <pane xSplit="1" topLeftCell="B1" activePane="topRight" state="frozen"/>
      <selection activeCell="A13" sqref="A13"/>
      <selection pane="topRight" activeCell="C26" sqref="C26"/>
    </sheetView>
  </sheetViews>
  <sheetFormatPr defaultColWidth="9.125" defaultRowHeight="14.25"/>
  <cols>
    <col min="1" max="1" width="30.625" bestFit="1" customWidth="1"/>
    <col min="2" max="16" width="12.625" bestFit="1" customWidth="1"/>
    <col min="17" max="22" width="13.125" bestFit="1" customWidth="1"/>
    <col min="23" max="23" width="12.625" bestFit="1" customWidth="1"/>
    <col min="24" max="24" width="13.125" bestFit="1" customWidth="1"/>
    <col min="25" max="42" width="12.625" bestFit="1" customWidth="1"/>
  </cols>
  <sheetData>
    <row r="1" spans="1:42">
      <c r="A1" s="15" t="s">
        <v>0</v>
      </c>
      <c r="B1" s="15">
        <v>20080331</v>
      </c>
      <c r="C1" s="15">
        <v>20080630</v>
      </c>
      <c r="D1" s="15">
        <v>20080930</v>
      </c>
      <c r="E1" s="15">
        <v>20081231</v>
      </c>
      <c r="F1" s="15">
        <v>20090331</v>
      </c>
      <c r="G1" s="15">
        <v>20090630</v>
      </c>
      <c r="H1" s="15">
        <v>20090930</v>
      </c>
      <c r="I1" s="15">
        <v>20091231</v>
      </c>
      <c r="J1" s="15">
        <v>20100331</v>
      </c>
      <c r="K1" s="15">
        <v>20100630</v>
      </c>
      <c r="L1" s="15">
        <v>20100930</v>
      </c>
      <c r="M1" s="15">
        <v>20101231</v>
      </c>
      <c r="N1" s="15">
        <v>20110331</v>
      </c>
      <c r="O1" s="15">
        <v>20110630</v>
      </c>
      <c r="P1" s="15">
        <v>20110930</v>
      </c>
      <c r="Q1" s="15">
        <v>20111231</v>
      </c>
      <c r="R1" s="15">
        <v>20120331</v>
      </c>
      <c r="S1" s="15">
        <v>20120630</v>
      </c>
      <c r="T1" s="15">
        <v>20120930</v>
      </c>
      <c r="U1" s="15">
        <v>20121231</v>
      </c>
      <c r="V1" s="15">
        <v>20130331</v>
      </c>
      <c r="W1" s="15">
        <v>20130630</v>
      </c>
      <c r="X1" s="15">
        <v>20130930</v>
      </c>
      <c r="Y1" s="15">
        <v>20131231</v>
      </c>
      <c r="Z1" s="15">
        <v>20140331</v>
      </c>
      <c r="AA1" s="15">
        <v>20140630</v>
      </c>
      <c r="AB1" s="15">
        <v>20140930</v>
      </c>
      <c r="AC1" s="15">
        <v>20141231</v>
      </c>
      <c r="AD1" s="15">
        <v>20150331</v>
      </c>
      <c r="AE1" s="15">
        <v>20150630</v>
      </c>
      <c r="AF1" s="15">
        <v>20150930</v>
      </c>
      <c r="AG1" s="15">
        <v>20151231</v>
      </c>
      <c r="AH1" s="15">
        <v>20160331</v>
      </c>
      <c r="AI1" s="15">
        <v>20160630</v>
      </c>
      <c r="AJ1" s="15">
        <v>20160930</v>
      </c>
      <c r="AK1" s="15">
        <v>20161231</v>
      </c>
      <c r="AL1" s="15">
        <v>20170331</v>
      </c>
      <c r="AM1" s="15">
        <v>20170630</v>
      </c>
      <c r="AN1" s="15">
        <v>20170930</v>
      </c>
      <c r="AO1" s="15">
        <v>20171231</v>
      </c>
      <c r="AP1" s="15">
        <v>20180331</v>
      </c>
    </row>
    <row r="2" spans="1:42">
      <c r="A2" s="15" t="s">
        <v>124</v>
      </c>
      <c r="B2" s="15" t="s">
        <v>125</v>
      </c>
      <c r="C2" s="15" t="s">
        <v>125</v>
      </c>
      <c r="D2" s="15" t="s">
        <v>125</v>
      </c>
      <c r="E2" s="15" t="s">
        <v>125</v>
      </c>
      <c r="F2" s="15" t="s">
        <v>125</v>
      </c>
      <c r="G2" s="15" t="s">
        <v>125</v>
      </c>
      <c r="H2" s="15" t="s">
        <v>125</v>
      </c>
      <c r="I2" s="15" t="s">
        <v>125</v>
      </c>
      <c r="J2" s="15" t="s">
        <v>125</v>
      </c>
      <c r="K2" s="15" t="s">
        <v>125</v>
      </c>
      <c r="L2" s="15" t="s">
        <v>125</v>
      </c>
      <c r="M2" s="15" t="s">
        <v>125</v>
      </c>
      <c r="N2" s="15" t="s">
        <v>125</v>
      </c>
      <c r="O2" s="15" t="s">
        <v>125</v>
      </c>
      <c r="P2" s="15" t="s">
        <v>125</v>
      </c>
      <c r="Q2" s="15" t="s">
        <v>125</v>
      </c>
      <c r="R2" s="15" t="s">
        <v>125</v>
      </c>
      <c r="S2" s="15" t="s">
        <v>125</v>
      </c>
      <c r="T2" s="15" t="s">
        <v>125</v>
      </c>
      <c r="U2" s="15" t="s">
        <v>125</v>
      </c>
      <c r="V2" s="15" t="s">
        <v>125</v>
      </c>
      <c r="W2" s="15" t="s">
        <v>125</v>
      </c>
      <c r="X2" s="15" t="s">
        <v>125</v>
      </c>
      <c r="Y2" s="15" t="s">
        <v>125</v>
      </c>
      <c r="Z2" s="15" t="s">
        <v>125</v>
      </c>
      <c r="AA2" s="15" t="s">
        <v>125</v>
      </c>
      <c r="AB2" s="15" t="s">
        <v>125</v>
      </c>
      <c r="AC2" s="15" t="s">
        <v>125</v>
      </c>
      <c r="AD2" s="15" t="s">
        <v>125</v>
      </c>
      <c r="AE2" s="15" t="s">
        <v>125</v>
      </c>
      <c r="AF2" s="15" t="s">
        <v>125</v>
      </c>
      <c r="AG2" s="15" t="s">
        <v>125</v>
      </c>
      <c r="AH2" s="15" t="s">
        <v>125</v>
      </c>
      <c r="AI2" s="15" t="s">
        <v>125</v>
      </c>
      <c r="AJ2" s="15" t="s">
        <v>125</v>
      </c>
      <c r="AK2" s="15" t="s">
        <v>125</v>
      </c>
      <c r="AL2" s="15" t="s">
        <v>125</v>
      </c>
      <c r="AM2" s="15" t="s">
        <v>125</v>
      </c>
      <c r="AN2" s="15" t="s">
        <v>125</v>
      </c>
      <c r="AO2" s="15" t="s">
        <v>125</v>
      </c>
      <c r="AP2" s="15" t="s">
        <v>125</v>
      </c>
    </row>
    <row r="3" spans="1:42">
      <c r="A3" s="15" t="s">
        <v>37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</row>
    <row r="4" spans="1:42">
      <c r="A4" s="15" t="s">
        <v>38</v>
      </c>
      <c r="B4" s="15">
        <v>162779350.80000001</v>
      </c>
      <c r="C4" s="15">
        <v>530710718.39999998</v>
      </c>
      <c r="D4" s="15">
        <v>1407573638</v>
      </c>
      <c r="E4" s="15">
        <v>1604683348</v>
      </c>
      <c r="F4" s="15">
        <v>1890479056</v>
      </c>
      <c r="G4" s="15">
        <v>1724327134</v>
      </c>
      <c r="H4" s="15">
        <v>1218982636</v>
      </c>
      <c r="I4" s="15">
        <v>1131084873</v>
      </c>
      <c r="J4" s="15">
        <v>947417200.10000002</v>
      </c>
      <c r="K4" s="15">
        <v>1023702938</v>
      </c>
      <c r="L4" s="15">
        <v>961251618.60000002</v>
      </c>
      <c r="M4" s="15">
        <v>1091781734</v>
      </c>
      <c r="N4" s="15">
        <v>859916290.89999998</v>
      </c>
      <c r="O4" s="15">
        <v>956081235.10000002</v>
      </c>
      <c r="P4" s="15">
        <v>812299538.89999998</v>
      </c>
      <c r="Q4" s="15">
        <v>670525064.89999998</v>
      </c>
      <c r="R4" s="15">
        <v>1047748866</v>
      </c>
      <c r="S4" s="15">
        <v>1170080038</v>
      </c>
      <c r="T4" s="15">
        <v>926136439.70000005</v>
      </c>
      <c r="U4" s="15">
        <v>1496468940</v>
      </c>
      <c r="V4" s="15">
        <v>1900599468</v>
      </c>
      <c r="W4" s="15">
        <v>2900155742</v>
      </c>
      <c r="X4" s="15">
        <v>3004868069</v>
      </c>
      <c r="Y4" s="15">
        <v>2322120592</v>
      </c>
      <c r="Z4" s="15">
        <v>2212897868</v>
      </c>
      <c r="AA4" s="15">
        <v>2121072352</v>
      </c>
      <c r="AB4" s="15">
        <v>2263777903</v>
      </c>
      <c r="AC4" s="15">
        <v>2542529503</v>
      </c>
      <c r="AD4" s="15">
        <v>1887993017</v>
      </c>
      <c r="AE4" s="15">
        <v>1290000251</v>
      </c>
      <c r="AF4" s="15">
        <v>2476055105</v>
      </c>
      <c r="AG4" s="15">
        <v>2154388380</v>
      </c>
      <c r="AH4" s="15">
        <v>1566504404</v>
      </c>
      <c r="AI4" s="15">
        <v>2422306869</v>
      </c>
      <c r="AJ4" s="15">
        <v>1641902892</v>
      </c>
      <c r="AK4" s="15">
        <v>1610483995</v>
      </c>
      <c r="AL4" s="15">
        <v>1848903199</v>
      </c>
      <c r="AM4" s="15">
        <v>2223521025</v>
      </c>
      <c r="AN4" s="15">
        <v>2450136096</v>
      </c>
      <c r="AO4" s="15">
        <v>1616538055</v>
      </c>
      <c r="AP4" s="15">
        <v>2292472975</v>
      </c>
    </row>
    <row r="5" spans="1:42">
      <c r="A5" s="15" t="s">
        <v>39</v>
      </c>
      <c r="B5" s="15">
        <v>237962.5</v>
      </c>
      <c r="C5" s="15">
        <v>715800</v>
      </c>
      <c r="D5" s="15">
        <v>290640</v>
      </c>
      <c r="E5" s="15">
        <v>346350</v>
      </c>
      <c r="F5" s="15">
        <v>447440</v>
      </c>
      <c r="G5" s="15">
        <v>321277.59999999998</v>
      </c>
      <c r="H5" s="15">
        <v>0</v>
      </c>
      <c r="I5" s="15">
        <v>28304</v>
      </c>
      <c r="J5" s="15">
        <v>50250</v>
      </c>
      <c r="K5" s="15">
        <v>175167.37</v>
      </c>
      <c r="L5" s="15">
        <v>213644.37</v>
      </c>
      <c r="M5" s="15">
        <v>420700</v>
      </c>
      <c r="N5" s="15">
        <v>649074</v>
      </c>
      <c r="O5" s="15">
        <v>39787785.810000002</v>
      </c>
      <c r="P5" s="15">
        <v>30534788.949999999</v>
      </c>
      <c r="Q5" s="15">
        <v>24207065.859999999</v>
      </c>
      <c r="R5" s="15">
        <v>26666596.66</v>
      </c>
      <c r="S5" s="15">
        <v>23262910.940000001</v>
      </c>
      <c r="T5" s="15">
        <v>19368877.300000001</v>
      </c>
      <c r="U5" s="15">
        <v>19764035.300000001</v>
      </c>
      <c r="V5" s="15">
        <v>16845018.620000001</v>
      </c>
      <c r="W5" s="15">
        <v>18256519.280000001</v>
      </c>
      <c r="X5" s="15">
        <v>95064886.969999999</v>
      </c>
      <c r="Y5" s="15">
        <v>95902654.790000007</v>
      </c>
      <c r="Z5" s="15">
        <v>105820300.2</v>
      </c>
      <c r="AA5" s="15">
        <v>114111456.90000001</v>
      </c>
      <c r="AB5" s="15">
        <v>155208484</v>
      </c>
      <c r="AC5" s="15">
        <v>145624174.90000001</v>
      </c>
      <c r="AD5" s="15">
        <v>322961643.80000001</v>
      </c>
      <c r="AE5" s="15">
        <v>1763484699</v>
      </c>
      <c r="AF5" s="15">
        <v>533120428.30000001</v>
      </c>
      <c r="AG5" s="15">
        <v>0</v>
      </c>
      <c r="AH5" s="15">
        <v>84014592</v>
      </c>
      <c r="AI5" s="15">
        <v>109275200</v>
      </c>
      <c r="AJ5" s="15">
        <v>22191361</v>
      </c>
      <c r="AK5" s="15">
        <v>22766990</v>
      </c>
      <c r="AL5" s="15">
        <v>10797790</v>
      </c>
      <c r="AM5" s="15">
        <v>251538079.90000001</v>
      </c>
      <c r="AN5" s="15">
        <v>374198389.80000001</v>
      </c>
      <c r="AO5" s="15">
        <v>316307133.30000001</v>
      </c>
      <c r="AP5" s="15">
        <v>229286219</v>
      </c>
    </row>
    <row r="6" spans="1:42">
      <c r="A6" s="15" t="s">
        <v>40</v>
      </c>
      <c r="B6" s="15">
        <v>0</v>
      </c>
      <c r="C6" s="15">
        <v>0</v>
      </c>
      <c r="D6" s="15">
        <v>0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5">
        <v>0</v>
      </c>
      <c r="K6" s="15">
        <v>0</v>
      </c>
      <c r="L6" s="15">
        <v>0</v>
      </c>
      <c r="M6" s="15">
        <v>0</v>
      </c>
      <c r="N6" s="15">
        <v>0</v>
      </c>
      <c r="O6" s="15">
        <v>0</v>
      </c>
      <c r="P6" s="15">
        <v>0</v>
      </c>
      <c r="Q6" s="15">
        <v>0</v>
      </c>
      <c r="R6" s="15">
        <v>0</v>
      </c>
      <c r="S6" s="15">
        <v>0</v>
      </c>
      <c r="T6" s="15">
        <v>0</v>
      </c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>
        <v>0</v>
      </c>
      <c r="AC6" s="15">
        <v>0</v>
      </c>
      <c r="AD6" s="15">
        <v>0</v>
      </c>
      <c r="AE6" s="15">
        <v>0</v>
      </c>
      <c r="AF6" s="15">
        <v>0</v>
      </c>
      <c r="AG6" s="15">
        <v>0</v>
      </c>
      <c r="AH6" s="15">
        <v>0</v>
      </c>
      <c r="AI6" s="15">
        <v>0</v>
      </c>
      <c r="AJ6" s="15">
        <v>0</v>
      </c>
      <c r="AK6" s="15">
        <v>0</v>
      </c>
      <c r="AL6" s="15">
        <v>0</v>
      </c>
      <c r="AM6" s="15">
        <v>0</v>
      </c>
      <c r="AN6" s="15">
        <v>0</v>
      </c>
      <c r="AO6" s="15">
        <v>0</v>
      </c>
      <c r="AP6" s="15">
        <v>0</v>
      </c>
    </row>
    <row r="7" spans="1:42">
      <c r="A7" s="15" t="s">
        <v>41</v>
      </c>
      <c r="B7" s="15">
        <v>66824548.219999999</v>
      </c>
      <c r="C7" s="15">
        <v>121449382.09999999</v>
      </c>
      <c r="D7" s="15">
        <v>106446910.8</v>
      </c>
      <c r="E7" s="15">
        <v>129717414.3</v>
      </c>
      <c r="F7" s="15">
        <v>169378118.40000001</v>
      </c>
      <c r="G7" s="15">
        <v>205694213.69999999</v>
      </c>
      <c r="H7" s="15">
        <v>166667524.19999999</v>
      </c>
      <c r="I7" s="15">
        <v>269473612.80000001</v>
      </c>
      <c r="J7" s="15">
        <v>330980324.19999999</v>
      </c>
      <c r="K7" s="15">
        <v>269866203.30000001</v>
      </c>
      <c r="L7" s="15">
        <v>542245659.20000005</v>
      </c>
      <c r="M7" s="15">
        <v>685067718.10000002</v>
      </c>
      <c r="N7" s="15">
        <v>830358439.20000005</v>
      </c>
      <c r="O7" s="15">
        <v>958973214.79999995</v>
      </c>
      <c r="P7" s="15">
        <v>1117008912</v>
      </c>
      <c r="Q7" s="15">
        <v>1074027027</v>
      </c>
      <c r="R7" s="15">
        <v>940064584.20000005</v>
      </c>
      <c r="S7" s="15">
        <v>975378559.29999995</v>
      </c>
      <c r="T7" s="15">
        <v>888316498.79999995</v>
      </c>
      <c r="U7" s="15">
        <v>901192998.5</v>
      </c>
      <c r="V7" s="15">
        <v>813601842.60000002</v>
      </c>
      <c r="W7" s="15">
        <v>878277346.60000002</v>
      </c>
      <c r="X7" s="15">
        <v>877351510.5</v>
      </c>
      <c r="Y7" s="15">
        <v>730229348.10000002</v>
      </c>
      <c r="Z7" s="15">
        <v>873306460.39999998</v>
      </c>
      <c r="AA7" s="15">
        <v>915550683.70000005</v>
      </c>
      <c r="AB7" s="15">
        <v>589004294.20000005</v>
      </c>
      <c r="AC7" s="15">
        <v>709950847.5</v>
      </c>
      <c r="AD7" s="15">
        <v>553109022.60000002</v>
      </c>
      <c r="AE7" s="15">
        <v>334428336.39999998</v>
      </c>
      <c r="AF7" s="15">
        <v>424716375.19999999</v>
      </c>
      <c r="AG7" s="15">
        <v>482682619.19999999</v>
      </c>
      <c r="AH7" s="15">
        <v>314207290.80000001</v>
      </c>
      <c r="AI7" s="15">
        <v>370566626.89999998</v>
      </c>
      <c r="AJ7" s="15">
        <v>558554448.39999998</v>
      </c>
      <c r="AK7" s="15">
        <v>743817355</v>
      </c>
      <c r="AL7" s="15">
        <v>690016140.5</v>
      </c>
      <c r="AM7" s="15">
        <v>904876242.20000005</v>
      </c>
      <c r="AN7" s="15">
        <v>1948563845</v>
      </c>
      <c r="AO7" s="15">
        <v>3102085426</v>
      </c>
      <c r="AP7" s="15">
        <v>3181781928</v>
      </c>
    </row>
    <row r="8" spans="1:42">
      <c r="A8" s="15" t="s">
        <v>42</v>
      </c>
      <c r="B8" s="15">
        <v>326086709</v>
      </c>
      <c r="C8" s="15">
        <v>367464466.60000002</v>
      </c>
      <c r="D8" s="15">
        <v>347902502.19999999</v>
      </c>
      <c r="E8" s="15">
        <v>400987483.19999999</v>
      </c>
      <c r="F8" s="15">
        <v>414756145.39999998</v>
      </c>
      <c r="G8" s="15">
        <v>491559056.19999999</v>
      </c>
      <c r="H8" s="15">
        <v>564025538</v>
      </c>
      <c r="I8" s="15">
        <v>459271579.5</v>
      </c>
      <c r="J8" s="15">
        <v>537425987.70000005</v>
      </c>
      <c r="K8" s="15">
        <v>523697091.10000002</v>
      </c>
      <c r="L8" s="15">
        <v>541098648</v>
      </c>
      <c r="M8" s="15">
        <v>503315924.89999998</v>
      </c>
      <c r="N8" s="15">
        <v>564997185.10000002</v>
      </c>
      <c r="O8" s="15">
        <v>695075312.60000002</v>
      </c>
      <c r="P8" s="15">
        <v>783248428.10000002</v>
      </c>
      <c r="Q8" s="15">
        <v>707494272</v>
      </c>
      <c r="R8" s="15">
        <v>722108005</v>
      </c>
      <c r="S8" s="15">
        <v>831856985.5</v>
      </c>
      <c r="T8" s="15">
        <v>1000112500</v>
      </c>
      <c r="U8" s="15">
        <v>851454483.60000002</v>
      </c>
      <c r="V8" s="15">
        <v>947479882.10000002</v>
      </c>
      <c r="W8" s="15">
        <v>939368213.29999995</v>
      </c>
      <c r="X8" s="15">
        <v>982760767.79999995</v>
      </c>
      <c r="Y8" s="15">
        <v>823223075.29999995</v>
      </c>
      <c r="Z8" s="15">
        <v>951167926.89999998</v>
      </c>
      <c r="AA8" s="15">
        <v>983865924</v>
      </c>
      <c r="AB8" s="15">
        <v>989630862.20000005</v>
      </c>
      <c r="AC8" s="15">
        <v>934375174.39999998</v>
      </c>
      <c r="AD8" s="15">
        <v>1013867888</v>
      </c>
      <c r="AE8" s="15">
        <v>1082217587</v>
      </c>
      <c r="AF8" s="15">
        <v>1183235404</v>
      </c>
      <c r="AG8" s="15">
        <v>1037245428</v>
      </c>
      <c r="AH8" s="15">
        <v>1134876983</v>
      </c>
      <c r="AI8" s="15">
        <v>1152654029</v>
      </c>
      <c r="AJ8" s="15">
        <v>1185375896</v>
      </c>
      <c r="AK8" s="15">
        <v>978240454.5</v>
      </c>
      <c r="AL8" s="15">
        <v>1003490122</v>
      </c>
      <c r="AM8" s="15">
        <v>872609360.70000005</v>
      </c>
      <c r="AN8" s="15">
        <v>1105896168</v>
      </c>
      <c r="AO8" s="15">
        <v>791899415.39999998</v>
      </c>
      <c r="AP8" s="15">
        <v>1392378053</v>
      </c>
    </row>
    <row r="9" spans="1:42">
      <c r="A9" s="15" t="s">
        <v>43</v>
      </c>
      <c r="B9" s="15">
        <v>204342790.30000001</v>
      </c>
      <c r="C9" s="15">
        <v>200011706.69999999</v>
      </c>
      <c r="D9" s="15">
        <v>377524885</v>
      </c>
      <c r="E9" s="15">
        <v>214100631.90000001</v>
      </c>
      <c r="F9" s="15">
        <v>276704489.89999998</v>
      </c>
      <c r="G9" s="15">
        <v>199575561.90000001</v>
      </c>
      <c r="H9" s="15">
        <v>253133739.80000001</v>
      </c>
      <c r="I9" s="15">
        <v>118111467.3</v>
      </c>
      <c r="J9" s="15">
        <v>160560566.09999999</v>
      </c>
      <c r="K9" s="15">
        <v>324560866</v>
      </c>
      <c r="L9" s="15">
        <v>129544222.5</v>
      </c>
      <c r="M9" s="15">
        <v>133186161.7</v>
      </c>
      <c r="N9" s="15">
        <v>170880506.30000001</v>
      </c>
      <c r="O9" s="15">
        <v>175223028</v>
      </c>
      <c r="P9" s="15">
        <v>222580040.19999999</v>
      </c>
      <c r="Q9" s="15">
        <v>170463609.09999999</v>
      </c>
      <c r="R9" s="15">
        <v>303218354.19999999</v>
      </c>
      <c r="S9" s="15">
        <v>218727324.19999999</v>
      </c>
      <c r="T9" s="15">
        <v>235206457.5</v>
      </c>
      <c r="U9" s="15">
        <v>141971095.59999999</v>
      </c>
      <c r="V9" s="15">
        <v>203426988.09999999</v>
      </c>
      <c r="W9" s="15">
        <v>150391460.90000001</v>
      </c>
      <c r="X9" s="15">
        <v>108752258.09999999</v>
      </c>
      <c r="Y9" s="15">
        <v>129024720.90000001</v>
      </c>
      <c r="Z9" s="15">
        <v>131087941.7</v>
      </c>
      <c r="AA9" s="15">
        <v>112238501.59999999</v>
      </c>
      <c r="AB9" s="15">
        <v>208016730.80000001</v>
      </c>
      <c r="AC9" s="15">
        <v>84557780.280000001</v>
      </c>
      <c r="AD9" s="15">
        <v>76379213.030000001</v>
      </c>
      <c r="AE9" s="15">
        <v>100493019.5</v>
      </c>
      <c r="AF9" s="15">
        <v>31414190.649999999</v>
      </c>
      <c r="AG9" s="15">
        <v>45749876.490000002</v>
      </c>
      <c r="AH9" s="15">
        <v>45224939.710000001</v>
      </c>
      <c r="AI9" s="15">
        <v>51905512.359999999</v>
      </c>
      <c r="AJ9" s="15">
        <v>70692365.170000002</v>
      </c>
      <c r="AK9" s="15">
        <v>75394222.519999996</v>
      </c>
      <c r="AL9" s="15">
        <v>96698486.75</v>
      </c>
      <c r="AM9" s="15">
        <v>107781433.40000001</v>
      </c>
      <c r="AN9" s="15">
        <v>263804778.5</v>
      </c>
      <c r="AO9" s="15">
        <v>171464396.19999999</v>
      </c>
      <c r="AP9" s="15">
        <v>347575088.69999999</v>
      </c>
    </row>
    <row r="10" spans="1:42">
      <c r="A10" s="15" t="s">
        <v>44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0</v>
      </c>
      <c r="T10" s="15">
        <v>0</v>
      </c>
      <c r="U10" s="15">
        <v>0</v>
      </c>
      <c r="V10" s="15">
        <v>0</v>
      </c>
      <c r="W10" s="15">
        <v>0</v>
      </c>
      <c r="X10" s="15">
        <v>0</v>
      </c>
      <c r="Y10" s="15">
        <v>0</v>
      </c>
      <c r="Z10" s="15">
        <v>0</v>
      </c>
      <c r="AA10" s="15">
        <v>0</v>
      </c>
      <c r="AB10" s="15">
        <v>0</v>
      </c>
      <c r="AC10" s="15">
        <v>0</v>
      </c>
      <c r="AD10" s="15">
        <v>0</v>
      </c>
      <c r="AE10" s="15">
        <v>0</v>
      </c>
      <c r="AF10" s="15">
        <v>0</v>
      </c>
      <c r="AG10" s="15">
        <v>0</v>
      </c>
      <c r="AH10" s="15">
        <v>0</v>
      </c>
      <c r="AI10" s="15">
        <v>0</v>
      </c>
      <c r="AJ10" s="15">
        <v>0</v>
      </c>
      <c r="AK10" s="15">
        <v>0</v>
      </c>
      <c r="AL10" s="15">
        <v>0</v>
      </c>
      <c r="AM10" s="15">
        <v>0</v>
      </c>
      <c r="AN10" s="15">
        <v>0</v>
      </c>
      <c r="AO10" s="15">
        <v>0</v>
      </c>
      <c r="AP10" s="15">
        <v>0</v>
      </c>
    </row>
    <row r="11" spans="1:42">
      <c r="A11" s="15" t="s">
        <v>45</v>
      </c>
      <c r="B11" s="15">
        <v>0</v>
      </c>
      <c r="C11" s="15">
        <v>0</v>
      </c>
      <c r="D11" s="15">
        <v>0</v>
      </c>
      <c r="E11" s="15">
        <v>0</v>
      </c>
      <c r="F11" s="15">
        <v>0</v>
      </c>
      <c r="G11" s="15">
        <v>0</v>
      </c>
      <c r="H11" s="15">
        <v>52860</v>
      </c>
      <c r="I11" s="15">
        <v>0</v>
      </c>
      <c r="J11" s="15">
        <v>0</v>
      </c>
      <c r="K11" s="15">
        <v>0</v>
      </c>
      <c r="L11" s="15">
        <v>0</v>
      </c>
      <c r="M11" s="15">
        <v>0</v>
      </c>
      <c r="N11" s="15">
        <v>0</v>
      </c>
      <c r="O11" s="15">
        <v>0</v>
      </c>
      <c r="P11" s="15">
        <v>0</v>
      </c>
      <c r="Q11" s="15">
        <v>0</v>
      </c>
      <c r="R11" s="15">
        <v>0</v>
      </c>
      <c r="S11" s="15">
        <v>0</v>
      </c>
      <c r="T11" s="15">
        <v>0</v>
      </c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>
        <v>0</v>
      </c>
      <c r="AI11" s="15">
        <v>0</v>
      </c>
      <c r="AJ11" s="15">
        <v>0</v>
      </c>
      <c r="AK11" s="15">
        <v>0</v>
      </c>
      <c r="AL11" s="15">
        <v>0</v>
      </c>
      <c r="AM11" s="15">
        <v>0</v>
      </c>
      <c r="AN11" s="15">
        <v>0</v>
      </c>
      <c r="AO11" s="15">
        <v>0</v>
      </c>
      <c r="AP11" s="15">
        <v>0</v>
      </c>
    </row>
    <row r="12" spans="1:42">
      <c r="A12" s="15" t="s">
        <v>46</v>
      </c>
      <c r="B12" s="15">
        <v>80113111.010000005</v>
      </c>
      <c r="C12" s="15">
        <v>158903742.90000001</v>
      </c>
      <c r="D12" s="15">
        <v>245227468.40000001</v>
      </c>
      <c r="E12" s="15">
        <v>62294530.43</v>
      </c>
      <c r="F12" s="15">
        <v>61222704.420000002</v>
      </c>
      <c r="G12" s="15">
        <v>54030243.869999997</v>
      </c>
      <c r="H12" s="15">
        <v>77763354.879999995</v>
      </c>
      <c r="I12" s="15">
        <v>27734285.02</v>
      </c>
      <c r="J12" s="15">
        <v>37560598.560000002</v>
      </c>
      <c r="K12" s="15">
        <v>60784079.140000001</v>
      </c>
      <c r="L12" s="15">
        <v>60811334.590000004</v>
      </c>
      <c r="M12" s="15">
        <v>43963340.380000003</v>
      </c>
      <c r="N12" s="15">
        <v>48997008.359999999</v>
      </c>
      <c r="O12" s="15">
        <v>45914067.219999999</v>
      </c>
      <c r="P12" s="15">
        <v>57008079.350000001</v>
      </c>
      <c r="Q12" s="15">
        <v>49449188.219999999</v>
      </c>
      <c r="R12" s="15">
        <v>67752502.239999995</v>
      </c>
      <c r="S12" s="15">
        <v>86986673.989999995</v>
      </c>
      <c r="T12" s="15">
        <v>72209349.590000004</v>
      </c>
      <c r="U12" s="15">
        <v>46168902.450000003</v>
      </c>
      <c r="V12" s="15">
        <v>90994769.120000005</v>
      </c>
      <c r="W12" s="15">
        <v>99314120.180000007</v>
      </c>
      <c r="X12" s="15">
        <v>96667070.319999993</v>
      </c>
      <c r="Y12" s="15">
        <v>66582723.109999999</v>
      </c>
      <c r="Z12" s="15">
        <v>95892982.420000002</v>
      </c>
      <c r="AA12" s="15">
        <v>84029521.579999998</v>
      </c>
      <c r="AB12" s="15">
        <v>79207001.510000005</v>
      </c>
      <c r="AC12" s="15">
        <v>48641174.259999998</v>
      </c>
      <c r="AD12" s="15">
        <v>75666541.950000003</v>
      </c>
      <c r="AE12" s="15">
        <v>67629375.790000007</v>
      </c>
      <c r="AF12" s="15">
        <v>69863304.920000002</v>
      </c>
      <c r="AG12" s="15">
        <v>130692545.2</v>
      </c>
      <c r="AH12" s="15">
        <v>147315810.59999999</v>
      </c>
      <c r="AI12" s="15">
        <v>148842846.69999999</v>
      </c>
      <c r="AJ12" s="15">
        <v>182269554.80000001</v>
      </c>
      <c r="AK12" s="15">
        <v>124307870</v>
      </c>
      <c r="AL12" s="15">
        <v>129953921.3</v>
      </c>
      <c r="AM12" s="15">
        <v>132093034.2</v>
      </c>
      <c r="AN12" s="15">
        <v>164108443.69999999</v>
      </c>
      <c r="AO12" s="15">
        <v>86785282.409999996</v>
      </c>
      <c r="AP12" s="15">
        <v>129165416.7</v>
      </c>
    </row>
    <row r="13" spans="1:42">
      <c r="A13" s="15" t="s">
        <v>47</v>
      </c>
      <c r="B13" s="15">
        <v>0</v>
      </c>
      <c r="C13" s="15">
        <v>0</v>
      </c>
      <c r="D13" s="15">
        <v>0</v>
      </c>
      <c r="E13" s="15">
        <v>0</v>
      </c>
      <c r="F13" s="15">
        <v>0</v>
      </c>
      <c r="G13" s="15">
        <v>0</v>
      </c>
      <c r="H13" s="15">
        <v>0</v>
      </c>
      <c r="I13" s="15">
        <v>0</v>
      </c>
      <c r="J13" s="15">
        <v>0</v>
      </c>
      <c r="K13" s="15">
        <v>0</v>
      </c>
      <c r="L13" s="15">
        <v>0</v>
      </c>
      <c r="M13" s="15">
        <v>0</v>
      </c>
      <c r="N13" s="15">
        <v>0</v>
      </c>
      <c r="O13" s="15">
        <v>0</v>
      </c>
      <c r="P13" s="15">
        <v>0</v>
      </c>
      <c r="Q13" s="15">
        <v>0</v>
      </c>
      <c r="R13" s="15">
        <v>1896140565</v>
      </c>
      <c r="S13" s="15">
        <v>0</v>
      </c>
      <c r="T13" s="15">
        <v>0</v>
      </c>
      <c r="U13" s="15">
        <v>0</v>
      </c>
      <c r="V13" s="15">
        <v>0</v>
      </c>
      <c r="W13" s="15">
        <v>0</v>
      </c>
      <c r="X13" s="15">
        <v>0</v>
      </c>
      <c r="Y13" s="15">
        <v>0</v>
      </c>
      <c r="Z13" s="15">
        <v>0</v>
      </c>
      <c r="AA13" s="15">
        <v>0</v>
      </c>
      <c r="AB13" s="15">
        <v>0</v>
      </c>
      <c r="AC13" s="15">
        <v>0</v>
      </c>
      <c r="AD13" s="15">
        <v>0</v>
      </c>
      <c r="AE13" s="15">
        <v>0</v>
      </c>
      <c r="AF13" s="15">
        <v>0</v>
      </c>
      <c r="AG13" s="15">
        <v>0</v>
      </c>
      <c r="AH13" s="15">
        <v>0</v>
      </c>
      <c r="AI13" s="15">
        <v>0</v>
      </c>
      <c r="AJ13" s="15">
        <v>0</v>
      </c>
      <c r="AK13" s="15">
        <v>0</v>
      </c>
      <c r="AL13" s="15">
        <v>0</v>
      </c>
      <c r="AM13" s="15">
        <v>0</v>
      </c>
      <c r="AN13" s="15">
        <v>0</v>
      </c>
      <c r="AO13" s="15">
        <v>0</v>
      </c>
      <c r="AP13" s="15">
        <v>0</v>
      </c>
    </row>
    <row r="14" spans="1:42">
      <c r="A14" s="15" t="s">
        <v>48</v>
      </c>
      <c r="B14" s="15">
        <v>1052362590</v>
      </c>
      <c r="C14" s="15">
        <v>1205055439</v>
      </c>
      <c r="D14" s="15">
        <v>1716313937</v>
      </c>
      <c r="E14" s="15">
        <v>1586912141</v>
      </c>
      <c r="F14" s="15">
        <v>1640389900</v>
      </c>
      <c r="G14" s="15">
        <v>1561334897</v>
      </c>
      <c r="H14" s="15">
        <v>1436588659</v>
      </c>
      <c r="I14" s="15">
        <v>1459531153</v>
      </c>
      <c r="J14" s="15">
        <v>1516185282</v>
      </c>
      <c r="K14" s="15">
        <v>1645544878</v>
      </c>
      <c r="L14" s="15">
        <v>1753176623</v>
      </c>
      <c r="M14" s="15">
        <v>1611648281</v>
      </c>
      <c r="N14" s="15">
        <v>1805543590</v>
      </c>
      <c r="O14" s="15">
        <v>1706902407</v>
      </c>
      <c r="P14" s="15">
        <v>1711839490</v>
      </c>
      <c r="Q14" s="15">
        <v>1818515148</v>
      </c>
      <c r="R14" s="15">
        <v>0</v>
      </c>
      <c r="S14" s="15">
        <v>1942477098</v>
      </c>
      <c r="T14" s="15">
        <v>1933317430</v>
      </c>
      <c r="U14" s="15">
        <v>1857118144</v>
      </c>
      <c r="V14" s="15">
        <v>1894249767</v>
      </c>
      <c r="W14" s="15">
        <v>1904335032</v>
      </c>
      <c r="X14" s="15">
        <v>1867445881</v>
      </c>
      <c r="Y14" s="15">
        <v>1849900533</v>
      </c>
      <c r="Z14" s="15">
        <v>1803270052</v>
      </c>
      <c r="AA14" s="15">
        <v>1706936774</v>
      </c>
      <c r="AB14" s="15">
        <v>1584990647</v>
      </c>
      <c r="AC14" s="15">
        <v>1547486107</v>
      </c>
      <c r="AD14" s="15">
        <v>1441974183</v>
      </c>
      <c r="AE14" s="15">
        <v>1522887293</v>
      </c>
      <c r="AF14" s="15">
        <v>1415548952</v>
      </c>
      <c r="AG14" s="15">
        <v>1369608377</v>
      </c>
      <c r="AH14" s="15">
        <v>1260050345</v>
      </c>
      <c r="AI14" s="15">
        <v>1195957918</v>
      </c>
      <c r="AJ14" s="15">
        <v>1079527530</v>
      </c>
      <c r="AK14" s="15">
        <v>942044862.39999998</v>
      </c>
      <c r="AL14" s="15">
        <v>934299411.39999998</v>
      </c>
      <c r="AM14" s="15">
        <v>906011769.29999995</v>
      </c>
      <c r="AN14" s="15">
        <v>1174084306</v>
      </c>
      <c r="AO14" s="15">
        <v>1406253492</v>
      </c>
      <c r="AP14" s="15">
        <v>1705673404</v>
      </c>
    </row>
    <row r="15" spans="1:42">
      <c r="A15" s="15" t="s">
        <v>49</v>
      </c>
      <c r="B15" s="15">
        <v>0</v>
      </c>
      <c r="C15" s="15">
        <v>0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0</v>
      </c>
      <c r="Q15" s="15">
        <v>0</v>
      </c>
      <c r="R15" s="15">
        <v>0</v>
      </c>
      <c r="S15" s="15">
        <v>0</v>
      </c>
      <c r="T15" s="15">
        <v>0</v>
      </c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>
        <v>0</v>
      </c>
      <c r="AH15" s="15">
        <v>0</v>
      </c>
      <c r="AI15" s="15">
        <v>0</v>
      </c>
      <c r="AJ15" s="15">
        <v>0</v>
      </c>
      <c r="AK15" s="15">
        <v>0</v>
      </c>
      <c r="AL15" s="15">
        <v>0</v>
      </c>
      <c r="AM15" s="15">
        <v>0</v>
      </c>
      <c r="AN15" s="15">
        <v>0</v>
      </c>
      <c r="AO15" s="15">
        <v>0</v>
      </c>
      <c r="AP15" s="15">
        <v>0</v>
      </c>
    </row>
    <row r="16" spans="1:42">
      <c r="A16" s="15" t="s">
        <v>50</v>
      </c>
      <c r="B16" s="15">
        <v>0</v>
      </c>
      <c r="C16" s="15">
        <v>0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0</v>
      </c>
      <c r="Q16" s="15">
        <v>0</v>
      </c>
      <c r="R16" s="15">
        <v>0</v>
      </c>
      <c r="S16" s="15">
        <v>0</v>
      </c>
      <c r="T16" s="15">
        <v>0</v>
      </c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>
        <v>0</v>
      </c>
      <c r="AC16" s="15">
        <v>0</v>
      </c>
      <c r="AD16" s="15">
        <v>0</v>
      </c>
      <c r="AE16" s="15">
        <v>0</v>
      </c>
      <c r="AF16" s="15">
        <v>0</v>
      </c>
      <c r="AG16" s="15">
        <v>0</v>
      </c>
      <c r="AH16" s="15">
        <v>0</v>
      </c>
      <c r="AI16" s="15">
        <v>0</v>
      </c>
      <c r="AJ16" s="15">
        <v>0</v>
      </c>
      <c r="AK16" s="15">
        <v>0</v>
      </c>
      <c r="AL16" s="15">
        <v>0</v>
      </c>
      <c r="AM16" s="15">
        <v>0</v>
      </c>
      <c r="AN16" s="15">
        <v>0</v>
      </c>
      <c r="AO16" s="15">
        <v>0</v>
      </c>
      <c r="AP16" s="15">
        <v>0</v>
      </c>
    </row>
    <row r="17" spans="1:42">
      <c r="A17" s="15" t="s">
        <v>51</v>
      </c>
      <c r="B17" s="15">
        <v>0</v>
      </c>
      <c r="C17" s="15">
        <v>0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0</v>
      </c>
      <c r="N17" s="15">
        <v>0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>
        <v>0</v>
      </c>
      <c r="AC17" s="15">
        <v>0</v>
      </c>
      <c r="AD17" s="15">
        <v>0</v>
      </c>
      <c r="AE17" s="15">
        <v>0</v>
      </c>
      <c r="AF17" s="15">
        <v>0</v>
      </c>
      <c r="AG17" s="15">
        <v>0</v>
      </c>
      <c r="AH17" s="15">
        <v>0</v>
      </c>
      <c r="AI17" s="15">
        <v>0</v>
      </c>
      <c r="AJ17" s="15">
        <v>0</v>
      </c>
      <c r="AK17" s="15">
        <v>0</v>
      </c>
      <c r="AL17" s="15">
        <v>0</v>
      </c>
      <c r="AM17" s="15">
        <v>0</v>
      </c>
      <c r="AN17" s="15">
        <v>0</v>
      </c>
      <c r="AO17" s="15">
        <v>0</v>
      </c>
      <c r="AP17" s="15">
        <v>0</v>
      </c>
    </row>
    <row r="18" spans="1:42">
      <c r="A18" s="15" t="s">
        <v>52</v>
      </c>
      <c r="B18" s="15">
        <v>0</v>
      </c>
      <c r="C18" s="15">
        <v>0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>
        <v>0</v>
      </c>
      <c r="AH18" s="15">
        <v>0</v>
      </c>
      <c r="AI18" s="15">
        <v>0</v>
      </c>
      <c r="AJ18" s="15">
        <v>0</v>
      </c>
      <c r="AK18" s="15">
        <v>0</v>
      </c>
      <c r="AL18" s="15">
        <v>0</v>
      </c>
      <c r="AM18" s="15">
        <v>0</v>
      </c>
      <c r="AN18" s="15">
        <v>0</v>
      </c>
      <c r="AO18" s="15">
        <v>0</v>
      </c>
      <c r="AP18" s="15">
        <v>0</v>
      </c>
    </row>
    <row r="19" spans="1:42">
      <c r="A19" s="15" t="s">
        <v>53</v>
      </c>
      <c r="B19" s="15">
        <v>1824664.38</v>
      </c>
      <c r="C19" s="15">
        <v>1198118.7</v>
      </c>
      <c r="D19" s="15">
        <v>1020961.06</v>
      </c>
      <c r="E19" s="15">
        <v>0</v>
      </c>
      <c r="F19" s="15">
        <v>0</v>
      </c>
      <c r="G19" s="15">
        <v>448975.64</v>
      </c>
      <c r="H19" s="15">
        <v>637682.80000000005</v>
      </c>
      <c r="I19" s="15">
        <v>0</v>
      </c>
      <c r="J19" s="15">
        <v>318857</v>
      </c>
      <c r="K19" s="15">
        <v>2103303.9700000002</v>
      </c>
      <c r="L19" s="15">
        <v>456892.86</v>
      </c>
      <c r="M19" s="15">
        <v>0</v>
      </c>
      <c r="N19" s="15">
        <v>879995</v>
      </c>
      <c r="O19" s="15">
        <v>1924593.92</v>
      </c>
      <c r="P19" s="15">
        <v>0</v>
      </c>
      <c r="Q19" s="15">
        <v>0</v>
      </c>
      <c r="R19" s="15">
        <v>250000</v>
      </c>
      <c r="S19" s="15">
        <v>278460.57</v>
      </c>
      <c r="T19" s="15">
        <v>560538.93999999994</v>
      </c>
      <c r="U19" s="15">
        <v>0</v>
      </c>
      <c r="V19" s="15">
        <v>80730.75</v>
      </c>
      <c r="W19" s="15">
        <v>165139.1</v>
      </c>
      <c r="X19" s="15">
        <v>167639.28</v>
      </c>
      <c r="Y19" s="15">
        <v>1030130622</v>
      </c>
      <c r="Z19" s="15">
        <v>900026665</v>
      </c>
      <c r="AA19" s="15">
        <v>1001900667</v>
      </c>
      <c r="AB19" s="15">
        <v>800265808.10000002</v>
      </c>
      <c r="AC19" s="15">
        <v>462265560.5</v>
      </c>
      <c r="AD19" s="15">
        <v>851165416.89999998</v>
      </c>
      <c r="AE19" s="15">
        <v>79838431.230000004</v>
      </c>
      <c r="AF19" s="15">
        <v>70221207.519999996</v>
      </c>
      <c r="AG19" s="15">
        <v>783022365.5</v>
      </c>
      <c r="AH19" s="15">
        <v>781974998.39999998</v>
      </c>
      <c r="AI19" s="15">
        <v>26545902.960000001</v>
      </c>
      <c r="AJ19" s="15">
        <v>728745456.89999998</v>
      </c>
      <c r="AK19" s="15">
        <v>731334937.70000005</v>
      </c>
      <c r="AL19" s="15">
        <v>504636428.5</v>
      </c>
      <c r="AM19" s="15">
        <v>332333142.5</v>
      </c>
      <c r="AN19" s="15">
        <v>946355413.79999995</v>
      </c>
      <c r="AO19" s="15">
        <v>3496631993</v>
      </c>
      <c r="AP19" s="15">
        <v>3527215618</v>
      </c>
    </row>
    <row r="20" spans="1:42">
      <c r="A20" s="15" t="s">
        <v>54</v>
      </c>
      <c r="B20" s="15">
        <v>1894571726</v>
      </c>
      <c r="C20" s="15">
        <v>2585509374</v>
      </c>
      <c r="D20" s="15">
        <v>4202300942</v>
      </c>
      <c r="E20" s="15">
        <v>3999041899</v>
      </c>
      <c r="F20" s="15">
        <v>4453377854</v>
      </c>
      <c r="G20" s="15">
        <v>4237291360</v>
      </c>
      <c r="H20" s="15">
        <v>3717851995</v>
      </c>
      <c r="I20" s="15">
        <v>3465235274</v>
      </c>
      <c r="J20" s="15">
        <v>3530499066</v>
      </c>
      <c r="K20" s="15">
        <v>3850434526</v>
      </c>
      <c r="L20" s="15">
        <v>3988798643</v>
      </c>
      <c r="M20" s="15">
        <v>4069383860</v>
      </c>
      <c r="N20" s="15">
        <v>4282222089</v>
      </c>
      <c r="O20" s="15">
        <v>4579881644</v>
      </c>
      <c r="P20" s="15">
        <v>4734519278</v>
      </c>
      <c r="Q20" s="15">
        <v>4514681374</v>
      </c>
      <c r="R20" s="15">
        <v>5003949473</v>
      </c>
      <c r="S20" s="15">
        <v>5249048051</v>
      </c>
      <c r="T20" s="15">
        <v>5075228092</v>
      </c>
      <c r="U20" s="15">
        <v>5314138599</v>
      </c>
      <c r="V20" s="15">
        <v>5867278467</v>
      </c>
      <c r="W20" s="15">
        <v>6890263573</v>
      </c>
      <c r="X20" s="15">
        <v>7033078083</v>
      </c>
      <c r="Y20" s="15">
        <v>7047114269</v>
      </c>
      <c r="Z20" s="15">
        <v>7073470197</v>
      </c>
      <c r="AA20" s="15">
        <v>7039705881</v>
      </c>
      <c r="AB20" s="15">
        <v>6670101731</v>
      </c>
      <c r="AC20" s="15">
        <v>6475430322</v>
      </c>
      <c r="AD20" s="15">
        <v>6223116927</v>
      </c>
      <c r="AE20" s="15">
        <v>6240978993</v>
      </c>
      <c r="AF20" s="15">
        <v>6204174967</v>
      </c>
      <c r="AG20" s="15">
        <v>6003389591</v>
      </c>
      <c r="AH20" s="15">
        <v>5334169363</v>
      </c>
      <c r="AI20" s="15">
        <v>5478054904</v>
      </c>
      <c r="AJ20" s="15">
        <v>5469259504</v>
      </c>
      <c r="AK20" s="15">
        <v>5228390687</v>
      </c>
      <c r="AL20" s="15">
        <v>5218795499</v>
      </c>
      <c r="AM20" s="15">
        <v>5730764088</v>
      </c>
      <c r="AN20" s="15">
        <v>8427147440</v>
      </c>
      <c r="AO20" s="15">
        <v>10987965194</v>
      </c>
      <c r="AP20" s="15">
        <v>12805548702</v>
      </c>
    </row>
    <row r="21" spans="1:42">
      <c r="A21" s="15" t="s">
        <v>55</v>
      </c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  <c r="AE21" s="15"/>
      <c r="AF21" s="15"/>
      <c r="AG21" s="15"/>
      <c r="AH21" s="15"/>
      <c r="AI21" s="15"/>
      <c r="AJ21" s="15"/>
      <c r="AK21" s="15"/>
      <c r="AL21" s="15"/>
      <c r="AM21" s="15"/>
      <c r="AN21" s="15"/>
      <c r="AO21" s="15"/>
      <c r="AP21" s="15"/>
    </row>
    <row r="22" spans="1:42">
      <c r="A22" s="15" t="s">
        <v>56</v>
      </c>
      <c r="B22" s="15">
        <v>0</v>
      </c>
      <c r="C22" s="15">
        <v>0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0</v>
      </c>
      <c r="Q22" s="15">
        <v>0</v>
      </c>
      <c r="R22" s="15">
        <v>0</v>
      </c>
      <c r="S22" s="15">
        <v>0</v>
      </c>
      <c r="T22" s="15">
        <v>0</v>
      </c>
      <c r="U22" s="15">
        <v>0</v>
      </c>
      <c r="V22" s="15">
        <v>0</v>
      </c>
      <c r="W22" s="15">
        <v>0</v>
      </c>
      <c r="X22" s="15">
        <v>0</v>
      </c>
      <c r="Y22" s="15">
        <v>0</v>
      </c>
      <c r="Z22" s="15">
        <v>0</v>
      </c>
      <c r="AA22" s="15">
        <v>0</v>
      </c>
      <c r="AB22" s="15">
        <v>0</v>
      </c>
      <c r="AC22" s="15">
        <v>0</v>
      </c>
      <c r="AD22" s="15">
        <v>0</v>
      </c>
      <c r="AE22" s="15">
        <v>0</v>
      </c>
      <c r="AF22" s="15">
        <v>0</v>
      </c>
      <c r="AG22" s="15">
        <v>0</v>
      </c>
      <c r="AH22" s="15">
        <v>0</v>
      </c>
      <c r="AI22" s="15">
        <v>0</v>
      </c>
      <c r="AJ22" s="15">
        <v>0</v>
      </c>
      <c r="AK22" s="15">
        <v>0</v>
      </c>
      <c r="AL22" s="15">
        <v>0</v>
      </c>
      <c r="AM22" s="15">
        <v>0</v>
      </c>
      <c r="AN22" s="15">
        <v>0</v>
      </c>
      <c r="AO22" s="15">
        <v>0</v>
      </c>
      <c r="AP22" s="15">
        <v>0</v>
      </c>
    </row>
    <row r="23" spans="1:42">
      <c r="A23" s="15" t="s">
        <v>57</v>
      </c>
      <c r="B23" s="15">
        <v>5280714</v>
      </c>
      <c r="C23" s="15">
        <v>3953928</v>
      </c>
      <c r="D23" s="15">
        <v>2307550.44</v>
      </c>
      <c r="E23" s="15">
        <v>2505564</v>
      </c>
      <c r="F23" s="15">
        <v>3398898</v>
      </c>
      <c r="G23" s="15">
        <v>4762686</v>
      </c>
      <c r="H23" s="15">
        <v>4403238</v>
      </c>
      <c r="I23" s="15">
        <v>4942410</v>
      </c>
      <c r="J23" s="15">
        <v>4376808</v>
      </c>
      <c r="K23" s="15">
        <v>3653418.9</v>
      </c>
      <c r="L23" s="15">
        <v>3525762</v>
      </c>
      <c r="M23" s="15">
        <v>3331237.2</v>
      </c>
      <c r="N23" s="15">
        <v>3458894.1</v>
      </c>
      <c r="O23" s="15">
        <v>3367710.6</v>
      </c>
      <c r="P23" s="15">
        <v>2995681.92</v>
      </c>
      <c r="Q23" s="15">
        <v>2995681.92</v>
      </c>
      <c r="R23" s="15">
        <v>3109357.35</v>
      </c>
      <c r="S23" s="15">
        <v>3470444.01</v>
      </c>
      <c r="T23" s="15">
        <v>2848572.54</v>
      </c>
      <c r="U23" s="15">
        <v>3303274.26</v>
      </c>
      <c r="V23" s="15">
        <v>3149478.09</v>
      </c>
      <c r="W23" s="15">
        <v>2721523.53</v>
      </c>
      <c r="X23" s="15">
        <v>2875319.7</v>
      </c>
      <c r="Y23" s="15">
        <v>2567727.36</v>
      </c>
      <c r="Z23" s="15">
        <v>2587787.73</v>
      </c>
      <c r="AA23" s="15">
        <v>2594474.52</v>
      </c>
      <c r="AB23" s="15">
        <v>72377261.870000005</v>
      </c>
      <c r="AC23" s="15">
        <v>72143081.349999994</v>
      </c>
      <c r="AD23" s="15">
        <v>60615164.079999998</v>
      </c>
      <c r="AE23" s="15">
        <v>60615164.079999998</v>
      </c>
      <c r="AF23" s="15">
        <v>60555799.509999998</v>
      </c>
      <c r="AG23" s="15">
        <v>60555799.509999998</v>
      </c>
      <c r="AH23" s="15">
        <v>58898971.799999997</v>
      </c>
      <c r="AI23" s="15">
        <v>41825934.960000001</v>
      </c>
      <c r="AJ23" s="15">
        <v>44139714.329999998</v>
      </c>
      <c r="AK23" s="15">
        <v>35787334.450000003</v>
      </c>
      <c r="AL23" s="15">
        <v>32682566.309999999</v>
      </c>
      <c r="AM23" s="15">
        <v>32682566.309999999</v>
      </c>
      <c r="AN23" s="15">
        <v>30727916.109999999</v>
      </c>
      <c r="AO23" s="15">
        <v>28889282.100000001</v>
      </c>
      <c r="AP23" s="15">
        <v>27143237.219999999</v>
      </c>
    </row>
    <row r="24" spans="1:42">
      <c r="A24" s="15" t="s">
        <v>58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</v>
      </c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>
        <v>0</v>
      </c>
      <c r="AC24" s="15">
        <v>0</v>
      </c>
      <c r="AD24" s="15">
        <v>0</v>
      </c>
      <c r="AE24" s="15">
        <v>0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>
        <v>0</v>
      </c>
      <c r="AP24" s="15">
        <v>0</v>
      </c>
    </row>
    <row r="25" spans="1:42">
      <c r="A25" s="15" t="s">
        <v>59</v>
      </c>
      <c r="B25" s="15">
        <v>0</v>
      </c>
      <c r="C25" s="15">
        <v>0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0</v>
      </c>
      <c r="Q25" s="15">
        <v>0</v>
      </c>
      <c r="R25" s="15">
        <v>0</v>
      </c>
      <c r="S25" s="15">
        <v>0</v>
      </c>
      <c r="T25" s="15">
        <v>0</v>
      </c>
      <c r="U25" s="15">
        <v>0</v>
      </c>
      <c r="V25" s="15">
        <v>0</v>
      </c>
      <c r="W25" s="15">
        <v>0</v>
      </c>
      <c r="X25" s="15">
        <v>0</v>
      </c>
      <c r="Y25" s="15">
        <v>0</v>
      </c>
      <c r="Z25" s="15">
        <v>0</v>
      </c>
      <c r="AA25" s="15">
        <v>0</v>
      </c>
      <c r="AB25" s="15">
        <v>0</v>
      </c>
      <c r="AC25" s="15">
        <v>0</v>
      </c>
      <c r="AD25" s="15">
        <v>0</v>
      </c>
      <c r="AE25" s="15">
        <v>0</v>
      </c>
      <c r="AF25" s="15">
        <v>0</v>
      </c>
      <c r="AG25" s="15">
        <v>0</v>
      </c>
      <c r="AH25" s="15">
        <v>0</v>
      </c>
      <c r="AI25" s="15">
        <v>0</v>
      </c>
      <c r="AJ25" s="15">
        <v>0</v>
      </c>
      <c r="AK25" s="15">
        <v>0</v>
      </c>
      <c r="AL25" s="15">
        <v>0</v>
      </c>
      <c r="AM25" s="15">
        <v>0</v>
      </c>
      <c r="AN25" s="15">
        <v>0</v>
      </c>
      <c r="AO25" s="15">
        <v>0</v>
      </c>
      <c r="AP25" s="15">
        <v>0</v>
      </c>
    </row>
    <row r="26" spans="1:42">
      <c r="A26" s="15" t="s">
        <v>60</v>
      </c>
      <c r="B26" s="15">
        <v>3325597.66</v>
      </c>
      <c r="C26" s="15">
        <v>3325597.66</v>
      </c>
      <c r="D26" s="15">
        <v>3325597.66</v>
      </c>
      <c r="E26" s="15">
        <v>9825597.6600000001</v>
      </c>
      <c r="F26" s="15">
        <v>9825597.6600000001</v>
      </c>
      <c r="G26" s="15">
        <v>28825597.66</v>
      </c>
      <c r="H26" s="15">
        <v>28825597.66</v>
      </c>
      <c r="I26" s="15">
        <v>33725597.659999996</v>
      </c>
      <c r="J26" s="15">
        <v>43225597.659999996</v>
      </c>
      <c r="K26" s="15">
        <v>47825597.659999996</v>
      </c>
      <c r="L26" s="15">
        <v>62075597.659999996</v>
      </c>
      <c r="M26" s="15">
        <v>62075597.659999996</v>
      </c>
      <c r="N26" s="15">
        <v>71575597.659999996</v>
      </c>
      <c r="O26" s="15">
        <v>81075597.659999996</v>
      </c>
      <c r="P26" s="15">
        <v>90575597.659999996</v>
      </c>
      <c r="Q26" s="15">
        <v>95220000</v>
      </c>
      <c r="R26" s="15">
        <v>95220000</v>
      </c>
      <c r="S26" s="15">
        <v>95220000</v>
      </c>
      <c r="T26" s="15">
        <v>95220000</v>
      </c>
      <c r="U26" s="15">
        <v>95000000</v>
      </c>
      <c r="V26" s="15">
        <v>95000000</v>
      </c>
      <c r="W26" s="15">
        <v>95000000</v>
      </c>
      <c r="X26" s="15">
        <v>95000000</v>
      </c>
      <c r="Y26" s="15">
        <v>86562510.890000001</v>
      </c>
      <c r="Z26" s="15">
        <v>86562510.890000001</v>
      </c>
      <c r="AA26" s="15">
        <v>77481323.069999993</v>
      </c>
      <c r="AB26" s="15">
        <v>0</v>
      </c>
      <c r="AC26" s="15">
        <v>0</v>
      </c>
      <c r="AD26" s="15">
        <v>0</v>
      </c>
      <c r="AE26" s="15">
        <v>0</v>
      </c>
      <c r="AF26" s="15">
        <v>0</v>
      </c>
      <c r="AG26" s="15">
        <v>0</v>
      </c>
      <c r="AH26" s="15">
        <v>0</v>
      </c>
      <c r="AI26" s="15">
        <v>0</v>
      </c>
      <c r="AJ26" s="15">
        <v>0</v>
      </c>
      <c r="AK26" s="15">
        <v>0</v>
      </c>
      <c r="AL26" s="15">
        <v>0</v>
      </c>
      <c r="AM26" s="15">
        <v>150000000</v>
      </c>
      <c r="AN26" s="15">
        <v>401679303.60000002</v>
      </c>
      <c r="AO26" s="15">
        <v>285020691.69999999</v>
      </c>
      <c r="AP26" s="15">
        <v>285020691.69999999</v>
      </c>
    </row>
    <row r="27" spans="1:42">
      <c r="A27" s="15" t="s">
        <v>61</v>
      </c>
      <c r="B27" s="15">
        <v>0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0</v>
      </c>
      <c r="Q27" s="15">
        <v>0</v>
      </c>
      <c r="R27" s="15">
        <v>0</v>
      </c>
      <c r="S27" s="15">
        <v>0</v>
      </c>
      <c r="T27" s="15">
        <v>0</v>
      </c>
      <c r="U27" s="15">
        <v>0</v>
      </c>
      <c r="V27" s="15">
        <v>0</v>
      </c>
      <c r="W27" s="15">
        <v>0</v>
      </c>
      <c r="X27" s="15">
        <v>0</v>
      </c>
      <c r="Y27" s="15">
        <v>0</v>
      </c>
      <c r="Z27" s="15">
        <v>0</v>
      </c>
      <c r="AA27" s="15">
        <v>0</v>
      </c>
      <c r="AB27" s="15">
        <v>0</v>
      </c>
      <c r="AC27" s="15">
        <v>0</v>
      </c>
      <c r="AD27" s="15">
        <v>0</v>
      </c>
      <c r="AE27" s="15">
        <v>0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>
        <v>0</v>
      </c>
      <c r="AP27" s="15">
        <v>0</v>
      </c>
    </row>
    <row r="28" spans="1:42">
      <c r="A28" s="15" t="s">
        <v>62</v>
      </c>
      <c r="B28" s="15">
        <v>859576043.5</v>
      </c>
      <c r="C28" s="15">
        <v>978781522.39999998</v>
      </c>
      <c r="D28" s="15">
        <v>876609533.39999998</v>
      </c>
      <c r="E28" s="15">
        <v>984653483.10000002</v>
      </c>
      <c r="F28" s="15">
        <v>972407711.60000002</v>
      </c>
      <c r="G28" s="15">
        <v>962606370.60000002</v>
      </c>
      <c r="H28" s="15">
        <v>955151138.10000002</v>
      </c>
      <c r="I28" s="15">
        <v>1408452046</v>
      </c>
      <c r="J28" s="15">
        <v>1382685667</v>
      </c>
      <c r="K28" s="15">
        <v>1388419385</v>
      </c>
      <c r="L28" s="15">
        <v>1455478013</v>
      </c>
      <c r="M28" s="15">
        <v>1574392650</v>
      </c>
      <c r="N28" s="15">
        <v>1658294422</v>
      </c>
      <c r="O28" s="15">
        <v>1638646289</v>
      </c>
      <c r="P28" s="15">
        <v>1542801313</v>
      </c>
      <c r="Q28" s="15">
        <v>1575935197</v>
      </c>
      <c r="R28" s="15">
        <v>1557733331</v>
      </c>
      <c r="S28" s="15">
        <v>1534799290</v>
      </c>
      <c r="T28" s="15">
        <v>1512846588</v>
      </c>
      <c r="U28" s="15">
        <v>1495286616</v>
      </c>
      <c r="V28" s="15">
        <v>1482962852</v>
      </c>
      <c r="W28" s="15">
        <v>1450952291</v>
      </c>
      <c r="X28" s="15">
        <v>1427277976</v>
      </c>
      <c r="Y28" s="15">
        <v>1767493677</v>
      </c>
      <c r="Z28" s="15">
        <v>1751570155</v>
      </c>
      <c r="AA28" s="15">
        <v>1715863777</v>
      </c>
      <c r="AB28" s="15">
        <v>1679911326</v>
      </c>
      <c r="AC28" s="15">
        <v>1676478270</v>
      </c>
      <c r="AD28" s="15">
        <v>1661471772</v>
      </c>
      <c r="AE28" s="15">
        <v>1620550974</v>
      </c>
      <c r="AF28" s="15">
        <v>1585452406</v>
      </c>
      <c r="AG28" s="15">
        <v>1580689689</v>
      </c>
      <c r="AH28" s="15">
        <v>1570042705</v>
      </c>
      <c r="AI28" s="15">
        <v>1522512298</v>
      </c>
      <c r="AJ28" s="15">
        <v>1503201621</v>
      </c>
      <c r="AK28" s="15">
        <v>1552165004</v>
      </c>
      <c r="AL28" s="15">
        <v>1519200532</v>
      </c>
      <c r="AM28" s="15">
        <v>1493660048</v>
      </c>
      <c r="AN28" s="15">
        <v>1448728974</v>
      </c>
      <c r="AO28" s="15">
        <v>1619465200</v>
      </c>
      <c r="AP28" s="15">
        <v>1609418213</v>
      </c>
    </row>
    <row r="29" spans="1:42">
      <c r="A29" s="15" t="s">
        <v>63</v>
      </c>
      <c r="B29" s="15">
        <v>34035825.490000002</v>
      </c>
      <c r="C29" s="15">
        <v>37445785.579999998</v>
      </c>
      <c r="D29" s="15">
        <v>47650564.659999996</v>
      </c>
      <c r="E29" s="15">
        <v>230015231.69999999</v>
      </c>
      <c r="F29" s="15">
        <v>284261057.5</v>
      </c>
      <c r="G29" s="15">
        <v>377857650.30000001</v>
      </c>
      <c r="H29" s="15">
        <v>439328302.30000001</v>
      </c>
      <c r="I29" s="15">
        <v>39762096.380000003</v>
      </c>
      <c r="J29" s="15">
        <v>52042803.890000001</v>
      </c>
      <c r="K29" s="15">
        <v>131155758.40000001</v>
      </c>
      <c r="L29" s="15">
        <v>190448193.80000001</v>
      </c>
      <c r="M29" s="15">
        <v>72868319.230000004</v>
      </c>
      <c r="N29" s="15">
        <v>46761194.420000002</v>
      </c>
      <c r="O29" s="15">
        <v>62374974.960000001</v>
      </c>
      <c r="P29" s="15">
        <v>74469323.420000002</v>
      </c>
      <c r="Q29" s="15">
        <v>46943734.460000001</v>
      </c>
      <c r="R29" s="15">
        <v>53381616.829999998</v>
      </c>
      <c r="S29" s="15">
        <v>67839513.560000002</v>
      </c>
      <c r="T29" s="15">
        <v>184351917.19999999</v>
      </c>
      <c r="U29" s="15">
        <v>521180545.30000001</v>
      </c>
      <c r="V29" s="15">
        <v>542924730.70000005</v>
      </c>
      <c r="W29" s="15">
        <v>561478446.79999995</v>
      </c>
      <c r="X29" s="15">
        <v>627612167.5</v>
      </c>
      <c r="Y29" s="15">
        <v>451323095.30000001</v>
      </c>
      <c r="Z29" s="15">
        <v>480219406.5</v>
      </c>
      <c r="AA29" s="15">
        <v>477208877</v>
      </c>
      <c r="AB29" s="15">
        <v>547325188.39999998</v>
      </c>
      <c r="AC29" s="15">
        <v>524505177.39999998</v>
      </c>
      <c r="AD29" s="15">
        <v>590862247.20000005</v>
      </c>
      <c r="AE29" s="15">
        <v>611116222.79999995</v>
      </c>
      <c r="AF29" s="15">
        <v>643830049.10000002</v>
      </c>
      <c r="AG29" s="15">
        <v>572640944.29999995</v>
      </c>
      <c r="AH29" s="15">
        <v>629629082.5</v>
      </c>
      <c r="AI29" s="15">
        <v>586535758.20000005</v>
      </c>
      <c r="AJ29" s="15">
        <v>588880929.60000002</v>
      </c>
      <c r="AK29" s="15">
        <v>550378707.79999995</v>
      </c>
      <c r="AL29" s="15">
        <v>573185877.10000002</v>
      </c>
      <c r="AM29" s="15">
        <v>574403480.29999995</v>
      </c>
      <c r="AN29" s="15">
        <v>589848778.39999998</v>
      </c>
      <c r="AO29" s="15">
        <v>363973887.10000002</v>
      </c>
      <c r="AP29" s="15">
        <v>420851221</v>
      </c>
    </row>
    <row r="30" spans="1:42">
      <c r="A30" s="15" t="s">
        <v>64</v>
      </c>
      <c r="B30" s="15">
        <v>2670953</v>
      </c>
      <c r="C30" s="15">
        <v>3302534.51</v>
      </c>
      <c r="D30" s="15">
        <v>18953959.469999999</v>
      </c>
      <c r="E30" s="15">
        <v>46902375.340000004</v>
      </c>
      <c r="F30" s="15">
        <v>55224137.25</v>
      </c>
      <c r="G30" s="15">
        <v>15915706.220000001</v>
      </c>
      <c r="H30" s="15">
        <v>7056735.9699999997</v>
      </c>
      <c r="I30" s="15">
        <v>4169705.87</v>
      </c>
      <c r="J30" s="15">
        <v>5724089.5700000003</v>
      </c>
      <c r="K30" s="15">
        <v>15153958.220000001</v>
      </c>
      <c r="L30" s="15">
        <v>7998139.1600000001</v>
      </c>
      <c r="M30" s="15">
        <v>5683122.9800000004</v>
      </c>
      <c r="N30" s="15">
        <v>7066444.5599999996</v>
      </c>
      <c r="O30" s="15">
        <v>5078197.01</v>
      </c>
      <c r="P30" s="15">
        <v>5326995.6900000004</v>
      </c>
      <c r="Q30" s="15">
        <v>7658746.4699999997</v>
      </c>
      <c r="R30" s="15">
        <v>7707212.4000000004</v>
      </c>
      <c r="S30" s="15">
        <v>8379751.54</v>
      </c>
      <c r="T30" s="15">
        <v>8102771.3700000001</v>
      </c>
      <c r="U30" s="15">
        <v>11033693.289999999</v>
      </c>
      <c r="V30" s="15">
        <v>8917039.6699999999</v>
      </c>
      <c r="W30" s="15">
        <v>6002846.0700000003</v>
      </c>
      <c r="X30" s="15">
        <v>4160270.31</v>
      </c>
      <c r="Y30" s="15">
        <v>4498726.8099999996</v>
      </c>
      <c r="Z30" s="15">
        <v>4288003</v>
      </c>
      <c r="AA30" s="15">
        <v>4284659.03</v>
      </c>
      <c r="AB30" s="15">
        <v>4284488.07</v>
      </c>
      <c r="AC30" s="15">
        <v>3951444.12</v>
      </c>
      <c r="AD30" s="15">
        <v>3914351.9</v>
      </c>
      <c r="AE30" s="15">
        <v>3796305.57</v>
      </c>
      <c r="AF30" s="15">
        <v>4134284.26</v>
      </c>
      <c r="AG30" s="15">
        <v>3962790.81</v>
      </c>
      <c r="AH30" s="15">
        <v>4335677.6900000004</v>
      </c>
      <c r="AI30" s="15">
        <v>3794490.84</v>
      </c>
      <c r="AJ30" s="15">
        <v>3629656.1</v>
      </c>
      <c r="AK30" s="15">
        <v>3580022.32</v>
      </c>
      <c r="AL30" s="15">
        <v>3792174.56</v>
      </c>
      <c r="AM30" s="15">
        <v>3694777.37</v>
      </c>
      <c r="AN30" s="15">
        <v>3649400.9</v>
      </c>
      <c r="AO30" s="15">
        <v>1318875.31</v>
      </c>
      <c r="AP30" s="15">
        <v>1146325.78</v>
      </c>
    </row>
    <row r="31" spans="1:42">
      <c r="A31" s="15" t="s">
        <v>65</v>
      </c>
      <c r="B31" s="15">
        <v>0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0</v>
      </c>
      <c r="Q31" s="15">
        <v>0</v>
      </c>
      <c r="R31" s="15">
        <v>0</v>
      </c>
      <c r="S31" s="15">
        <v>0</v>
      </c>
      <c r="T31" s="15">
        <v>0</v>
      </c>
      <c r="U31" s="15">
        <v>0</v>
      </c>
      <c r="V31" s="15">
        <v>0</v>
      </c>
      <c r="W31" s="15">
        <v>0</v>
      </c>
      <c r="X31" s="15">
        <v>0</v>
      </c>
      <c r="Y31" s="15">
        <v>0</v>
      </c>
      <c r="Z31" s="15">
        <v>0</v>
      </c>
      <c r="AA31" s="15">
        <v>0</v>
      </c>
      <c r="AB31" s="15">
        <v>0</v>
      </c>
      <c r="AC31" s="15">
        <v>0</v>
      </c>
      <c r="AD31" s="15">
        <v>0</v>
      </c>
      <c r="AE31" s="15">
        <v>0</v>
      </c>
      <c r="AF31" s="15">
        <v>0</v>
      </c>
      <c r="AG31" s="15">
        <v>0</v>
      </c>
      <c r="AH31" s="15">
        <v>0</v>
      </c>
      <c r="AI31" s="15">
        <v>0</v>
      </c>
      <c r="AJ31" s="15">
        <v>0</v>
      </c>
      <c r="AK31" s="15">
        <v>0</v>
      </c>
      <c r="AL31" s="15">
        <v>0</v>
      </c>
      <c r="AM31" s="15">
        <v>0</v>
      </c>
      <c r="AN31" s="15">
        <v>0</v>
      </c>
      <c r="AO31" s="15">
        <v>0</v>
      </c>
      <c r="AP31" s="15">
        <v>0</v>
      </c>
    </row>
    <row r="32" spans="1:42">
      <c r="A32" s="15" t="s">
        <v>66</v>
      </c>
      <c r="B32" s="15">
        <v>0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0</v>
      </c>
      <c r="L32" s="15">
        <v>0</v>
      </c>
      <c r="M32" s="15">
        <v>0</v>
      </c>
      <c r="N32" s="15">
        <v>0</v>
      </c>
      <c r="O32" s="15">
        <v>0</v>
      </c>
      <c r="P32" s="15">
        <v>0</v>
      </c>
      <c r="Q32" s="15">
        <v>0</v>
      </c>
      <c r="R32" s="15">
        <v>0</v>
      </c>
      <c r="S32" s="15">
        <v>0</v>
      </c>
      <c r="T32" s="15">
        <v>0</v>
      </c>
      <c r="U32" s="15">
        <v>0</v>
      </c>
      <c r="V32" s="15">
        <v>0</v>
      </c>
      <c r="W32" s="15">
        <v>0</v>
      </c>
      <c r="X32" s="15">
        <v>0</v>
      </c>
      <c r="Y32" s="15">
        <v>0</v>
      </c>
      <c r="Z32" s="15">
        <v>0</v>
      </c>
      <c r="AA32" s="15">
        <v>0</v>
      </c>
      <c r="AB32" s="15">
        <v>0</v>
      </c>
      <c r="AC32" s="15">
        <v>0</v>
      </c>
      <c r="AD32" s="15">
        <v>0</v>
      </c>
      <c r="AE32" s="15">
        <v>0</v>
      </c>
      <c r="AF32" s="15">
        <v>0</v>
      </c>
      <c r="AG32" s="15">
        <v>0</v>
      </c>
      <c r="AH32" s="15">
        <v>0</v>
      </c>
      <c r="AI32" s="15">
        <v>0</v>
      </c>
      <c r="AJ32" s="15">
        <v>0</v>
      </c>
      <c r="AK32" s="15">
        <v>0</v>
      </c>
      <c r="AL32" s="15">
        <v>0</v>
      </c>
      <c r="AM32" s="15">
        <v>0</v>
      </c>
      <c r="AN32" s="15">
        <v>0</v>
      </c>
      <c r="AO32" s="15">
        <v>0</v>
      </c>
      <c r="AP32" s="15">
        <v>0</v>
      </c>
    </row>
    <row r="33" spans="1:42">
      <c r="A33" s="15" t="s">
        <v>67</v>
      </c>
      <c r="B33" s="15">
        <v>0</v>
      </c>
      <c r="C33" s="15">
        <v>0</v>
      </c>
      <c r="D33" s="15">
        <v>0</v>
      </c>
      <c r="E33" s="15">
        <v>0</v>
      </c>
      <c r="F33" s="15">
        <v>0</v>
      </c>
      <c r="G33" s="15">
        <v>0</v>
      </c>
      <c r="H33" s="15">
        <v>0</v>
      </c>
      <c r="I33" s="15">
        <v>0</v>
      </c>
      <c r="J33" s="15">
        <v>0</v>
      </c>
      <c r="K33" s="15">
        <v>0</v>
      </c>
      <c r="L33" s="15">
        <v>0</v>
      </c>
      <c r="M33" s="15">
        <v>0</v>
      </c>
      <c r="N33" s="15">
        <v>0</v>
      </c>
      <c r="O33" s="15">
        <v>0</v>
      </c>
      <c r="P33" s="15">
        <v>0</v>
      </c>
      <c r="Q33" s="15">
        <v>0</v>
      </c>
      <c r="R33" s="15">
        <v>0</v>
      </c>
      <c r="S33" s="15">
        <v>0</v>
      </c>
      <c r="T33" s="15">
        <v>0</v>
      </c>
      <c r="U33" s="15">
        <v>0</v>
      </c>
      <c r="V33" s="15">
        <v>0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>
        <v>0</v>
      </c>
      <c r="AH33" s="15">
        <v>0</v>
      </c>
      <c r="AI33" s="15">
        <v>0</v>
      </c>
      <c r="AJ33" s="15">
        <v>0</v>
      </c>
      <c r="AK33" s="15">
        <v>0</v>
      </c>
      <c r="AL33" s="15">
        <v>0</v>
      </c>
      <c r="AM33" s="15">
        <v>0</v>
      </c>
      <c r="AN33" s="15">
        <v>0</v>
      </c>
      <c r="AO33" s="15">
        <v>0</v>
      </c>
      <c r="AP33" s="15">
        <v>0</v>
      </c>
    </row>
    <row r="34" spans="1:42">
      <c r="A34" s="15" t="s">
        <v>68</v>
      </c>
      <c r="B34" s="15">
        <v>0</v>
      </c>
      <c r="C34" s="15">
        <v>0</v>
      </c>
      <c r="D34" s="15">
        <v>0</v>
      </c>
      <c r="E34" s="15">
        <v>0</v>
      </c>
      <c r="F34" s="15">
        <v>0</v>
      </c>
      <c r="G34" s="15">
        <v>0</v>
      </c>
      <c r="H34" s="15">
        <v>0</v>
      </c>
      <c r="I34" s="15">
        <v>0</v>
      </c>
      <c r="J34" s="15">
        <v>0</v>
      </c>
      <c r="K34" s="15">
        <v>0</v>
      </c>
      <c r="L34" s="15">
        <v>0</v>
      </c>
      <c r="M34" s="15">
        <v>0</v>
      </c>
      <c r="N34" s="15">
        <v>0</v>
      </c>
      <c r="O34" s="15">
        <v>0</v>
      </c>
      <c r="P34" s="15">
        <v>0</v>
      </c>
      <c r="Q34" s="15">
        <v>0</v>
      </c>
      <c r="R34" s="15">
        <v>0</v>
      </c>
      <c r="S34" s="15">
        <v>0</v>
      </c>
      <c r="T34" s="15">
        <v>0</v>
      </c>
      <c r="U34" s="15">
        <v>0</v>
      </c>
      <c r="V34" s="15">
        <v>0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>
        <v>0</v>
      </c>
      <c r="AH34" s="15">
        <v>0</v>
      </c>
      <c r="AI34" s="15">
        <v>0</v>
      </c>
      <c r="AJ34" s="15">
        <v>0</v>
      </c>
      <c r="AK34" s="15">
        <v>0</v>
      </c>
      <c r="AL34" s="15">
        <v>0</v>
      </c>
      <c r="AM34" s="15">
        <v>0</v>
      </c>
      <c r="AN34" s="15">
        <v>0</v>
      </c>
      <c r="AO34" s="15">
        <v>0</v>
      </c>
      <c r="AP34" s="15">
        <v>0</v>
      </c>
    </row>
    <row r="35" spans="1:42">
      <c r="A35" s="15" t="s">
        <v>69</v>
      </c>
      <c r="B35" s="15">
        <v>234902841.80000001</v>
      </c>
      <c r="C35" s="15">
        <v>386829343.89999998</v>
      </c>
      <c r="D35" s="15">
        <v>342871406.80000001</v>
      </c>
      <c r="E35" s="15">
        <v>378325428.30000001</v>
      </c>
      <c r="F35" s="15">
        <v>376987116.69999999</v>
      </c>
      <c r="G35" s="15">
        <v>374004908.39999998</v>
      </c>
      <c r="H35" s="15">
        <v>392491477.5</v>
      </c>
      <c r="I35" s="15">
        <v>390347076.19999999</v>
      </c>
      <c r="J35" s="15">
        <v>386990391.10000002</v>
      </c>
      <c r="K35" s="15">
        <v>383576676.30000001</v>
      </c>
      <c r="L35" s="15">
        <v>389015508.5</v>
      </c>
      <c r="M35" s="15">
        <v>382871799.69999999</v>
      </c>
      <c r="N35" s="15">
        <v>381914530.80000001</v>
      </c>
      <c r="O35" s="15">
        <v>373645425</v>
      </c>
      <c r="P35" s="15">
        <v>381895671.10000002</v>
      </c>
      <c r="Q35" s="15">
        <v>508973312.19999999</v>
      </c>
      <c r="R35" s="15">
        <v>500230192</v>
      </c>
      <c r="S35" s="15">
        <v>502739630.69999999</v>
      </c>
      <c r="T35" s="15">
        <v>498390987.60000002</v>
      </c>
      <c r="U35" s="15">
        <v>674204445.5</v>
      </c>
      <c r="V35" s="15">
        <v>665329119.70000005</v>
      </c>
      <c r="W35" s="15">
        <v>690245209.60000002</v>
      </c>
      <c r="X35" s="15">
        <v>685579314.70000005</v>
      </c>
      <c r="Y35" s="15">
        <v>690588742.79999995</v>
      </c>
      <c r="Z35" s="15">
        <v>686945459.39999998</v>
      </c>
      <c r="AA35" s="15">
        <v>682810419</v>
      </c>
      <c r="AB35" s="15">
        <v>673000612.20000005</v>
      </c>
      <c r="AC35" s="15">
        <v>665097429.79999995</v>
      </c>
      <c r="AD35" s="15">
        <v>654236121.60000002</v>
      </c>
      <c r="AE35" s="15">
        <v>644134015.70000005</v>
      </c>
      <c r="AF35" s="15">
        <v>634644409.89999998</v>
      </c>
      <c r="AG35" s="15">
        <v>626111682.39999998</v>
      </c>
      <c r="AH35" s="15">
        <v>614131075.39999998</v>
      </c>
      <c r="AI35" s="15">
        <v>601218403.60000002</v>
      </c>
      <c r="AJ35" s="15">
        <v>526727334.30000001</v>
      </c>
      <c r="AK35" s="15">
        <v>522965448.89999998</v>
      </c>
      <c r="AL35" s="15">
        <v>513310223.60000002</v>
      </c>
      <c r="AM35" s="15">
        <v>504195349</v>
      </c>
      <c r="AN35" s="15">
        <v>495080474.39999998</v>
      </c>
      <c r="AO35" s="15">
        <v>479920054.39999998</v>
      </c>
      <c r="AP35" s="15">
        <v>462994922.60000002</v>
      </c>
    </row>
    <row r="36" spans="1:42">
      <c r="A36" s="15" t="s">
        <v>70</v>
      </c>
      <c r="B36" s="15">
        <v>0</v>
      </c>
      <c r="C36" s="15">
        <v>0</v>
      </c>
      <c r="D36" s="15">
        <v>0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0</v>
      </c>
      <c r="K36" s="15">
        <v>0</v>
      </c>
      <c r="L36" s="15">
        <v>0</v>
      </c>
      <c r="M36" s="15">
        <v>0</v>
      </c>
      <c r="N36" s="15">
        <v>0</v>
      </c>
      <c r="O36" s="15">
        <v>0</v>
      </c>
      <c r="P36" s="15">
        <v>0</v>
      </c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>
        <v>0</v>
      </c>
      <c r="AI36" s="15">
        <v>0</v>
      </c>
      <c r="AJ36" s="15">
        <v>0</v>
      </c>
      <c r="AK36" s="15">
        <v>0</v>
      </c>
      <c r="AL36" s="15">
        <v>0</v>
      </c>
      <c r="AM36" s="15">
        <v>0</v>
      </c>
      <c r="AN36" s="15">
        <v>0</v>
      </c>
      <c r="AO36" s="15">
        <v>0</v>
      </c>
      <c r="AP36" s="15">
        <v>0</v>
      </c>
    </row>
    <row r="37" spans="1:42">
      <c r="A37" s="15" t="s">
        <v>71</v>
      </c>
      <c r="B37" s="15">
        <v>24021841.73</v>
      </c>
      <c r="C37" s="15">
        <v>22448703.699999999</v>
      </c>
      <c r="D37" s="15">
        <v>22448703.699999999</v>
      </c>
      <c r="E37" s="15">
        <v>34137414.689999998</v>
      </c>
      <c r="F37" s="15">
        <v>34137414.689999998</v>
      </c>
      <c r="G37" s="15">
        <v>34137414.689999998</v>
      </c>
      <c r="H37" s="15">
        <v>34137414.689999998</v>
      </c>
      <c r="I37" s="15">
        <v>22089739.559999999</v>
      </c>
      <c r="J37" s="15">
        <v>22089739.559999999</v>
      </c>
      <c r="K37" s="15">
        <v>22089739.559999999</v>
      </c>
      <c r="L37" s="15">
        <v>22089739.559999999</v>
      </c>
      <c r="M37" s="15">
        <v>13202293.98</v>
      </c>
      <c r="N37" s="15">
        <v>13202293.98</v>
      </c>
      <c r="O37" s="15">
        <v>13202293.98</v>
      </c>
      <c r="P37" s="15">
        <v>13202293.98</v>
      </c>
      <c r="Q37" s="15">
        <v>13202293.98</v>
      </c>
      <c r="R37" s="15">
        <v>13202293.98</v>
      </c>
      <c r="S37" s="15">
        <v>13202293.98</v>
      </c>
      <c r="T37" s="15">
        <v>13202293.98</v>
      </c>
      <c r="U37" s="15">
        <v>13202293.98</v>
      </c>
      <c r="V37" s="15">
        <v>13202293.98</v>
      </c>
      <c r="W37" s="15">
        <v>13202293.98</v>
      </c>
      <c r="X37" s="15">
        <v>13202293.98</v>
      </c>
      <c r="Y37" s="15">
        <v>16068118.27</v>
      </c>
      <c r="Z37" s="15">
        <v>16068118.27</v>
      </c>
      <c r="AA37" s="15">
        <v>16068118.27</v>
      </c>
      <c r="AB37" s="15">
        <v>16068118.27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>
        <v>0</v>
      </c>
      <c r="AI37" s="15">
        <v>0</v>
      </c>
      <c r="AJ37" s="15">
        <v>0</v>
      </c>
      <c r="AK37" s="15">
        <v>0</v>
      </c>
      <c r="AL37" s="15">
        <v>0</v>
      </c>
      <c r="AM37" s="15">
        <v>0</v>
      </c>
      <c r="AN37" s="15">
        <v>0</v>
      </c>
      <c r="AO37" s="15">
        <v>0</v>
      </c>
      <c r="AP37" s="15">
        <v>0</v>
      </c>
    </row>
    <row r="38" spans="1:42">
      <c r="A38" s="15" t="s">
        <v>72</v>
      </c>
      <c r="B38" s="15">
        <v>2250290.17</v>
      </c>
      <c r="C38" s="15">
        <v>3316315.38</v>
      </c>
      <c r="D38" s="15">
        <v>3799478.22</v>
      </c>
      <c r="E38" s="15">
        <v>624599.9</v>
      </c>
      <c r="F38" s="15">
        <v>616403</v>
      </c>
      <c r="G38" s="15">
        <v>727618.96</v>
      </c>
      <c r="H38" s="15">
        <v>1629836.7</v>
      </c>
      <c r="I38" s="15">
        <v>1523059.5</v>
      </c>
      <c r="J38" s="15">
        <v>1491588.96</v>
      </c>
      <c r="K38" s="15">
        <v>1599148.56</v>
      </c>
      <c r="L38" s="15">
        <v>19234924.100000001</v>
      </c>
      <c r="M38" s="15">
        <v>41967005.729999997</v>
      </c>
      <c r="N38" s="15">
        <v>56067899.009999998</v>
      </c>
      <c r="O38" s="15">
        <v>61924134.259999998</v>
      </c>
      <c r="P38" s="15">
        <v>59449884.520000003</v>
      </c>
      <c r="Q38" s="15">
        <v>1328217.5900000001</v>
      </c>
      <c r="R38" s="15">
        <v>1272089.81</v>
      </c>
      <c r="S38" s="15">
        <v>1354106.8799999999</v>
      </c>
      <c r="T38" s="15">
        <v>1228906.6499999999</v>
      </c>
      <c r="U38" s="15">
        <v>1103706.47</v>
      </c>
      <c r="V38" s="15">
        <v>1284918.93</v>
      </c>
      <c r="W38" s="15">
        <v>1568924.67</v>
      </c>
      <c r="X38" s="15">
        <v>2166294.94</v>
      </c>
      <c r="Y38" s="15">
        <v>43928066.689999998</v>
      </c>
      <c r="Z38" s="15">
        <v>43813415.030000001</v>
      </c>
      <c r="AA38" s="15">
        <v>47533763.369999997</v>
      </c>
      <c r="AB38" s="15">
        <v>40685026.710000001</v>
      </c>
      <c r="AC38" s="15">
        <v>38079545.119999997</v>
      </c>
      <c r="AD38" s="15">
        <v>35199092.630000003</v>
      </c>
      <c r="AE38" s="15">
        <v>32367806.809999999</v>
      </c>
      <c r="AF38" s="15">
        <v>30743430.649999999</v>
      </c>
      <c r="AG38" s="15">
        <v>24026830.82</v>
      </c>
      <c r="AH38" s="15">
        <v>21765200.75</v>
      </c>
      <c r="AI38" s="15">
        <v>19569189.120000001</v>
      </c>
      <c r="AJ38" s="15">
        <v>18370497.760000002</v>
      </c>
      <c r="AK38" s="15">
        <v>12689838.9</v>
      </c>
      <c r="AL38" s="15">
        <v>10433983.689999999</v>
      </c>
      <c r="AM38" s="15">
        <v>8142925.3300000001</v>
      </c>
      <c r="AN38" s="15">
        <v>6388394.1799999997</v>
      </c>
      <c r="AO38" s="15">
        <v>4575152.87</v>
      </c>
      <c r="AP38" s="15">
        <v>3804088.07</v>
      </c>
    </row>
    <row r="39" spans="1:42">
      <c r="A39" s="15" t="s">
        <v>73</v>
      </c>
      <c r="B39" s="15">
        <v>14488769.42</v>
      </c>
      <c r="C39" s="15">
        <v>18574824.890000001</v>
      </c>
      <c r="D39" s="15">
        <v>18574824.890000001</v>
      </c>
      <c r="E39" s="15">
        <v>25227022.140000001</v>
      </c>
      <c r="F39" s="15">
        <v>23300142.829999998</v>
      </c>
      <c r="G39" s="15">
        <v>26431970.48</v>
      </c>
      <c r="H39" s="15">
        <v>35977490.229999997</v>
      </c>
      <c r="I39" s="15">
        <v>45333381.700000003</v>
      </c>
      <c r="J39" s="15">
        <v>43063712.850000001</v>
      </c>
      <c r="K39" s="15">
        <v>45782340.689999998</v>
      </c>
      <c r="L39" s="15">
        <v>46017093.649999999</v>
      </c>
      <c r="M39" s="15">
        <v>39176787.700000003</v>
      </c>
      <c r="N39" s="15">
        <v>38840036.369999997</v>
      </c>
      <c r="O39" s="15">
        <v>36264299.939999998</v>
      </c>
      <c r="P39" s="15">
        <v>37458715.159999996</v>
      </c>
      <c r="Q39" s="15">
        <v>44488267.390000001</v>
      </c>
      <c r="R39" s="15">
        <v>45706457.409999996</v>
      </c>
      <c r="S39" s="15">
        <v>42154183.969999999</v>
      </c>
      <c r="T39" s="15">
        <v>39970931.020000003</v>
      </c>
      <c r="U39" s="15">
        <v>51636840.689999998</v>
      </c>
      <c r="V39" s="15">
        <v>50796500.560000002</v>
      </c>
      <c r="W39" s="15">
        <v>48240347.140000001</v>
      </c>
      <c r="X39" s="15">
        <v>48715977.130000003</v>
      </c>
      <c r="Y39" s="15">
        <v>52560382.450000003</v>
      </c>
      <c r="Z39" s="15">
        <v>50793253.649999999</v>
      </c>
      <c r="AA39" s="15">
        <v>48479153.539999999</v>
      </c>
      <c r="AB39" s="15">
        <v>44713258.530000001</v>
      </c>
      <c r="AC39" s="15">
        <v>37266604.649999999</v>
      </c>
      <c r="AD39" s="15">
        <v>36895294.060000002</v>
      </c>
      <c r="AE39" s="15">
        <v>36508464.109999999</v>
      </c>
      <c r="AF39" s="15">
        <v>36548157.75</v>
      </c>
      <c r="AG39" s="15">
        <v>36615883.240000002</v>
      </c>
      <c r="AH39" s="15">
        <v>36697032.869999997</v>
      </c>
      <c r="AI39" s="15">
        <v>36631069.329999998</v>
      </c>
      <c r="AJ39" s="15">
        <v>36560027.979999997</v>
      </c>
      <c r="AK39" s="15">
        <v>46761916.759999998</v>
      </c>
      <c r="AL39" s="15">
        <v>46311034.890000001</v>
      </c>
      <c r="AM39" s="15">
        <v>45188689.619999997</v>
      </c>
      <c r="AN39" s="15">
        <v>52004073.829999998</v>
      </c>
      <c r="AO39" s="15">
        <v>74241950.590000004</v>
      </c>
      <c r="AP39" s="15">
        <v>80827291.819999993</v>
      </c>
    </row>
    <row r="40" spans="1:42">
      <c r="A40" s="15" t="s">
        <v>74</v>
      </c>
      <c r="B40" s="15">
        <v>0</v>
      </c>
      <c r="C40" s="15">
        <v>0</v>
      </c>
      <c r="D40" s="15">
        <v>0</v>
      </c>
      <c r="E40" s="15">
        <v>0</v>
      </c>
      <c r="F40" s="15">
        <v>0</v>
      </c>
      <c r="G40" s="15">
        <v>0</v>
      </c>
      <c r="H40" s="15">
        <v>0</v>
      </c>
      <c r="I40" s="15">
        <v>0</v>
      </c>
      <c r="J40" s="15">
        <v>0</v>
      </c>
      <c r="K40" s="15">
        <v>0</v>
      </c>
      <c r="L40" s="15">
        <v>0</v>
      </c>
      <c r="M40" s="15">
        <v>0</v>
      </c>
      <c r="N40" s="15">
        <v>0</v>
      </c>
      <c r="O40" s="15">
        <v>0</v>
      </c>
      <c r="P40" s="15">
        <v>0</v>
      </c>
      <c r="Q40" s="15">
        <v>0</v>
      </c>
      <c r="R40" s="15">
        <v>0</v>
      </c>
      <c r="S40" s="15">
        <v>0</v>
      </c>
      <c r="T40" s="15">
        <v>0</v>
      </c>
      <c r="U40" s="15">
        <v>50676015.140000001</v>
      </c>
      <c r="V40" s="15">
        <v>51003303.479999997</v>
      </c>
      <c r="W40" s="15">
        <v>51136728.899999999</v>
      </c>
      <c r="X40" s="15">
        <v>51226589.939999998</v>
      </c>
      <c r="Y40" s="15">
        <v>89402958.519999996</v>
      </c>
      <c r="Z40" s="15">
        <v>89959557.930000007</v>
      </c>
      <c r="AA40" s="15">
        <v>90384248.879999995</v>
      </c>
      <c r="AB40" s="15">
        <v>52760863.520000003</v>
      </c>
      <c r="AC40" s="15">
        <v>90533141.659999996</v>
      </c>
      <c r="AD40" s="15">
        <v>77890451.540000007</v>
      </c>
      <c r="AE40" s="15">
        <v>90574158.819999993</v>
      </c>
      <c r="AF40" s="15">
        <v>116373529.7</v>
      </c>
      <c r="AG40" s="15">
        <v>108704523.7</v>
      </c>
      <c r="AH40" s="15">
        <v>105594832.2</v>
      </c>
      <c r="AI40" s="15">
        <v>104711631.3</v>
      </c>
      <c r="AJ40" s="15">
        <v>104753955.59999999</v>
      </c>
      <c r="AK40" s="15">
        <v>103383547</v>
      </c>
      <c r="AL40" s="15">
        <v>102411543.8</v>
      </c>
      <c r="AM40" s="15">
        <v>102459361.59999999</v>
      </c>
      <c r="AN40" s="15">
        <v>107662379.90000001</v>
      </c>
      <c r="AO40" s="15">
        <v>107472928.2</v>
      </c>
      <c r="AP40" s="15">
        <v>102704259.7</v>
      </c>
    </row>
    <row r="41" spans="1:42">
      <c r="A41" s="15" t="s">
        <v>75</v>
      </c>
      <c r="B41" s="15">
        <v>1180552877</v>
      </c>
      <c r="C41" s="15">
        <v>1457978556</v>
      </c>
      <c r="D41" s="15">
        <v>1336541619</v>
      </c>
      <c r="E41" s="15">
        <v>1712216717</v>
      </c>
      <c r="F41" s="15">
        <v>1760158479</v>
      </c>
      <c r="G41" s="15">
        <v>1825269923</v>
      </c>
      <c r="H41" s="15">
        <v>1899001231</v>
      </c>
      <c r="I41" s="15">
        <v>1950345112</v>
      </c>
      <c r="J41" s="15">
        <v>1941690398</v>
      </c>
      <c r="K41" s="15">
        <v>2039256024</v>
      </c>
      <c r="L41" s="15">
        <v>2195882971</v>
      </c>
      <c r="M41" s="15">
        <v>2195568814</v>
      </c>
      <c r="N41" s="15">
        <v>2277181312</v>
      </c>
      <c r="O41" s="15">
        <v>2275578923</v>
      </c>
      <c r="P41" s="15">
        <v>2208175476</v>
      </c>
      <c r="Q41" s="15">
        <v>2296745451</v>
      </c>
      <c r="R41" s="15">
        <v>2277562551</v>
      </c>
      <c r="S41" s="15">
        <v>2269159215</v>
      </c>
      <c r="T41" s="15">
        <v>2356162968</v>
      </c>
      <c r="U41" s="15">
        <v>2916627431</v>
      </c>
      <c r="V41" s="15">
        <v>2914570237</v>
      </c>
      <c r="W41" s="15">
        <v>2920548611</v>
      </c>
      <c r="X41" s="15">
        <v>2957816204</v>
      </c>
      <c r="Y41" s="15">
        <v>3204994006</v>
      </c>
      <c r="Z41" s="15">
        <v>3212807667</v>
      </c>
      <c r="AA41" s="15">
        <v>3162708813</v>
      </c>
      <c r="AB41" s="15">
        <v>3131126143</v>
      </c>
      <c r="AC41" s="15">
        <v>3108054694</v>
      </c>
      <c r="AD41" s="15">
        <v>3121084495</v>
      </c>
      <c r="AE41" s="15">
        <v>3099663112</v>
      </c>
      <c r="AF41" s="15">
        <v>3112282067</v>
      </c>
      <c r="AG41" s="15">
        <v>3013308143</v>
      </c>
      <c r="AH41" s="15">
        <v>3041094579</v>
      </c>
      <c r="AI41" s="15">
        <v>2916798775</v>
      </c>
      <c r="AJ41" s="15">
        <v>2826263737</v>
      </c>
      <c r="AK41" s="15">
        <v>2827711820</v>
      </c>
      <c r="AL41" s="15">
        <v>2801327936</v>
      </c>
      <c r="AM41" s="15">
        <v>2914427197</v>
      </c>
      <c r="AN41" s="15">
        <v>3135769695</v>
      </c>
      <c r="AO41" s="15">
        <v>2964878023</v>
      </c>
      <c r="AP41" s="15">
        <v>2993910251</v>
      </c>
    </row>
    <row r="42" spans="1:42">
      <c r="A42" s="15" t="s">
        <v>76</v>
      </c>
      <c r="B42" s="15">
        <v>3075124603</v>
      </c>
      <c r="C42" s="15">
        <v>4043487930</v>
      </c>
      <c r="D42" s="15">
        <v>5538842561</v>
      </c>
      <c r="E42" s="15">
        <v>5711258616</v>
      </c>
      <c r="F42" s="15">
        <v>6213536333</v>
      </c>
      <c r="G42" s="15">
        <v>6062561283</v>
      </c>
      <c r="H42" s="15">
        <v>5616853226</v>
      </c>
      <c r="I42" s="15">
        <v>5415580387</v>
      </c>
      <c r="J42" s="15">
        <v>5472189464</v>
      </c>
      <c r="K42" s="15">
        <v>5889690550</v>
      </c>
      <c r="L42" s="15">
        <v>6184681615</v>
      </c>
      <c r="M42" s="15">
        <v>6264952674</v>
      </c>
      <c r="N42" s="15">
        <v>6559403402</v>
      </c>
      <c r="O42" s="15">
        <v>6855460567</v>
      </c>
      <c r="P42" s="15">
        <v>6942694754</v>
      </c>
      <c r="Q42" s="15">
        <v>6811426825</v>
      </c>
      <c r="R42" s="15">
        <v>7281512024</v>
      </c>
      <c r="S42" s="15">
        <v>7518207265</v>
      </c>
      <c r="T42" s="15">
        <v>7431391060</v>
      </c>
      <c r="U42" s="15">
        <v>8230766030</v>
      </c>
      <c r="V42" s="15">
        <v>8781848704</v>
      </c>
      <c r="W42" s="15">
        <v>9810812185</v>
      </c>
      <c r="X42" s="15">
        <v>9990894287</v>
      </c>
      <c r="Y42" s="15">
        <v>10252108275</v>
      </c>
      <c r="Z42" s="15">
        <v>10286277864</v>
      </c>
      <c r="AA42" s="15">
        <v>10202414694</v>
      </c>
      <c r="AB42" s="15">
        <v>9801227875</v>
      </c>
      <c r="AC42" s="15">
        <v>9583485016</v>
      </c>
      <c r="AD42" s="15">
        <v>9344201421</v>
      </c>
      <c r="AE42" s="15">
        <v>9340642105</v>
      </c>
      <c r="AF42" s="15">
        <v>9316457033</v>
      </c>
      <c r="AG42" s="15">
        <v>9016697734</v>
      </c>
      <c r="AH42" s="15">
        <v>8375263942</v>
      </c>
      <c r="AI42" s="15">
        <v>8394853679</v>
      </c>
      <c r="AJ42" s="15">
        <v>8295523241</v>
      </c>
      <c r="AK42" s="15">
        <v>8056102508</v>
      </c>
      <c r="AL42" s="15">
        <v>8020123435</v>
      </c>
      <c r="AM42" s="15">
        <v>8645191285</v>
      </c>
      <c r="AN42" s="15">
        <v>11562917135</v>
      </c>
      <c r="AO42" s="15">
        <v>13952843217</v>
      </c>
      <c r="AP42" s="15">
        <v>15799458953</v>
      </c>
    </row>
    <row r="43" spans="1:42">
      <c r="A43" s="15" t="s">
        <v>77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</row>
    <row r="44" spans="1:42">
      <c r="A44" s="15" t="s">
        <v>78</v>
      </c>
      <c r="B44" s="15">
        <v>530507480.89999998</v>
      </c>
      <c r="C44" s="15">
        <v>689195464.60000002</v>
      </c>
      <c r="D44" s="15">
        <v>812260872.29999995</v>
      </c>
      <c r="E44" s="15">
        <v>791267960</v>
      </c>
      <c r="F44" s="15">
        <v>821492074.70000005</v>
      </c>
      <c r="G44" s="15">
        <v>1000702789</v>
      </c>
      <c r="H44" s="15">
        <v>1347558382</v>
      </c>
      <c r="I44" s="15">
        <v>1391621368</v>
      </c>
      <c r="J44" s="15">
        <v>1410525006</v>
      </c>
      <c r="K44" s="15">
        <v>1682558084</v>
      </c>
      <c r="L44" s="15">
        <v>1987958087</v>
      </c>
      <c r="M44" s="15">
        <v>1185588087</v>
      </c>
      <c r="N44" s="15">
        <v>1180588087</v>
      </c>
      <c r="O44" s="15">
        <v>1189900000</v>
      </c>
      <c r="P44" s="15">
        <v>1594900000</v>
      </c>
      <c r="Q44" s="15">
        <v>1390696275</v>
      </c>
      <c r="R44" s="15">
        <v>1293500000</v>
      </c>
      <c r="S44" s="15">
        <v>1302000000</v>
      </c>
      <c r="T44" s="15">
        <v>1406500000</v>
      </c>
      <c r="U44" s="15">
        <v>2150039477</v>
      </c>
      <c r="V44" s="15">
        <v>2427657427</v>
      </c>
      <c r="W44" s="15">
        <v>1602657427</v>
      </c>
      <c r="X44" s="15">
        <v>1821043600</v>
      </c>
      <c r="Y44" s="15">
        <v>1633057530</v>
      </c>
      <c r="Z44" s="15">
        <v>1758052666</v>
      </c>
      <c r="AA44" s="15">
        <v>1747521072</v>
      </c>
      <c r="AB44" s="15">
        <v>1395852736</v>
      </c>
      <c r="AC44" s="15">
        <v>1094000000</v>
      </c>
      <c r="AD44" s="15">
        <v>1015000000</v>
      </c>
      <c r="AE44" s="15">
        <v>831000000</v>
      </c>
      <c r="AF44" s="15">
        <v>921000000</v>
      </c>
      <c r="AG44" s="15">
        <v>710000000</v>
      </c>
      <c r="AH44" s="15">
        <v>1248300000</v>
      </c>
      <c r="AI44" s="15">
        <v>1298300000</v>
      </c>
      <c r="AJ44" s="15">
        <v>1075000000</v>
      </c>
      <c r="AK44" s="15">
        <v>875000000</v>
      </c>
      <c r="AL44" s="15">
        <v>775000000</v>
      </c>
      <c r="AM44" s="15">
        <v>878900000</v>
      </c>
      <c r="AN44" s="15">
        <v>652900000</v>
      </c>
      <c r="AO44" s="15">
        <v>806768007.79999995</v>
      </c>
      <c r="AP44" s="15">
        <v>749000000</v>
      </c>
    </row>
    <row r="45" spans="1:42">
      <c r="A45" s="15" t="s">
        <v>79</v>
      </c>
      <c r="B45" s="15">
        <v>0</v>
      </c>
      <c r="C45" s="15">
        <v>0</v>
      </c>
      <c r="D45" s="15">
        <v>0</v>
      </c>
      <c r="E45" s="15">
        <v>0</v>
      </c>
      <c r="F45" s="15">
        <v>0</v>
      </c>
      <c r="G45" s="15">
        <v>0</v>
      </c>
      <c r="H45" s="15">
        <v>0</v>
      </c>
      <c r="I45" s="15">
        <v>0</v>
      </c>
      <c r="J45" s="15">
        <v>0</v>
      </c>
      <c r="K45" s="15">
        <v>0</v>
      </c>
      <c r="L45" s="15">
        <v>0</v>
      </c>
      <c r="M45" s="15">
        <v>0</v>
      </c>
      <c r="N45" s="15">
        <v>0</v>
      </c>
      <c r="O45" s="15">
        <v>0</v>
      </c>
      <c r="P45" s="15">
        <v>0</v>
      </c>
      <c r="Q45" s="15">
        <v>0</v>
      </c>
      <c r="R45" s="15">
        <v>0</v>
      </c>
      <c r="S45" s="15">
        <v>0</v>
      </c>
      <c r="T45" s="15">
        <v>0</v>
      </c>
      <c r="U45" s="15">
        <v>0</v>
      </c>
      <c r="V45" s="15">
        <v>0</v>
      </c>
      <c r="W45" s="15">
        <v>0</v>
      </c>
      <c r="X45" s="15">
        <v>0</v>
      </c>
      <c r="Y45" s="15">
        <v>0</v>
      </c>
      <c r="Z45" s="15">
        <v>9290087.5199999996</v>
      </c>
      <c r="AA45" s="15">
        <v>16719558.25</v>
      </c>
      <c r="AB45" s="15">
        <v>30788528.23</v>
      </c>
      <c r="AC45" s="15">
        <v>0</v>
      </c>
      <c r="AD45" s="15">
        <v>34257741.68</v>
      </c>
      <c r="AE45" s="15">
        <v>108304501.2</v>
      </c>
      <c r="AF45" s="15">
        <v>85174401.510000005</v>
      </c>
      <c r="AG45" s="15">
        <v>0</v>
      </c>
      <c r="AH45" s="15">
        <v>0</v>
      </c>
      <c r="AI45" s="15">
        <v>0</v>
      </c>
      <c r="AJ45" s="15">
        <v>0</v>
      </c>
      <c r="AK45" s="15">
        <v>0</v>
      </c>
      <c r="AL45" s="15">
        <v>0</v>
      </c>
      <c r="AM45" s="15">
        <v>0</v>
      </c>
      <c r="AN45" s="15">
        <v>102178820.5</v>
      </c>
      <c r="AO45" s="15">
        <v>0</v>
      </c>
      <c r="AP45" s="15">
        <v>0</v>
      </c>
    </row>
    <row r="46" spans="1:42">
      <c r="A46" s="15" t="s">
        <v>80</v>
      </c>
      <c r="B46" s="15">
        <v>188640135.59999999</v>
      </c>
      <c r="C46" s="15">
        <v>360653881.10000002</v>
      </c>
      <c r="D46" s="15">
        <v>382146205</v>
      </c>
      <c r="E46" s="15">
        <v>614528570.79999995</v>
      </c>
      <c r="F46" s="15">
        <v>1116260409</v>
      </c>
      <c r="G46" s="15">
        <v>952689502</v>
      </c>
      <c r="H46" s="15">
        <v>362640852.80000001</v>
      </c>
      <c r="I46" s="15">
        <v>210021398.40000001</v>
      </c>
      <c r="J46" s="15">
        <v>107064662.2</v>
      </c>
      <c r="K46" s="15">
        <v>138004096.59999999</v>
      </c>
      <c r="L46" s="15">
        <v>112892567.09999999</v>
      </c>
      <c r="M46" s="15">
        <v>106279801</v>
      </c>
      <c r="N46" s="15">
        <v>98737118.75</v>
      </c>
      <c r="O46" s="15">
        <v>127211514.3</v>
      </c>
      <c r="P46" s="15">
        <v>107241551.2</v>
      </c>
      <c r="Q46" s="15">
        <v>126818608.3</v>
      </c>
      <c r="R46" s="15">
        <v>101763037.7</v>
      </c>
      <c r="S46" s="15">
        <v>79355217.920000002</v>
      </c>
      <c r="T46" s="15">
        <v>254634717.09999999</v>
      </c>
      <c r="U46" s="15">
        <v>330927705.39999998</v>
      </c>
      <c r="V46" s="15">
        <v>203594729.80000001</v>
      </c>
      <c r="W46" s="15">
        <v>158564906.40000001</v>
      </c>
      <c r="X46" s="15">
        <v>179753627.69999999</v>
      </c>
      <c r="Y46" s="15">
        <v>154291796.30000001</v>
      </c>
      <c r="Z46" s="15">
        <v>163134565.90000001</v>
      </c>
      <c r="AA46" s="15">
        <v>176777382.19999999</v>
      </c>
      <c r="AB46" s="15">
        <v>156148455.90000001</v>
      </c>
      <c r="AC46" s="15">
        <v>163417071.30000001</v>
      </c>
      <c r="AD46" s="15">
        <v>140659668.30000001</v>
      </c>
      <c r="AE46" s="15">
        <v>63972869.619999997</v>
      </c>
      <c r="AF46" s="15">
        <v>58498986.799999997</v>
      </c>
      <c r="AG46" s="15">
        <v>74361345.75</v>
      </c>
      <c r="AH46" s="15">
        <v>95660745.400000006</v>
      </c>
      <c r="AI46" s="15">
        <v>120962206.90000001</v>
      </c>
      <c r="AJ46" s="15">
        <v>106568422.40000001</v>
      </c>
      <c r="AK46" s="15">
        <v>102068530.7</v>
      </c>
      <c r="AL46" s="15">
        <v>123964879.2</v>
      </c>
      <c r="AM46" s="15">
        <v>128471244.09999999</v>
      </c>
      <c r="AN46" s="15">
        <v>106536793</v>
      </c>
      <c r="AO46" s="15">
        <v>85749158.709999993</v>
      </c>
      <c r="AP46" s="15">
        <v>81020205.900000006</v>
      </c>
    </row>
    <row r="47" spans="1:42">
      <c r="A47" s="15" t="s">
        <v>81</v>
      </c>
      <c r="B47" s="15">
        <v>244625584.09999999</v>
      </c>
      <c r="C47" s="15">
        <v>284876208.39999998</v>
      </c>
      <c r="D47" s="15">
        <v>418124921.19999999</v>
      </c>
      <c r="E47" s="15">
        <v>318468094.80000001</v>
      </c>
      <c r="F47" s="15">
        <v>317182858.39999998</v>
      </c>
      <c r="G47" s="15">
        <v>306288780.5</v>
      </c>
      <c r="H47" s="15">
        <v>304125618.39999998</v>
      </c>
      <c r="I47" s="15">
        <v>385790006.60000002</v>
      </c>
      <c r="J47" s="15">
        <v>432937615.5</v>
      </c>
      <c r="K47" s="15">
        <v>469854967.5</v>
      </c>
      <c r="L47" s="15">
        <v>430637275.30000001</v>
      </c>
      <c r="M47" s="15">
        <v>310561442.89999998</v>
      </c>
      <c r="N47" s="15">
        <v>384837519.60000002</v>
      </c>
      <c r="O47" s="15">
        <v>341015623.39999998</v>
      </c>
      <c r="P47" s="15">
        <v>352949530.10000002</v>
      </c>
      <c r="Q47" s="15">
        <v>380886404.19999999</v>
      </c>
      <c r="R47" s="15">
        <v>339215375.30000001</v>
      </c>
      <c r="S47" s="15">
        <v>392206293.5</v>
      </c>
      <c r="T47" s="15">
        <v>397542431</v>
      </c>
      <c r="U47" s="15">
        <v>351676414</v>
      </c>
      <c r="V47" s="15">
        <v>380992295.30000001</v>
      </c>
      <c r="W47" s="15">
        <v>390875632</v>
      </c>
      <c r="X47" s="15">
        <v>364412017.5</v>
      </c>
      <c r="Y47" s="15">
        <v>397031557.10000002</v>
      </c>
      <c r="Z47" s="15">
        <v>420844802.30000001</v>
      </c>
      <c r="AA47" s="15">
        <v>404404470.60000002</v>
      </c>
      <c r="AB47" s="15">
        <v>316538679.89999998</v>
      </c>
      <c r="AC47" s="15">
        <v>382110259.5</v>
      </c>
      <c r="AD47" s="15">
        <v>340651435.10000002</v>
      </c>
      <c r="AE47" s="15">
        <v>387643292.5</v>
      </c>
      <c r="AF47" s="15">
        <v>360767636.30000001</v>
      </c>
      <c r="AG47" s="15">
        <v>334608636.30000001</v>
      </c>
      <c r="AH47" s="15">
        <v>326962215.69999999</v>
      </c>
      <c r="AI47" s="15">
        <v>328663277.80000001</v>
      </c>
      <c r="AJ47" s="15">
        <v>322891836.19999999</v>
      </c>
      <c r="AK47" s="15">
        <v>352245046.60000002</v>
      </c>
      <c r="AL47" s="15">
        <v>281566768.30000001</v>
      </c>
      <c r="AM47" s="15">
        <v>287389771.60000002</v>
      </c>
      <c r="AN47" s="15">
        <v>323233658</v>
      </c>
      <c r="AO47" s="15">
        <v>344711209.60000002</v>
      </c>
      <c r="AP47" s="15">
        <v>396324850.5</v>
      </c>
    </row>
    <row r="48" spans="1:42">
      <c r="A48" s="15" t="s">
        <v>82</v>
      </c>
      <c r="B48" s="15">
        <v>121982495.7</v>
      </c>
      <c r="C48" s="15">
        <v>237596257.69999999</v>
      </c>
      <c r="D48" s="15">
        <v>66888778.399999999</v>
      </c>
      <c r="E48" s="15">
        <v>182537061.40000001</v>
      </c>
      <c r="F48" s="15">
        <v>165360745.90000001</v>
      </c>
      <c r="G48" s="15">
        <v>93164420.530000001</v>
      </c>
      <c r="H48" s="15">
        <v>92698577.909999996</v>
      </c>
      <c r="I48" s="15">
        <v>82988725.299999997</v>
      </c>
      <c r="J48" s="15">
        <v>123350413.5</v>
      </c>
      <c r="K48" s="15">
        <v>150932993.80000001</v>
      </c>
      <c r="L48" s="15">
        <v>101044321.90000001</v>
      </c>
      <c r="M48" s="15">
        <v>121836169</v>
      </c>
      <c r="N48" s="15">
        <v>175608885.59999999</v>
      </c>
      <c r="O48" s="15">
        <v>235471512.30000001</v>
      </c>
      <c r="P48" s="15">
        <v>241031448.59999999</v>
      </c>
      <c r="Q48" s="15">
        <v>132310079.5</v>
      </c>
      <c r="R48" s="15">
        <v>203782587.69999999</v>
      </c>
      <c r="S48" s="15">
        <v>173493860.5</v>
      </c>
      <c r="T48" s="15">
        <v>158970862.09999999</v>
      </c>
      <c r="U48" s="15">
        <v>81017749.409999996</v>
      </c>
      <c r="V48" s="15">
        <v>78399827.540000007</v>
      </c>
      <c r="W48" s="15">
        <v>68533915.349999994</v>
      </c>
      <c r="X48" s="15">
        <v>108279969.8</v>
      </c>
      <c r="Y48" s="15">
        <v>68344815.450000003</v>
      </c>
      <c r="Z48" s="15">
        <v>123768808.90000001</v>
      </c>
      <c r="AA48" s="15">
        <v>75544005.909999996</v>
      </c>
      <c r="AB48" s="15">
        <v>13252949.810000001</v>
      </c>
      <c r="AC48" s="15">
        <v>58632045.439999998</v>
      </c>
      <c r="AD48" s="15">
        <v>13146027.789999999</v>
      </c>
      <c r="AE48" s="15">
        <v>52702474.93</v>
      </c>
      <c r="AF48" s="15">
        <v>57009277.82</v>
      </c>
      <c r="AG48" s="15">
        <v>46539629.759999998</v>
      </c>
      <c r="AH48" s="15">
        <v>90976990.290000007</v>
      </c>
      <c r="AI48" s="15">
        <v>46736099.090000004</v>
      </c>
      <c r="AJ48" s="15">
        <v>124759028.5</v>
      </c>
      <c r="AK48" s="15">
        <v>78186934.140000001</v>
      </c>
      <c r="AL48" s="15">
        <v>149645741.30000001</v>
      </c>
      <c r="AM48" s="15">
        <v>188069381.09999999</v>
      </c>
      <c r="AN48" s="15">
        <v>151732832.59999999</v>
      </c>
      <c r="AO48" s="15">
        <v>394284079</v>
      </c>
      <c r="AP48" s="15">
        <v>309895193.69999999</v>
      </c>
    </row>
    <row r="49" spans="1:42">
      <c r="A49" s="15" t="s">
        <v>83</v>
      </c>
      <c r="B49" s="15">
        <v>0</v>
      </c>
      <c r="C49" s="15">
        <v>0</v>
      </c>
      <c r="D49" s="15">
        <v>0</v>
      </c>
      <c r="E49" s="15">
        <v>0</v>
      </c>
      <c r="F49" s="15">
        <v>0</v>
      </c>
      <c r="G49" s="15">
        <v>0</v>
      </c>
      <c r="H49" s="15">
        <v>0</v>
      </c>
      <c r="I49" s="15">
        <v>0</v>
      </c>
      <c r="J49" s="15">
        <v>0</v>
      </c>
      <c r="K49" s="15">
        <v>0</v>
      </c>
      <c r="L49" s="15">
        <v>0</v>
      </c>
      <c r="M49" s="15">
        <v>0</v>
      </c>
      <c r="N49" s="15">
        <v>0</v>
      </c>
      <c r="O49" s="15">
        <v>0</v>
      </c>
      <c r="P49" s="15">
        <v>0</v>
      </c>
      <c r="Q49" s="15">
        <v>0</v>
      </c>
      <c r="R49" s="15">
        <v>0</v>
      </c>
      <c r="S49" s="15">
        <v>0</v>
      </c>
      <c r="T49" s="15">
        <v>0</v>
      </c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>
        <v>0</v>
      </c>
      <c r="AC49" s="15">
        <v>0</v>
      </c>
      <c r="AD49" s="15">
        <v>0</v>
      </c>
      <c r="AE49" s="15">
        <v>0</v>
      </c>
      <c r="AF49" s="15">
        <v>0</v>
      </c>
      <c r="AG49" s="15">
        <v>0</v>
      </c>
      <c r="AH49" s="15">
        <v>0</v>
      </c>
      <c r="AI49" s="15">
        <v>0</v>
      </c>
      <c r="AJ49" s="15">
        <v>0</v>
      </c>
      <c r="AK49" s="15">
        <v>0</v>
      </c>
      <c r="AL49" s="15">
        <v>0</v>
      </c>
      <c r="AM49" s="15">
        <v>0</v>
      </c>
      <c r="AN49" s="15">
        <v>0</v>
      </c>
      <c r="AO49" s="15">
        <v>0</v>
      </c>
      <c r="AP49" s="15">
        <v>0</v>
      </c>
    </row>
    <row r="50" spans="1:42">
      <c r="A50" s="15" t="s">
        <v>84</v>
      </c>
      <c r="B50" s="15">
        <v>78828250.099999994</v>
      </c>
      <c r="C50" s="15">
        <v>78966176.700000003</v>
      </c>
      <c r="D50" s="15">
        <v>84102180.590000004</v>
      </c>
      <c r="E50" s="15">
        <v>93632949.390000001</v>
      </c>
      <c r="F50" s="15">
        <v>56707578.880000003</v>
      </c>
      <c r="G50" s="15">
        <v>51341348.079999998</v>
      </c>
      <c r="H50" s="15">
        <v>45285064.259999998</v>
      </c>
      <c r="I50" s="15">
        <v>53745382.659999996</v>
      </c>
      <c r="J50" s="15">
        <v>49396888.479999997</v>
      </c>
      <c r="K50" s="15">
        <v>48177468.619999997</v>
      </c>
      <c r="L50" s="15">
        <v>52505130.659999996</v>
      </c>
      <c r="M50" s="15">
        <v>55087653.82</v>
      </c>
      <c r="N50" s="15">
        <v>52058593.439999998</v>
      </c>
      <c r="O50" s="15">
        <v>60160099.609999999</v>
      </c>
      <c r="P50" s="15">
        <v>76540917.319999993</v>
      </c>
      <c r="Q50" s="15">
        <v>65108930.549999997</v>
      </c>
      <c r="R50" s="15">
        <v>47486771.93</v>
      </c>
      <c r="S50" s="15">
        <v>46021745.579999998</v>
      </c>
      <c r="T50" s="15">
        <v>48896513.210000001</v>
      </c>
      <c r="U50" s="15">
        <v>50979859.009999998</v>
      </c>
      <c r="V50" s="15">
        <v>23674453.629999999</v>
      </c>
      <c r="W50" s="15">
        <v>31736055.440000001</v>
      </c>
      <c r="X50" s="15">
        <v>47971794.289999999</v>
      </c>
      <c r="Y50" s="15">
        <v>47296591.130000003</v>
      </c>
      <c r="Z50" s="15">
        <v>38458495.649999999</v>
      </c>
      <c r="AA50" s="15">
        <v>41207536.82</v>
      </c>
      <c r="AB50" s="15">
        <v>51404995.740000002</v>
      </c>
      <c r="AC50" s="15">
        <v>62255918.939999998</v>
      </c>
      <c r="AD50" s="15">
        <v>48828269.310000002</v>
      </c>
      <c r="AE50" s="15">
        <v>43308566.619999997</v>
      </c>
      <c r="AF50" s="15">
        <v>41966333.299999997</v>
      </c>
      <c r="AG50" s="15">
        <v>35703068.719999999</v>
      </c>
      <c r="AH50" s="15">
        <v>36525782.159999996</v>
      </c>
      <c r="AI50" s="15">
        <v>40222278.659999996</v>
      </c>
      <c r="AJ50" s="15">
        <v>42508516.159999996</v>
      </c>
      <c r="AK50" s="15">
        <v>44464942.810000002</v>
      </c>
      <c r="AL50" s="15">
        <v>48537872.189999998</v>
      </c>
      <c r="AM50" s="15">
        <v>82616297.120000005</v>
      </c>
      <c r="AN50" s="15">
        <v>544964407.70000005</v>
      </c>
      <c r="AO50" s="15">
        <v>488506845.5</v>
      </c>
      <c r="AP50" s="15">
        <v>246365111.19999999</v>
      </c>
    </row>
    <row r="51" spans="1:42">
      <c r="A51" s="15" t="s">
        <v>85</v>
      </c>
      <c r="B51" s="15">
        <v>24230435.780000001</v>
      </c>
      <c r="C51" s="15">
        <v>71546409.599999994</v>
      </c>
      <c r="D51" s="15">
        <v>75753034.829999998</v>
      </c>
      <c r="E51" s="15">
        <v>107590370</v>
      </c>
      <c r="F51" s="15">
        <v>82899920.109999999</v>
      </c>
      <c r="G51" s="15">
        <v>77191043.719999999</v>
      </c>
      <c r="H51" s="15">
        <v>81156346.829999998</v>
      </c>
      <c r="I51" s="15">
        <v>30427724.59</v>
      </c>
      <c r="J51" s="15">
        <v>44214905.200000003</v>
      </c>
      <c r="K51" s="15">
        <v>24790631.34</v>
      </c>
      <c r="L51" s="15">
        <v>64179149.210000001</v>
      </c>
      <c r="M51" s="15">
        <v>80272175.590000004</v>
      </c>
      <c r="N51" s="15">
        <v>68776435.5</v>
      </c>
      <c r="O51" s="15">
        <v>96318156.260000005</v>
      </c>
      <c r="P51" s="15">
        <v>83145349.719999999</v>
      </c>
      <c r="Q51" s="15">
        <v>70187181.819999993</v>
      </c>
      <c r="R51" s="15">
        <v>50903152.490000002</v>
      </c>
      <c r="S51" s="15">
        <v>60781955.18</v>
      </c>
      <c r="T51" s="15">
        <v>74577803.989999995</v>
      </c>
      <c r="U51" s="15">
        <v>46126520.020000003</v>
      </c>
      <c r="V51" s="15">
        <v>77995133.290000007</v>
      </c>
      <c r="W51" s="15">
        <v>30316343.190000001</v>
      </c>
      <c r="X51" s="15">
        <v>26648376.84</v>
      </c>
      <c r="Y51" s="15">
        <v>15840815.49</v>
      </c>
      <c r="Z51" s="15">
        <v>20492890.649999999</v>
      </c>
      <c r="AA51" s="15">
        <v>-29662452.469999999</v>
      </c>
      <c r="AB51" s="15">
        <v>-21926671.09</v>
      </c>
      <c r="AC51" s="15">
        <v>12317773.189999999</v>
      </c>
      <c r="AD51" s="15">
        <v>8992005.2200000007</v>
      </c>
      <c r="AE51" s="15">
        <v>20220021.260000002</v>
      </c>
      <c r="AF51" s="15">
        <v>7950867.5300000003</v>
      </c>
      <c r="AG51" s="15">
        <v>45275050.409999996</v>
      </c>
      <c r="AH51" s="15">
        <v>39153356.280000001</v>
      </c>
      <c r="AI51" s="15">
        <v>41467610.740000002</v>
      </c>
      <c r="AJ51" s="15">
        <v>49900609.409999996</v>
      </c>
      <c r="AK51" s="15">
        <v>56904222.200000003</v>
      </c>
      <c r="AL51" s="15">
        <v>32653020.789999999</v>
      </c>
      <c r="AM51" s="15">
        <v>131657347.90000001</v>
      </c>
      <c r="AN51" s="15">
        <v>574118737.60000002</v>
      </c>
      <c r="AO51" s="15">
        <v>736806756.10000002</v>
      </c>
      <c r="AP51" s="15">
        <v>833744073.70000005</v>
      </c>
    </row>
    <row r="52" spans="1:42">
      <c r="A52" s="15" t="s">
        <v>86</v>
      </c>
      <c r="B52" s="15">
        <v>51924971.75</v>
      </c>
      <c r="C52" s="15">
        <v>52781103.490000002</v>
      </c>
      <c r="D52" s="15">
        <v>54064352.25</v>
      </c>
      <c r="E52" s="15">
        <v>61789322.579999998</v>
      </c>
      <c r="F52" s="15">
        <v>67438362.640000001</v>
      </c>
      <c r="G52" s="15">
        <v>9458445.4900000002</v>
      </c>
      <c r="H52" s="15">
        <v>9477843.7699999996</v>
      </c>
      <c r="I52" s="15">
        <v>11262947.51</v>
      </c>
      <c r="J52" s="15">
        <v>11038073.640000001</v>
      </c>
      <c r="K52" s="15">
        <v>9981769.1199999992</v>
      </c>
      <c r="L52" s="15">
        <v>10154942.619999999</v>
      </c>
      <c r="M52" s="15">
        <v>10336030.699999999</v>
      </c>
      <c r="N52" s="15">
        <v>14287405.699999999</v>
      </c>
      <c r="O52" s="15">
        <v>15351211.51</v>
      </c>
      <c r="P52" s="15">
        <v>19801924.109999999</v>
      </c>
      <c r="Q52" s="15">
        <v>12447735.109999999</v>
      </c>
      <c r="R52" s="15">
        <v>27169682.93</v>
      </c>
      <c r="S52" s="15">
        <v>45998120.149999999</v>
      </c>
      <c r="T52" s="15">
        <v>40341223.700000003</v>
      </c>
      <c r="U52" s="15">
        <v>6163721.2199999997</v>
      </c>
      <c r="V52" s="15">
        <v>7308430.5499999998</v>
      </c>
      <c r="W52" s="15">
        <v>29359663.280000001</v>
      </c>
      <c r="X52" s="15">
        <v>45536030.340000004</v>
      </c>
      <c r="Y52" s="15">
        <v>63268124.810000002</v>
      </c>
      <c r="Z52" s="15">
        <v>10728086</v>
      </c>
      <c r="AA52" s="15">
        <v>26469318.690000001</v>
      </c>
      <c r="AB52" s="15">
        <v>46175284.369999997</v>
      </c>
      <c r="AC52" s="15">
        <v>65031271.460000001</v>
      </c>
      <c r="AD52" s="15">
        <v>13364583.49</v>
      </c>
      <c r="AE52" s="15">
        <v>26773006.989999998</v>
      </c>
      <c r="AF52" s="15">
        <v>43043420.420000002</v>
      </c>
      <c r="AG52" s="15">
        <v>59526503.420000002</v>
      </c>
      <c r="AH52" s="15">
        <v>6449167.75</v>
      </c>
      <c r="AI52" s="15">
        <v>8795562.9000000004</v>
      </c>
      <c r="AJ52" s="15">
        <v>7523113.9900000002</v>
      </c>
      <c r="AK52" s="15">
        <v>9237869.5700000003</v>
      </c>
      <c r="AL52" s="15">
        <v>6542034.5</v>
      </c>
      <c r="AM52" s="15">
        <v>7241412.0800000001</v>
      </c>
      <c r="AN52" s="15">
        <v>6455332.4800000004</v>
      </c>
      <c r="AO52" s="15">
        <v>7597814.7300000004</v>
      </c>
      <c r="AP52" s="15">
        <v>7772551.7000000002</v>
      </c>
    </row>
    <row r="53" spans="1:42">
      <c r="A53" s="15" t="s">
        <v>87</v>
      </c>
      <c r="B53" s="15">
        <v>2413072.2000000002</v>
      </c>
      <c r="C53" s="15">
        <v>2413072.2000000002</v>
      </c>
      <c r="D53" s="15">
        <v>2413072.2000000002</v>
      </c>
      <c r="E53" s="15">
        <v>1967198.15</v>
      </c>
      <c r="F53" s="15">
        <v>1967198.15</v>
      </c>
      <c r="G53" s="15">
        <v>159293775.5</v>
      </c>
      <c r="H53" s="15">
        <v>1967198.15</v>
      </c>
      <c r="I53" s="15">
        <v>1967198.15</v>
      </c>
      <c r="J53" s="15">
        <v>2797198.15</v>
      </c>
      <c r="K53" s="15">
        <v>2532137.0099999998</v>
      </c>
      <c r="L53" s="15">
        <v>1967198.15</v>
      </c>
      <c r="M53" s="15">
        <v>1967198.15</v>
      </c>
      <c r="N53" s="15">
        <v>1967198.15</v>
      </c>
      <c r="O53" s="15">
        <v>1967198.15</v>
      </c>
      <c r="P53" s="15">
        <v>1967198.15</v>
      </c>
      <c r="Q53" s="15">
        <v>1967198.15</v>
      </c>
      <c r="R53" s="15">
        <v>1967198.15</v>
      </c>
      <c r="S53" s="15">
        <v>1967198.15</v>
      </c>
      <c r="T53" s="15">
        <v>1967198.15</v>
      </c>
      <c r="U53" s="15">
        <v>1967198.15</v>
      </c>
      <c r="V53" s="15">
        <v>200647730.19999999</v>
      </c>
      <c r="W53" s="15">
        <v>200647730.19999999</v>
      </c>
      <c r="X53" s="15">
        <v>1967198.15</v>
      </c>
      <c r="Y53" s="15">
        <v>1967198.15</v>
      </c>
      <c r="Z53" s="15">
        <v>1967198.15</v>
      </c>
      <c r="AA53" s="15">
        <v>1967198.15</v>
      </c>
      <c r="AB53" s="15">
        <v>1967198.15</v>
      </c>
      <c r="AC53" s="15">
        <v>1967198.15</v>
      </c>
      <c r="AD53" s="15">
        <v>1967198.15</v>
      </c>
      <c r="AE53" s="15">
        <v>1967198.15</v>
      </c>
      <c r="AF53" s="15">
        <v>3779492.87</v>
      </c>
      <c r="AG53" s="15">
        <v>3779492.87</v>
      </c>
      <c r="AH53" s="15">
        <v>3779492.87</v>
      </c>
      <c r="AI53" s="15">
        <v>3779492.87</v>
      </c>
      <c r="AJ53" s="15">
        <v>3779492.87</v>
      </c>
      <c r="AK53" s="15">
        <v>3779492.87</v>
      </c>
      <c r="AL53" s="15">
        <v>3779492.87</v>
      </c>
      <c r="AM53" s="15">
        <v>3779492.87</v>
      </c>
      <c r="AN53" s="15">
        <v>3779492.87</v>
      </c>
      <c r="AO53" s="15">
        <v>1967198.15</v>
      </c>
      <c r="AP53" s="15">
        <v>1967198.15</v>
      </c>
    </row>
    <row r="54" spans="1:42">
      <c r="A54" s="15" t="s">
        <v>88</v>
      </c>
      <c r="B54" s="15">
        <v>460483483.10000002</v>
      </c>
      <c r="C54" s="15">
        <v>274889489.19999999</v>
      </c>
      <c r="D54" s="15">
        <v>295785012.60000002</v>
      </c>
      <c r="E54" s="15">
        <v>184505339.30000001</v>
      </c>
      <c r="F54" s="15">
        <v>179329963</v>
      </c>
      <c r="G54" s="15">
        <v>169075523</v>
      </c>
      <c r="H54" s="15">
        <v>173059667.40000001</v>
      </c>
      <c r="I54" s="15">
        <v>106361313.3</v>
      </c>
      <c r="J54" s="15">
        <v>106770866.40000001</v>
      </c>
      <c r="K54" s="15">
        <v>82921488.069999993</v>
      </c>
      <c r="L54" s="15">
        <v>88177020.129999995</v>
      </c>
      <c r="M54" s="15">
        <v>116483802.7</v>
      </c>
      <c r="N54" s="15">
        <v>124611161.2</v>
      </c>
      <c r="O54" s="15">
        <v>107940720.2</v>
      </c>
      <c r="P54" s="15">
        <v>131390574.7</v>
      </c>
      <c r="Q54" s="15">
        <v>139610393.19999999</v>
      </c>
      <c r="R54" s="15">
        <v>146949391.69999999</v>
      </c>
      <c r="S54" s="15">
        <v>154416337</v>
      </c>
      <c r="T54" s="15">
        <v>160768795.19999999</v>
      </c>
      <c r="U54" s="15">
        <v>649505722.20000005</v>
      </c>
      <c r="V54" s="15">
        <v>120608052.2</v>
      </c>
      <c r="W54" s="15">
        <v>132127919.5</v>
      </c>
      <c r="X54" s="15">
        <v>173273897.30000001</v>
      </c>
      <c r="Y54" s="15">
        <v>425989985.19999999</v>
      </c>
      <c r="Z54" s="15">
        <v>157863940.40000001</v>
      </c>
      <c r="AA54" s="15">
        <v>138010901.90000001</v>
      </c>
      <c r="AB54" s="15">
        <v>130242597</v>
      </c>
      <c r="AC54" s="15">
        <v>131607147.5</v>
      </c>
      <c r="AD54" s="15">
        <v>126713469.90000001</v>
      </c>
      <c r="AE54" s="15">
        <v>150648763.09999999</v>
      </c>
      <c r="AF54" s="15">
        <v>146391899</v>
      </c>
      <c r="AG54" s="15">
        <v>129031432.40000001</v>
      </c>
      <c r="AH54" s="15">
        <v>134114726.3</v>
      </c>
      <c r="AI54" s="15">
        <v>126653142.09999999</v>
      </c>
      <c r="AJ54" s="15">
        <v>121582644.8</v>
      </c>
      <c r="AK54" s="15">
        <v>143769768.40000001</v>
      </c>
      <c r="AL54" s="15">
        <v>148056849.80000001</v>
      </c>
      <c r="AM54" s="15">
        <v>159076475.30000001</v>
      </c>
      <c r="AN54" s="15">
        <v>129688703.5</v>
      </c>
      <c r="AO54" s="15">
        <v>497883730.80000001</v>
      </c>
      <c r="AP54" s="15">
        <v>490223874.30000001</v>
      </c>
    </row>
    <row r="55" spans="1:42">
      <c r="A55" s="15" t="s">
        <v>89</v>
      </c>
      <c r="B55" s="15">
        <v>0</v>
      </c>
      <c r="C55" s="15">
        <v>0</v>
      </c>
      <c r="D55" s="15">
        <v>0</v>
      </c>
      <c r="E55" s="15">
        <v>0</v>
      </c>
      <c r="F55" s="15">
        <v>0</v>
      </c>
      <c r="G55" s="15">
        <v>0</v>
      </c>
      <c r="H55" s="15">
        <v>0</v>
      </c>
      <c r="I55" s="15">
        <v>0</v>
      </c>
      <c r="J55" s="15">
        <v>0</v>
      </c>
      <c r="K55" s="15">
        <v>0</v>
      </c>
      <c r="L55" s="15">
        <v>0</v>
      </c>
      <c r="M55" s="15">
        <v>0</v>
      </c>
      <c r="N55" s="15">
        <v>0</v>
      </c>
      <c r="O55" s="15">
        <v>0</v>
      </c>
      <c r="P55" s="15">
        <v>0</v>
      </c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>
        <v>0</v>
      </c>
      <c r="AC55" s="15">
        <v>0</v>
      </c>
      <c r="AD55" s="15">
        <v>0</v>
      </c>
      <c r="AE55" s="15">
        <v>0</v>
      </c>
      <c r="AF55" s="15">
        <v>0</v>
      </c>
      <c r="AG55" s="15">
        <v>0</v>
      </c>
      <c r="AH55" s="15">
        <v>0</v>
      </c>
      <c r="AI55" s="15">
        <v>0</v>
      </c>
      <c r="AJ55" s="15">
        <v>0</v>
      </c>
      <c r="AK55" s="15">
        <v>0</v>
      </c>
      <c r="AL55" s="15">
        <v>0</v>
      </c>
      <c r="AM55" s="15">
        <v>0</v>
      </c>
      <c r="AN55" s="15">
        <v>0</v>
      </c>
      <c r="AO55" s="15">
        <v>0</v>
      </c>
      <c r="AP55" s="15">
        <v>0</v>
      </c>
    </row>
    <row r="56" spans="1:42">
      <c r="A56" s="15" t="s">
        <v>90</v>
      </c>
      <c r="B56" s="15">
        <v>0</v>
      </c>
      <c r="C56" s="15">
        <v>0</v>
      </c>
      <c r="D56" s="15">
        <v>0</v>
      </c>
      <c r="E56" s="15">
        <v>0</v>
      </c>
      <c r="F56" s="15">
        <v>0</v>
      </c>
      <c r="G56" s="15">
        <v>0</v>
      </c>
      <c r="H56" s="15">
        <v>0</v>
      </c>
      <c r="I56" s="15">
        <v>0</v>
      </c>
      <c r="J56" s="15">
        <v>0</v>
      </c>
      <c r="K56" s="15">
        <v>0</v>
      </c>
      <c r="L56" s="15">
        <v>0</v>
      </c>
      <c r="M56" s="15">
        <v>0</v>
      </c>
      <c r="N56" s="15">
        <v>0</v>
      </c>
      <c r="O56" s="15">
        <v>0</v>
      </c>
      <c r="P56" s="15">
        <v>0</v>
      </c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>
        <v>0</v>
      </c>
      <c r="AC56" s="15">
        <v>0</v>
      </c>
      <c r="AD56" s="15">
        <v>0</v>
      </c>
      <c r="AE56" s="15">
        <v>0</v>
      </c>
      <c r="AF56" s="15">
        <v>0</v>
      </c>
      <c r="AG56" s="15">
        <v>0</v>
      </c>
      <c r="AH56" s="15">
        <v>0</v>
      </c>
      <c r="AI56" s="15">
        <v>0</v>
      </c>
      <c r="AJ56" s="15">
        <v>0</v>
      </c>
      <c r="AK56" s="15">
        <v>0</v>
      </c>
      <c r="AL56" s="15">
        <v>0</v>
      </c>
      <c r="AM56" s="15">
        <v>0</v>
      </c>
      <c r="AN56" s="15">
        <v>0</v>
      </c>
      <c r="AO56" s="15">
        <v>0</v>
      </c>
      <c r="AP56" s="15">
        <v>0</v>
      </c>
    </row>
    <row r="57" spans="1:42">
      <c r="A57" s="15" t="s">
        <v>91</v>
      </c>
      <c r="B57" s="15">
        <v>0</v>
      </c>
      <c r="C57" s="15">
        <v>0</v>
      </c>
      <c r="D57" s="15">
        <v>0</v>
      </c>
      <c r="E57" s="15">
        <v>0</v>
      </c>
      <c r="F57" s="15">
        <v>0</v>
      </c>
      <c r="G57" s="15">
        <v>0</v>
      </c>
      <c r="H57" s="15">
        <v>0</v>
      </c>
      <c r="I57" s="15">
        <v>0</v>
      </c>
      <c r="J57" s="15">
        <v>0</v>
      </c>
      <c r="K57" s="15">
        <v>0</v>
      </c>
      <c r="L57" s="15">
        <v>0</v>
      </c>
      <c r="M57" s="15">
        <v>0</v>
      </c>
      <c r="N57" s="15">
        <v>0</v>
      </c>
      <c r="O57" s="15">
        <v>0</v>
      </c>
      <c r="P57" s="15">
        <v>0</v>
      </c>
      <c r="Q57" s="15">
        <v>0</v>
      </c>
      <c r="R57" s="15">
        <v>0</v>
      </c>
      <c r="S57" s="15">
        <v>0</v>
      </c>
      <c r="T57" s="15">
        <v>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>
        <v>0</v>
      </c>
      <c r="AC57" s="15">
        <v>0</v>
      </c>
      <c r="AD57" s="15">
        <v>0</v>
      </c>
      <c r="AE57" s="15">
        <v>0</v>
      </c>
      <c r="AF57" s="15">
        <v>0</v>
      </c>
      <c r="AG57" s="15">
        <v>0</v>
      </c>
      <c r="AH57" s="15">
        <v>0</v>
      </c>
      <c r="AI57" s="15">
        <v>0</v>
      </c>
      <c r="AJ57" s="15">
        <v>0</v>
      </c>
      <c r="AK57" s="15">
        <v>0</v>
      </c>
      <c r="AL57" s="15">
        <v>0</v>
      </c>
      <c r="AM57" s="15">
        <v>0</v>
      </c>
      <c r="AN57" s="15">
        <v>0</v>
      </c>
      <c r="AO57" s="15">
        <v>0</v>
      </c>
      <c r="AP57" s="15">
        <v>0</v>
      </c>
    </row>
    <row r="58" spans="1:42">
      <c r="A58" s="15" t="s">
        <v>92</v>
      </c>
      <c r="B58" s="15">
        <v>32604618.98</v>
      </c>
      <c r="C58" s="15">
        <v>45764411.520000003</v>
      </c>
      <c r="D58" s="15">
        <v>41854539.18</v>
      </c>
      <c r="E58" s="15">
        <v>70971731.719999999</v>
      </c>
      <c r="F58" s="15">
        <v>70088924.260000005</v>
      </c>
      <c r="G58" s="15">
        <v>36706116.799999997</v>
      </c>
      <c r="H58" s="15">
        <v>32183309.34</v>
      </c>
      <c r="I58" s="15">
        <v>201335831.69999999</v>
      </c>
      <c r="J58" s="15">
        <v>195598423.80000001</v>
      </c>
      <c r="K58" s="15">
        <v>184546700</v>
      </c>
      <c r="L58" s="15">
        <v>53046700</v>
      </c>
      <c r="M58" s="15">
        <v>45042600</v>
      </c>
      <c r="N58" s="15">
        <v>45042600</v>
      </c>
      <c r="O58" s="15">
        <v>45042600</v>
      </c>
      <c r="P58" s="15">
        <v>0</v>
      </c>
      <c r="Q58" s="15">
        <v>691593.33</v>
      </c>
      <c r="R58" s="15">
        <v>346195</v>
      </c>
      <c r="S58" s="15">
        <v>460796.67</v>
      </c>
      <c r="T58" s="15">
        <v>115398.34</v>
      </c>
      <c r="U58" s="15">
        <v>753777.57</v>
      </c>
      <c r="V58" s="15">
        <v>392833.18</v>
      </c>
      <c r="W58" s="15">
        <v>441888.78</v>
      </c>
      <c r="X58" s="15">
        <v>30944.38</v>
      </c>
      <c r="Y58" s="15">
        <v>23966277.609999999</v>
      </c>
      <c r="Z58" s="15">
        <v>23663462.809999999</v>
      </c>
      <c r="AA58" s="15">
        <v>9604388.8100000005</v>
      </c>
      <c r="AB58" s="15">
        <v>180944.41</v>
      </c>
      <c r="AC58" s="15">
        <v>35138392.979999997</v>
      </c>
      <c r="AD58" s="15">
        <v>25684491.329999998</v>
      </c>
      <c r="AE58" s="15">
        <v>29687393.100000001</v>
      </c>
      <c r="AF58" s="15">
        <v>230294.85</v>
      </c>
      <c r="AG58" s="15">
        <v>1231316171</v>
      </c>
      <c r="AH58" s="15">
        <v>31089072.5</v>
      </c>
      <c r="AI58" s="15">
        <v>26861974.260000002</v>
      </c>
      <c r="AJ58" s="15">
        <v>26501542.690000001</v>
      </c>
      <c r="AK58" s="15">
        <v>36713393.009999998</v>
      </c>
      <c r="AL58" s="15">
        <v>16342544.75</v>
      </c>
      <c r="AM58" s="15">
        <v>971696.5</v>
      </c>
      <c r="AN58" s="15">
        <v>600848.24</v>
      </c>
      <c r="AO58" s="15">
        <v>37713393.009999998</v>
      </c>
      <c r="AP58" s="15">
        <v>1285043.75</v>
      </c>
    </row>
    <row r="59" spans="1:42">
      <c r="A59" s="15" t="s">
        <v>93</v>
      </c>
      <c r="B59" s="15">
        <v>5461327.4299999997</v>
      </c>
      <c r="C59" s="15">
        <v>5915887.5800000001</v>
      </c>
      <c r="D59" s="15">
        <v>7634669.3499999996</v>
      </c>
      <c r="E59" s="15">
        <v>0</v>
      </c>
      <c r="F59" s="15">
        <v>0</v>
      </c>
      <c r="G59" s="15">
        <v>2661229.27</v>
      </c>
      <c r="H59" s="15">
        <v>688509.09</v>
      </c>
      <c r="I59" s="15">
        <v>0</v>
      </c>
      <c r="J59" s="15">
        <v>2286017.9300000002</v>
      </c>
      <c r="K59" s="15">
        <v>5084445.76</v>
      </c>
      <c r="L59" s="15">
        <v>6252339.1100000003</v>
      </c>
      <c r="M59" s="15">
        <v>1000000000</v>
      </c>
      <c r="N59" s="15">
        <v>1004830399</v>
      </c>
      <c r="O59" s="15">
        <v>1001979565</v>
      </c>
      <c r="P59" s="15">
        <v>500000000</v>
      </c>
      <c r="Q59" s="15">
        <v>500000000</v>
      </c>
      <c r="R59" s="15">
        <v>1004656191</v>
      </c>
      <c r="S59" s="15">
        <v>1003649792</v>
      </c>
      <c r="T59" s="15">
        <v>506796254.39999998</v>
      </c>
      <c r="U59" s="15">
        <v>0</v>
      </c>
      <c r="V59" s="15">
        <v>4078762.54</v>
      </c>
      <c r="W59" s="15">
        <v>6805925.1500000004</v>
      </c>
      <c r="X59" s="15">
        <v>9984735.4499999993</v>
      </c>
      <c r="Y59" s="15">
        <v>0</v>
      </c>
      <c r="Z59" s="15">
        <v>4233638.01</v>
      </c>
      <c r="AA59" s="15">
        <v>7109068.3099999996</v>
      </c>
      <c r="AB59" s="15">
        <v>7204103.5499999998</v>
      </c>
      <c r="AC59" s="15">
        <v>0</v>
      </c>
      <c r="AD59" s="15">
        <v>6792751.0899999999</v>
      </c>
      <c r="AE59" s="15">
        <v>9349191.5600000005</v>
      </c>
      <c r="AF59" s="15">
        <v>13310173.310000001</v>
      </c>
      <c r="AG59" s="15">
        <v>0</v>
      </c>
      <c r="AH59" s="15">
        <v>3134888.85</v>
      </c>
      <c r="AI59" s="15">
        <v>4400527.67</v>
      </c>
      <c r="AJ59" s="15">
        <v>6848283.2400000002</v>
      </c>
      <c r="AK59" s="15">
        <v>0</v>
      </c>
      <c r="AL59" s="15">
        <v>3259362.41</v>
      </c>
      <c r="AM59" s="15">
        <v>3917859.72</v>
      </c>
      <c r="AN59" s="15">
        <v>2478954.79</v>
      </c>
      <c r="AO59" s="15">
        <v>0</v>
      </c>
      <c r="AP59" s="15">
        <v>2780617.99</v>
      </c>
    </row>
    <row r="60" spans="1:42">
      <c r="A60" s="15" t="s">
        <v>94</v>
      </c>
      <c r="B60" s="15">
        <v>1741701856</v>
      </c>
      <c r="C60" s="15">
        <v>2104598362</v>
      </c>
      <c r="D60" s="15">
        <v>2241027638</v>
      </c>
      <c r="E60" s="15">
        <v>2427258598</v>
      </c>
      <c r="F60" s="15">
        <v>2878728035</v>
      </c>
      <c r="G60" s="15">
        <v>2858572973</v>
      </c>
      <c r="H60" s="15">
        <v>2450841370</v>
      </c>
      <c r="I60" s="15">
        <v>2475521896</v>
      </c>
      <c r="J60" s="15">
        <v>2485980070</v>
      </c>
      <c r="K60" s="15">
        <v>2799384782</v>
      </c>
      <c r="L60" s="15">
        <v>2908814731</v>
      </c>
      <c r="M60" s="15">
        <v>3033454961</v>
      </c>
      <c r="N60" s="15">
        <v>3151345404</v>
      </c>
      <c r="O60" s="15">
        <v>3222358201</v>
      </c>
      <c r="P60" s="15">
        <v>3108968494</v>
      </c>
      <c r="Q60" s="15">
        <v>2820724399</v>
      </c>
      <c r="R60" s="15">
        <v>3217739584</v>
      </c>
      <c r="S60" s="15">
        <v>3260351317</v>
      </c>
      <c r="T60" s="15">
        <v>3051111197</v>
      </c>
      <c r="U60" s="15">
        <v>3669158144</v>
      </c>
      <c r="V60" s="15">
        <v>3525349675</v>
      </c>
      <c r="W60" s="15">
        <v>2652067406</v>
      </c>
      <c r="X60" s="15">
        <v>2778902192</v>
      </c>
      <c r="Y60" s="15">
        <v>2831054691</v>
      </c>
      <c r="Z60" s="15">
        <v>2732498642</v>
      </c>
      <c r="AA60" s="15">
        <v>2615672449</v>
      </c>
      <c r="AB60" s="15">
        <v>2127829802</v>
      </c>
      <c r="AC60" s="15">
        <v>2006477078</v>
      </c>
      <c r="AD60" s="15">
        <v>1776057641</v>
      </c>
      <c r="AE60" s="15">
        <v>1725577279</v>
      </c>
      <c r="AF60" s="15">
        <v>1739122784</v>
      </c>
      <c r="AG60" s="15">
        <v>2670141330</v>
      </c>
      <c r="AH60" s="15">
        <v>2016146438</v>
      </c>
      <c r="AI60" s="15">
        <v>2046842173</v>
      </c>
      <c r="AJ60" s="15">
        <v>1887863490</v>
      </c>
      <c r="AK60" s="15">
        <v>1702370200</v>
      </c>
      <c r="AL60" s="15">
        <v>1589348566</v>
      </c>
      <c r="AM60" s="15">
        <v>1872090978</v>
      </c>
      <c r="AN60" s="15">
        <v>2598668581</v>
      </c>
      <c r="AO60" s="15">
        <v>3401988193</v>
      </c>
      <c r="AP60" s="15">
        <v>3120378721</v>
      </c>
    </row>
    <row r="61" spans="1:42">
      <c r="A61" s="15" t="s">
        <v>95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</row>
    <row r="62" spans="1:42">
      <c r="A62" s="15" t="s">
        <v>96</v>
      </c>
      <c r="B62" s="15">
        <v>291562600</v>
      </c>
      <c r="C62" s="15">
        <v>270500000</v>
      </c>
      <c r="D62" s="15">
        <v>231499413.40000001</v>
      </c>
      <c r="E62" s="15">
        <v>215100000</v>
      </c>
      <c r="F62" s="15">
        <v>210300000</v>
      </c>
      <c r="G62" s="15">
        <v>141500000</v>
      </c>
      <c r="H62" s="15">
        <v>131500000</v>
      </c>
      <c r="I62" s="15">
        <v>50000000</v>
      </c>
      <c r="J62" s="15">
        <v>50000000</v>
      </c>
      <c r="K62" s="15">
        <v>50000000</v>
      </c>
      <c r="L62" s="15">
        <v>30000000</v>
      </c>
      <c r="M62" s="15">
        <v>0</v>
      </c>
      <c r="N62" s="15">
        <v>0</v>
      </c>
      <c r="O62" s="15">
        <v>0</v>
      </c>
      <c r="P62" s="15">
        <v>0</v>
      </c>
      <c r="Q62" s="15">
        <v>0</v>
      </c>
      <c r="R62" s="15">
        <v>0</v>
      </c>
      <c r="S62" s="15">
        <v>0</v>
      </c>
      <c r="T62" s="15">
        <v>0</v>
      </c>
      <c r="U62" s="15">
        <v>0</v>
      </c>
      <c r="V62" s="15">
        <v>0</v>
      </c>
      <c r="W62" s="15">
        <v>0</v>
      </c>
      <c r="X62" s="15">
        <v>0</v>
      </c>
      <c r="Y62" s="15">
        <v>135000000</v>
      </c>
      <c r="Z62" s="15">
        <v>135000000</v>
      </c>
      <c r="AA62" s="15">
        <v>126000000</v>
      </c>
      <c r="AB62" s="15">
        <v>135000000</v>
      </c>
      <c r="AC62" s="15">
        <v>101000000</v>
      </c>
      <c r="AD62" s="15">
        <v>101000000</v>
      </c>
      <c r="AE62" s="15">
        <v>97000000</v>
      </c>
      <c r="AF62" s="15">
        <v>101000000</v>
      </c>
      <c r="AG62" s="15">
        <v>71000000</v>
      </c>
      <c r="AH62" s="15">
        <v>71000000</v>
      </c>
      <c r="AI62" s="15">
        <v>71000000</v>
      </c>
      <c r="AJ62" s="15">
        <v>71000000</v>
      </c>
      <c r="AK62" s="15">
        <v>36000000</v>
      </c>
      <c r="AL62" s="15">
        <v>36000000</v>
      </c>
      <c r="AM62" s="15">
        <v>36000000</v>
      </c>
      <c r="AN62" s="15">
        <v>36000000</v>
      </c>
      <c r="AO62" s="15">
        <v>0</v>
      </c>
      <c r="AP62" s="15">
        <v>0</v>
      </c>
    </row>
    <row r="63" spans="1:42">
      <c r="A63" s="15" t="s">
        <v>97</v>
      </c>
      <c r="B63" s="15">
        <v>0</v>
      </c>
      <c r="C63" s="15">
        <v>0</v>
      </c>
      <c r="D63" s="15">
        <v>0</v>
      </c>
      <c r="E63" s="15">
        <v>0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0</v>
      </c>
      <c r="L63" s="15">
        <v>0</v>
      </c>
      <c r="M63" s="15">
        <v>0</v>
      </c>
      <c r="N63" s="15">
        <v>0</v>
      </c>
      <c r="O63" s="15">
        <v>0</v>
      </c>
      <c r="P63" s="15">
        <v>0</v>
      </c>
      <c r="Q63" s="15">
        <v>0</v>
      </c>
      <c r="R63" s="15">
        <v>0</v>
      </c>
      <c r="S63" s="15">
        <v>0</v>
      </c>
      <c r="T63" s="15">
        <v>0</v>
      </c>
      <c r="U63" s="15">
        <v>0</v>
      </c>
      <c r="V63" s="15">
        <v>1200000000</v>
      </c>
      <c r="W63" s="15">
        <v>1200000000</v>
      </c>
      <c r="X63" s="15">
        <v>1200000000</v>
      </c>
      <c r="Y63" s="15">
        <v>1200000000</v>
      </c>
      <c r="Z63" s="15">
        <v>1200000000</v>
      </c>
      <c r="AA63" s="15">
        <v>1200000000</v>
      </c>
      <c r="AB63" s="15">
        <v>1200000000</v>
      </c>
      <c r="AC63" s="15">
        <v>1200000000</v>
      </c>
      <c r="AD63" s="15">
        <v>1200000000</v>
      </c>
      <c r="AE63" s="15">
        <v>1200000000</v>
      </c>
      <c r="AF63" s="15">
        <v>1200000000</v>
      </c>
      <c r="AG63" s="15">
        <v>0</v>
      </c>
      <c r="AH63" s="15">
        <v>0</v>
      </c>
      <c r="AI63" s="15">
        <v>0</v>
      </c>
      <c r="AJ63" s="15">
        <v>0</v>
      </c>
      <c r="AK63" s="15">
        <v>0</v>
      </c>
      <c r="AL63" s="15">
        <v>0</v>
      </c>
      <c r="AM63" s="15">
        <v>0</v>
      </c>
      <c r="AN63" s="15">
        <v>0</v>
      </c>
      <c r="AO63" s="15">
        <v>0</v>
      </c>
      <c r="AP63" s="15">
        <v>0</v>
      </c>
    </row>
    <row r="64" spans="1:42">
      <c r="A64" s="15" t="s">
        <v>98</v>
      </c>
      <c r="B64" s="15">
        <v>152379</v>
      </c>
      <c r="C64" s="15">
        <v>74156479</v>
      </c>
      <c r="D64" s="15">
        <v>74156479</v>
      </c>
      <c r="E64" s="15">
        <v>58156479</v>
      </c>
      <c r="F64" s="15">
        <v>58156479</v>
      </c>
      <c r="G64" s="15">
        <v>58156479</v>
      </c>
      <c r="H64" s="15">
        <v>30344614.670000002</v>
      </c>
      <c r="I64" s="15">
        <v>152379</v>
      </c>
      <c r="J64" s="15">
        <v>152379</v>
      </c>
      <c r="K64" s="15">
        <v>152379</v>
      </c>
      <c r="L64" s="15">
        <v>152379</v>
      </c>
      <c r="M64" s="15">
        <v>152379</v>
      </c>
      <c r="N64" s="15">
        <v>152379</v>
      </c>
      <c r="O64" s="15">
        <v>152379</v>
      </c>
      <c r="P64" s="15">
        <v>0</v>
      </c>
      <c r="Q64" s="15">
        <v>0</v>
      </c>
      <c r="R64" s="15">
        <v>0</v>
      </c>
      <c r="S64" s="15">
        <v>0</v>
      </c>
      <c r="T64" s="15">
        <v>0</v>
      </c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>
        <v>0</v>
      </c>
      <c r="AC64" s="15">
        <v>0</v>
      </c>
      <c r="AD64" s="15">
        <v>0</v>
      </c>
      <c r="AE64" s="15">
        <v>0</v>
      </c>
      <c r="AF64" s="15">
        <v>0</v>
      </c>
      <c r="AG64" s="15">
        <v>0</v>
      </c>
      <c r="AH64" s="15">
        <v>0</v>
      </c>
      <c r="AI64" s="15">
        <v>0</v>
      </c>
      <c r="AJ64" s="15">
        <v>0</v>
      </c>
      <c r="AK64" s="15">
        <v>0</v>
      </c>
      <c r="AL64" s="15">
        <v>0</v>
      </c>
      <c r="AM64" s="15">
        <v>0</v>
      </c>
      <c r="AN64" s="15">
        <v>0</v>
      </c>
      <c r="AO64" s="15">
        <v>0</v>
      </c>
      <c r="AP64" s="15">
        <v>0</v>
      </c>
    </row>
    <row r="65" spans="1:42">
      <c r="A65" s="15" t="s">
        <v>99</v>
      </c>
      <c r="B65" s="15">
        <v>0</v>
      </c>
      <c r="C65" s="15">
        <v>0</v>
      </c>
      <c r="D65" s="15">
        <v>0</v>
      </c>
      <c r="E65" s="15">
        <v>0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>
        <v>0</v>
      </c>
      <c r="L65" s="15">
        <v>0</v>
      </c>
      <c r="M65" s="15">
        <v>0</v>
      </c>
      <c r="N65" s="15">
        <v>0</v>
      </c>
      <c r="O65" s="15">
        <v>0</v>
      </c>
      <c r="P65" s="15">
        <v>0</v>
      </c>
      <c r="Q65" s="15">
        <v>0</v>
      </c>
      <c r="R65" s="15">
        <v>0</v>
      </c>
      <c r="S65" s="15">
        <v>0</v>
      </c>
      <c r="T65" s="15">
        <v>0</v>
      </c>
      <c r="U65" s="15">
        <v>0</v>
      </c>
      <c r="V65" s="15">
        <v>0</v>
      </c>
      <c r="W65" s="15">
        <v>0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>
        <v>0</v>
      </c>
      <c r="AI65" s="15">
        <v>0</v>
      </c>
      <c r="AJ65" s="15">
        <v>0</v>
      </c>
      <c r="AK65" s="15">
        <v>0</v>
      </c>
      <c r="AL65" s="15">
        <v>0</v>
      </c>
      <c r="AM65" s="15">
        <v>0</v>
      </c>
      <c r="AN65" s="15">
        <v>0</v>
      </c>
      <c r="AO65" s="15">
        <v>0</v>
      </c>
      <c r="AP65" s="15">
        <v>0</v>
      </c>
    </row>
    <row r="66" spans="1:42">
      <c r="A66" s="15" t="s">
        <v>100</v>
      </c>
      <c r="B66" s="15">
        <v>800000</v>
      </c>
      <c r="C66" s="15">
        <v>800000</v>
      </c>
      <c r="D66" s="15">
        <v>800000</v>
      </c>
      <c r="E66" s="15">
        <v>800000</v>
      </c>
      <c r="F66" s="15">
        <v>800000</v>
      </c>
      <c r="G66" s="15">
        <v>800000</v>
      </c>
      <c r="H66" s="15">
        <v>800000</v>
      </c>
      <c r="I66" s="15">
        <v>800000</v>
      </c>
      <c r="J66" s="15">
        <v>800000</v>
      </c>
      <c r="K66" s="15">
        <v>800000</v>
      </c>
      <c r="L66" s="15">
        <v>800000</v>
      </c>
      <c r="M66" s="15">
        <v>800000</v>
      </c>
      <c r="N66" s="15">
        <v>800000</v>
      </c>
      <c r="O66" s="15">
        <v>800000</v>
      </c>
      <c r="P66" s="15">
        <v>800000</v>
      </c>
      <c r="Q66" s="15">
        <v>100000</v>
      </c>
      <c r="R66" s="15">
        <v>100000</v>
      </c>
      <c r="S66" s="15">
        <v>100000</v>
      </c>
      <c r="T66" s="15">
        <v>150000</v>
      </c>
      <c r="U66" s="15">
        <v>10100000</v>
      </c>
      <c r="V66" s="15">
        <v>10100000</v>
      </c>
      <c r="W66" s="15">
        <v>10100000</v>
      </c>
      <c r="X66" s="15">
        <v>10100000</v>
      </c>
      <c r="Y66" s="15">
        <v>0</v>
      </c>
      <c r="Z66" s="15">
        <v>10000000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>
        <v>0</v>
      </c>
      <c r="AI66" s="15">
        <v>0</v>
      </c>
      <c r="AJ66" s="15">
        <v>0</v>
      </c>
      <c r="AK66" s="15">
        <v>0</v>
      </c>
      <c r="AL66" s="15">
        <v>0</v>
      </c>
      <c r="AM66" s="15">
        <v>0</v>
      </c>
      <c r="AN66" s="15">
        <v>0</v>
      </c>
      <c r="AO66" s="15">
        <v>0</v>
      </c>
      <c r="AP66" s="15">
        <v>0</v>
      </c>
    </row>
    <row r="67" spans="1:42">
      <c r="A67" s="15" t="s">
        <v>101</v>
      </c>
      <c r="B67" s="15">
        <v>2300000</v>
      </c>
      <c r="C67" s="15">
        <v>0</v>
      </c>
      <c r="D67" s="15">
        <v>0</v>
      </c>
      <c r="E67" s="15">
        <v>0</v>
      </c>
      <c r="F67" s="15">
        <v>0</v>
      </c>
      <c r="G67" s="15">
        <v>0</v>
      </c>
      <c r="H67" s="15">
        <v>0</v>
      </c>
      <c r="I67" s="15">
        <v>47000000</v>
      </c>
      <c r="J67" s="15">
        <v>47000000</v>
      </c>
      <c r="K67" s="15">
        <v>47000000</v>
      </c>
      <c r="L67" s="15">
        <v>47000000</v>
      </c>
      <c r="M67" s="15">
        <v>47000000</v>
      </c>
      <c r="N67" s="15">
        <v>47000000</v>
      </c>
      <c r="O67" s="15">
        <v>47000000</v>
      </c>
      <c r="P67" s="15">
        <v>127000000</v>
      </c>
      <c r="Q67" s="15">
        <v>197000000</v>
      </c>
      <c r="R67" s="15">
        <v>197000000</v>
      </c>
      <c r="S67" s="15">
        <v>197000000</v>
      </c>
      <c r="T67" s="15">
        <v>197000000</v>
      </c>
      <c r="U67" s="15">
        <v>0</v>
      </c>
      <c r="V67" s="15">
        <v>0</v>
      </c>
      <c r="W67" s="15">
        <v>0</v>
      </c>
      <c r="X67" s="15">
        <v>0</v>
      </c>
      <c r="Y67" s="15">
        <v>0</v>
      </c>
      <c r="Z67" s="15">
        <v>0</v>
      </c>
      <c r="AA67" s="15">
        <v>0</v>
      </c>
      <c r="AB67" s="15">
        <v>0</v>
      </c>
      <c r="AC67" s="15">
        <v>0</v>
      </c>
      <c r="AD67" s="15">
        <v>0</v>
      </c>
      <c r="AE67" s="15">
        <v>0</v>
      </c>
      <c r="AF67" s="15">
        <v>0</v>
      </c>
      <c r="AG67" s="15">
        <v>0</v>
      </c>
      <c r="AH67" s="15">
        <v>0</v>
      </c>
      <c r="AI67" s="15">
        <v>0</v>
      </c>
      <c r="AJ67" s="15">
        <v>0</v>
      </c>
      <c r="AK67" s="15">
        <v>0</v>
      </c>
      <c r="AL67" s="15">
        <v>0</v>
      </c>
      <c r="AM67" s="15">
        <v>0</v>
      </c>
      <c r="AN67" s="15">
        <v>0</v>
      </c>
      <c r="AO67" s="15">
        <v>0</v>
      </c>
      <c r="AP67" s="15">
        <v>0</v>
      </c>
    </row>
    <row r="68" spans="1:42">
      <c r="A68" s="15" t="s">
        <v>102</v>
      </c>
      <c r="B68" s="15">
        <v>31512634.100000001</v>
      </c>
      <c r="C68" s="15">
        <v>29734357.370000001</v>
      </c>
      <c r="D68" s="15">
        <v>31403161.039999999</v>
      </c>
      <c r="E68" s="15">
        <v>27931726.399999999</v>
      </c>
      <c r="F68" s="15">
        <v>27751683.91</v>
      </c>
      <c r="G68" s="15">
        <v>28301330.129999999</v>
      </c>
      <c r="H68" s="15">
        <v>28242660.280000001</v>
      </c>
      <c r="I68" s="15">
        <v>25659857.949999999</v>
      </c>
      <c r="J68" s="15">
        <v>25567240.620000001</v>
      </c>
      <c r="K68" s="15">
        <v>25390358.84</v>
      </c>
      <c r="L68" s="15">
        <v>25369455.02</v>
      </c>
      <c r="M68" s="15">
        <v>22286783.550000001</v>
      </c>
      <c r="N68" s="15">
        <v>22307687.370000001</v>
      </c>
      <c r="O68" s="15">
        <v>22292756.07</v>
      </c>
      <c r="P68" s="15">
        <v>22457844.239999998</v>
      </c>
      <c r="Q68" s="15">
        <v>18240754.190000001</v>
      </c>
      <c r="R68" s="15">
        <v>20546344.239999998</v>
      </c>
      <c r="S68" s="15">
        <v>20605508.289999999</v>
      </c>
      <c r="T68" s="15">
        <v>20605508.289999999</v>
      </c>
      <c r="U68" s="15">
        <v>15268366.529999999</v>
      </c>
      <c r="V68" s="15">
        <v>17542465.800000001</v>
      </c>
      <c r="W68" s="15">
        <v>16744345.960000001</v>
      </c>
      <c r="X68" s="15">
        <v>15994889.57</v>
      </c>
      <c r="Y68" s="15">
        <v>23584935.629999999</v>
      </c>
      <c r="Z68" s="15">
        <v>28141447.59</v>
      </c>
      <c r="AA68" s="15">
        <v>16211621.85</v>
      </c>
      <c r="AB68" s="15">
        <v>14690817.6</v>
      </c>
      <c r="AC68" s="15">
        <v>25285424.41</v>
      </c>
      <c r="AD68" s="15">
        <v>30632892.399999999</v>
      </c>
      <c r="AE68" s="15">
        <v>41874427.869999997</v>
      </c>
      <c r="AF68" s="15">
        <v>20262899.170000002</v>
      </c>
      <c r="AG68" s="15">
        <v>14616145.23</v>
      </c>
      <c r="AH68" s="15">
        <v>21240060.670000002</v>
      </c>
      <c r="AI68" s="15">
        <v>10964670.119999999</v>
      </c>
      <c r="AJ68" s="15">
        <v>11865654.51</v>
      </c>
      <c r="AK68" s="15">
        <v>12304916.23</v>
      </c>
      <c r="AL68" s="15">
        <v>12209542.18</v>
      </c>
      <c r="AM68" s="15">
        <v>12044691.25</v>
      </c>
      <c r="AN68" s="15">
        <v>10061459.42</v>
      </c>
      <c r="AO68" s="15">
        <v>9993687.2200000007</v>
      </c>
      <c r="AP68" s="15">
        <v>10252207.58</v>
      </c>
    </row>
    <row r="69" spans="1:42">
      <c r="A69" s="15" t="s">
        <v>103</v>
      </c>
      <c r="B69" s="15">
        <v>0</v>
      </c>
      <c r="C69" s="15">
        <v>0</v>
      </c>
      <c r="D69" s="15">
        <v>0</v>
      </c>
      <c r="E69" s="15">
        <v>0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>
        <v>0</v>
      </c>
      <c r="L69" s="15">
        <v>0</v>
      </c>
      <c r="M69" s="15">
        <v>0</v>
      </c>
      <c r="N69" s="15">
        <v>0</v>
      </c>
      <c r="O69" s="15">
        <v>0</v>
      </c>
      <c r="P69" s="15">
        <v>0</v>
      </c>
      <c r="Q69" s="15">
        <v>0</v>
      </c>
      <c r="R69" s="15">
        <v>0</v>
      </c>
      <c r="S69" s="15">
        <v>0</v>
      </c>
      <c r="T69" s="15">
        <v>0</v>
      </c>
      <c r="U69" s="15">
        <v>0</v>
      </c>
      <c r="V69" s="15">
        <v>0</v>
      </c>
      <c r="W69" s="15">
        <v>0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232373314</v>
      </c>
      <c r="AD69" s="15">
        <v>0</v>
      </c>
      <c r="AE69" s="15">
        <v>232523314</v>
      </c>
      <c r="AF69" s="15">
        <v>0</v>
      </c>
      <c r="AG69" s="15">
        <v>235057143.19999999</v>
      </c>
      <c r="AH69" s="15">
        <v>0</v>
      </c>
      <c r="AI69" s="15">
        <v>235057143.19999999</v>
      </c>
      <c r="AJ69" s="15">
        <v>0</v>
      </c>
      <c r="AK69" s="15">
        <v>252989685.40000001</v>
      </c>
      <c r="AL69" s="15">
        <v>0</v>
      </c>
      <c r="AM69" s="15">
        <v>252989685.40000001</v>
      </c>
      <c r="AN69" s="15">
        <v>252989685.40000001</v>
      </c>
      <c r="AO69" s="15">
        <v>257169520.80000001</v>
      </c>
      <c r="AP69" s="15">
        <v>0</v>
      </c>
    </row>
    <row r="70" spans="1:42">
      <c r="A70" s="15" t="s">
        <v>104</v>
      </c>
      <c r="B70" s="15">
        <v>0</v>
      </c>
      <c r="C70" s="15">
        <v>13498784</v>
      </c>
      <c r="D70" s="15">
        <v>13498784</v>
      </c>
      <c r="E70" s="15">
        <v>2300000</v>
      </c>
      <c r="F70" s="15">
        <v>3520000</v>
      </c>
      <c r="G70" s="15">
        <v>3520000</v>
      </c>
      <c r="H70" s="15">
        <v>3520000</v>
      </c>
      <c r="I70" s="15">
        <v>7336661.8499999996</v>
      </c>
      <c r="J70" s="15">
        <v>12462670.4</v>
      </c>
      <c r="K70" s="15">
        <v>14378678.939999999</v>
      </c>
      <c r="L70" s="15">
        <v>14364687.49</v>
      </c>
      <c r="M70" s="15">
        <v>12198895.84</v>
      </c>
      <c r="N70" s="15">
        <v>12183349.779999999</v>
      </c>
      <c r="O70" s="15">
        <v>12167803.720000001</v>
      </c>
      <c r="P70" s="15">
        <v>12152257.66</v>
      </c>
      <c r="Q70" s="15">
        <v>10830457.16</v>
      </c>
      <c r="R70" s="15">
        <v>10814911.1</v>
      </c>
      <c r="S70" s="15">
        <v>10799365.039999999</v>
      </c>
      <c r="T70" s="15">
        <v>10783818.98</v>
      </c>
      <c r="U70" s="15">
        <v>133034869.2</v>
      </c>
      <c r="V70" s="15">
        <v>133034869.2</v>
      </c>
      <c r="W70" s="15">
        <v>133034869.2</v>
      </c>
      <c r="X70" s="15">
        <v>173464869.19999999</v>
      </c>
      <c r="Y70" s="15">
        <v>233827322.30000001</v>
      </c>
      <c r="Z70" s="15">
        <v>223673038.90000001</v>
      </c>
      <c r="AA70" s="15">
        <v>233735014.59999999</v>
      </c>
      <c r="AB70" s="15">
        <v>234095360.80000001</v>
      </c>
      <c r="AC70" s="15">
        <v>0</v>
      </c>
      <c r="AD70" s="15">
        <v>232523314</v>
      </c>
      <c r="AE70" s="15">
        <v>0</v>
      </c>
      <c r="AF70" s="15">
        <v>233098314</v>
      </c>
      <c r="AG70" s="15">
        <v>0</v>
      </c>
      <c r="AH70" s="15">
        <v>235057143.19999999</v>
      </c>
      <c r="AI70" s="15">
        <v>0</v>
      </c>
      <c r="AJ70" s="15">
        <v>235057143.19999999</v>
      </c>
      <c r="AK70" s="15">
        <v>0</v>
      </c>
      <c r="AL70" s="15">
        <v>252989685.40000001</v>
      </c>
      <c r="AM70" s="15">
        <v>0</v>
      </c>
      <c r="AN70" s="15">
        <v>0</v>
      </c>
      <c r="AO70" s="15">
        <v>90000000</v>
      </c>
      <c r="AP70" s="15">
        <v>345504037.69999999</v>
      </c>
    </row>
    <row r="71" spans="1:42">
      <c r="A71" s="15" t="s">
        <v>105</v>
      </c>
      <c r="B71" s="15">
        <v>326327613.10000002</v>
      </c>
      <c r="C71" s="15">
        <v>388689620.39999998</v>
      </c>
      <c r="D71" s="15">
        <v>351357837.5</v>
      </c>
      <c r="E71" s="15">
        <v>304288205.39999998</v>
      </c>
      <c r="F71" s="15">
        <v>300528162.89999998</v>
      </c>
      <c r="G71" s="15">
        <v>232277809.09999999</v>
      </c>
      <c r="H71" s="15">
        <v>194407275</v>
      </c>
      <c r="I71" s="15">
        <v>130948898.8</v>
      </c>
      <c r="J71" s="15">
        <v>135982290</v>
      </c>
      <c r="K71" s="15">
        <v>137721416.80000001</v>
      </c>
      <c r="L71" s="15">
        <v>117686521.5</v>
      </c>
      <c r="M71" s="15">
        <v>82438058.390000001</v>
      </c>
      <c r="N71" s="15">
        <v>82443416.150000006</v>
      </c>
      <c r="O71" s="15">
        <v>82412938.790000007</v>
      </c>
      <c r="P71" s="15">
        <v>162410101.90000001</v>
      </c>
      <c r="Q71" s="15">
        <v>226171211.40000001</v>
      </c>
      <c r="R71" s="15">
        <v>228461255.30000001</v>
      </c>
      <c r="S71" s="15">
        <v>228504873.30000001</v>
      </c>
      <c r="T71" s="15">
        <v>228539327.30000001</v>
      </c>
      <c r="U71" s="15">
        <v>158403235.69999999</v>
      </c>
      <c r="V71" s="15">
        <v>1360677335</v>
      </c>
      <c r="W71" s="15">
        <v>1359879215</v>
      </c>
      <c r="X71" s="15">
        <v>1399559759</v>
      </c>
      <c r="Y71" s="15">
        <v>1592412258</v>
      </c>
      <c r="Z71" s="15">
        <v>1596814486</v>
      </c>
      <c r="AA71" s="15">
        <v>1575946636</v>
      </c>
      <c r="AB71" s="15">
        <v>1583786178</v>
      </c>
      <c r="AC71" s="15">
        <v>1558658738</v>
      </c>
      <c r="AD71" s="15">
        <v>1564156206</v>
      </c>
      <c r="AE71" s="15">
        <v>1571397742</v>
      </c>
      <c r="AF71" s="15">
        <v>1554361213</v>
      </c>
      <c r="AG71" s="15">
        <v>320673288.39999998</v>
      </c>
      <c r="AH71" s="15">
        <v>327297203.89999998</v>
      </c>
      <c r="AI71" s="15">
        <v>317021813.30000001</v>
      </c>
      <c r="AJ71" s="15">
        <v>317922797.69999999</v>
      </c>
      <c r="AK71" s="15">
        <v>301294601.60000002</v>
      </c>
      <c r="AL71" s="15">
        <v>301199227.5</v>
      </c>
      <c r="AM71" s="15">
        <v>301034376.60000002</v>
      </c>
      <c r="AN71" s="15">
        <v>299051144.80000001</v>
      </c>
      <c r="AO71" s="15">
        <v>357163208.10000002</v>
      </c>
      <c r="AP71" s="15">
        <v>355756245.30000001</v>
      </c>
    </row>
    <row r="72" spans="1:42">
      <c r="A72" s="15" t="s">
        <v>106</v>
      </c>
      <c r="B72" s="15">
        <v>2068029469</v>
      </c>
      <c r="C72" s="15">
        <v>2493287983</v>
      </c>
      <c r="D72" s="15">
        <v>2592385475</v>
      </c>
      <c r="E72" s="15">
        <v>2731546804</v>
      </c>
      <c r="F72" s="15">
        <v>3179256198</v>
      </c>
      <c r="G72" s="15">
        <v>3090850783</v>
      </c>
      <c r="H72" s="15">
        <v>2645248645</v>
      </c>
      <c r="I72" s="15">
        <v>2606470795</v>
      </c>
      <c r="J72" s="15">
        <v>2621962360</v>
      </c>
      <c r="K72" s="15">
        <v>2937106198</v>
      </c>
      <c r="L72" s="15">
        <v>3026501253</v>
      </c>
      <c r="M72" s="15">
        <v>3115893020</v>
      </c>
      <c r="N72" s="15">
        <v>3233788820</v>
      </c>
      <c r="O72" s="15">
        <v>3304771139</v>
      </c>
      <c r="P72" s="15">
        <v>3271378596</v>
      </c>
      <c r="Q72" s="15">
        <v>3046895611</v>
      </c>
      <c r="R72" s="15">
        <v>3446200839</v>
      </c>
      <c r="S72" s="15">
        <v>3488856190</v>
      </c>
      <c r="T72" s="15">
        <v>3279650524</v>
      </c>
      <c r="U72" s="15">
        <v>3827561380</v>
      </c>
      <c r="V72" s="15">
        <v>4886027010</v>
      </c>
      <c r="W72" s="15">
        <v>4011946621</v>
      </c>
      <c r="X72" s="15">
        <v>4178461951</v>
      </c>
      <c r="Y72" s="15">
        <v>4423466949</v>
      </c>
      <c r="Z72" s="15">
        <v>4329313128</v>
      </c>
      <c r="AA72" s="15">
        <v>4191619085</v>
      </c>
      <c r="AB72" s="15">
        <v>3711615980</v>
      </c>
      <c r="AC72" s="15">
        <v>3565135817</v>
      </c>
      <c r="AD72" s="15">
        <v>3340213848</v>
      </c>
      <c r="AE72" s="15">
        <v>3296975021</v>
      </c>
      <c r="AF72" s="15">
        <v>3293483997</v>
      </c>
      <c r="AG72" s="15">
        <v>2990814619</v>
      </c>
      <c r="AH72" s="15">
        <v>2343443642</v>
      </c>
      <c r="AI72" s="15">
        <v>2363863986</v>
      </c>
      <c r="AJ72" s="15">
        <v>2205786288</v>
      </c>
      <c r="AK72" s="15">
        <v>2003664802</v>
      </c>
      <c r="AL72" s="15">
        <v>1890547794</v>
      </c>
      <c r="AM72" s="15">
        <v>2173125355</v>
      </c>
      <c r="AN72" s="15">
        <v>2897719726</v>
      </c>
      <c r="AO72" s="15">
        <v>3759151401</v>
      </c>
      <c r="AP72" s="15">
        <v>3476134966</v>
      </c>
    </row>
    <row r="73" spans="1:42">
      <c r="A73" s="15" t="s">
        <v>107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15"/>
      <c r="AM73" s="15"/>
      <c r="AN73" s="15"/>
      <c r="AO73" s="15"/>
      <c r="AP73" s="15"/>
    </row>
    <row r="74" spans="1:42">
      <c r="A74" s="15" t="s">
        <v>108</v>
      </c>
      <c r="B74" s="15">
        <v>400000000</v>
      </c>
      <c r="C74" s="15">
        <v>524674220</v>
      </c>
      <c r="D74" s="15">
        <v>639538949</v>
      </c>
      <c r="E74" s="15">
        <v>639538949</v>
      </c>
      <c r="F74" s="15">
        <v>639538949</v>
      </c>
      <c r="G74" s="15">
        <v>639538949</v>
      </c>
      <c r="H74" s="15">
        <v>1279077898</v>
      </c>
      <c r="I74" s="15">
        <v>1279077898</v>
      </c>
      <c r="J74" s="15">
        <v>1279077898</v>
      </c>
      <c r="K74" s="15">
        <v>1279077898</v>
      </c>
      <c r="L74" s="15">
        <v>1279077898</v>
      </c>
      <c r="M74" s="15">
        <v>1279077898</v>
      </c>
      <c r="N74" s="15">
        <v>1279077898</v>
      </c>
      <c r="O74" s="15">
        <v>1279077898</v>
      </c>
      <c r="P74" s="15">
        <v>1279077898</v>
      </c>
      <c r="Q74" s="15">
        <v>1279077898</v>
      </c>
      <c r="R74" s="15">
        <v>1279077898</v>
      </c>
      <c r="S74" s="15">
        <v>1279077898</v>
      </c>
      <c r="T74" s="15">
        <v>1279077898</v>
      </c>
      <c r="U74" s="15">
        <v>1279077898</v>
      </c>
      <c r="V74" s="15">
        <v>1534893478</v>
      </c>
      <c r="W74" s="15">
        <v>1719160378</v>
      </c>
      <c r="X74" s="15">
        <v>1719160378</v>
      </c>
      <c r="Y74" s="15">
        <v>1719160378</v>
      </c>
      <c r="Z74" s="15">
        <v>1719160378</v>
      </c>
      <c r="AA74" s="15">
        <v>1719160378</v>
      </c>
      <c r="AB74" s="15">
        <v>1719160378</v>
      </c>
      <c r="AC74" s="15">
        <v>1719160378</v>
      </c>
      <c r="AD74" s="15">
        <v>1719160378</v>
      </c>
      <c r="AE74" s="15">
        <v>1719160378</v>
      </c>
      <c r="AF74" s="15">
        <v>1719160378</v>
      </c>
      <c r="AG74" s="15">
        <v>1719160378</v>
      </c>
      <c r="AH74" s="15">
        <v>1719160378</v>
      </c>
      <c r="AI74" s="15">
        <v>1719160378</v>
      </c>
      <c r="AJ74" s="15">
        <v>1719160378</v>
      </c>
      <c r="AK74" s="15">
        <v>1719160378</v>
      </c>
      <c r="AL74" s="15">
        <v>1719160378</v>
      </c>
      <c r="AM74" s="15">
        <v>1719160378</v>
      </c>
      <c r="AN74" s="15">
        <v>1788794378</v>
      </c>
      <c r="AO74" s="15">
        <v>1788794378</v>
      </c>
      <c r="AP74" s="15">
        <v>1788794378</v>
      </c>
    </row>
    <row r="75" spans="1:42">
      <c r="A75" s="15" t="s">
        <v>109</v>
      </c>
      <c r="B75" s="15">
        <v>252138690.69999999</v>
      </c>
      <c r="C75" s="15">
        <v>428141938.89999998</v>
      </c>
      <c r="D75" s="15">
        <v>1496891244</v>
      </c>
      <c r="E75" s="15">
        <v>1173188368</v>
      </c>
      <c r="F75" s="15">
        <v>1173627486</v>
      </c>
      <c r="G75" s="15">
        <v>1174297179</v>
      </c>
      <c r="H75" s="15">
        <v>540492519.29999995</v>
      </c>
      <c r="I75" s="15">
        <v>543418003.89999998</v>
      </c>
      <c r="J75" s="15">
        <v>543140151.89999998</v>
      </c>
      <c r="K75" s="15">
        <v>542609506.5</v>
      </c>
      <c r="L75" s="15">
        <v>495193198</v>
      </c>
      <c r="M75" s="15">
        <v>372014788.80000001</v>
      </c>
      <c r="N75" s="15">
        <v>372077500.30000001</v>
      </c>
      <c r="O75" s="15">
        <v>372032706.39999998</v>
      </c>
      <c r="P75" s="15">
        <v>371794865.89999998</v>
      </c>
      <c r="Q75" s="15">
        <v>371849846.60000002</v>
      </c>
      <c r="R75" s="15">
        <v>372070666</v>
      </c>
      <c r="S75" s="15">
        <v>372083215.69999999</v>
      </c>
      <c r="T75" s="15">
        <v>372083215.69999999</v>
      </c>
      <c r="U75" s="15">
        <v>552001043.70000005</v>
      </c>
      <c r="V75" s="15">
        <v>62876468.5</v>
      </c>
      <c r="W75" s="15">
        <v>1674517547</v>
      </c>
      <c r="X75" s="15">
        <v>1652260645</v>
      </c>
      <c r="Y75" s="15">
        <v>1672510817</v>
      </c>
      <c r="Z75" s="15">
        <v>1672515852</v>
      </c>
      <c r="AA75" s="15">
        <v>1672517530</v>
      </c>
      <c r="AB75" s="15">
        <v>1672586330</v>
      </c>
      <c r="AC75" s="15">
        <v>1672655870</v>
      </c>
      <c r="AD75" s="15">
        <v>1672655870</v>
      </c>
      <c r="AE75" s="15">
        <v>1672655870</v>
      </c>
      <c r="AF75" s="15">
        <v>1672655870</v>
      </c>
      <c r="AG75" s="15">
        <v>1671321232</v>
      </c>
      <c r="AH75" s="15">
        <v>1671321232</v>
      </c>
      <c r="AI75" s="15">
        <v>1671321232</v>
      </c>
      <c r="AJ75" s="15">
        <v>1671321232</v>
      </c>
      <c r="AK75" s="15">
        <v>1671321232</v>
      </c>
      <c r="AL75" s="15">
        <v>1671126621</v>
      </c>
      <c r="AM75" s="15">
        <v>1671321232</v>
      </c>
      <c r="AN75" s="15">
        <v>2022908372</v>
      </c>
      <c r="AO75" s="15">
        <v>2200741283</v>
      </c>
      <c r="AP75" s="15">
        <v>2295171283</v>
      </c>
    </row>
    <row r="76" spans="1:42">
      <c r="A76" s="15" t="s">
        <v>110</v>
      </c>
      <c r="B76" s="15">
        <v>0</v>
      </c>
      <c r="C76" s="15">
        <v>0</v>
      </c>
      <c r="D76" s="15">
        <v>0</v>
      </c>
      <c r="E76" s="15">
        <v>0</v>
      </c>
      <c r="F76" s="15">
        <v>0</v>
      </c>
      <c r="G76" s="15">
        <v>0</v>
      </c>
      <c r="H76" s="15">
        <v>0</v>
      </c>
      <c r="I76" s="15">
        <v>0</v>
      </c>
      <c r="J76" s="15">
        <v>0</v>
      </c>
      <c r="K76" s="15">
        <v>0</v>
      </c>
      <c r="L76" s="15">
        <v>0</v>
      </c>
      <c r="M76" s="15">
        <v>0</v>
      </c>
      <c r="N76" s="15">
        <v>0</v>
      </c>
      <c r="O76" s="15">
        <v>0</v>
      </c>
      <c r="P76" s="15">
        <v>0</v>
      </c>
      <c r="Q76" s="15">
        <v>0</v>
      </c>
      <c r="R76" s="15">
        <v>0</v>
      </c>
      <c r="S76" s="15">
        <v>0</v>
      </c>
      <c r="T76" s="15">
        <v>0</v>
      </c>
      <c r="U76" s="15">
        <v>0</v>
      </c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15">
        <v>0</v>
      </c>
      <c r="AC76" s="15">
        <v>0</v>
      </c>
      <c r="AD76" s="15">
        <v>0</v>
      </c>
      <c r="AE76" s="15">
        <v>0</v>
      </c>
      <c r="AF76" s="15">
        <v>0</v>
      </c>
      <c r="AG76" s="15">
        <v>0</v>
      </c>
      <c r="AH76" s="15">
        <v>0</v>
      </c>
      <c r="AI76" s="15">
        <v>0</v>
      </c>
      <c r="AJ76" s="15">
        <v>0</v>
      </c>
      <c r="AK76" s="15">
        <v>0</v>
      </c>
      <c r="AL76" s="15">
        <v>0</v>
      </c>
      <c r="AM76" s="15">
        <v>0</v>
      </c>
      <c r="AN76" s="15">
        <v>0</v>
      </c>
      <c r="AO76" s="15">
        <v>327976140</v>
      </c>
      <c r="AP76" s="15">
        <v>327976140</v>
      </c>
    </row>
    <row r="77" spans="1:42">
      <c r="A77" s="15" t="s">
        <v>111</v>
      </c>
      <c r="B77" s="15">
        <v>0</v>
      </c>
      <c r="C77" s="15">
        <v>0</v>
      </c>
      <c r="D77" s="15">
        <v>0</v>
      </c>
      <c r="E77" s="15">
        <v>0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0</v>
      </c>
      <c r="L77" s="15">
        <v>0</v>
      </c>
      <c r="M77" s="15">
        <v>0</v>
      </c>
      <c r="N77" s="15">
        <v>0</v>
      </c>
      <c r="O77" s="15">
        <v>0</v>
      </c>
      <c r="P77" s="15">
        <v>0</v>
      </c>
      <c r="Q77" s="15">
        <v>0</v>
      </c>
      <c r="R77" s="15">
        <v>0</v>
      </c>
      <c r="S77" s="15">
        <v>0</v>
      </c>
      <c r="T77" s="15">
        <v>0</v>
      </c>
      <c r="U77" s="15">
        <v>0</v>
      </c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15">
        <v>0</v>
      </c>
      <c r="AC77" s="15">
        <v>43166.97</v>
      </c>
      <c r="AD77" s="15">
        <v>-786185.34</v>
      </c>
      <c r="AE77" s="15">
        <v>-786185.34</v>
      </c>
      <c r="AF77" s="15">
        <v>-786185.34</v>
      </c>
      <c r="AG77" s="15">
        <v>-507273.73</v>
      </c>
      <c r="AH77" s="15">
        <v>-507273.73</v>
      </c>
      <c r="AI77" s="15">
        <v>-394527.89</v>
      </c>
      <c r="AJ77" s="15">
        <v>-372565.64</v>
      </c>
      <c r="AK77" s="15">
        <v>0</v>
      </c>
      <c r="AL77" s="15">
        <v>0</v>
      </c>
      <c r="AM77" s="15">
        <v>0</v>
      </c>
      <c r="AN77" s="15">
        <v>0</v>
      </c>
      <c r="AO77" s="15">
        <v>0</v>
      </c>
      <c r="AP77" s="15">
        <v>0</v>
      </c>
    </row>
    <row r="78" spans="1:42">
      <c r="A78" s="15" t="s">
        <v>112</v>
      </c>
      <c r="B78" s="15">
        <v>0</v>
      </c>
      <c r="C78" s="15">
        <v>0</v>
      </c>
      <c r="D78" s="15">
        <v>0</v>
      </c>
      <c r="E78" s="15">
        <v>0</v>
      </c>
      <c r="F78" s="15">
        <v>0</v>
      </c>
      <c r="G78" s="15">
        <v>0</v>
      </c>
      <c r="H78" s="15">
        <v>0</v>
      </c>
      <c r="I78" s="15">
        <v>8936156.1799999997</v>
      </c>
      <c r="J78" s="15">
        <v>8936156.1799999997</v>
      </c>
      <c r="K78" s="15">
        <v>8936156.1799999997</v>
      </c>
      <c r="L78" s="15">
        <v>8936156.1799999997</v>
      </c>
      <c r="M78" s="15">
        <v>12845813.49</v>
      </c>
      <c r="N78" s="15">
        <v>12845813.49</v>
      </c>
      <c r="O78" s="15">
        <v>12845813.49</v>
      </c>
      <c r="P78" s="15">
        <v>12845813.49</v>
      </c>
      <c r="Q78" s="15">
        <v>11931155.27</v>
      </c>
      <c r="R78" s="15">
        <v>11931155.27</v>
      </c>
      <c r="S78" s="15">
        <v>11931155.27</v>
      </c>
      <c r="T78" s="15">
        <v>11931155.27</v>
      </c>
      <c r="U78" s="15">
        <v>16156948.24</v>
      </c>
      <c r="V78" s="15">
        <v>15437035.9</v>
      </c>
      <c r="W78" s="15">
        <v>14412910.130000001</v>
      </c>
      <c r="X78" s="15">
        <v>14346602.93</v>
      </c>
      <c r="Y78" s="15">
        <v>7969681.2400000002</v>
      </c>
      <c r="Z78" s="15">
        <v>8704644.9199999999</v>
      </c>
      <c r="AA78" s="15">
        <v>16627017.24</v>
      </c>
      <c r="AB78" s="15">
        <v>19807237.77</v>
      </c>
      <c r="AC78" s="15">
        <v>18481532.300000001</v>
      </c>
      <c r="AD78" s="15">
        <v>18889893.949999999</v>
      </c>
      <c r="AE78" s="15">
        <v>20141789.629999999</v>
      </c>
      <c r="AF78" s="15">
        <v>19628474.559999999</v>
      </c>
      <c r="AG78" s="15">
        <v>16010623.689999999</v>
      </c>
      <c r="AH78" s="15">
        <v>17639988.149999999</v>
      </c>
      <c r="AI78" s="15">
        <v>18150319.010000002</v>
      </c>
      <c r="AJ78" s="15">
        <v>18415989.02</v>
      </c>
      <c r="AK78" s="15">
        <v>12368101.34</v>
      </c>
      <c r="AL78" s="15">
        <v>17212756.75</v>
      </c>
      <c r="AM78" s="15">
        <v>21514638.030000001</v>
      </c>
      <c r="AN78" s="15">
        <v>25249682.52</v>
      </c>
      <c r="AO78" s="15">
        <v>25323027.399999999</v>
      </c>
      <c r="AP78" s="15">
        <v>31259667.850000001</v>
      </c>
    </row>
    <row r="79" spans="1:42">
      <c r="A79" s="15" t="s">
        <v>113</v>
      </c>
      <c r="B79" s="15">
        <v>25650466.91</v>
      </c>
      <c r="C79" s="15">
        <v>25650466.91</v>
      </c>
      <c r="D79" s="15">
        <v>25650466.91</v>
      </c>
      <c r="E79" s="15">
        <v>72775613.299999997</v>
      </c>
      <c r="F79" s="15">
        <v>72775613.299999997</v>
      </c>
      <c r="G79" s="15">
        <v>72775613.299999997</v>
      </c>
      <c r="H79" s="15">
        <v>72775613.299999997</v>
      </c>
      <c r="I79" s="15">
        <v>94698788.019999996</v>
      </c>
      <c r="J79" s="15">
        <v>94698788.019999996</v>
      </c>
      <c r="K79" s="15">
        <v>94698788.019999996</v>
      </c>
      <c r="L79" s="15">
        <v>99698788.019999996</v>
      </c>
      <c r="M79" s="15">
        <v>106757723.90000001</v>
      </c>
      <c r="N79" s="15">
        <v>106757723.90000001</v>
      </c>
      <c r="O79" s="15">
        <v>106757723.90000001</v>
      </c>
      <c r="P79" s="15">
        <v>106757723.90000001</v>
      </c>
      <c r="Q79" s="15">
        <v>124945345.59999999</v>
      </c>
      <c r="R79" s="15">
        <v>124945345.59999999</v>
      </c>
      <c r="S79" s="15">
        <v>124945345.59999999</v>
      </c>
      <c r="T79" s="15">
        <v>124945345.59999999</v>
      </c>
      <c r="U79" s="15">
        <v>133965686.8</v>
      </c>
      <c r="V79" s="15">
        <v>133965686.8</v>
      </c>
      <c r="W79" s="15">
        <v>133965686.8</v>
      </c>
      <c r="X79" s="15">
        <v>133965686.8</v>
      </c>
      <c r="Y79" s="15">
        <v>234739307</v>
      </c>
      <c r="Z79" s="15">
        <v>234739307</v>
      </c>
      <c r="AA79" s="15">
        <v>234739307</v>
      </c>
      <c r="AB79" s="15">
        <v>234739307</v>
      </c>
      <c r="AC79" s="15">
        <v>246935216.19999999</v>
      </c>
      <c r="AD79" s="15">
        <v>246935216.19999999</v>
      </c>
      <c r="AE79" s="15">
        <v>246935216.19999999</v>
      </c>
      <c r="AF79" s="15">
        <v>246935216.19999999</v>
      </c>
      <c r="AG79" s="15">
        <v>257572468.69999999</v>
      </c>
      <c r="AH79" s="15">
        <v>257572468.69999999</v>
      </c>
      <c r="AI79" s="15">
        <v>257572468.69999999</v>
      </c>
      <c r="AJ79" s="15">
        <v>257572468.69999999</v>
      </c>
      <c r="AK79" s="15">
        <v>258444946.69999999</v>
      </c>
      <c r="AL79" s="15">
        <v>258444946.69999999</v>
      </c>
      <c r="AM79" s="15">
        <v>258444946.69999999</v>
      </c>
      <c r="AN79" s="15">
        <v>258444946.69999999</v>
      </c>
      <c r="AO79" s="15">
        <v>519122454.30000001</v>
      </c>
      <c r="AP79" s="15">
        <v>519122454.30000001</v>
      </c>
    </row>
    <row r="80" spans="1:42">
      <c r="A80" s="15" t="s">
        <v>114</v>
      </c>
      <c r="B80" s="15">
        <v>0</v>
      </c>
      <c r="C80" s="15">
        <v>0</v>
      </c>
      <c r="D80" s="15">
        <v>0</v>
      </c>
      <c r="E80" s="15">
        <v>0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>
        <v>0</v>
      </c>
      <c r="L80" s="15">
        <v>0</v>
      </c>
      <c r="M80" s="15">
        <v>0</v>
      </c>
      <c r="N80" s="15">
        <v>0</v>
      </c>
      <c r="O80" s="15">
        <v>0</v>
      </c>
      <c r="P80" s="15">
        <v>0</v>
      </c>
      <c r="Q80" s="15">
        <v>0</v>
      </c>
      <c r="R80" s="15">
        <v>0</v>
      </c>
      <c r="S80" s="15">
        <v>0</v>
      </c>
      <c r="T80" s="15">
        <v>0</v>
      </c>
      <c r="U80" s="15">
        <v>0</v>
      </c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15">
        <v>0</v>
      </c>
      <c r="AC80" s="15">
        <v>0</v>
      </c>
      <c r="AD80" s="15">
        <v>0</v>
      </c>
      <c r="AE80" s="15">
        <v>0</v>
      </c>
      <c r="AF80" s="15">
        <v>0</v>
      </c>
      <c r="AG80" s="15">
        <v>0</v>
      </c>
      <c r="AH80" s="15">
        <v>0</v>
      </c>
      <c r="AI80" s="15">
        <v>0</v>
      </c>
      <c r="AJ80" s="15">
        <v>0</v>
      </c>
      <c r="AK80" s="15">
        <v>0</v>
      </c>
      <c r="AL80" s="15">
        <v>0</v>
      </c>
      <c r="AM80" s="15">
        <v>0</v>
      </c>
      <c r="AN80" s="15">
        <v>0</v>
      </c>
      <c r="AO80" s="15">
        <v>0</v>
      </c>
      <c r="AP80" s="15">
        <v>0</v>
      </c>
    </row>
    <row r="81" spans="1:42">
      <c r="A81" s="15" t="s">
        <v>115</v>
      </c>
      <c r="B81" s="15">
        <v>60946334.890000001</v>
      </c>
      <c r="C81" s="15">
        <v>290282472.69999999</v>
      </c>
      <c r="D81" s="15">
        <v>462953734</v>
      </c>
      <c r="E81" s="15">
        <v>753449674.60000002</v>
      </c>
      <c r="F81" s="15">
        <v>794295767.20000005</v>
      </c>
      <c r="G81" s="15">
        <v>738510884.89999998</v>
      </c>
      <c r="H81" s="15">
        <v>748852394.70000005</v>
      </c>
      <c r="I81" s="15">
        <v>593319133.29999995</v>
      </c>
      <c r="J81" s="15">
        <v>632982067.79999995</v>
      </c>
      <c r="K81" s="15">
        <v>728704227.39999998</v>
      </c>
      <c r="L81" s="15">
        <v>975315495</v>
      </c>
      <c r="M81" s="15">
        <v>1098966983</v>
      </c>
      <c r="N81" s="15">
        <v>1271318379</v>
      </c>
      <c r="O81" s="15">
        <v>1485709754</v>
      </c>
      <c r="P81" s="15">
        <v>1625213947</v>
      </c>
      <c r="Q81" s="15">
        <v>1694823242</v>
      </c>
      <c r="R81" s="15">
        <v>1765793339</v>
      </c>
      <c r="S81" s="15">
        <v>1953211353</v>
      </c>
      <c r="T81" s="15">
        <v>2074242469</v>
      </c>
      <c r="U81" s="15">
        <v>2136535526</v>
      </c>
      <c r="V81" s="15">
        <v>1860965908</v>
      </c>
      <c r="W81" s="15">
        <v>1966597322</v>
      </c>
      <c r="X81" s="15">
        <v>2003284227</v>
      </c>
      <c r="Y81" s="15">
        <v>1906722382</v>
      </c>
      <c r="Z81" s="15">
        <v>2035975446</v>
      </c>
      <c r="AA81" s="15">
        <v>2083925228</v>
      </c>
      <c r="AB81" s="15">
        <v>2159979043</v>
      </c>
      <c r="AC81" s="15">
        <v>2087733982</v>
      </c>
      <c r="AD81" s="15">
        <v>2075837881</v>
      </c>
      <c r="AE81" s="15">
        <v>2117538176</v>
      </c>
      <c r="AF81" s="15">
        <v>2102659971</v>
      </c>
      <c r="AG81" s="15">
        <v>2108110462</v>
      </c>
      <c r="AH81" s="15">
        <v>2119144087</v>
      </c>
      <c r="AI81" s="15">
        <v>2123099706</v>
      </c>
      <c r="AJ81" s="15">
        <v>2186862446</v>
      </c>
      <c r="AK81" s="15">
        <v>2174686891</v>
      </c>
      <c r="AL81" s="15">
        <v>2248208567</v>
      </c>
      <c r="AM81" s="15">
        <v>2548719487</v>
      </c>
      <c r="AN81" s="15">
        <v>4155982683</v>
      </c>
      <c r="AO81" s="15">
        <v>5496606452</v>
      </c>
      <c r="AP81" s="15">
        <v>7391074088</v>
      </c>
    </row>
    <row r="82" spans="1:42">
      <c r="A82" s="15" t="s">
        <v>116</v>
      </c>
      <c r="B82" s="15">
        <v>738735492.5</v>
      </c>
      <c r="C82" s="15">
        <v>1268749098</v>
      </c>
      <c r="D82" s="15">
        <v>2625034394</v>
      </c>
      <c r="E82" s="15">
        <v>2638952604</v>
      </c>
      <c r="F82" s="15">
        <v>2680237815</v>
      </c>
      <c r="G82" s="15">
        <v>2625122626</v>
      </c>
      <c r="H82" s="15">
        <v>2641198425</v>
      </c>
      <c r="I82" s="15">
        <v>2519449979</v>
      </c>
      <c r="J82" s="15">
        <v>2558835062</v>
      </c>
      <c r="K82" s="15">
        <v>2654026576</v>
      </c>
      <c r="L82" s="15">
        <v>2858221535</v>
      </c>
      <c r="M82" s="15">
        <v>2869444507</v>
      </c>
      <c r="N82" s="15">
        <v>3041811825</v>
      </c>
      <c r="O82" s="15">
        <v>3256054095</v>
      </c>
      <c r="P82" s="15">
        <v>3395282558</v>
      </c>
      <c r="Q82" s="15">
        <v>3482181687</v>
      </c>
      <c r="R82" s="15">
        <v>3553808850</v>
      </c>
      <c r="S82" s="15">
        <v>3741239414</v>
      </c>
      <c r="T82" s="15">
        <v>3862270530</v>
      </c>
      <c r="U82" s="15">
        <v>4117191167</v>
      </c>
      <c r="V82" s="15">
        <v>3607592640</v>
      </c>
      <c r="W82" s="15">
        <v>5509737667</v>
      </c>
      <c r="X82" s="15">
        <v>5524101361</v>
      </c>
      <c r="Y82" s="15">
        <v>5540297117</v>
      </c>
      <c r="Z82" s="15">
        <v>5670290178</v>
      </c>
      <c r="AA82" s="15">
        <v>5726164010</v>
      </c>
      <c r="AB82" s="15">
        <v>5805466846</v>
      </c>
      <c r="AC82" s="15">
        <v>5745010145</v>
      </c>
      <c r="AD82" s="15">
        <v>5732693054</v>
      </c>
      <c r="AE82" s="15">
        <v>5775645244</v>
      </c>
      <c r="AF82" s="15">
        <v>5760253724</v>
      </c>
      <c r="AG82" s="15">
        <v>5771667891</v>
      </c>
      <c r="AH82" s="15">
        <v>5784330880</v>
      </c>
      <c r="AI82" s="15">
        <v>5788909576</v>
      </c>
      <c r="AJ82" s="15">
        <v>5852959948</v>
      </c>
      <c r="AK82" s="15">
        <v>5835981549</v>
      </c>
      <c r="AL82" s="15">
        <v>5914153270</v>
      </c>
      <c r="AM82" s="15">
        <v>6219160682</v>
      </c>
      <c r="AN82" s="15">
        <v>8251380062</v>
      </c>
      <c r="AO82" s="15">
        <v>9702611455</v>
      </c>
      <c r="AP82" s="15">
        <v>11697445731</v>
      </c>
    </row>
    <row r="83" spans="1:42">
      <c r="A83" s="15" t="s">
        <v>117</v>
      </c>
      <c r="B83" s="15">
        <v>268359641.59999999</v>
      </c>
      <c r="C83" s="15">
        <v>281450848.89999998</v>
      </c>
      <c r="D83" s="15">
        <v>321422692.39999998</v>
      </c>
      <c r="E83" s="15">
        <v>340759208.10000002</v>
      </c>
      <c r="F83" s="15">
        <v>354042319.30000001</v>
      </c>
      <c r="G83" s="15">
        <v>346587874.80000001</v>
      </c>
      <c r="H83" s="15">
        <v>330406155.60000002</v>
      </c>
      <c r="I83" s="15">
        <v>289659612.39999998</v>
      </c>
      <c r="J83" s="15">
        <v>291392041.89999998</v>
      </c>
      <c r="K83" s="15">
        <v>298557775.30000001</v>
      </c>
      <c r="L83" s="15">
        <v>299958826.69999999</v>
      </c>
      <c r="M83" s="15">
        <v>279615147.10000002</v>
      </c>
      <c r="N83" s="15">
        <v>283802756.19999999</v>
      </c>
      <c r="O83" s="15">
        <v>294635332.30000001</v>
      </c>
      <c r="P83" s="15">
        <v>276033600.60000002</v>
      </c>
      <c r="Q83" s="15">
        <v>282349527.10000002</v>
      </c>
      <c r="R83" s="15">
        <v>281502334.89999998</v>
      </c>
      <c r="S83" s="15">
        <v>288111660.89999998</v>
      </c>
      <c r="T83" s="15">
        <v>289470005.19999999</v>
      </c>
      <c r="U83" s="15">
        <v>286013483.69999999</v>
      </c>
      <c r="V83" s="15">
        <v>288229053.60000002</v>
      </c>
      <c r="W83" s="15">
        <v>289127897</v>
      </c>
      <c r="X83" s="15">
        <v>288330975.10000002</v>
      </c>
      <c r="Y83" s="15">
        <v>288344209.5</v>
      </c>
      <c r="Z83" s="15">
        <v>286674557.30000001</v>
      </c>
      <c r="AA83" s="15">
        <v>284631598.69999999</v>
      </c>
      <c r="AB83" s="15">
        <v>284145048.19999999</v>
      </c>
      <c r="AC83" s="15">
        <v>273339054.30000001</v>
      </c>
      <c r="AD83" s="15">
        <v>271294519.69999999</v>
      </c>
      <c r="AE83" s="15">
        <v>268021840.19999999</v>
      </c>
      <c r="AF83" s="15">
        <v>262719312.90000001</v>
      </c>
      <c r="AG83" s="15">
        <v>254215224.59999999</v>
      </c>
      <c r="AH83" s="15">
        <v>247489420.30000001</v>
      </c>
      <c r="AI83" s="15">
        <v>242080117.09999999</v>
      </c>
      <c r="AJ83" s="15">
        <v>236777005.59999999</v>
      </c>
      <c r="AK83" s="15">
        <v>216456156.69999999</v>
      </c>
      <c r="AL83" s="15">
        <v>215422371.40000001</v>
      </c>
      <c r="AM83" s="15">
        <v>252905248.30000001</v>
      </c>
      <c r="AN83" s="15">
        <v>413817347.10000002</v>
      </c>
      <c r="AO83" s="15">
        <v>491080360.10000002</v>
      </c>
      <c r="AP83" s="15">
        <v>625878255.70000005</v>
      </c>
    </row>
    <row r="84" spans="1:42">
      <c r="A84" s="15" t="s">
        <v>118</v>
      </c>
      <c r="B84" s="15">
        <v>1007095134</v>
      </c>
      <c r="C84" s="15">
        <v>1550199947</v>
      </c>
      <c r="D84" s="15">
        <v>2946457086</v>
      </c>
      <c r="E84" s="15">
        <v>2979711813</v>
      </c>
      <c r="F84" s="15">
        <v>3034280135</v>
      </c>
      <c r="G84" s="15">
        <v>2971710501</v>
      </c>
      <c r="H84" s="15">
        <v>2971604581</v>
      </c>
      <c r="I84" s="15">
        <v>2809109592</v>
      </c>
      <c r="J84" s="15">
        <v>2850227104</v>
      </c>
      <c r="K84" s="15">
        <v>2952584351</v>
      </c>
      <c r="L84" s="15">
        <v>3158180362</v>
      </c>
      <c r="M84" s="15">
        <v>3149059654</v>
      </c>
      <c r="N84" s="15">
        <v>3325614582</v>
      </c>
      <c r="O84" s="15">
        <v>3550689428</v>
      </c>
      <c r="P84" s="15">
        <v>3671316158</v>
      </c>
      <c r="Q84" s="15">
        <v>3764531214</v>
      </c>
      <c r="R84" s="15">
        <v>3835311185</v>
      </c>
      <c r="S84" s="15">
        <v>4029351075</v>
      </c>
      <c r="T84" s="15">
        <v>4151740535</v>
      </c>
      <c r="U84" s="15">
        <v>4403204650</v>
      </c>
      <c r="V84" s="15">
        <v>3895821694</v>
      </c>
      <c r="W84" s="15">
        <v>5798865564</v>
      </c>
      <c r="X84" s="15">
        <v>5812432337</v>
      </c>
      <c r="Y84" s="15">
        <v>5828641326</v>
      </c>
      <c r="Z84" s="15">
        <v>5956964735</v>
      </c>
      <c r="AA84" s="15">
        <v>6010795609</v>
      </c>
      <c r="AB84" s="15">
        <v>6089611894</v>
      </c>
      <c r="AC84" s="15">
        <v>6018349200</v>
      </c>
      <c r="AD84" s="15">
        <v>6003987573</v>
      </c>
      <c r="AE84" s="15">
        <v>6043667084</v>
      </c>
      <c r="AF84" s="15">
        <v>6022973037</v>
      </c>
      <c r="AG84" s="15">
        <v>6025883115</v>
      </c>
      <c r="AH84" s="15">
        <v>6031820300</v>
      </c>
      <c r="AI84" s="15">
        <v>6030989693</v>
      </c>
      <c r="AJ84" s="15">
        <v>6089736953</v>
      </c>
      <c r="AK84" s="15">
        <v>6052437706</v>
      </c>
      <c r="AL84" s="15">
        <v>6129575641</v>
      </c>
      <c r="AM84" s="15">
        <v>6472065930</v>
      </c>
      <c r="AN84" s="15">
        <v>8665197409</v>
      </c>
      <c r="AO84" s="15">
        <v>10193691815</v>
      </c>
      <c r="AP84" s="15">
        <v>12323323987</v>
      </c>
    </row>
    <row r="85" spans="1:42">
      <c r="A85" s="15" t="s">
        <v>119</v>
      </c>
      <c r="B85" s="15">
        <v>3075124603</v>
      </c>
      <c r="C85" s="15">
        <v>4043487930</v>
      </c>
      <c r="D85" s="15">
        <v>5538842561</v>
      </c>
      <c r="E85" s="15">
        <v>5711258616</v>
      </c>
      <c r="F85" s="15">
        <v>6213536333</v>
      </c>
      <c r="G85" s="15">
        <v>6062561283</v>
      </c>
      <c r="H85" s="15">
        <v>5616853226</v>
      </c>
      <c r="I85" s="15">
        <v>5415580387</v>
      </c>
      <c r="J85" s="15">
        <v>5472189464</v>
      </c>
      <c r="K85" s="15">
        <v>5889690550</v>
      </c>
      <c r="L85" s="15">
        <v>6184681615</v>
      </c>
      <c r="M85" s="15">
        <v>6264952674</v>
      </c>
      <c r="N85" s="15">
        <v>6559403402</v>
      </c>
      <c r="O85" s="15">
        <v>6855460567</v>
      </c>
      <c r="P85" s="15">
        <v>6942694754</v>
      </c>
      <c r="Q85" s="15">
        <v>6811426825</v>
      </c>
      <c r="R85" s="15">
        <v>7281512024</v>
      </c>
      <c r="S85" s="15">
        <v>7518207265</v>
      </c>
      <c r="T85" s="15">
        <v>7431391060</v>
      </c>
      <c r="U85" s="15">
        <v>8230766030</v>
      </c>
      <c r="V85" s="15">
        <v>8781848704</v>
      </c>
      <c r="W85" s="15">
        <v>9810812185</v>
      </c>
      <c r="X85" s="15">
        <v>9990894287</v>
      </c>
      <c r="Y85" s="15">
        <v>10252108275</v>
      </c>
      <c r="Z85" s="15">
        <v>10286277864</v>
      </c>
      <c r="AA85" s="15">
        <v>10202414694</v>
      </c>
      <c r="AB85" s="15">
        <v>9801227875</v>
      </c>
      <c r="AC85" s="15">
        <v>9583485016</v>
      </c>
      <c r="AD85" s="15">
        <v>9344201421</v>
      </c>
      <c r="AE85" s="15">
        <v>9340642105</v>
      </c>
      <c r="AF85" s="15">
        <v>9316457033</v>
      </c>
      <c r="AG85" s="15">
        <v>9016697734</v>
      </c>
      <c r="AH85" s="15">
        <v>8375263942</v>
      </c>
      <c r="AI85" s="15">
        <v>8394853679</v>
      </c>
      <c r="AJ85" s="15">
        <v>8295523241</v>
      </c>
      <c r="AK85" s="15">
        <v>8056102508</v>
      </c>
      <c r="AL85" s="15">
        <v>8020123435</v>
      </c>
      <c r="AM85" s="15">
        <v>8645191285</v>
      </c>
      <c r="AN85" s="15">
        <v>11562917135</v>
      </c>
      <c r="AO85" s="15">
        <v>13952843217</v>
      </c>
      <c r="AP85" s="15">
        <v>15799458953</v>
      </c>
    </row>
  </sheetData>
  <sortState columnSort="1" ref="B1:BQ85">
    <sortCondition ref="B1:BQ1"/>
  </sortState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5"/>
  <sheetViews>
    <sheetView topLeftCell="A10" zoomScale="160" zoomScaleNormal="160" zoomScalePageLayoutView="160" workbookViewId="0">
      <selection activeCell="D38" sqref="D38"/>
    </sheetView>
  </sheetViews>
  <sheetFormatPr defaultColWidth="11" defaultRowHeight="14.25"/>
  <cols>
    <col min="1" max="1" width="30.5" bestFit="1" customWidth="1"/>
    <col min="2" max="11" width="12.5" bestFit="1" customWidth="1"/>
  </cols>
  <sheetData>
    <row r="1" spans="1:11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</row>
    <row r="2" spans="1:11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</row>
    <row r="3" spans="1:11">
      <c r="A3" t="s">
        <v>37</v>
      </c>
    </row>
    <row r="4" spans="1:11">
      <c r="A4" t="s">
        <v>38</v>
      </c>
      <c r="B4">
        <v>1604683348</v>
      </c>
      <c r="C4">
        <v>1131084873</v>
      </c>
      <c r="D4">
        <v>1091781734</v>
      </c>
      <c r="E4">
        <v>670525064.89999998</v>
      </c>
      <c r="F4">
        <v>1496468940</v>
      </c>
      <c r="G4">
        <v>2322120592</v>
      </c>
      <c r="H4">
        <v>2542529503</v>
      </c>
      <c r="I4">
        <v>2154388380</v>
      </c>
      <c r="J4">
        <v>1610483995</v>
      </c>
      <c r="K4">
        <v>1616538055</v>
      </c>
    </row>
    <row r="5" spans="1:11">
      <c r="A5" t="s">
        <v>39</v>
      </c>
      <c r="B5">
        <v>346350</v>
      </c>
      <c r="C5">
        <v>28304</v>
      </c>
      <c r="D5">
        <v>420700</v>
      </c>
      <c r="E5">
        <v>24207065.859999999</v>
      </c>
      <c r="F5">
        <v>19764035.300000001</v>
      </c>
      <c r="G5">
        <v>95902654.790000007</v>
      </c>
      <c r="H5">
        <v>145624174.90000001</v>
      </c>
      <c r="I5">
        <v>0</v>
      </c>
      <c r="J5">
        <v>22766990</v>
      </c>
      <c r="K5">
        <v>316307133.30000001</v>
      </c>
    </row>
    <row r="6" spans="1:11">
      <c r="A6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41</v>
      </c>
      <c r="B7">
        <v>129717414.3</v>
      </c>
      <c r="C7">
        <v>269473612.80000001</v>
      </c>
      <c r="D7">
        <v>685067718.10000002</v>
      </c>
      <c r="E7">
        <v>1074027027</v>
      </c>
      <c r="F7">
        <v>901192998.5</v>
      </c>
      <c r="G7">
        <v>730229348.10000002</v>
      </c>
      <c r="H7">
        <v>709950847.5</v>
      </c>
      <c r="I7">
        <v>482682619.19999999</v>
      </c>
      <c r="J7">
        <v>743817355</v>
      </c>
      <c r="K7">
        <v>3102085426</v>
      </c>
    </row>
    <row r="8" spans="1:11">
      <c r="A8" t="s">
        <v>42</v>
      </c>
      <c r="B8">
        <v>400987483.19999999</v>
      </c>
      <c r="C8">
        <v>459271579.5</v>
      </c>
      <c r="D8">
        <v>503315924.89999998</v>
      </c>
      <c r="E8">
        <v>707494272</v>
      </c>
      <c r="F8">
        <v>851454483.60000002</v>
      </c>
      <c r="G8">
        <v>823223075.29999995</v>
      </c>
      <c r="H8">
        <v>934375174.39999998</v>
      </c>
      <c r="I8">
        <v>1037245428</v>
      </c>
      <c r="J8">
        <v>978240454.5</v>
      </c>
      <c r="K8">
        <v>791899415.39999998</v>
      </c>
    </row>
    <row r="9" spans="1:11">
      <c r="A9" t="s">
        <v>43</v>
      </c>
      <c r="B9">
        <v>214100631.90000001</v>
      </c>
      <c r="C9">
        <v>118111467.3</v>
      </c>
      <c r="D9">
        <v>133186161.7</v>
      </c>
      <c r="E9">
        <v>170463609.09999999</v>
      </c>
      <c r="F9">
        <v>141971095.59999999</v>
      </c>
      <c r="G9">
        <v>129024720.90000001</v>
      </c>
      <c r="H9">
        <v>84557780.280000001</v>
      </c>
      <c r="I9">
        <v>45749876.490000002</v>
      </c>
      <c r="J9">
        <v>75394222.519999996</v>
      </c>
      <c r="K9">
        <v>171464396.19999999</v>
      </c>
    </row>
    <row r="10" spans="1:11">
      <c r="A10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 t="s">
        <v>46</v>
      </c>
      <c r="B12">
        <v>62294530.43</v>
      </c>
      <c r="C12">
        <v>27734285.02</v>
      </c>
      <c r="D12">
        <v>43963340.380000003</v>
      </c>
      <c r="E12">
        <v>49449188.219999999</v>
      </c>
      <c r="F12">
        <v>46168902.450000003</v>
      </c>
      <c r="G12">
        <v>66582723.109999999</v>
      </c>
      <c r="H12">
        <v>48641174.259999998</v>
      </c>
      <c r="I12">
        <v>130692545.2</v>
      </c>
      <c r="J12">
        <v>124307870</v>
      </c>
      <c r="K12">
        <v>86785282.409999996</v>
      </c>
    </row>
    <row r="13" spans="1:11">
      <c r="A13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48</v>
      </c>
      <c r="B14">
        <v>1586912141</v>
      </c>
      <c r="C14">
        <v>1459531153</v>
      </c>
      <c r="D14">
        <v>1611648281</v>
      </c>
      <c r="E14">
        <v>1818515148</v>
      </c>
      <c r="F14">
        <v>1857118144</v>
      </c>
      <c r="G14">
        <v>1849900533</v>
      </c>
      <c r="H14">
        <v>1547486107</v>
      </c>
      <c r="I14">
        <v>1369608377</v>
      </c>
      <c r="J14">
        <v>942044862.39999998</v>
      </c>
      <c r="K14">
        <v>1406253492</v>
      </c>
    </row>
    <row r="15" spans="1:11">
      <c r="A15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1030130622</v>
      </c>
      <c r="H19">
        <v>462265560.5</v>
      </c>
      <c r="I19">
        <v>783022365.5</v>
      </c>
      <c r="J19">
        <v>731334937.70000005</v>
      </c>
      <c r="K19">
        <v>3496631993</v>
      </c>
    </row>
    <row r="20" spans="1:11">
      <c r="A20" t="s">
        <v>54</v>
      </c>
      <c r="B20">
        <v>3999041899</v>
      </c>
      <c r="C20">
        <v>3465235274</v>
      </c>
      <c r="D20">
        <v>4069383860</v>
      </c>
      <c r="E20">
        <v>4514681374</v>
      </c>
      <c r="F20">
        <v>5314138599</v>
      </c>
      <c r="G20">
        <v>7047114269</v>
      </c>
      <c r="H20">
        <v>6475430322</v>
      </c>
      <c r="I20">
        <v>6003389591</v>
      </c>
      <c r="J20">
        <v>5228390687</v>
      </c>
      <c r="K20">
        <v>10987965194</v>
      </c>
    </row>
    <row r="21" spans="1:11">
      <c r="A21" t="s">
        <v>55</v>
      </c>
    </row>
    <row r="22" spans="1:11">
      <c r="A22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57</v>
      </c>
      <c r="B23">
        <v>2505564</v>
      </c>
      <c r="C23">
        <v>4942410</v>
      </c>
      <c r="D23">
        <v>3331237.2</v>
      </c>
      <c r="E23">
        <v>2995681.92</v>
      </c>
      <c r="F23">
        <v>3303274.26</v>
      </c>
      <c r="G23">
        <v>2567727.36</v>
      </c>
      <c r="H23">
        <v>72143081.349999994</v>
      </c>
      <c r="I23">
        <v>60555799.509999998</v>
      </c>
      <c r="J23">
        <v>35787334.450000003</v>
      </c>
      <c r="K23">
        <v>28889282.100000001</v>
      </c>
    </row>
    <row r="24" spans="1:11">
      <c r="A24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>
      <c r="A25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>
      <c r="A26" t="s">
        <v>60</v>
      </c>
      <c r="B26">
        <v>9825597.6600000001</v>
      </c>
      <c r="C26">
        <v>33725597.659999996</v>
      </c>
      <c r="D26">
        <v>62075597.659999996</v>
      </c>
      <c r="E26">
        <v>95220000</v>
      </c>
      <c r="F26">
        <v>95000000</v>
      </c>
      <c r="G26">
        <v>86562510.890000001</v>
      </c>
      <c r="H26">
        <v>0</v>
      </c>
      <c r="I26">
        <v>0</v>
      </c>
      <c r="J26">
        <v>0</v>
      </c>
      <c r="K26">
        <v>285020691.69999999</v>
      </c>
    </row>
    <row r="27" spans="1:11">
      <c r="A27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62</v>
      </c>
      <c r="B28">
        <v>984653483.10000002</v>
      </c>
      <c r="C28">
        <v>1408452046</v>
      </c>
      <c r="D28">
        <v>1574392650</v>
      </c>
      <c r="E28">
        <v>1575935197</v>
      </c>
      <c r="F28">
        <v>1495286616</v>
      </c>
      <c r="G28">
        <v>1767493677</v>
      </c>
      <c r="H28">
        <v>1676478270</v>
      </c>
      <c r="I28">
        <v>1580689689</v>
      </c>
      <c r="J28">
        <v>1552165004</v>
      </c>
      <c r="K28">
        <v>1619465200</v>
      </c>
    </row>
    <row r="29" spans="1:11">
      <c r="A29" t="s">
        <v>63</v>
      </c>
      <c r="B29">
        <v>230015231.69999999</v>
      </c>
      <c r="C29">
        <v>39762096.380000003</v>
      </c>
      <c r="D29">
        <v>72868319.230000004</v>
      </c>
      <c r="E29">
        <v>46943734.460000001</v>
      </c>
      <c r="F29">
        <v>521180545.30000001</v>
      </c>
      <c r="G29">
        <v>451323095.30000001</v>
      </c>
      <c r="H29">
        <v>524505177.39999998</v>
      </c>
      <c r="I29">
        <v>572640944.29999995</v>
      </c>
      <c r="J29">
        <v>550378707.79999995</v>
      </c>
      <c r="K29">
        <v>363973887.10000002</v>
      </c>
    </row>
    <row r="30" spans="1:11">
      <c r="A30" t="s">
        <v>64</v>
      </c>
      <c r="B30">
        <v>46902375.340000004</v>
      </c>
      <c r="C30">
        <v>4169705.87</v>
      </c>
      <c r="D30">
        <v>5683122.9800000004</v>
      </c>
      <c r="E30">
        <v>7658746.4699999997</v>
      </c>
      <c r="F30">
        <v>11033693.289999999</v>
      </c>
      <c r="G30">
        <v>4498726.8099999996</v>
      </c>
      <c r="H30">
        <v>3951444.12</v>
      </c>
      <c r="I30">
        <v>3962790.81</v>
      </c>
      <c r="J30">
        <v>3580022.32</v>
      </c>
      <c r="K30">
        <v>1318875.31</v>
      </c>
    </row>
    <row r="31" spans="1:11">
      <c r="A3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 t="s">
        <v>69</v>
      </c>
      <c r="B35">
        <v>378325428.30000001</v>
      </c>
      <c r="C35">
        <v>390347076.19999999</v>
      </c>
      <c r="D35">
        <v>382871799.69999999</v>
      </c>
      <c r="E35">
        <v>508973312.19999999</v>
      </c>
      <c r="F35">
        <v>674204445.5</v>
      </c>
      <c r="G35">
        <v>690588742.79999995</v>
      </c>
      <c r="H35">
        <v>665097429.79999995</v>
      </c>
      <c r="I35">
        <v>626111682.39999998</v>
      </c>
      <c r="J35">
        <v>522965448.89999998</v>
      </c>
      <c r="K35">
        <v>479920054.39999998</v>
      </c>
    </row>
    <row r="36" spans="1:11">
      <c r="A36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 t="s">
        <v>71</v>
      </c>
      <c r="B37">
        <v>34137414.689999998</v>
      </c>
      <c r="C37">
        <v>22089739.559999999</v>
      </c>
      <c r="D37">
        <v>13202293.98</v>
      </c>
      <c r="E37">
        <v>13202293.98</v>
      </c>
      <c r="F37">
        <v>13202293.98</v>
      </c>
      <c r="G37">
        <v>16068118.27</v>
      </c>
      <c r="H37">
        <v>0</v>
      </c>
      <c r="I37">
        <v>0</v>
      </c>
      <c r="J37">
        <v>0</v>
      </c>
      <c r="K37">
        <v>0</v>
      </c>
    </row>
    <row r="38" spans="1:11">
      <c r="A38" t="s">
        <v>72</v>
      </c>
      <c r="B38">
        <v>624599.9</v>
      </c>
      <c r="C38">
        <v>1523059.5</v>
      </c>
      <c r="D38">
        <v>41967005.729999997</v>
      </c>
      <c r="E38">
        <v>1328217.5900000001</v>
      </c>
      <c r="F38">
        <v>1103706.47</v>
      </c>
      <c r="G38">
        <v>43928066.689999998</v>
      </c>
      <c r="H38">
        <v>38079545.119999997</v>
      </c>
      <c r="I38">
        <v>24026830.82</v>
      </c>
      <c r="J38">
        <v>12689838.9</v>
      </c>
      <c r="K38">
        <v>4575152.87</v>
      </c>
    </row>
    <row r="39" spans="1:11">
      <c r="A39" t="s">
        <v>73</v>
      </c>
      <c r="B39">
        <v>25227022.140000001</v>
      </c>
      <c r="C39">
        <v>45333381.700000003</v>
      </c>
      <c r="D39">
        <v>39176787.700000003</v>
      </c>
      <c r="E39">
        <v>44488267.390000001</v>
      </c>
      <c r="F39">
        <v>51636840.689999998</v>
      </c>
      <c r="G39">
        <v>52560382.450000003</v>
      </c>
      <c r="H39">
        <v>37266604.649999999</v>
      </c>
      <c r="I39">
        <v>36615883.240000002</v>
      </c>
      <c r="J39">
        <v>46761916.759999998</v>
      </c>
      <c r="K39">
        <v>74241950.590000004</v>
      </c>
    </row>
    <row r="40" spans="1:11">
      <c r="A40" t="s">
        <v>74</v>
      </c>
      <c r="B40">
        <v>0</v>
      </c>
      <c r="C40">
        <v>0</v>
      </c>
      <c r="D40">
        <v>0</v>
      </c>
      <c r="E40">
        <v>0</v>
      </c>
      <c r="F40">
        <v>50676015.140000001</v>
      </c>
      <c r="G40">
        <v>89402958.519999996</v>
      </c>
      <c r="H40">
        <v>90533141.659999996</v>
      </c>
      <c r="I40">
        <v>108704523.7</v>
      </c>
      <c r="J40">
        <v>103383547</v>
      </c>
      <c r="K40">
        <v>107472928.2</v>
      </c>
    </row>
    <row r="41" spans="1:11">
      <c r="A41" t="s">
        <v>75</v>
      </c>
      <c r="B41">
        <v>1712216717</v>
      </c>
      <c r="C41">
        <v>1950345112</v>
      </c>
      <c r="D41">
        <v>2195568814</v>
      </c>
      <c r="E41">
        <v>2296745451</v>
      </c>
      <c r="F41">
        <v>2916627431</v>
      </c>
      <c r="G41">
        <v>3204994006</v>
      </c>
      <c r="H41">
        <v>3108054694</v>
      </c>
      <c r="I41">
        <v>3013308143</v>
      </c>
      <c r="J41">
        <v>2827711820</v>
      </c>
      <c r="K41">
        <v>2964878023</v>
      </c>
    </row>
    <row r="42" spans="1:11">
      <c r="A42" t="s">
        <v>76</v>
      </c>
      <c r="B42">
        <v>5711258616</v>
      </c>
      <c r="C42">
        <v>5415580387</v>
      </c>
      <c r="D42">
        <v>6264952674</v>
      </c>
      <c r="E42">
        <v>6811426825</v>
      </c>
      <c r="F42">
        <v>8230766030</v>
      </c>
      <c r="G42">
        <v>10252108275</v>
      </c>
      <c r="H42">
        <v>9583485016</v>
      </c>
      <c r="I42">
        <v>9016697734</v>
      </c>
      <c r="J42">
        <v>8056102508</v>
      </c>
      <c r="K42">
        <v>13952843217</v>
      </c>
    </row>
    <row r="43" spans="1:11">
      <c r="A43" t="s">
        <v>77</v>
      </c>
    </row>
    <row r="44" spans="1:11">
      <c r="A44" t="s">
        <v>78</v>
      </c>
      <c r="B44">
        <v>791267960</v>
      </c>
      <c r="C44">
        <v>1391621368</v>
      </c>
      <c r="D44">
        <v>1185588087</v>
      </c>
      <c r="E44">
        <v>1390696275</v>
      </c>
      <c r="F44">
        <v>2150039477</v>
      </c>
      <c r="G44">
        <v>1633057530</v>
      </c>
      <c r="H44">
        <v>1094000000</v>
      </c>
      <c r="I44">
        <v>710000000</v>
      </c>
      <c r="J44">
        <v>875000000</v>
      </c>
      <c r="K44">
        <v>806768007.79999995</v>
      </c>
    </row>
    <row r="45" spans="1:11">
      <c r="A45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 t="s">
        <v>80</v>
      </c>
      <c r="B46">
        <v>614528570.79999995</v>
      </c>
      <c r="C46">
        <v>210021398.40000001</v>
      </c>
      <c r="D46">
        <v>106279801</v>
      </c>
      <c r="E46">
        <v>126818608.3</v>
      </c>
      <c r="F46">
        <v>330927705.39999998</v>
      </c>
      <c r="G46">
        <v>154291796.30000001</v>
      </c>
      <c r="H46">
        <v>163417071.30000001</v>
      </c>
      <c r="I46">
        <v>74361345.75</v>
      </c>
      <c r="J46">
        <v>102068530.7</v>
      </c>
      <c r="K46">
        <v>85749158.709999993</v>
      </c>
    </row>
    <row r="47" spans="1:11">
      <c r="A47" t="s">
        <v>81</v>
      </c>
      <c r="B47">
        <v>318468094.80000001</v>
      </c>
      <c r="C47">
        <v>385790006.60000002</v>
      </c>
      <c r="D47">
        <v>310561442.89999998</v>
      </c>
      <c r="E47">
        <v>380886404.19999999</v>
      </c>
      <c r="F47">
        <v>351676414</v>
      </c>
      <c r="G47">
        <v>397031557.10000002</v>
      </c>
      <c r="H47">
        <v>382110259.5</v>
      </c>
      <c r="I47">
        <v>334608636.30000001</v>
      </c>
      <c r="J47">
        <v>352245046.60000002</v>
      </c>
      <c r="K47">
        <v>344711209.60000002</v>
      </c>
    </row>
    <row r="48" spans="1:11">
      <c r="A48" t="s">
        <v>82</v>
      </c>
      <c r="B48">
        <v>182537061.40000001</v>
      </c>
      <c r="C48">
        <v>82988725.299999997</v>
      </c>
      <c r="D48">
        <v>121836169</v>
      </c>
      <c r="E48">
        <v>132310079.5</v>
      </c>
      <c r="F48">
        <v>81017749.409999996</v>
      </c>
      <c r="G48">
        <v>68344815.450000003</v>
      </c>
      <c r="H48">
        <v>58632045.439999998</v>
      </c>
      <c r="I48">
        <v>46539629.759999998</v>
      </c>
      <c r="J48">
        <v>78186934.140000001</v>
      </c>
      <c r="K48">
        <v>394284079</v>
      </c>
    </row>
    <row r="49" spans="1:11">
      <c r="A49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>
      <c r="A50" t="s">
        <v>84</v>
      </c>
      <c r="B50">
        <v>93632949.390000001</v>
      </c>
      <c r="C50">
        <v>53745382.659999996</v>
      </c>
      <c r="D50">
        <v>55087653.82</v>
      </c>
      <c r="E50">
        <v>65108930.549999997</v>
      </c>
      <c r="F50">
        <v>50979859.009999998</v>
      </c>
      <c r="G50">
        <v>47296591.130000003</v>
      </c>
      <c r="H50">
        <v>62255918.939999998</v>
      </c>
      <c r="I50">
        <v>35703068.719999999</v>
      </c>
      <c r="J50">
        <v>44464942.810000002</v>
      </c>
      <c r="K50">
        <v>488506845.5</v>
      </c>
    </row>
    <row r="51" spans="1:11">
      <c r="A51" t="s">
        <v>85</v>
      </c>
      <c r="B51">
        <v>107590370</v>
      </c>
      <c r="C51">
        <v>30427724.59</v>
      </c>
      <c r="D51">
        <v>80272175.590000004</v>
      </c>
      <c r="E51">
        <v>70187181.819999993</v>
      </c>
      <c r="F51">
        <v>46126520.020000003</v>
      </c>
      <c r="G51">
        <v>15840815.49</v>
      </c>
      <c r="H51">
        <v>12317773.189999999</v>
      </c>
      <c r="I51">
        <v>45275050.409999996</v>
      </c>
      <c r="J51">
        <v>56904222.200000003</v>
      </c>
      <c r="K51">
        <v>736806756.10000002</v>
      </c>
    </row>
    <row r="52" spans="1:11">
      <c r="A52" t="s">
        <v>86</v>
      </c>
      <c r="B52">
        <v>61789322.579999998</v>
      </c>
      <c r="C52">
        <v>11262947.51</v>
      </c>
      <c r="D52">
        <v>10336030.699999999</v>
      </c>
      <c r="E52">
        <v>12447735.109999999</v>
      </c>
      <c r="F52">
        <v>6163721.2199999997</v>
      </c>
      <c r="G52">
        <v>63268124.810000002</v>
      </c>
      <c r="H52">
        <v>65031271.460000001</v>
      </c>
      <c r="I52">
        <v>59526503.420000002</v>
      </c>
      <c r="J52">
        <v>9237869.5700000003</v>
      </c>
      <c r="K52">
        <v>7597814.7300000004</v>
      </c>
    </row>
    <row r="53" spans="1:11">
      <c r="A53" t="s">
        <v>87</v>
      </c>
      <c r="B53">
        <v>1967198.15</v>
      </c>
      <c r="C53">
        <v>1967198.15</v>
      </c>
      <c r="D53">
        <v>1967198.15</v>
      </c>
      <c r="E53">
        <v>1967198.15</v>
      </c>
      <c r="F53">
        <v>1967198.15</v>
      </c>
      <c r="G53">
        <v>1967198.15</v>
      </c>
      <c r="H53">
        <v>1967198.15</v>
      </c>
      <c r="I53">
        <v>3779492.87</v>
      </c>
      <c r="J53">
        <v>3779492.87</v>
      </c>
      <c r="K53">
        <v>1967198.15</v>
      </c>
    </row>
    <row r="54" spans="1:11">
      <c r="A54" t="s">
        <v>88</v>
      </c>
      <c r="B54">
        <v>184505339.30000001</v>
      </c>
      <c r="C54">
        <v>106361313.3</v>
      </c>
      <c r="D54">
        <v>116483802.7</v>
      </c>
      <c r="E54">
        <v>139610393.19999999</v>
      </c>
      <c r="F54">
        <v>649505722.20000005</v>
      </c>
      <c r="G54">
        <v>425989985.19999999</v>
      </c>
      <c r="H54">
        <v>131607147.5</v>
      </c>
      <c r="I54">
        <v>129031432.40000001</v>
      </c>
      <c r="J54">
        <v>143769768.40000001</v>
      </c>
      <c r="K54">
        <v>497883730.80000001</v>
      </c>
    </row>
    <row r="55" spans="1:11">
      <c r="A55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>
      <c r="A56" t="s">
        <v>90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</row>
    <row r="57" spans="1:11">
      <c r="A57" t="s">
        <v>91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>
      <c r="A58" t="s">
        <v>92</v>
      </c>
      <c r="B58">
        <v>70971731.719999999</v>
      </c>
      <c r="C58">
        <v>201335831.69999999</v>
      </c>
      <c r="D58">
        <v>45042600</v>
      </c>
      <c r="E58">
        <v>691593.33</v>
      </c>
      <c r="F58">
        <v>753777.57</v>
      </c>
      <c r="G58">
        <v>23966277.609999999</v>
      </c>
      <c r="H58">
        <v>35138392.979999997</v>
      </c>
      <c r="I58">
        <v>1231316171</v>
      </c>
      <c r="J58">
        <v>36713393.009999998</v>
      </c>
      <c r="K58">
        <v>37713393.009999998</v>
      </c>
    </row>
    <row r="59" spans="1:11">
      <c r="A59" t="s">
        <v>93</v>
      </c>
      <c r="B59">
        <v>0</v>
      </c>
      <c r="C59">
        <v>0</v>
      </c>
      <c r="D59">
        <v>1000000000</v>
      </c>
      <c r="E59">
        <v>500000000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>
      <c r="A60" t="s">
        <v>94</v>
      </c>
      <c r="B60">
        <v>2427258598</v>
      </c>
      <c r="C60">
        <v>2475521896</v>
      </c>
      <c r="D60">
        <v>3033454961</v>
      </c>
      <c r="E60">
        <v>2820724399</v>
      </c>
      <c r="F60">
        <v>3669158144</v>
      </c>
      <c r="G60">
        <v>2831054691</v>
      </c>
      <c r="H60">
        <v>2006477078</v>
      </c>
      <c r="I60">
        <v>2670141330</v>
      </c>
      <c r="J60">
        <v>1702370200</v>
      </c>
      <c r="K60">
        <v>3401988193</v>
      </c>
    </row>
    <row r="61" spans="1:11">
      <c r="A61" t="s">
        <v>95</v>
      </c>
    </row>
    <row r="62" spans="1:11">
      <c r="A62" t="s">
        <v>96</v>
      </c>
      <c r="B62">
        <v>215100000</v>
      </c>
      <c r="C62">
        <v>50000000</v>
      </c>
      <c r="D62">
        <v>0</v>
      </c>
      <c r="E62">
        <v>0</v>
      </c>
      <c r="F62">
        <v>0</v>
      </c>
      <c r="G62">
        <v>135000000</v>
      </c>
      <c r="H62">
        <v>101000000</v>
      </c>
      <c r="I62">
        <v>71000000</v>
      </c>
      <c r="J62">
        <v>36000000</v>
      </c>
      <c r="K62">
        <v>0</v>
      </c>
    </row>
    <row r="63" spans="1:11">
      <c r="A63" t="s">
        <v>97</v>
      </c>
      <c r="B63">
        <v>0</v>
      </c>
      <c r="C63">
        <v>0</v>
      </c>
      <c r="D63">
        <v>0</v>
      </c>
      <c r="E63">
        <v>0</v>
      </c>
      <c r="F63">
        <v>0</v>
      </c>
      <c r="G63">
        <v>1200000000</v>
      </c>
      <c r="H63">
        <v>1200000000</v>
      </c>
      <c r="I63">
        <v>0</v>
      </c>
      <c r="J63">
        <v>0</v>
      </c>
      <c r="K63">
        <v>0</v>
      </c>
    </row>
    <row r="64" spans="1:11">
      <c r="A64" t="s">
        <v>98</v>
      </c>
      <c r="B64">
        <v>58156479</v>
      </c>
      <c r="C64">
        <v>152379</v>
      </c>
      <c r="D64">
        <v>152379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</row>
    <row r="65" spans="1:11">
      <c r="A65" t="s">
        <v>99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</row>
    <row r="66" spans="1:11">
      <c r="A66" t="s">
        <v>100</v>
      </c>
      <c r="B66">
        <v>800000</v>
      </c>
      <c r="C66">
        <v>800000</v>
      </c>
      <c r="D66">
        <v>800000</v>
      </c>
      <c r="E66">
        <v>100000</v>
      </c>
      <c r="F66">
        <v>10100000</v>
      </c>
      <c r="G66">
        <v>0</v>
      </c>
      <c r="H66">
        <v>0</v>
      </c>
      <c r="I66">
        <v>0</v>
      </c>
      <c r="J66">
        <v>0</v>
      </c>
      <c r="K66">
        <v>0</v>
      </c>
    </row>
    <row r="67" spans="1:11">
      <c r="A67" t="s">
        <v>101</v>
      </c>
      <c r="B67">
        <v>0</v>
      </c>
      <c r="C67">
        <v>47000000</v>
      </c>
      <c r="D67">
        <v>47000000</v>
      </c>
      <c r="E67">
        <v>197000000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</row>
    <row r="68" spans="1:11">
      <c r="A68" t="s">
        <v>102</v>
      </c>
      <c r="B68">
        <v>27931726.399999999</v>
      </c>
      <c r="C68">
        <v>25659857.949999999</v>
      </c>
      <c r="D68">
        <v>22286783.550000001</v>
      </c>
      <c r="E68">
        <v>18240754.190000001</v>
      </c>
      <c r="F68">
        <v>15268366.529999999</v>
      </c>
      <c r="G68">
        <v>23584935.629999999</v>
      </c>
      <c r="H68">
        <v>25285424.41</v>
      </c>
      <c r="I68">
        <v>14616145.23</v>
      </c>
      <c r="J68">
        <v>12304916.23</v>
      </c>
      <c r="K68">
        <v>9993687.2200000007</v>
      </c>
    </row>
    <row r="69" spans="1:11">
      <c r="A69" t="s">
        <v>103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232373314</v>
      </c>
      <c r="I69">
        <v>235057143.19999999</v>
      </c>
      <c r="J69">
        <v>252989685.40000001</v>
      </c>
      <c r="K69">
        <v>257169520.80000001</v>
      </c>
    </row>
    <row r="70" spans="1:11">
      <c r="A70" t="s">
        <v>104</v>
      </c>
      <c r="B70">
        <v>2300000</v>
      </c>
      <c r="C70">
        <v>7336661.8499999996</v>
      </c>
      <c r="D70">
        <v>12198895.84</v>
      </c>
      <c r="E70">
        <v>10830457.16</v>
      </c>
      <c r="F70">
        <v>133034869.2</v>
      </c>
      <c r="G70">
        <v>233827322.30000001</v>
      </c>
      <c r="H70">
        <v>0</v>
      </c>
      <c r="I70">
        <v>0</v>
      </c>
      <c r="J70">
        <v>0</v>
      </c>
      <c r="K70">
        <v>90000000</v>
      </c>
    </row>
    <row r="71" spans="1:11">
      <c r="A71" t="s">
        <v>105</v>
      </c>
      <c r="B71">
        <v>304288205.39999998</v>
      </c>
      <c r="C71">
        <v>130948898.8</v>
      </c>
      <c r="D71">
        <v>82438058.390000001</v>
      </c>
      <c r="E71">
        <v>226171211.40000001</v>
      </c>
      <c r="F71">
        <v>158403235.69999999</v>
      </c>
      <c r="G71">
        <v>1592412258</v>
      </c>
      <c r="H71">
        <v>1558658738</v>
      </c>
      <c r="I71">
        <v>320673288.39999998</v>
      </c>
      <c r="J71">
        <v>301294601.60000002</v>
      </c>
      <c r="K71">
        <v>357163208.10000002</v>
      </c>
    </row>
    <row r="72" spans="1:11">
      <c r="A72" t="s">
        <v>106</v>
      </c>
      <c r="B72">
        <v>2731546804</v>
      </c>
      <c r="C72">
        <v>2606470795</v>
      </c>
      <c r="D72">
        <v>3115893020</v>
      </c>
      <c r="E72">
        <v>3046895611</v>
      </c>
      <c r="F72">
        <v>3827561380</v>
      </c>
      <c r="G72">
        <v>4423466949</v>
      </c>
      <c r="H72">
        <v>3565135817</v>
      </c>
      <c r="I72">
        <v>2990814619</v>
      </c>
      <c r="J72">
        <v>2003664802</v>
      </c>
      <c r="K72">
        <v>3759151401</v>
      </c>
    </row>
    <row r="73" spans="1:11">
      <c r="A73" t="s">
        <v>107</v>
      </c>
    </row>
    <row r="74" spans="1:11">
      <c r="A74" t="s">
        <v>108</v>
      </c>
      <c r="B74">
        <v>639538949</v>
      </c>
      <c r="C74">
        <v>1279077898</v>
      </c>
      <c r="D74">
        <v>1279077898</v>
      </c>
      <c r="E74">
        <v>1279077898</v>
      </c>
      <c r="F74">
        <v>1279077898</v>
      </c>
      <c r="G74">
        <v>1719160378</v>
      </c>
      <c r="H74">
        <v>1719160378</v>
      </c>
      <c r="I74">
        <v>1719160378</v>
      </c>
      <c r="J74">
        <v>1719160378</v>
      </c>
      <c r="K74">
        <v>1788794378</v>
      </c>
    </row>
    <row r="75" spans="1:11">
      <c r="A75" t="s">
        <v>109</v>
      </c>
      <c r="B75">
        <v>1173188368</v>
      </c>
      <c r="C75">
        <v>543418003.89999998</v>
      </c>
      <c r="D75">
        <v>372014788.80000001</v>
      </c>
      <c r="E75">
        <v>371849846.60000002</v>
      </c>
      <c r="F75">
        <v>552001043.70000005</v>
      </c>
      <c r="G75">
        <v>1672510817</v>
      </c>
      <c r="H75">
        <v>1672655870</v>
      </c>
      <c r="I75">
        <v>1671321232</v>
      </c>
      <c r="J75">
        <v>1671321232</v>
      </c>
      <c r="K75">
        <v>2200741283</v>
      </c>
    </row>
    <row r="76" spans="1:11">
      <c r="A76" t="s">
        <v>110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327976140</v>
      </c>
    </row>
    <row r="77" spans="1:11">
      <c r="A77" t="s">
        <v>111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43166.97</v>
      </c>
      <c r="I77">
        <v>-507273.73</v>
      </c>
      <c r="J77">
        <v>0</v>
      </c>
      <c r="K77">
        <v>0</v>
      </c>
    </row>
    <row r="78" spans="1:11">
      <c r="A78" t="s">
        <v>112</v>
      </c>
      <c r="B78">
        <v>0</v>
      </c>
      <c r="C78">
        <v>8936156.1799999997</v>
      </c>
      <c r="D78">
        <v>12845813.49</v>
      </c>
      <c r="E78">
        <v>11931155.27</v>
      </c>
      <c r="F78">
        <v>16156948.24</v>
      </c>
      <c r="G78">
        <v>7969681.2400000002</v>
      </c>
      <c r="H78">
        <v>18481532.300000001</v>
      </c>
      <c r="I78">
        <v>16010623.689999999</v>
      </c>
      <c r="J78">
        <v>12368101.34</v>
      </c>
      <c r="K78">
        <v>25323027.399999999</v>
      </c>
    </row>
    <row r="79" spans="1:11">
      <c r="A79" t="s">
        <v>113</v>
      </c>
      <c r="B79">
        <v>72775613.299999997</v>
      </c>
      <c r="C79">
        <v>94698788.019999996</v>
      </c>
      <c r="D79">
        <v>106757723.90000001</v>
      </c>
      <c r="E79">
        <v>124945345.59999999</v>
      </c>
      <c r="F79">
        <v>133965686.8</v>
      </c>
      <c r="G79">
        <v>234739307</v>
      </c>
      <c r="H79">
        <v>246935216.19999999</v>
      </c>
      <c r="I79">
        <v>257572468.69999999</v>
      </c>
      <c r="J79">
        <v>258444946.69999999</v>
      </c>
      <c r="K79">
        <v>519122454.30000001</v>
      </c>
    </row>
    <row r="80" spans="1:11">
      <c r="A80" t="s">
        <v>114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</row>
    <row r="81" spans="1:11">
      <c r="A81" t="s">
        <v>115</v>
      </c>
      <c r="B81">
        <v>753449674.60000002</v>
      </c>
      <c r="C81">
        <v>593319133.29999995</v>
      </c>
      <c r="D81">
        <v>1098966983</v>
      </c>
      <c r="E81">
        <v>1694823242</v>
      </c>
      <c r="F81">
        <v>2136535526</v>
      </c>
      <c r="G81">
        <v>1906722382</v>
      </c>
      <c r="H81">
        <v>2087733982</v>
      </c>
      <c r="I81">
        <v>2108110462</v>
      </c>
      <c r="J81">
        <v>2174686891</v>
      </c>
      <c r="K81">
        <v>5496606452</v>
      </c>
    </row>
    <row r="82" spans="1:11">
      <c r="A82" t="s">
        <v>116</v>
      </c>
      <c r="B82">
        <v>2638952604</v>
      </c>
      <c r="C82">
        <v>2519449979</v>
      </c>
      <c r="D82">
        <v>2869444507</v>
      </c>
      <c r="E82">
        <v>3482181687</v>
      </c>
      <c r="F82">
        <v>4117191167</v>
      </c>
      <c r="G82">
        <v>5540297117</v>
      </c>
      <c r="H82">
        <v>5745010145</v>
      </c>
      <c r="I82">
        <v>5771667891</v>
      </c>
      <c r="J82">
        <v>5835981549</v>
      </c>
      <c r="K82">
        <v>9702611455</v>
      </c>
    </row>
    <row r="83" spans="1:11">
      <c r="A83" t="s">
        <v>117</v>
      </c>
      <c r="B83">
        <v>340759208.10000002</v>
      </c>
      <c r="C83">
        <v>289659612.39999998</v>
      </c>
      <c r="D83">
        <v>279615147.10000002</v>
      </c>
      <c r="E83">
        <v>282349527.10000002</v>
      </c>
      <c r="F83">
        <v>286013483.69999999</v>
      </c>
      <c r="G83">
        <v>288344209.5</v>
      </c>
      <c r="H83">
        <v>273339054.30000001</v>
      </c>
      <c r="I83">
        <v>254215224.59999999</v>
      </c>
      <c r="J83">
        <v>216456156.69999999</v>
      </c>
      <c r="K83">
        <v>491080360.10000002</v>
      </c>
    </row>
    <row r="84" spans="1:11">
      <c r="A84" t="s">
        <v>118</v>
      </c>
      <c r="B84">
        <v>2979711813</v>
      </c>
      <c r="C84">
        <v>2809109592</v>
      </c>
      <c r="D84">
        <v>3149059654</v>
      </c>
      <c r="E84">
        <v>3764531214</v>
      </c>
      <c r="F84">
        <v>4403204650</v>
      </c>
      <c r="G84">
        <v>5828641326</v>
      </c>
      <c r="H84">
        <v>6018349200</v>
      </c>
      <c r="I84">
        <v>6025883115</v>
      </c>
      <c r="J84">
        <v>6052437706</v>
      </c>
      <c r="K84">
        <v>10193691815</v>
      </c>
    </row>
    <row r="85" spans="1:11">
      <c r="A85" t="s">
        <v>119</v>
      </c>
      <c r="B85">
        <v>5711258616</v>
      </c>
      <c r="C85">
        <v>5415580387</v>
      </c>
      <c r="D85">
        <v>6264952674</v>
      </c>
      <c r="E85">
        <v>6811426825</v>
      </c>
      <c r="F85">
        <v>8230766030</v>
      </c>
      <c r="G85">
        <v>10252108275</v>
      </c>
      <c r="H85">
        <v>9583485016</v>
      </c>
      <c r="I85">
        <v>9016697734</v>
      </c>
      <c r="J85">
        <v>8056102508</v>
      </c>
      <c r="K85">
        <v>13952843217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N77"/>
  <sheetViews>
    <sheetView zoomScale="150" zoomScaleNormal="150" zoomScalePageLayoutView="150" workbookViewId="0">
      <selection activeCell="B39" sqref="B39"/>
    </sheetView>
  </sheetViews>
  <sheetFormatPr defaultColWidth="11" defaultRowHeight="14.25"/>
  <cols>
    <col min="1" max="1" width="53.5" bestFit="1" customWidth="1"/>
    <col min="2" max="3" width="13.5" bestFit="1" customWidth="1"/>
    <col min="4" max="4" width="12.5" bestFit="1" customWidth="1"/>
    <col min="5" max="63" width="13.5" bestFit="1" customWidth="1"/>
    <col min="64" max="64" width="12.5" bestFit="1" customWidth="1"/>
    <col min="65" max="65" width="13.5" bestFit="1" customWidth="1"/>
    <col min="66" max="66" width="9.5" bestFit="1" customWidth="1"/>
  </cols>
  <sheetData>
    <row r="1" spans="1:66">
      <c r="A1" t="s">
        <v>0</v>
      </c>
      <c r="B1">
        <v>20180331</v>
      </c>
      <c r="C1">
        <v>20171231</v>
      </c>
      <c r="D1">
        <v>20170930</v>
      </c>
      <c r="E1">
        <v>20170630</v>
      </c>
      <c r="F1">
        <v>20170331</v>
      </c>
      <c r="G1">
        <v>20161231</v>
      </c>
      <c r="H1">
        <v>20160930</v>
      </c>
      <c r="I1">
        <v>20160630</v>
      </c>
      <c r="J1">
        <v>20160331</v>
      </c>
      <c r="K1">
        <v>20151231</v>
      </c>
      <c r="L1">
        <v>20150930</v>
      </c>
      <c r="M1">
        <v>20150630</v>
      </c>
      <c r="N1">
        <v>20150331</v>
      </c>
      <c r="O1">
        <v>20141231</v>
      </c>
      <c r="P1">
        <v>20140930</v>
      </c>
      <c r="Q1">
        <v>20140630</v>
      </c>
      <c r="R1">
        <v>20140331</v>
      </c>
      <c r="S1">
        <v>20131231</v>
      </c>
      <c r="T1">
        <v>20130930</v>
      </c>
      <c r="U1">
        <v>20130630</v>
      </c>
      <c r="V1">
        <v>20130331</v>
      </c>
      <c r="W1">
        <v>20121231</v>
      </c>
      <c r="X1">
        <v>20120930</v>
      </c>
      <c r="Y1">
        <v>20120630</v>
      </c>
      <c r="Z1">
        <v>20120331</v>
      </c>
      <c r="AA1">
        <v>20111231</v>
      </c>
      <c r="AB1">
        <v>20110930</v>
      </c>
      <c r="AC1">
        <v>20110630</v>
      </c>
      <c r="AD1">
        <v>20110331</v>
      </c>
      <c r="AE1">
        <v>20101231</v>
      </c>
      <c r="AF1">
        <v>20100930</v>
      </c>
      <c r="AG1">
        <v>20100630</v>
      </c>
      <c r="AH1">
        <v>20100331</v>
      </c>
      <c r="AI1">
        <v>20091231</v>
      </c>
      <c r="AJ1">
        <v>20090930</v>
      </c>
      <c r="AK1">
        <v>20090630</v>
      </c>
      <c r="AL1">
        <v>20090331</v>
      </c>
      <c r="AM1">
        <v>20081231</v>
      </c>
      <c r="AN1">
        <v>20080930</v>
      </c>
      <c r="AO1">
        <v>20080630</v>
      </c>
      <c r="AP1">
        <v>20080331</v>
      </c>
      <c r="AQ1">
        <v>20071231</v>
      </c>
      <c r="AR1">
        <v>20070930</v>
      </c>
      <c r="AS1">
        <v>20070630</v>
      </c>
      <c r="AT1">
        <v>20070331</v>
      </c>
      <c r="AU1">
        <v>20061231</v>
      </c>
      <c r="AV1">
        <v>20060930</v>
      </c>
      <c r="AW1">
        <v>20060630</v>
      </c>
      <c r="AX1">
        <v>20060331</v>
      </c>
      <c r="AY1">
        <v>20051231</v>
      </c>
      <c r="AZ1">
        <v>20050930</v>
      </c>
      <c r="BA1">
        <v>20050630</v>
      </c>
      <c r="BB1">
        <v>20050331</v>
      </c>
      <c r="BC1">
        <v>20041231</v>
      </c>
      <c r="BD1">
        <v>20040930</v>
      </c>
      <c r="BE1">
        <v>20040630</v>
      </c>
      <c r="BF1">
        <v>20040331</v>
      </c>
      <c r="BG1">
        <v>20031231</v>
      </c>
      <c r="BH1">
        <v>20030930</v>
      </c>
      <c r="BI1">
        <v>20030630</v>
      </c>
      <c r="BJ1">
        <v>20030331</v>
      </c>
      <c r="BK1">
        <v>20021231</v>
      </c>
      <c r="BL1">
        <v>20020630</v>
      </c>
      <c r="BM1">
        <v>20011231</v>
      </c>
      <c r="BN1">
        <v>19700101</v>
      </c>
    </row>
    <row r="2" spans="1:66">
      <c r="A2" t="s">
        <v>124</v>
      </c>
      <c r="B2" t="s">
        <v>125</v>
      </c>
      <c r="C2" t="s">
        <v>125</v>
      </c>
      <c r="D2" t="s">
        <v>125</v>
      </c>
      <c r="E2" t="s">
        <v>125</v>
      </c>
      <c r="F2" t="s">
        <v>125</v>
      </c>
      <c r="G2" t="s">
        <v>125</v>
      </c>
      <c r="H2" t="s">
        <v>125</v>
      </c>
      <c r="I2" t="s">
        <v>125</v>
      </c>
      <c r="J2" t="s">
        <v>125</v>
      </c>
      <c r="K2" t="s">
        <v>125</v>
      </c>
      <c r="L2" t="s">
        <v>125</v>
      </c>
      <c r="M2" t="s">
        <v>125</v>
      </c>
      <c r="N2" t="s">
        <v>125</v>
      </c>
      <c r="O2" t="s">
        <v>125</v>
      </c>
      <c r="P2" t="s">
        <v>125</v>
      </c>
      <c r="Q2" t="s">
        <v>125</v>
      </c>
      <c r="R2" t="s">
        <v>125</v>
      </c>
      <c r="S2" t="s">
        <v>125</v>
      </c>
      <c r="T2" t="s">
        <v>125</v>
      </c>
      <c r="U2" t="s">
        <v>125</v>
      </c>
      <c r="V2" t="s">
        <v>125</v>
      </c>
      <c r="W2" t="s">
        <v>125</v>
      </c>
      <c r="X2" t="s">
        <v>125</v>
      </c>
      <c r="Y2" t="s">
        <v>125</v>
      </c>
      <c r="Z2" t="s">
        <v>125</v>
      </c>
      <c r="AA2" t="s">
        <v>125</v>
      </c>
      <c r="AB2" t="s">
        <v>125</v>
      </c>
      <c r="AC2" t="s">
        <v>125</v>
      </c>
      <c r="AD2" t="s">
        <v>125</v>
      </c>
      <c r="AE2" t="s">
        <v>125</v>
      </c>
      <c r="AF2" t="s">
        <v>125</v>
      </c>
      <c r="AG2" t="s">
        <v>125</v>
      </c>
      <c r="AH2" t="s">
        <v>125</v>
      </c>
      <c r="AI2" t="s">
        <v>125</v>
      </c>
      <c r="AJ2" t="s">
        <v>125</v>
      </c>
      <c r="AK2" t="s">
        <v>125</v>
      </c>
      <c r="AL2" t="s">
        <v>125</v>
      </c>
      <c r="AM2" t="s">
        <v>125</v>
      </c>
      <c r="AN2" t="s">
        <v>125</v>
      </c>
      <c r="AO2" t="s">
        <v>125</v>
      </c>
      <c r="AP2" t="s">
        <v>125</v>
      </c>
      <c r="AQ2" t="s">
        <v>125</v>
      </c>
      <c r="AR2" t="s">
        <v>125</v>
      </c>
      <c r="AS2" t="s">
        <v>125</v>
      </c>
      <c r="AT2" t="s">
        <v>125</v>
      </c>
      <c r="AU2" t="s">
        <v>125</v>
      </c>
      <c r="AV2" t="s">
        <v>125</v>
      </c>
      <c r="AW2" t="s">
        <v>125</v>
      </c>
      <c r="AX2" t="s">
        <v>125</v>
      </c>
      <c r="AY2" t="s">
        <v>125</v>
      </c>
      <c r="AZ2" t="s">
        <v>125</v>
      </c>
      <c r="BA2" t="s">
        <v>125</v>
      </c>
      <c r="BB2" t="s">
        <v>125</v>
      </c>
      <c r="BC2" t="s">
        <v>125</v>
      </c>
      <c r="BD2" t="s">
        <v>125</v>
      </c>
      <c r="BE2" t="s">
        <v>125</v>
      </c>
      <c r="BF2" t="s">
        <v>125</v>
      </c>
      <c r="BG2" t="s">
        <v>125</v>
      </c>
      <c r="BH2" t="s">
        <v>125</v>
      </c>
      <c r="BI2" t="s">
        <v>125</v>
      </c>
      <c r="BJ2" t="s">
        <v>125</v>
      </c>
      <c r="BK2" t="s">
        <v>125</v>
      </c>
      <c r="BL2" t="s">
        <v>125</v>
      </c>
      <c r="BM2" t="s">
        <v>125</v>
      </c>
    </row>
    <row r="3" spans="1:66">
      <c r="A3" t="s">
        <v>126</v>
      </c>
    </row>
    <row r="4" spans="1:66">
      <c r="A4" t="s">
        <v>127</v>
      </c>
      <c r="B4">
        <v>3123608529.8299999</v>
      </c>
      <c r="C4">
        <v>7263597861.5699997</v>
      </c>
      <c r="D4">
        <v>4535284521.9300003</v>
      </c>
      <c r="E4">
        <v>1832661554.8</v>
      </c>
      <c r="F4">
        <v>667645067</v>
      </c>
      <c r="G4">
        <v>2010318476.0999999</v>
      </c>
      <c r="H4">
        <v>1693315553.05</v>
      </c>
      <c r="I4">
        <v>1110609531.0899999</v>
      </c>
      <c r="J4">
        <v>595736916.28999996</v>
      </c>
      <c r="K4">
        <v>2553180376.48</v>
      </c>
      <c r="L4">
        <v>1608853414.97</v>
      </c>
      <c r="M4">
        <v>1174263308.0999999</v>
      </c>
      <c r="N4">
        <v>511833412.93000001</v>
      </c>
      <c r="O4">
        <v>3011852689.9099998</v>
      </c>
      <c r="P4">
        <v>2377184584.6500001</v>
      </c>
      <c r="Q4">
        <v>1444203543</v>
      </c>
      <c r="R4">
        <v>684674359.85000002</v>
      </c>
      <c r="S4">
        <v>3295364789.6799998</v>
      </c>
      <c r="T4">
        <v>2336439558.9299998</v>
      </c>
      <c r="U4">
        <v>1569747702.6900001</v>
      </c>
      <c r="V4">
        <v>768790290.34000003</v>
      </c>
      <c r="W4">
        <v>3964601139.3899999</v>
      </c>
      <c r="X4">
        <v>2892950916.1700001</v>
      </c>
      <c r="Y4">
        <v>2044655160.3800001</v>
      </c>
      <c r="Z4">
        <v>1020375249.4400001</v>
      </c>
      <c r="AA4">
        <v>3756509824.3800001</v>
      </c>
      <c r="AB4">
        <v>2710916774.98</v>
      </c>
      <c r="AC4">
        <v>1567222932.71</v>
      </c>
      <c r="AD4">
        <v>770527031.10000002</v>
      </c>
      <c r="AE4">
        <v>2625075279.1799998</v>
      </c>
      <c r="AF4">
        <v>1608620032.8900001</v>
      </c>
      <c r="AG4">
        <v>1047451463.16</v>
      </c>
      <c r="AH4">
        <v>681215903.39999998</v>
      </c>
      <c r="AI4">
        <v>1593036192.3099999</v>
      </c>
      <c r="AJ4">
        <v>989071569.40999997</v>
      </c>
      <c r="AK4">
        <v>983630438.46000004</v>
      </c>
      <c r="AL4">
        <v>466140848.50999999</v>
      </c>
      <c r="AM4">
        <v>2613942435.1300001</v>
      </c>
      <c r="AN4">
        <v>2050437522.3099999</v>
      </c>
      <c r="AO4">
        <v>1133504755.6199999</v>
      </c>
      <c r="AP4">
        <v>397693852.63</v>
      </c>
      <c r="AQ4">
        <v>1256603904.4100001</v>
      </c>
      <c r="AR4">
        <v>1219959362.4300001</v>
      </c>
      <c r="AS4">
        <v>706635552.12</v>
      </c>
      <c r="AT4">
        <v>292886214.61000001</v>
      </c>
      <c r="AU4">
        <v>508634387.42000002</v>
      </c>
      <c r="AV4">
        <v>310017848.37</v>
      </c>
      <c r="AW4">
        <v>212825469.59</v>
      </c>
      <c r="AX4">
        <v>76815876.349999994</v>
      </c>
      <c r="AY4">
        <v>589918094.23000002</v>
      </c>
      <c r="AZ4">
        <v>434456448.22000003</v>
      </c>
      <c r="BA4">
        <v>291988112.17000002</v>
      </c>
      <c r="BB4">
        <v>151995518.34</v>
      </c>
      <c r="BC4">
        <v>533319896.55000001</v>
      </c>
      <c r="BD4">
        <v>422038311.61000001</v>
      </c>
      <c r="BE4">
        <v>274505295.91000003</v>
      </c>
      <c r="BF4">
        <v>119201165.08</v>
      </c>
      <c r="BG4">
        <v>503153203.31</v>
      </c>
      <c r="BH4">
        <v>341605700.54000002</v>
      </c>
      <c r="BI4">
        <v>212697991.47</v>
      </c>
      <c r="BJ4">
        <v>109208324.53</v>
      </c>
      <c r="BK4">
        <v>488534257.64999998</v>
      </c>
      <c r="BL4">
        <v>276324976.52999997</v>
      </c>
      <c r="BM4">
        <v>496527784.38999999</v>
      </c>
      <c r="BN4">
        <v>0</v>
      </c>
    </row>
    <row r="5" spans="1:66">
      <c r="A5" t="s">
        <v>128</v>
      </c>
      <c r="B5">
        <v>933062.33</v>
      </c>
      <c r="C5">
        <v>2365370.39</v>
      </c>
      <c r="D5">
        <v>1919143.91</v>
      </c>
      <c r="E5">
        <v>541761.14</v>
      </c>
      <c r="F5">
        <v>442915.19</v>
      </c>
      <c r="G5">
        <v>4341332.8</v>
      </c>
      <c r="H5">
        <v>1754075.12</v>
      </c>
      <c r="I5">
        <v>1193972.8999999999</v>
      </c>
      <c r="J5">
        <v>746707.15</v>
      </c>
      <c r="K5">
        <v>3878903.09</v>
      </c>
      <c r="L5">
        <v>944214.06</v>
      </c>
      <c r="M5">
        <v>592871.5</v>
      </c>
      <c r="N5">
        <v>168382.24</v>
      </c>
      <c r="O5">
        <v>1895236.05</v>
      </c>
      <c r="P5">
        <v>22990294.969999999</v>
      </c>
      <c r="Q5">
        <v>482427.68</v>
      </c>
      <c r="R5">
        <v>17400000</v>
      </c>
      <c r="S5">
        <v>16772.07</v>
      </c>
      <c r="T5">
        <v>30116772.07</v>
      </c>
      <c r="U5">
        <v>0</v>
      </c>
      <c r="V5">
        <v>10800000</v>
      </c>
      <c r="W5">
        <v>19839</v>
      </c>
      <c r="X5">
        <v>30243212.969999999</v>
      </c>
      <c r="Y5">
        <v>19228952.5</v>
      </c>
      <c r="Z5">
        <v>8168952.5</v>
      </c>
      <c r="AA5">
        <v>276747.42</v>
      </c>
      <c r="AB5">
        <v>38962004.899999999</v>
      </c>
      <c r="AC5">
        <v>5962004.9000000004</v>
      </c>
      <c r="AD5">
        <v>5821263.0800000001</v>
      </c>
      <c r="AE5">
        <v>1188086.72</v>
      </c>
      <c r="AF5">
        <v>24504592.359999999</v>
      </c>
      <c r="AG5">
        <v>16236269.77</v>
      </c>
      <c r="AH5">
        <v>4141761.08</v>
      </c>
      <c r="AI5">
        <v>41302269.189999998</v>
      </c>
      <c r="AJ5">
        <v>64046555.210000001</v>
      </c>
      <c r="AK5">
        <v>55659999.5</v>
      </c>
      <c r="AL5">
        <v>17985784.629999999</v>
      </c>
      <c r="AM5">
        <v>49581054.409999996</v>
      </c>
      <c r="AN5">
        <v>4558537.6900000004</v>
      </c>
      <c r="AO5">
        <v>26979706.199999999</v>
      </c>
      <c r="AP5">
        <v>1050426.96</v>
      </c>
      <c r="AQ5">
        <v>18895257.52</v>
      </c>
      <c r="AR5">
        <v>16426486.039999999</v>
      </c>
      <c r="AS5">
        <v>9408334.2599999998</v>
      </c>
      <c r="AT5">
        <v>3556049</v>
      </c>
      <c r="AU5">
        <v>5535560.3700000001</v>
      </c>
      <c r="AV5">
        <v>198750.3</v>
      </c>
      <c r="AW5">
        <v>29161.38</v>
      </c>
      <c r="AX5">
        <v>0</v>
      </c>
      <c r="AY5">
        <v>8592704.3499999996</v>
      </c>
      <c r="AZ5">
        <v>6615821.75</v>
      </c>
      <c r="BA5">
        <v>2424509.91</v>
      </c>
      <c r="BB5">
        <v>1658102.57</v>
      </c>
      <c r="BC5">
        <v>24898177.93</v>
      </c>
      <c r="BD5">
        <v>19887262.690000001</v>
      </c>
      <c r="BE5">
        <v>13087347.27</v>
      </c>
      <c r="BF5">
        <v>10065659.93</v>
      </c>
      <c r="BG5">
        <v>0</v>
      </c>
      <c r="BH5">
        <v>12097377.470000001</v>
      </c>
      <c r="BI5">
        <v>6542907.46</v>
      </c>
      <c r="BJ5">
        <v>0</v>
      </c>
      <c r="BK5">
        <v>13750612.949999999</v>
      </c>
      <c r="BL5">
        <v>5374958.4500000002</v>
      </c>
      <c r="BM5">
        <v>16470000</v>
      </c>
      <c r="BN5">
        <v>0</v>
      </c>
    </row>
    <row r="6" spans="1:66">
      <c r="A6" t="s">
        <v>129</v>
      </c>
      <c r="B6">
        <v>18113703.219999999</v>
      </c>
      <c r="C6">
        <v>111308660.39</v>
      </c>
      <c r="D6">
        <v>19564462.73</v>
      </c>
      <c r="E6">
        <v>35269624.869999997</v>
      </c>
      <c r="F6">
        <v>11182352.310000001</v>
      </c>
      <c r="G6">
        <v>122275535.77</v>
      </c>
      <c r="H6">
        <v>38966283.890000001</v>
      </c>
      <c r="I6">
        <v>31951619.420000002</v>
      </c>
      <c r="J6">
        <v>10115238.73</v>
      </c>
      <c r="K6">
        <v>123862740.64</v>
      </c>
      <c r="L6">
        <v>116782703.11</v>
      </c>
      <c r="M6">
        <v>63041926.579999998</v>
      </c>
      <c r="N6">
        <v>29438800.18</v>
      </c>
      <c r="O6">
        <v>221584183.31</v>
      </c>
      <c r="P6">
        <v>198153349.03</v>
      </c>
      <c r="Q6">
        <v>78875294.299999997</v>
      </c>
      <c r="R6">
        <v>14607656.449999999</v>
      </c>
      <c r="S6">
        <v>619216011.52999997</v>
      </c>
      <c r="T6">
        <v>112470338.40000001</v>
      </c>
      <c r="U6">
        <v>61242116.649999999</v>
      </c>
      <c r="V6">
        <v>53746894.880000003</v>
      </c>
      <c r="W6">
        <v>105263809.39</v>
      </c>
      <c r="X6">
        <v>76817449.040000007</v>
      </c>
      <c r="Y6">
        <v>31045137.82</v>
      </c>
      <c r="Z6">
        <v>46435698.359999999</v>
      </c>
      <c r="AA6">
        <v>91233186.140000001</v>
      </c>
      <c r="AB6">
        <v>66042834.43</v>
      </c>
      <c r="AC6">
        <v>34963838.049999997</v>
      </c>
      <c r="AD6">
        <v>36847502.280000001</v>
      </c>
      <c r="AE6">
        <v>152701645.16</v>
      </c>
      <c r="AF6">
        <v>207633367.25</v>
      </c>
      <c r="AG6">
        <v>77415409.140000001</v>
      </c>
      <c r="AH6">
        <v>55095527.380000003</v>
      </c>
      <c r="AI6">
        <v>529119655.82999998</v>
      </c>
      <c r="AJ6">
        <v>286411073.07999998</v>
      </c>
      <c r="AK6">
        <v>373687416.26999998</v>
      </c>
      <c r="AL6">
        <v>307416781.25999999</v>
      </c>
      <c r="AM6">
        <v>229930663.24000001</v>
      </c>
      <c r="AN6">
        <v>342528879.27999997</v>
      </c>
      <c r="AO6">
        <v>138293785.88999999</v>
      </c>
      <c r="AP6">
        <v>114552676.33</v>
      </c>
      <c r="AQ6">
        <v>239838584.09</v>
      </c>
      <c r="AR6">
        <v>371086650.45999998</v>
      </c>
      <c r="AS6">
        <v>197443485.16999999</v>
      </c>
      <c r="AT6">
        <v>98300495.640000001</v>
      </c>
      <c r="AU6">
        <v>317991004.31999999</v>
      </c>
      <c r="AV6">
        <v>394980.34</v>
      </c>
      <c r="AW6">
        <v>356184.16</v>
      </c>
      <c r="AX6">
        <v>2384754.8199999998</v>
      </c>
      <c r="AY6">
        <v>22655941.890000001</v>
      </c>
      <c r="AZ6">
        <v>129998855.5</v>
      </c>
      <c r="BA6">
        <v>20283556.489999998</v>
      </c>
      <c r="BB6">
        <v>2364459.25</v>
      </c>
      <c r="BC6">
        <v>7113104.8600000003</v>
      </c>
      <c r="BD6">
        <v>7605207.3899999997</v>
      </c>
      <c r="BE6">
        <v>1187879.51</v>
      </c>
      <c r="BF6">
        <v>30237601.649999999</v>
      </c>
      <c r="BG6">
        <v>8454068.2100000009</v>
      </c>
      <c r="BH6">
        <v>770142.99</v>
      </c>
      <c r="BI6">
        <v>3787567.22</v>
      </c>
      <c r="BJ6">
        <v>6381170.04</v>
      </c>
      <c r="BK6">
        <v>1529308.03</v>
      </c>
      <c r="BL6">
        <v>518506.7</v>
      </c>
      <c r="BM6">
        <v>399581.06</v>
      </c>
      <c r="BN6">
        <v>0</v>
      </c>
    </row>
    <row r="7" spans="1:66">
      <c r="A7" t="s">
        <v>130</v>
      </c>
      <c r="B7">
        <v>3142655295.3800001</v>
      </c>
      <c r="C7">
        <v>7377271892.3500004</v>
      </c>
      <c r="D7">
        <v>4556768128.5699997</v>
      </c>
      <c r="E7">
        <v>1868472940.8099999</v>
      </c>
      <c r="F7">
        <v>679270334.5</v>
      </c>
      <c r="G7">
        <v>2136935344.6700001</v>
      </c>
      <c r="H7">
        <v>1734035912.0599999</v>
      </c>
      <c r="I7">
        <v>1143755123.4100001</v>
      </c>
      <c r="J7">
        <v>606598862.16999996</v>
      </c>
      <c r="K7">
        <v>2680922020.21</v>
      </c>
      <c r="L7">
        <v>1726580332.1400001</v>
      </c>
      <c r="M7">
        <v>1237898106.1800001</v>
      </c>
      <c r="N7">
        <v>541440595.35000002</v>
      </c>
      <c r="O7">
        <v>3235332109.27</v>
      </c>
      <c r="P7">
        <v>2598328228.6500001</v>
      </c>
      <c r="Q7">
        <v>1523561264.98</v>
      </c>
      <c r="R7">
        <v>716682016.29999995</v>
      </c>
      <c r="S7">
        <v>3914597573.2800002</v>
      </c>
      <c r="T7">
        <v>2479026669.4000001</v>
      </c>
      <c r="U7">
        <v>1630989819.3399999</v>
      </c>
      <c r="V7">
        <v>833337185.22000003</v>
      </c>
      <c r="W7">
        <v>4069884787.7800002</v>
      </c>
      <c r="X7">
        <v>3000011578.1799998</v>
      </c>
      <c r="Y7">
        <v>2094929250.7</v>
      </c>
      <c r="Z7">
        <v>1074979900.3</v>
      </c>
      <c r="AA7">
        <v>3848019757.9400001</v>
      </c>
      <c r="AB7">
        <v>2815921614.3099999</v>
      </c>
      <c r="AC7">
        <v>1608148775.6600001</v>
      </c>
      <c r="AD7">
        <v>813195796.46000004</v>
      </c>
      <c r="AE7">
        <v>2778965011.0599999</v>
      </c>
      <c r="AF7">
        <v>1840757992.5</v>
      </c>
      <c r="AG7">
        <v>1141103142.0699999</v>
      </c>
      <c r="AH7">
        <v>740453191.86000001</v>
      </c>
      <c r="AI7">
        <v>2163458117.3299999</v>
      </c>
      <c r="AJ7">
        <v>1339529197.7</v>
      </c>
      <c r="AK7">
        <v>1412977854.23</v>
      </c>
      <c r="AL7">
        <v>791543414.39999998</v>
      </c>
      <c r="AM7">
        <v>2893454152.7800002</v>
      </c>
      <c r="AN7">
        <v>2397524939.2800002</v>
      </c>
      <c r="AO7">
        <v>1298778247.71</v>
      </c>
      <c r="AP7">
        <v>513296955.92000002</v>
      </c>
      <c r="AQ7">
        <v>1515337746.02</v>
      </c>
      <c r="AR7">
        <v>1607472498.9300001</v>
      </c>
      <c r="AS7">
        <v>913487371.54999995</v>
      </c>
      <c r="AT7">
        <v>394742759.25</v>
      </c>
      <c r="AU7">
        <v>832160952.11000001</v>
      </c>
      <c r="AV7">
        <v>310611579.00999999</v>
      </c>
      <c r="AW7">
        <v>213210815.13</v>
      </c>
      <c r="AX7">
        <v>79200631.170000002</v>
      </c>
      <c r="AY7">
        <v>621166740.47000003</v>
      </c>
      <c r="AZ7">
        <v>571071125.47000003</v>
      </c>
      <c r="BA7">
        <v>314696178.56999999</v>
      </c>
      <c r="BB7">
        <v>156018080.16</v>
      </c>
      <c r="BC7">
        <v>565331179.34000003</v>
      </c>
      <c r="BD7">
        <v>449530781.69</v>
      </c>
      <c r="BE7">
        <v>288780522.69</v>
      </c>
      <c r="BF7">
        <v>159504426.66</v>
      </c>
      <c r="BG7">
        <v>511607271.51999998</v>
      </c>
      <c r="BH7">
        <v>354473221</v>
      </c>
      <c r="BI7">
        <v>223028466.15000001</v>
      </c>
      <c r="BJ7">
        <v>115589494.56999999</v>
      </c>
      <c r="BK7">
        <v>503814178.63</v>
      </c>
      <c r="BL7">
        <v>282218441.68000001</v>
      </c>
      <c r="BM7">
        <v>513397365.44999999</v>
      </c>
      <c r="BN7">
        <v>0</v>
      </c>
    </row>
    <row r="8" spans="1:66">
      <c r="A8" t="s">
        <v>131</v>
      </c>
      <c r="B8">
        <v>840924632.85000002</v>
      </c>
      <c r="C8">
        <v>1703183951.5799999</v>
      </c>
      <c r="D8">
        <v>1434377722.4300001</v>
      </c>
      <c r="E8">
        <v>566592126.30999994</v>
      </c>
      <c r="F8">
        <v>267822287.40000001</v>
      </c>
      <c r="G8">
        <v>764152556.32000005</v>
      </c>
      <c r="H8">
        <v>710007137.38999999</v>
      </c>
      <c r="I8">
        <v>452583451.77999997</v>
      </c>
      <c r="J8">
        <v>164576788.61000001</v>
      </c>
      <c r="K8">
        <v>1165627160.1800001</v>
      </c>
      <c r="L8">
        <v>664869980.39999998</v>
      </c>
      <c r="M8">
        <v>474116082.36000001</v>
      </c>
      <c r="N8">
        <v>196734086.03</v>
      </c>
      <c r="O8">
        <v>1382051073.73</v>
      </c>
      <c r="P8">
        <v>1099163147.27</v>
      </c>
      <c r="Q8">
        <v>752120351.71000004</v>
      </c>
      <c r="R8">
        <v>265567855.56999999</v>
      </c>
      <c r="S8">
        <v>1655890352.03</v>
      </c>
      <c r="T8">
        <v>1229885165.1900001</v>
      </c>
      <c r="U8">
        <v>880887625.05999994</v>
      </c>
      <c r="V8">
        <v>545095764.19000006</v>
      </c>
      <c r="W8">
        <v>1939594581.73</v>
      </c>
      <c r="X8">
        <v>1669157943.05</v>
      </c>
      <c r="Y8">
        <v>1312877641.1400001</v>
      </c>
      <c r="Z8">
        <v>610783525.77999997</v>
      </c>
      <c r="AA8">
        <v>2270617248.6599998</v>
      </c>
      <c r="AB8">
        <v>1737599943.54</v>
      </c>
      <c r="AC8">
        <v>1114128234.5799999</v>
      </c>
      <c r="AD8">
        <v>603015608.48000002</v>
      </c>
      <c r="AE8">
        <v>1938636502.0699999</v>
      </c>
      <c r="AF8">
        <v>1435512456.75</v>
      </c>
      <c r="AG8">
        <v>782553973.67999995</v>
      </c>
      <c r="AH8">
        <v>533117384.60000002</v>
      </c>
      <c r="AI8">
        <v>1514294152.7</v>
      </c>
      <c r="AJ8">
        <v>716308891.87</v>
      </c>
      <c r="AK8">
        <v>898834609.28999996</v>
      </c>
      <c r="AL8">
        <v>447702174.35000002</v>
      </c>
      <c r="AM8">
        <v>1631541487.4000001</v>
      </c>
      <c r="AN8">
        <v>1700875890.9200001</v>
      </c>
      <c r="AO8">
        <v>712151929.34000003</v>
      </c>
      <c r="AP8">
        <v>343575195.61000001</v>
      </c>
      <c r="AQ8">
        <v>974719751.62</v>
      </c>
      <c r="AR8">
        <v>976017585.42999995</v>
      </c>
      <c r="AS8">
        <v>605282282.12</v>
      </c>
      <c r="AT8">
        <v>261271166.99000001</v>
      </c>
      <c r="AU8">
        <v>424490959.38</v>
      </c>
      <c r="AV8">
        <v>173332221.83000001</v>
      </c>
      <c r="AW8">
        <v>140769991.72999999</v>
      </c>
      <c r="AX8">
        <v>35845231.850000001</v>
      </c>
      <c r="AY8">
        <v>444798100.08999997</v>
      </c>
      <c r="AZ8">
        <v>326466830.81</v>
      </c>
      <c r="BA8">
        <v>230716260.03999999</v>
      </c>
      <c r="BB8">
        <v>120948962.78</v>
      </c>
      <c r="BC8">
        <v>465466741.10000002</v>
      </c>
      <c r="BD8">
        <v>368715186.11000001</v>
      </c>
      <c r="BE8">
        <v>241727176.13999999</v>
      </c>
      <c r="BF8">
        <v>95696367.859999999</v>
      </c>
      <c r="BG8">
        <v>405975815.04000002</v>
      </c>
      <c r="BH8">
        <v>356580833.60000002</v>
      </c>
      <c r="BI8">
        <v>206103987.91</v>
      </c>
      <c r="BJ8">
        <v>87227521.120000005</v>
      </c>
      <c r="BK8">
        <v>455380447.63999999</v>
      </c>
      <c r="BL8">
        <v>240467267.77000001</v>
      </c>
      <c r="BM8">
        <v>441923219.06999999</v>
      </c>
      <c r="BN8">
        <v>0</v>
      </c>
    </row>
    <row r="9" spans="1:66">
      <c r="A9" t="s">
        <v>132</v>
      </c>
      <c r="B9">
        <v>632128451.74000001</v>
      </c>
      <c r="C9">
        <v>460637601.5</v>
      </c>
      <c r="D9">
        <v>336243932.91000003</v>
      </c>
      <c r="E9">
        <v>203622479.16999999</v>
      </c>
      <c r="F9">
        <v>91921430.579999998</v>
      </c>
      <c r="G9">
        <v>371673974.82999998</v>
      </c>
      <c r="H9">
        <v>279294418.80000001</v>
      </c>
      <c r="I9">
        <v>189463603.06</v>
      </c>
      <c r="J9">
        <v>96853183.019999996</v>
      </c>
      <c r="K9">
        <v>445984371.37</v>
      </c>
      <c r="L9">
        <v>371108648.24000001</v>
      </c>
      <c r="M9">
        <v>273794339.58999997</v>
      </c>
      <c r="N9">
        <v>121973391.87</v>
      </c>
      <c r="O9">
        <v>428857264.38</v>
      </c>
      <c r="P9">
        <v>304223301.76999998</v>
      </c>
      <c r="Q9">
        <v>212877826.86000001</v>
      </c>
      <c r="R9">
        <v>116833971.45999999</v>
      </c>
      <c r="S9">
        <v>416061877.10000002</v>
      </c>
      <c r="T9">
        <v>323646826.99000001</v>
      </c>
      <c r="U9">
        <v>237682662.65000001</v>
      </c>
      <c r="V9">
        <v>138992256.63999999</v>
      </c>
      <c r="W9">
        <v>429350669</v>
      </c>
      <c r="X9">
        <v>308569280.56</v>
      </c>
      <c r="Y9">
        <v>221022772.91999999</v>
      </c>
      <c r="Z9">
        <v>131461380.67</v>
      </c>
      <c r="AA9">
        <v>349155788.11000001</v>
      </c>
      <c r="AB9">
        <v>267336090.06999999</v>
      </c>
      <c r="AC9">
        <v>173331822.47</v>
      </c>
      <c r="AD9">
        <v>88228312.459999993</v>
      </c>
      <c r="AE9">
        <v>271023748.19999999</v>
      </c>
      <c r="AF9">
        <v>185652270.38999999</v>
      </c>
      <c r="AG9">
        <v>130937366.22</v>
      </c>
      <c r="AH9">
        <v>68242877.519999996</v>
      </c>
      <c r="AI9">
        <v>248688990.94999999</v>
      </c>
      <c r="AJ9">
        <v>201283198.63999999</v>
      </c>
      <c r="AK9">
        <v>147856750.40000001</v>
      </c>
      <c r="AL9">
        <v>98889088.420000002</v>
      </c>
      <c r="AM9">
        <v>225540174.66</v>
      </c>
      <c r="AN9">
        <v>161450151.27000001</v>
      </c>
      <c r="AO9">
        <v>117977086.67</v>
      </c>
      <c r="AP9">
        <v>53564481.689999998</v>
      </c>
      <c r="AQ9">
        <v>143500017.66999999</v>
      </c>
      <c r="AR9">
        <v>99155398.930000007</v>
      </c>
      <c r="AS9">
        <v>69647092.370000005</v>
      </c>
      <c r="AT9">
        <v>27528733.66</v>
      </c>
      <c r="AU9">
        <v>33758644.609999999</v>
      </c>
      <c r="AV9">
        <v>17045422.399999999</v>
      </c>
      <c r="AW9">
        <v>11056615.5</v>
      </c>
      <c r="AX9">
        <v>2357415.35</v>
      </c>
      <c r="AY9">
        <v>45393060.729999997</v>
      </c>
      <c r="AZ9">
        <v>24985607.920000002</v>
      </c>
      <c r="BA9">
        <v>21223686.469999999</v>
      </c>
      <c r="BB9">
        <v>6833040.71</v>
      </c>
      <c r="BC9">
        <v>42027758.189999998</v>
      </c>
      <c r="BD9">
        <v>27908616.98</v>
      </c>
      <c r="BE9">
        <v>15751099.65</v>
      </c>
      <c r="BF9">
        <v>3666578.09</v>
      </c>
      <c r="BG9">
        <v>57853330.299999997</v>
      </c>
      <c r="BH9">
        <v>37364037.32</v>
      </c>
      <c r="BI9">
        <v>20315270.390000001</v>
      </c>
      <c r="BJ9">
        <v>12503519.85</v>
      </c>
      <c r="BK9">
        <v>56321460.299999997</v>
      </c>
      <c r="BL9">
        <v>19293261.23</v>
      </c>
      <c r="BM9">
        <v>61319280.25</v>
      </c>
      <c r="BN9">
        <v>0</v>
      </c>
    </row>
    <row r="10" spans="1:66">
      <c r="A10" t="s">
        <v>133</v>
      </c>
      <c r="B10">
        <v>884444496.09000003</v>
      </c>
      <c r="C10">
        <v>1448134718.29</v>
      </c>
      <c r="D10">
        <v>743340019.29999995</v>
      </c>
      <c r="E10">
        <v>242849092.59</v>
      </c>
      <c r="F10">
        <v>110361968.54000001</v>
      </c>
      <c r="G10">
        <v>339154038.69</v>
      </c>
      <c r="H10">
        <v>262892404.61000001</v>
      </c>
      <c r="I10">
        <v>165266266.49000001</v>
      </c>
      <c r="J10">
        <v>70426784.180000007</v>
      </c>
      <c r="K10">
        <v>233596030.53</v>
      </c>
      <c r="L10">
        <v>182447004.53999999</v>
      </c>
      <c r="M10">
        <v>106381265.04000001</v>
      </c>
      <c r="N10">
        <v>47996927.270000003</v>
      </c>
      <c r="O10">
        <v>503449156.41000003</v>
      </c>
      <c r="P10">
        <v>410552713.69999999</v>
      </c>
      <c r="Q10">
        <v>298805135.07999998</v>
      </c>
      <c r="R10">
        <v>146721514.84999999</v>
      </c>
      <c r="S10">
        <v>512571700.26999998</v>
      </c>
      <c r="T10">
        <v>423198992.58999997</v>
      </c>
      <c r="U10">
        <v>314826445.43000001</v>
      </c>
      <c r="V10">
        <v>113689907.95</v>
      </c>
      <c r="W10">
        <v>564460580.12</v>
      </c>
      <c r="X10">
        <v>423188122.91000003</v>
      </c>
      <c r="Y10">
        <v>311737765.43000001</v>
      </c>
      <c r="Z10">
        <v>142765460.91999999</v>
      </c>
      <c r="AA10">
        <v>693035336.74000001</v>
      </c>
      <c r="AB10">
        <v>560971266.25</v>
      </c>
      <c r="AC10">
        <v>277358806.01999998</v>
      </c>
      <c r="AD10">
        <v>152256232.56</v>
      </c>
      <c r="AE10">
        <v>412528811.94999999</v>
      </c>
      <c r="AF10">
        <v>256679120.97</v>
      </c>
      <c r="AG10">
        <v>180586530.93000001</v>
      </c>
      <c r="AH10">
        <v>50992245.93</v>
      </c>
      <c r="AI10">
        <v>332415658.95999998</v>
      </c>
      <c r="AJ10">
        <v>248699933.19</v>
      </c>
      <c r="AK10">
        <v>182433190.74000001</v>
      </c>
      <c r="AL10">
        <v>87576905.640000001</v>
      </c>
      <c r="AM10">
        <v>321801130.38999999</v>
      </c>
      <c r="AN10">
        <v>93802836.780000001</v>
      </c>
      <c r="AO10">
        <v>199936329.75</v>
      </c>
      <c r="AP10">
        <v>23341443.609999999</v>
      </c>
      <c r="AQ10">
        <v>78398966.930000007</v>
      </c>
      <c r="AR10">
        <v>52645205.399999999</v>
      </c>
      <c r="AS10">
        <v>33321972.75</v>
      </c>
      <c r="AT10">
        <v>11166797.27</v>
      </c>
      <c r="AU10">
        <v>29661698.239999998</v>
      </c>
      <c r="AV10">
        <v>20294410.949999999</v>
      </c>
      <c r="AW10">
        <v>14887188.609999999</v>
      </c>
      <c r="AX10">
        <v>7569561.54</v>
      </c>
      <c r="AY10">
        <v>38563278.039999999</v>
      </c>
      <c r="AZ10">
        <v>27978736.649999999</v>
      </c>
      <c r="BA10">
        <v>16127018.07</v>
      </c>
      <c r="BB10">
        <v>6806853.8899999997</v>
      </c>
      <c r="BC10">
        <v>50099903.18</v>
      </c>
      <c r="BD10">
        <v>40669925.350000001</v>
      </c>
      <c r="BE10">
        <v>24795010.550000001</v>
      </c>
      <c r="BF10">
        <v>12035047.66</v>
      </c>
      <c r="BG10">
        <v>35825021.68</v>
      </c>
      <c r="BH10">
        <v>23060185.98</v>
      </c>
      <c r="BI10">
        <v>10449251.640000001</v>
      </c>
      <c r="BJ10">
        <v>2756705.26</v>
      </c>
      <c r="BK10">
        <v>31767763.440000001</v>
      </c>
      <c r="BL10">
        <v>7176050.9900000002</v>
      </c>
      <c r="BM10">
        <v>82821352.769999996</v>
      </c>
      <c r="BN10">
        <v>0</v>
      </c>
    </row>
    <row r="11" spans="1:66">
      <c r="A11" t="s">
        <v>134</v>
      </c>
      <c r="B11">
        <v>97844715.969999999</v>
      </c>
      <c r="C11">
        <v>306396822.60000002</v>
      </c>
      <c r="D11">
        <v>249882590.24000001</v>
      </c>
      <c r="E11">
        <v>104089720.69</v>
      </c>
      <c r="F11">
        <v>89502932.819999993</v>
      </c>
      <c r="G11">
        <v>346791101.33999997</v>
      </c>
      <c r="H11">
        <v>176059415.74000001</v>
      </c>
      <c r="I11">
        <v>206896034.38</v>
      </c>
      <c r="J11">
        <v>103026481.73999999</v>
      </c>
      <c r="K11">
        <v>432458981.54000002</v>
      </c>
      <c r="L11">
        <v>319849419.98000002</v>
      </c>
      <c r="M11">
        <v>221985071.93000001</v>
      </c>
      <c r="N11">
        <v>292974683.29000002</v>
      </c>
      <c r="O11">
        <v>424168030.25999999</v>
      </c>
      <c r="P11">
        <v>837018255.64999998</v>
      </c>
      <c r="Q11">
        <v>422670638.38</v>
      </c>
      <c r="R11">
        <v>440097066.82999998</v>
      </c>
      <c r="S11">
        <v>720697734.54999995</v>
      </c>
      <c r="T11">
        <v>970264128.34000003</v>
      </c>
      <c r="U11">
        <v>667203438.20000005</v>
      </c>
      <c r="V11">
        <v>600417950.72000003</v>
      </c>
      <c r="W11">
        <v>288449242.00999999</v>
      </c>
      <c r="X11">
        <v>174947657.06999999</v>
      </c>
      <c r="Y11">
        <v>109166932.61</v>
      </c>
      <c r="Z11">
        <v>465705427.11000001</v>
      </c>
      <c r="AA11">
        <v>275162009.32999998</v>
      </c>
      <c r="AB11">
        <v>175246480.41</v>
      </c>
      <c r="AC11">
        <v>49725842.93</v>
      </c>
      <c r="AD11">
        <v>89136076.719999999</v>
      </c>
      <c r="AE11">
        <v>195102615.81999999</v>
      </c>
      <c r="AF11">
        <v>75025781.659999996</v>
      </c>
      <c r="AG11">
        <v>56040740.789999999</v>
      </c>
      <c r="AH11">
        <v>60785126.619999997</v>
      </c>
      <c r="AI11">
        <v>161177771.44999999</v>
      </c>
      <c r="AJ11">
        <v>314360936.43000001</v>
      </c>
      <c r="AK11">
        <v>122253575.29000001</v>
      </c>
      <c r="AL11">
        <v>46663717.859999999</v>
      </c>
      <c r="AM11">
        <v>1018393193.9</v>
      </c>
      <c r="AN11">
        <v>325535119.14999998</v>
      </c>
      <c r="AO11">
        <v>176940252.59</v>
      </c>
      <c r="AP11">
        <v>94345674.719999999</v>
      </c>
      <c r="AQ11">
        <v>260596301.86000001</v>
      </c>
      <c r="AR11">
        <v>408049944.41000003</v>
      </c>
      <c r="AS11">
        <v>191444977.31999999</v>
      </c>
      <c r="AT11">
        <v>84952522.840000004</v>
      </c>
      <c r="AU11">
        <v>38767169.770000003</v>
      </c>
      <c r="AV11">
        <v>75817821.930000007</v>
      </c>
      <c r="AW11">
        <v>35261711.5</v>
      </c>
      <c r="AX11">
        <v>28897886.710000001</v>
      </c>
      <c r="AY11">
        <v>79973222.569999993</v>
      </c>
      <c r="AZ11">
        <v>167094489.22999999</v>
      </c>
      <c r="BA11">
        <v>28704381.649999999</v>
      </c>
      <c r="BB11">
        <v>8043585.4800000004</v>
      </c>
      <c r="BC11">
        <v>35057273.560000002</v>
      </c>
      <c r="BD11">
        <v>4902133.04</v>
      </c>
      <c r="BE11">
        <v>2213041.09</v>
      </c>
      <c r="BF11">
        <v>34242115.619999997</v>
      </c>
      <c r="BG11">
        <v>103940692.22</v>
      </c>
      <c r="BH11">
        <v>5317026.66</v>
      </c>
      <c r="BI11">
        <v>7791487.0899999999</v>
      </c>
      <c r="BJ11">
        <v>215399.23</v>
      </c>
      <c r="BK11">
        <v>17124868.489999998</v>
      </c>
      <c r="BL11">
        <v>2749927.12</v>
      </c>
      <c r="BM11">
        <v>14185231.939999999</v>
      </c>
      <c r="BN11">
        <v>0</v>
      </c>
    </row>
    <row r="12" spans="1:66">
      <c r="A12" t="s">
        <v>135</v>
      </c>
      <c r="B12">
        <v>2455342296.6500001</v>
      </c>
      <c r="C12">
        <v>3918353093.9699998</v>
      </c>
      <c r="D12">
        <v>2763844264.8800001</v>
      </c>
      <c r="E12">
        <v>1117153418.76</v>
      </c>
      <c r="F12">
        <v>559608619.34000003</v>
      </c>
      <c r="G12">
        <v>1821771671.1800001</v>
      </c>
      <c r="H12">
        <v>1428253376.54</v>
      </c>
      <c r="I12">
        <v>1014209355.71</v>
      </c>
      <c r="J12">
        <v>434883237.55000001</v>
      </c>
      <c r="K12">
        <v>2277666543.6199999</v>
      </c>
      <c r="L12">
        <v>1538275053.1600001</v>
      </c>
      <c r="M12">
        <v>1076276758.9200001</v>
      </c>
      <c r="N12">
        <v>659679088.46000004</v>
      </c>
      <c r="O12">
        <v>2738525524.7800002</v>
      </c>
      <c r="P12">
        <v>2650957418.3899999</v>
      </c>
      <c r="Q12">
        <v>1686473952.03</v>
      </c>
      <c r="R12">
        <v>969220408.71000004</v>
      </c>
      <c r="S12">
        <v>3305221663.9499998</v>
      </c>
      <c r="T12">
        <v>2946995113.1100001</v>
      </c>
      <c r="U12">
        <v>2100600171.3399999</v>
      </c>
      <c r="V12">
        <v>1398195879.5</v>
      </c>
      <c r="W12">
        <v>3221855072.8600001</v>
      </c>
      <c r="X12">
        <v>2575863003.5900002</v>
      </c>
      <c r="Y12">
        <v>1954805112.0999999</v>
      </c>
      <c r="Z12">
        <v>1350715794.48</v>
      </c>
      <c r="AA12">
        <v>3587970382.8400002</v>
      </c>
      <c r="AB12">
        <v>2741153780.27</v>
      </c>
      <c r="AC12">
        <v>1614544706</v>
      </c>
      <c r="AD12">
        <v>932636230.22000003</v>
      </c>
      <c r="AE12">
        <v>2817291678.04</v>
      </c>
      <c r="AF12">
        <v>1952869629.77</v>
      </c>
      <c r="AG12">
        <v>1150118611.6199999</v>
      </c>
      <c r="AH12">
        <v>713137634.66999996</v>
      </c>
      <c r="AI12">
        <v>2256576574.0599999</v>
      </c>
      <c r="AJ12">
        <v>1480652960.1300001</v>
      </c>
      <c r="AK12">
        <v>1351378125.72</v>
      </c>
      <c r="AL12">
        <v>680831886.26999998</v>
      </c>
      <c r="AM12">
        <v>3197275986.3499999</v>
      </c>
      <c r="AN12">
        <v>2281663998.1199999</v>
      </c>
      <c r="AO12">
        <v>1207005598.3499999</v>
      </c>
      <c r="AP12">
        <v>514826795.63</v>
      </c>
      <c r="AQ12">
        <v>1457215038.0799999</v>
      </c>
      <c r="AR12">
        <v>1535868134.1700001</v>
      </c>
      <c r="AS12">
        <v>899696324.55999994</v>
      </c>
      <c r="AT12">
        <v>384919220.75999999</v>
      </c>
      <c r="AU12">
        <v>526678472</v>
      </c>
      <c r="AV12">
        <v>286489877.11000001</v>
      </c>
      <c r="AW12">
        <v>201975507.34</v>
      </c>
      <c r="AX12">
        <v>74670095.450000003</v>
      </c>
      <c r="AY12">
        <v>608727661.42999995</v>
      </c>
      <c r="AZ12">
        <v>546525664.61000001</v>
      </c>
      <c r="BA12">
        <v>296771346.23000002</v>
      </c>
      <c r="BB12">
        <v>142632442.86000001</v>
      </c>
      <c r="BC12">
        <v>592651676.02999997</v>
      </c>
      <c r="BD12">
        <v>442195861.48000002</v>
      </c>
      <c r="BE12">
        <v>284486327.43000001</v>
      </c>
      <c r="BF12">
        <v>145640109.22999999</v>
      </c>
      <c r="BG12">
        <v>603594859.24000001</v>
      </c>
      <c r="BH12">
        <v>422322083.56</v>
      </c>
      <c r="BI12">
        <v>244659997.03</v>
      </c>
      <c r="BJ12">
        <v>102703145.45999999</v>
      </c>
      <c r="BK12">
        <v>560594539.87</v>
      </c>
      <c r="BL12">
        <v>269686507.11000001</v>
      </c>
      <c r="BM12">
        <v>600249084.02999997</v>
      </c>
      <c r="BN12">
        <v>0</v>
      </c>
    </row>
    <row r="13" spans="1:66">
      <c r="A13" t="s">
        <v>136</v>
      </c>
      <c r="B13">
        <v>687312998.73000002</v>
      </c>
      <c r="C13">
        <v>3458918798.3800001</v>
      </c>
      <c r="D13">
        <v>1792923863.6900001</v>
      </c>
      <c r="E13">
        <v>751319522.04999995</v>
      </c>
      <c r="F13">
        <v>119661715.16</v>
      </c>
      <c r="G13">
        <v>315163673.49000001</v>
      </c>
      <c r="H13">
        <v>305782535.51999998</v>
      </c>
      <c r="I13">
        <v>129545767.7</v>
      </c>
      <c r="J13">
        <v>171715624.62</v>
      </c>
      <c r="K13">
        <v>403255476.58999997</v>
      </c>
      <c r="L13">
        <v>188305278.97999999</v>
      </c>
      <c r="M13">
        <v>161621347.25999999</v>
      </c>
      <c r="N13">
        <v>-118238493.11</v>
      </c>
      <c r="O13">
        <v>496806584.49000001</v>
      </c>
      <c r="P13">
        <v>-52629189.740000002</v>
      </c>
      <c r="Q13">
        <v>-162912687.05000001</v>
      </c>
      <c r="R13">
        <v>-252538392.41</v>
      </c>
      <c r="S13">
        <v>609375909.33000004</v>
      </c>
      <c r="T13">
        <v>-467968443.70999998</v>
      </c>
      <c r="U13">
        <v>-469610352</v>
      </c>
      <c r="V13">
        <v>-564858694.27999997</v>
      </c>
      <c r="W13">
        <v>848029714.91999996</v>
      </c>
      <c r="X13">
        <v>424148574.58999997</v>
      </c>
      <c r="Y13">
        <v>140124138.59999999</v>
      </c>
      <c r="Z13">
        <v>-275735894.18000001</v>
      </c>
      <c r="AA13">
        <v>260049375.09999999</v>
      </c>
      <c r="AB13">
        <v>74767834.040000007</v>
      </c>
      <c r="AC13">
        <v>-6395930.3399999999</v>
      </c>
      <c r="AD13">
        <v>-119440433.76000001</v>
      </c>
      <c r="AE13">
        <v>-38326666.979999997</v>
      </c>
      <c r="AF13">
        <v>-112111637.27</v>
      </c>
      <c r="AG13">
        <v>-9015469.5500000007</v>
      </c>
      <c r="AH13">
        <v>27315557.190000001</v>
      </c>
      <c r="AI13">
        <v>-93118456.730000004</v>
      </c>
      <c r="AJ13">
        <v>-141123762.43000001</v>
      </c>
      <c r="AK13">
        <v>61599728.509999998</v>
      </c>
      <c r="AL13">
        <v>110711528.13</v>
      </c>
      <c r="AM13">
        <v>-303821833.56999999</v>
      </c>
      <c r="AN13">
        <v>115860941.16</v>
      </c>
      <c r="AO13">
        <v>91772649.359999999</v>
      </c>
      <c r="AP13">
        <v>-1529839.71</v>
      </c>
      <c r="AQ13">
        <v>58122707.939999998</v>
      </c>
      <c r="AR13">
        <v>71604364.760000005</v>
      </c>
      <c r="AS13">
        <v>13791046.99</v>
      </c>
      <c r="AT13">
        <v>9823538.4900000002</v>
      </c>
      <c r="AU13">
        <v>305482480.11000001</v>
      </c>
      <c r="AV13">
        <v>24121701.899999999</v>
      </c>
      <c r="AW13">
        <v>11235307.789999999</v>
      </c>
      <c r="AX13">
        <v>4530535.72</v>
      </c>
      <c r="AY13">
        <v>12439079.039999999</v>
      </c>
      <c r="AZ13">
        <v>24545460.859999999</v>
      </c>
      <c r="BA13">
        <v>17924832.34</v>
      </c>
      <c r="BB13">
        <v>13385637.300000001</v>
      </c>
      <c r="BC13">
        <v>-27320496.690000001</v>
      </c>
      <c r="BD13">
        <v>7334920.21</v>
      </c>
      <c r="BE13">
        <v>4294195.26</v>
      </c>
      <c r="BF13">
        <v>13864317.43</v>
      </c>
      <c r="BG13">
        <v>-91987587.719999999</v>
      </c>
      <c r="BH13">
        <v>-67848862.560000002</v>
      </c>
      <c r="BI13">
        <v>-21631530.879999999</v>
      </c>
      <c r="BJ13">
        <v>12886349.109999999</v>
      </c>
      <c r="BK13">
        <v>-56780361.240000002</v>
      </c>
      <c r="BL13">
        <v>12531934.57</v>
      </c>
      <c r="BM13">
        <v>-86851718.579999998</v>
      </c>
      <c r="BN13">
        <v>0</v>
      </c>
    </row>
    <row r="14" spans="1:66">
      <c r="A14" t="s">
        <v>137</v>
      </c>
    </row>
    <row r="15" spans="1:66">
      <c r="A15" t="s">
        <v>138</v>
      </c>
      <c r="B15">
        <v>144740453.33000001</v>
      </c>
      <c r="C15">
        <v>2414849373.8899999</v>
      </c>
      <c r="D15">
        <v>1576207838.3800001</v>
      </c>
      <c r="E15">
        <v>788607208.90999997</v>
      </c>
      <c r="F15">
        <v>20640110.440000001</v>
      </c>
      <c r="G15">
        <v>256236366.12</v>
      </c>
      <c r="H15">
        <v>248078076.59</v>
      </c>
      <c r="I15">
        <v>150046025.44</v>
      </c>
      <c r="J15">
        <v>40299521.270000003</v>
      </c>
      <c r="K15">
        <v>6009410532.5799999</v>
      </c>
      <c r="L15">
        <v>163875330.47999999</v>
      </c>
      <c r="M15">
        <v>114051689.93000001</v>
      </c>
      <c r="N15">
        <v>42900186.880000003</v>
      </c>
      <c r="O15">
        <v>281599776.67000002</v>
      </c>
      <c r="P15">
        <v>190217964.80000001</v>
      </c>
      <c r="Q15">
        <v>0</v>
      </c>
      <c r="R15">
        <v>13278010.99</v>
      </c>
      <c r="S15">
        <v>529059495.08999997</v>
      </c>
      <c r="T15">
        <v>131385331.83</v>
      </c>
      <c r="U15">
        <v>61015842.07</v>
      </c>
      <c r="V15">
        <v>33003716.41</v>
      </c>
      <c r="W15">
        <v>13603199.16</v>
      </c>
      <c r="X15">
        <v>12303764.390000001</v>
      </c>
      <c r="Y15">
        <v>12303764.390000001</v>
      </c>
      <c r="Z15">
        <v>6523674.3600000003</v>
      </c>
      <c r="AA15">
        <v>373759.38</v>
      </c>
      <c r="AB15">
        <v>373759.38</v>
      </c>
      <c r="AC15">
        <v>373759.38</v>
      </c>
      <c r="AD15">
        <v>102987.6</v>
      </c>
      <c r="AE15">
        <v>6406400.0800000001</v>
      </c>
      <c r="AF15">
        <v>5932112.3099999996</v>
      </c>
      <c r="AG15">
        <v>5932112.3099999996</v>
      </c>
      <c r="AH15">
        <v>0</v>
      </c>
      <c r="AI15">
        <v>941879.93</v>
      </c>
      <c r="AJ15">
        <v>941879.93</v>
      </c>
      <c r="AK15">
        <v>572771.63</v>
      </c>
      <c r="AL15">
        <v>114082.85</v>
      </c>
      <c r="AM15">
        <v>1929668.91</v>
      </c>
      <c r="AN15">
        <v>1927625.05</v>
      </c>
      <c r="AO15">
        <v>1859517.77</v>
      </c>
      <c r="AP15">
        <v>325410</v>
      </c>
      <c r="AQ15">
        <v>1958215.27</v>
      </c>
      <c r="AR15">
        <v>1044079.64</v>
      </c>
      <c r="AS15">
        <v>387436.51</v>
      </c>
      <c r="AT15">
        <v>295281.77</v>
      </c>
      <c r="AU15">
        <v>6796039.9900000002</v>
      </c>
      <c r="AV15">
        <v>6205069.5</v>
      </c>
      <c r="AW15">
        <v>4072117.09</v>
      </c>
      <c r="AX15">
        <v>0</v>
      </c>
      <c r="AY15">
        <v>27084877.579999998</v>
      </c>
      <c r="AZ15">
        <v>23764036.77</v>
      </c>
      <c r="BA15">
        <v>22830226.699999999</v>
      </c>
      <c r="BB15">
        <v>0</v>
      </c>
      <c r="BC15">
        <v>29550080.100000001</v>
      </c>
      <c r="BD15">
        <v>0</v>
      </c>
      <c r="BE15">
        <v>0</v>
      </c>
      <c r="BF15">
        <v>0</v>
      </c>
      <c r="BG15">
        <v>53542708.659999996</v>
      </c>
      <c r="BH15">
        <v>2915418.66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66">
      <c r="A16" t="s">
        <v>139</v>
      </c>
      <c r="B16">
        <v>21211162.949999999</v>
      </c>
      <c r="C16">
        <v>62468440.299999997</v>
      </c>
      <c r="D16">
        <v>44018824.579999998</v>
      </c>
      <c r="E16">
        <v>9106846.6099999994</v>
      </c>
      <c r="F16">
        <v>8739380.2799999993</v>
      </c>
      <c r="G16">
        <v>113509669.95999999</v>
      </c>
      <c r="H16">
        <v>69916541.459999993</v>
      </c>
      <c r="I16">
        <v>38510858.560000002</v>
      </c>
      <c r="J16">
        <v>18723639.440000001</v>
      </c>
      <c r="K16">
        <v>133294793.36</v>
      </c>
      <c r="L16">
        <v>63650744.840000004</v>
      </c>
      <c r="M16">
        <v>24907470.789999999</v>
      </c>
      <c r="N16">
        <v>11476748.949999999</v>
      </c>
      <c r="O16">
        <v>75636562.189999998</v>
      </c>
      <c r="P16">
        <v>19043043.260000002</v>
      </c>
      <c r="Q16">
        <v>29279404.449999999</v>
      </c>
      <c r="R16">
        <v>252879.65</v>
      </c>
      <c r="S16">
        <v>4936734.91</v>
      </c>
      <c r="T16">
        <v>5780562.4100000001</v>
      </c>
      <c r="U16">
        <v>4385796.29</v>
      </c>
      <c r="V16">
        <v>633458.81000000006</v>
      </c>
      <c r="W16">
        <v>5027861.72</v>
      </c>
      <c r="X16">
        <v>5021999.03</v>
      </c>
      <c r="Y16">
        <v>96762.87</v>
      </c>
      <c r="Z16">
        <v>0</v>
      </c>
      <c r="AA16">
        <v>2598858.89</v>
      </c>
      <c r="AB16">
        <v>2611016.69</v>
      </c>
      <c r="AC16">
        <v>47649.82</v>
      </c>
      <c r="AD16">
        <v>0</v>
      </c>
      <c r="AE16">
        <v>1657544.09</v>
      </c>
      <c r="AF16">
        <v>1651100.74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30775.05</v>
      </c>
      <c r="AN16">
        <v>32818.910000000003</v>
      </c>
      <c r="AO16">
        <v>71545.070000000007</v>
      </c>
      <c r="AP16">
        <v>19321.990000000002</v>
      </c>
      <c r="AQ16">
        <v>646748.47</v>
      </c>
      <c r="AR16">
        <v>628236.29</v>
      </c>
      <c r="AS16">
        <v>268606.07</v>
      </c>
      <c r="AT16">
        <v>45191.199999999997</v>
      </c>
      <c r="AU16">
        <v>27948.32</v>
      </c>
      <c r="AV16">
        <v>618918.81000000006</v>
      </c>
      <c r="AW16">
        <v>309269.17</v>
      </c>
      <c r="AX16">
        <v>0</v>
      </c>
      <c r="AY16">
        <v>3620</v>
      </c>
      <c r="AZ16">
        <v>342808.78</v>
      </c>
      <c r="BA16">
        <v>342808.78</v>
      </c>
      <c r="BB16">
        <v>0</v>
      </c>
      <c r="BC16">
        <v>655934.07999999996</v>
      </c>
      <c r="BD16">
        <v>0</v>
      </c>
      <c r="BE16">
        <v>0</v>
      </c>
      <c r="BF16">
        <v>0</v>
      </c>
      <c r="BG16">
        <v>3386372.87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>
      <c r="A17" t="s">
        <v>140</v>
      </c>
      <c r="B17">
        <v>13600</v>
      </c>
      <c r="C17">
        <v>94842378.569999993</v>
      </c>
      <c r="D17">
        <v>7958751.9199999999</v>
      </c>
      <c r="E17">
        <v>7712127.5700000003</v>
      </c>
      <c r="F17">
        <v>212127.57</v>
      </c>
      <c r="G17">
        <v>74523718.459999993</v>
      </c>
      <c r="H17">
        <v>20029232.75</v>
      </c>
      <c r="I17">
        <v>1654950.24</v>
      </c>
      <c r="J17">
        <v>495073.05</v>
      </c>
      <c r="K17">
        <v>2136141.98</v>
      </c>
      <c r="L17">
        <v>1584893.92</v>
      </c>
      <c r="M17">
        <v>747025.4</v>
      </c>
      <c r="N17">
        <v>65198.69</v>
      </c>
      <c r="O17">
        <v>2006132.65</v>
      </c>
      <c r="P17">
        <v>2006132.65</v>
      </c>
      <c r="Q17">
        <v>2482084.0699999998</v>
      </c>
      <c r="R17">
        <v>9370</v>
      </c>
      <c r="S17">
        <v>5000</v>
      </c>
      <c r="T17">
        <v>0</v>
      </c>
      <c r="U17">
        <v>0</v>
      </c>
      <c r="V17">
        <v>0</v>
      </c>
      <c r="W17">
        <v>2665269.9300000002</v>
      </c>
      <c r="X17">
        <v>141229.09</v>
      </c>
      <c r="Y17">
        <v>138859.09</v>
      </c>
      <c r="Z17">
        <v>0</v>
      </c>
      <c r="AA17">
        <v>1982724.24</v>
      </c>
      <c r="AB17">
        <v>2259856.17</v>
      </c>
      <c r="AC17">
        <v>22531.93</v>
      </c>
      <c r="AD17">
        <v>0</v>
      </c>
      <c r="AE17">
        <v>4300307.22</v>
      </c>
      <c r="AF17">
        <v>5129702.4400000004</v>
      </c>
      <c r="AG17">
        <v>2449491.39</v>
      </c>
      <c r="AH17">
        <v>1256996.33</v>
      </c>
      <c r="AI17">
        <v>490467.3</v>
      </c>
      <c r="AJ17">
        <v>1327248.71</v>
      </c>
      <c r="AK17">
        <v>657237.31999999995</v>
      </c>
      <c r="AL17">
        <v>188000</v>
      </c>
      <c r="AM17">
        <v>496210</v>
      </c>
      <c r="AN17">
        <v>122400</v>
      </c>
      <c r="AO17">
        <v>526117.65</v>
      </c>
      <c r="AP17">
        <v>0</v>
      </c>
      <c r="AQ17">
        <v>5521247.5199999996</v>
      </c>
      <c r="AR17">
        <v>2838110.31</v>
      </c>
      <c r="AS17">
        <v>595871.85</v>
      </c>
      <c r="AT17">
        <v>0</v>
      </c>
      <c r="AU17">
        <v>2262573.73</v>
      </c>
      <c r="AV17">
        <v>2347280.5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162165.79999999999</v>
      </c>
      <c r="BH17">
        <v>272549.02</v>
      </c>
      <c r="BI17">
        <v>0</v>
      </c>
      <c r="BJ17">
        <v>0</v>
      </c>
      <c r="BK17">
        <v>109020.74</v>
      </c>
      <c r="BL17">
        <v>0</v>
      </c>
      <c r="BM17">
        <v>10000</v>
      </c>
      <c r="BN17">
        <v>0</v>
      </c>
    </row>
    <row r="18" spans="1:66">
      <c r="A18" t="s">
        <v>141</v>
      </c>
      <c r="B18">
        <v>0</v>
      </c>
      <c r="C18">
        <v>12519089.539999999</v>
      </c>
      <c r="D18">
        <v>72137780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4488938.5</v>
      </c>
      <c r="L18">
        <v>4500000</v>
      </c>
      <c r="M18">
        <v>0</v>
      </c>
      <c r="N18">
        <v>0</v>
      </c>
      <c r="O18">
        <v>0</v>
      </c>
      <c r="P18">
        <v>0</v>
      </c>
      <c r="Q18">
        <v>9370</v>
      </c>
      <c r="R18">
        <v>0</v>
      </c>
      <c r="S18">
        <v>0</v>
      </c>
      <c r="T18">
        <v>5000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-496696.99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262696.67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-363436.39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>
      <c r="A19" t="s">
        <v>142</v>
      </c>
      <c r="B19">
        <v>480000000</v>
      </c>
      <c r="C19">
        <v>2588300000</v>
      </c>
      <c r="D19">
        <v>1250000000</v>
      </c>
      <c r="E19">
        <v>400000000</v>
      </c>
      <c r="F19">
        <v>200000000</v>
      </c>
      <c r="G19">
        <v>750000000</v>
      </c>
      <c r="H19">
        <v>750000000</v>
      </c>
      <c r="I19">
        <v>750098133.14999998</v>
      </c>
      <c r="J19">
        <v>0</v>
      </c>
      <c r="K19">
        <v>0</v>
      </c>
      <c r="L19">
        <v>2150000000</v>
      </c>
      <c r="M19">
        <v>1100000000</v>
      </c>
      <c r="N19">
        <v>300000000</v>
      </c>
      <c r="O19">
        <v>650000000</v>
      </c>
      <c r="P19">
        <v>201968120</v>
      </c>
      <c r="Q19">
        <v>6921278.1500000004</v>
      </c>
      <c r="R19">
        <v>100000000</v>
      </c>
      <c r="S19">
        <v>0</v>
      </c>
      <c r="T19">
        <v>8344</v>
      </c>
      <c r="U19">
        <v>0</v>
      </c>
      <c r="V19">
        <v>0</v>
      </c>
      <c r="W19">
        <v>0</v>
      </c>
      <c r="X19">
        <v>0</v>
      </c>
      <c r="Y19">
        <v>0</v>
      </c>
      <c r="Z19">
        <v>4170809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1220000</v>
      </c>
      <c r="AG19">
        <v>0</v>
      </c>
      <c r="AH19">
        <v>0</v>
      </c>
      <c r="AI19">
        <v>0</v>
      </c>
      <c r="AJ19">
        <v>907912</v>
      </c>
      <c r="AK19">
        <v>907912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100000</v>
      </c>
      <c r="AS19">
        <v>6097.78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6207504.4100000001</v>
      </c>
      <c r="BA19">
        <v>1492489.83</v>
      </c>
      <c r="BB19">
        <v>0</v>
      </c>
      <c r="BC19">
        <v>9178461.5899999999</v>
      </c>
      <c r="BD19">
        <v>0</v>
      </c>
      <c r="BE19">
        <v>0</v>
      </c>
      <c r="BF19">
        <v>0</v>
      </c>
      <c r="BG19">
        <v>0</v>
      </c>
      <c r="BH19">
        <v>132000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>
      <c r="A20" t="s">
        <v>143</v>
      </c>
      <c r="B20">
        <v>645965216.27999997</v>
      </c>
      <c r="C20">
        <v>5172979282.3000002</v>
      </c>
      <c r="D20">
        <v>2950323194.8800001</v>
      </c>
      <c r="E20">
        <v>1205426183.0899999</v>
      </c>
      <c r="F20">
        <v>229591618.28999999</v>
      </c>
      <c r="G20">
        <v>1194269754.54</v>
      </c>
      <c r="H20">
        <v>1088023850.8</v>
      </c>
      <c r="I20">
        <v>940309967.38999999</v>
      </c>
      <c r="J20">
        <v>59518233.759999998</v>
      </c>
      <c r="K20">
        <v>6149330406.4200001</v>
      </c>
      <c r="L20">
        <v>2383610969.2399998</v>
      </c>
      <c r="M20">
        <v>1239706186.1199999</v>
      </c>
      <c r="N20">
        <v>354442134.51999998</v>
      </c>
      <c r="O20">
        <v>1009242471.51</v>
      </c>
      <c r="P20">
        <v>413235260.70999998</v>
      </c>
      <c r="Q20">
        <v>38692136.670000002</v>
      </c>
      <c r="R20">
        <v>113540260.64</v>
      </c>
      <c r="S20">
        <v>534001230</v>
      </c>
      <c r="T20">
        <v>137179238.24000001</v>
      </c>
      <c r="U20">
        <v>65401638.359999999</v>
      </c>
      <c r="V20">
        <v>33637175.219999999</v>
      </c>
      <c r="W20">
        <v>21296330.809999999</v>
      </c>
      <c r="X20">
        <v>17466992.510000002</v>
      </c>
      <c r="Y20">
        <v>12539386.35</v>
      </c>
      <c r="Z20">
        <v>10694483.359999999</v>
      </c>
      <c r="AA20">
        <v>4955342.51</v>
      </c>
      <c r="AB20">
        <v>4747935.25</v>
      </c>
      <c r="AC20">
        <v>443941.13</v>
      </c>
      <c r="AD20">
        <v>102987.6</v>
      </c>
      <c r="AE20">
        <v>12364251.390000001</v>
      </c>
      <c r="AF20">
        <v>13932915.49</v>
      </c>
      <c r="AG20">
        <v>8381603.7000000002</v>
      </c>
      <c r="AH20">
        <v>1256996.33</v>
      </c>
      <c r="AI20">
        <v>1695043.9</v>
      </c>
      <c r="AJ20">
        <v>3177040.64</v>
      </c>
      <c r="AK20">
        <v>2137920.9500000002</v>
      </c>
      <c r="AL20">
        <v>302082.84999999998</v>
      </c>
      <c r="AM20">
        <v>2456653.96</v>
      </c>
      <c r="AN20">
        <v>2082843.96</v>
      </c>
      <c r="AO20">
        <v>2457180.4900000002</v>
      </c>
      <c r="AP20">
        <v>344731.99</v>
      </c>
      <c r="AQ20">
        <v>7762774.8700000001</v>
      </c>
      <c r="AR20">
        <v>4610426.24</v>
      </c>
      <c r="AS20">
        <v>1258012.21</v>
      </c>
      <c r="AT20">
        <v>340472.97</v>
      </c>
      <c r="AU20">
        <v>9086562.0399999991</v>
      </c>
      <c r="AV20">
        <v>9171268.8100000005</v>
      </c>
      <c r="AW20">
        <v>4381386.26</v>
      </c>
      <c r="AX20">
        <v>0</v>
      </c>
      <c r="AY20">
        <v>27088497.579999998</v>
      </c>
      <c r="AZ20">
        <v>30314349.960000001</v>
      </c>
      <c r="BA20">
        <v>24665525.309999999</v>
      </c>
      <c r="BB20">
        <v>0</v>
      </c>
      <c r="BC20">
        <v>39384475.770000003</v>
      </c>
      <c r="BD20">
        <v>0</v>
      </c>
      <c r="BE20">
        <v>0</v>
      </c>
      <c r="BF20">
        <v>0</v>
      </c>
      <c r="BG20">
        <v>57091247.329999998</v>
      </c>
      <c r="BH20">
        <v>3319967.68</v>
      </c>
      <c r="BI20">
        <v>0</v>
      </c>
      <c r="BJ20">
        <v>0</v>
      </c>
      <c r="BK20">
        <v>109020.74</v>
      </c>
      <c r="BL20">
        <v>0</v>
      </c>
      <c r="BM20">
        <v>10000</v>
      </c>
      <c r="BN20">
        <v>0</v>
      </c>
    </row>
    <row r="21" spans="1:66">
      <c r="A21" t="s">
        <v>144</v>
      </c>
      <c r="B21">
        <v>34034760.479999997</v>
      </c>
      <c r="C21">
        <v>75908870.870000005</v>
      </c>
      <c r="D21">
        <v>53458332.450000003</v>
      </c>
      <c r="E21">
        <v>39562717.100000001</v>
      </c>
      <c r="F21">
        <v>15932772.08</v>
      </c>
      <c r="G21">
        <v>20980945.91</v>
      </c>
      <c r="H21">
        <v>12853865.359999999</v>
      </c>
      <c r="I21">
        <v>10290606.6</v>
      </c>
      <c r="J21">
        <v>4486991.7300000004</v>
      </c>
      <c r="K21">
        <v>55742812.159999996</v>
      </c>
      <c r="L21">
        <v>14743516.449999999</v>
      </c>
      <c r="M21">
        <v>29546179.989999998</v>
      </c>
      <c r="N21">
        <v>22066171.09</v>
      </c>
      <c r="O21">
        <v>112352356.19</v>
      </c>
      <c r="P21">
        <v>81941111.370000005</v>
      </c>
      <c r="Q21">
        <v>45994970.210000001</v>
      </c>
      <c r="R21">
        <v>26033690.899999999</v>
      </c>
      <c r="S21">
        <v>106929215.95999999</v>
      </c>
      <c r="T21">
        <v>66564246.57</v>
      </c>
      <c r="U21">
        <v>42689632.079999998</v>
      </c>
      <c r="V21">
        <v>10437780.25</v>
      </c>
      <c r="W21">
        <v>220750010.22999999</v>
      </c>
      <c r="X21">
        <v>154259841.31</v>
      </c>
      <c r="Y21">
        <v>34229037.93</v>
      </c>
      <c r="Z21">
        <v>17096050.34</v>
      </c>
      <c r="AA21">
        <v>212621759.05000001</v>
      </c>
      <c r="AB21">
        <v>121656405.81</v>
      </c>
      <c r="AC21">
        <v>83332504.590000004</v>
      </c>
      <c r="AD21">
        <v>61688587.649999999</v>
      </c>
      <c r="AE21">
        <v>241157006.11000001</v>
      </c>
      <c r="AF21">
        <v>125615410.29000001</v>
      </c>
      <c r="AG21">
        <v>96462797.219999999</v>
      </c>
      <c r="AH21">
        <v>50666978.880000003</v>
      </c>
      <c r="AI21">
        <v>178621486.15000001</v>
      </c>
      <c r="AJ21">
        <v>176334852.16999999</v>
      </c>
      <c r="AK21">
        <v>136198667.69999999</v>
      </c>
      <c r="AL21">
        <v>89296678.939999998</v>
      </c>
      <c r="AM21">
        <v>151071988.22</v>
      </c>
      <c r="AN21">
        <v>58334075.390000001</v>
      </c>
      <c r="AO21">
        <v>85544521.870000005</v>
      </c>
      <c r="AP21">
        <v>7250782.4299999997</v>
      </c>
      <c r="AQ21">
        <v>84750456.469999999</v>
      </c>
      <c r="AR21">
        <v>33372890.100000001</v>
      </c>
      <c r="AS21">
        <v>26623625.379999999</v>
      </c>
      <c r="AT21">
        <v>47930564.159999996</v>
      </c>
      <c r="AU21">
        <v>16530591.16</v>
      </c>
      <c r="AV21">
        <v>2136318.08</v>
      </c>
      <c r="AW21">
        <v>735985.11</v>
      </c>
      <c r="AX21">
        <v>359871.65</v>
      </c>
      <c r="AY21">
        <v>33838484.049999997</v>
      </c>
      <c r="AZ21">
        <v>11463906.18</v>
      </c>
      <c r="BA21">
        <v>13023090.279999999</v>
      </c>
      <c r="BB21">
        <v>6854683.5599999996</v>
      </c>
      <c r="BC21">
        <v>83803729.730000004</v>
      </c>
      <c r="BD21">
        <v>107598974.91</v>
      </c>
      <c r="BE21">
        <v>83848172.329999998</v>
      </c>
      <c r="BF21">
        <v>42478089.049999997</v>
      </c>
      <c r="BG21">
        <v>120048831.23</v>
      </c>
      <c r="BH21">
        <v>69004330.099999994</v>
      </c>
      <c r="BI21">
        <v>80402417.420000002</v>
      </c>
      <c r="BJ21">
        <v>56317493.689999998</v>
      </c>
      <c r="BK21">
        <v>133786822.69</v>
      </c>
      <c r="BL21">
        <v>4549570.21</v>
      </c>
      <c r="BM21">
        <v>11716432.619999999</v>
      </c>
      <c r="BN21">
        <v>0</v>
      </c>
    </row>
    <row r="22" spans="1:66">
      <c r="A22" t="s">
        <v>145</v>
      </c>
      <c r="B22">
        <v>75205296.239999995</v>
      </c>
      <c r="C22">
        <v>3584203375.9200001</v>
      </c>
      <c r="D22">
        <v>2351846889.7800002</v>
      </c>
      <c r="E22">
        <v>1156722099.6500001</v>
      </c>
      <c r="F22">
        <v>3817794.44</v>
      </c>
      <c r="G22">
        <v>260221627.81999999</v>
      </c>
      <c r="H22">
        <v>260186617.81999999</v>
      </c>
      <c r="I22">
        <v>230298424.11000001</v>
      </c>
      <c r="J22">
        <v>109908954.43000001</v>
      </c>
      <c r="K22">
        <v>5948438035.3299999</v>
      </c>
      <c r="L22">
        <v>342140216.18000001</v>
      </c>
      <c r="M22">
        <v>450020089.69999999</v>
      </c>
      <c r="N22">
        <v>79332068.379999995</v>
      </c>
      <c r="O22">
        <v>296870628.85000002</v>
      </c>
      <c r="P22">
        <v>216761139.06999999</v>
      </c>
      <c r="Q22">
        <v>39257115.159999996</v>
      </c>
      <c r="R22">
        <v>14524521.58</v>
      </c>
      <c r="S22">
        <v>605232412.48000002</v>
      </c>
      <c r="T22">
        <v>203354578.78</v>
      </c>
      <c r="U22">
        <v>58162047.200000003</v>
      </c>
      <c r="V22">
        <v>29564218.41</v>
      </c>
      <c r="W22">
        <v>13857171.16</v>
      </c>
      <c r="X22">
        <v>13857171.16</v>
      </c>
      <c r="Y22">
        <v>13857171.16</v>
      </c>
      <c r="Z22">
        <v>8076050.0899999999</v>
      </c>
      <c r="AA22">
        <v>77632522.769999996</v>
      </c>
      <c r="AB22">
        <v>72882522.769999996</v>
      </c>
      <c r="AC22">
        <v>63482522.770000003</v>
      </c>
      <c r="AD22">
        <v>9859169.2799999993</v>
      </c>
      <c r="AE22">
        <v>35156612.399999999</v>
      </c>
      <c r="AF22">
        <v>237485512</v>
      </c>
      <c r="AG22">
        <v>170235512</v>
      </c>
      <c r="AH22">
        <v>9549189.1400000006</v>
      </c>
      <c r="AI22">
        <v>24242052.010000002</v>
      </c>
      <c r="AJ22">
        <v>19312484.969999999</v>
      </c>
      <c r="AK22">
        <v>19312484.969999999</v>
      </c>
      <c r="AL22">
        <v>0</v>
      </c>
      <c r="AM22">
        <v>14273667.58</v>
      </c>
      <c r="AN22">
        <v>24653616.899999999</v>
      </c>
      <c r="AO22">
        <v>2555716.9</v>
      </c>
      <c r="AP22">
        <v>261322.5</v>
      </c>
      <c r="AQ22">
        <v>1709166.8</v>
      </c>
      <c r="AR22">
        <v>31597693.5</v>
      </c>
      <c r="AS22">
        <v>2742568.05</v>
      </c>
      <c r="AT22">
        <v>0</v>
      </c>
      <c r="AU22">
        <v>0</v>
      </c>
      <c r="AV22">
        <v>5085713.33</v>
      </c>
      <c r="AW22">
        <v>3880062.92</v>
      </c>
      <c r="AX22">
        <v>0</v>
      </c>
      <c r="AY22">
        <v>22237118.289999999</v>
      </c>
      <c r="AZ22">
        <v>19686233.73</v>
      </c>
      <c r="BA22">
        <v>19508426.600000001</v>
      </c>
      <c r="BB22">
        <v>0</v>
      </c>
      <c r="BC22">
        <v>24561678.649999999</v>
      </c>
      <c r="BD22">
        <v>0</v>
      </c>
      <c r="BE22">
        <v>0</v>
      </c>
      <c r="BF22">
        <v>0</v>
      </c>
      <c r="BG22">
        <v>92263024.469999999</v>
      </c>
      <c r="BH22">
        <v>35911240.689999998</v>
      </c>
      <c r="BI22">
        <v>15796804.16</v>
      </c>
      <c r="BJ22">
        <v>0</v>
      </c>
      <c r="BK22">
        <v>0</v>
      </c>
      <c r="BL22">
        <v>0</v>
      </c>
      <c r="BM22">
        <v>-4641803.2699999996</v>
      </c>
      <c r="BN22">
        <v>0</v>
      </c>
    </row>
    <row r="23" spans="1:66">
      <c r="A23" t="s">
        <v>146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295262485.20999998</v>
      </c>
      <c r="T23">
        <v>233270400</v>
      </c>
      <c r="U23">
        <v>233270400</v>
      </c>
      <c r="V23">
        <v>233270400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203000000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6982424.96</v>
      </c>
      <c r="AN23">
        <v>0</v>
      </c>
      <c r="AO23">
        <v>2097900</v>
      </c>
      <c r="AP23">
        <v>0</v>
      </c>
      <c r="AQ23">
        <v>30400000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>
      <c r="A24" t="s">
        <v>147</v>
      </c>
      <c r="B24">
        <v>190000000</v>
      </c>
      <c r="C24">
        <v>4913300000</v>
      </c>
      <c r="D24">
        <v>1645000000</v>
      </c>
      <c r="E24">
        <v>0</v>
      </c>
      <c r="F24">
        <v>255013776.40000001</v>
      </c>
      <c r="G24">
        <v>701286354.11000001</v>
      </c>
      <c r="H24">
        <v>963871440.47000003</v>
      </c>
      <c r="I24">
        <v>273757708.19</v>
      </c>
      <c r="J24">
        <v>280651107.56</v>
      </c>
      <c r="K24">
        <v>0</v>
      </c>
      <c r="L24">
        <v>2160000000</v>
      </c>
      <c r="M24">
        <v>1880000000</v>
      </c>
      <c r="N24">
        <v>700000000</v>
      </c>
      <c r="O24">
        <v>50000000</v>
      </c>
      <c r="P24">
        <v>1968120</v>
      </c>
      <c r="Q24">
        <v>1827000</v>
      </c>
      <c r="R24">
        <v>0</v>
      </c>
      <c r="S24">
        <v>1306921278.1500001</v>
      </c>
      <c r="T24">
        <v>900956176.5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3745697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302583.5</v>
      </c>
      <c r="AU24">
        <v>193628259.44999999</v>
      </c>
      <c r="AV24">
        <v>0</v>
      </c>
      <c r="AW24">
        <v>0</v>
      </c>
      <c r="AX24">
        <v>0</v>
      </c>
      <c r="AY24">
        <v>0</v>
      </c>
      <c r="AZ24">
        <v>3000000</v>
      </c>
      <c r="BA24">
        <v>3000000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>
      <c r="A25" t="s">
        <v>148</v>
      </c>
      <c r="B25">
        <v>299240056.72000003</v>
      </c>
      <c r="C25">
        <v>8573412246.79</v>
      </c>
      <c r="D25">
        <v>4050305222.23</v>
      </c>
      <c r="E25">
        <v>1196284816.75</v>
      </c>
      <c r="F25">
        <v>274764342.92000002</v>
      </c>
      <c r="G25">
        <v>982488927.84000003</v>
      </c>
      <c r="H25">
        <v>1236911923.6500001</v>
      </c>
      <c r="I25">
        <v>514346738.89999998</v>
      </c>
      <c r="J25">
        <v>395047053.72000003</v>
      </c>
      <c r="K25">
        <v>6004180847.4899998</v>
      </c>
      <c r="L25">
        <v>2516883732.6300001</v>
      </c>
      <c r="M25">
        <v>2359566269.6900001</v>
      </c>
      <c r="N25">
        <v>801398239.47000003</v>
      </c>
      <c r="O25">
        <v>459222985.04000002</v>
      </c>
      <c r="P25">
        <v>300670370.44</v>
      </c>
      <c r="Q25">
        <v>87079085.370000005</v>
      </c>
      <c r="R25">
        <v>40558212.479999997</v>
      </c>
      <c r="S25">
        <v>2314345391.8000002</v>
      </c>
      <c r="T25">
        <v>1404145401.8499999</v>
      </c>
      <c r="U25">
        <v>334122079.27999997</v>
      </c>
      <c r="V25">
        <v>273272398.66000003</v>
      </c>
      <c r="W25">
        <v>234607181.38999999</v>
      </c>
      <c r="X25">
        <v>168117012.47</v>
      </c>
      <c r="Y25">
        <v>48086209.090000004</v>
      </c>
      <c r="Z25">
        <v>25172100.43</v>
      </c>
      <c r="AA25">
        <v>290254281.81999999</v>
      </c>
      <c r="AB25">
        <v>194538928.58000001</v>
      </c>
      <c r="AC25">
        <v>146815027.36000001</v>
      </c>
      <c r="AD25">
        <v>75293453.930000007</v>
      </c>
      <c r="AE25">
        <v>479313618.50999999</v>
      </c>
      <c r="AF25">
        <v>363100922.29000002</v>
      </c>
      <c r="AG25">
        <v>266698309.22</v>
      </c>
      <c r="AH25">
        <v>60216168.020000003</v>
      </c>
      <c r="AI25">
        <v>202863538.16</v>
      </c>
      <c r="AJ25">
        <v>195647337.13999999</v>
      </c>
      <c r="AK25">
        <v>155511152.66999999</v>
      </c>
      <c r="AL25">
        <v>89296678.939999998</v>
      </c>
      <c r="AM25">
        <v>172328080.75999999</v>
      </c>
      <c r="AN25">
        <v>82987692.290000007</v>
      </c>
      <c r="AO25">
        <v>90198138.769999996</v>
      </c>
      <c r="AP25">
        <v>7512104.9299999997</v>
      </c>
      <c r="AQ25">
        <v>116859623.27</v>
      </c>
      <c r="AR25">
        <v>64970583.600000001</v>
      </c>
      <c r="AS25">
        <v>29366193.43</v>
      </c>
      <c r="AT25">
        <v>48233147.659999996</v>
      </c>
      <c r="AU25">
        <v>210158850.61000001</v>
      </c>
      <c r="AV25">
        <v>7222031.4100000001</v>
      </c>
      <c r="AW25">
        <v>4616048.03</v>
      </c>
      <c r="AX25">
        <v>359871.65</v>
      </c>
      <c r="AY25">
        <v>56075602.340000004</v>
      </c>
      <c r="AZ25">
        <v>34150139.909999996</v>
      </c>
      <c r="BA25">
        <v>35531516.880000003</v>
      </c>
      <c r="BB25">
        <v>6854683.5599999996</v>
      </c>
      <c r="BC25">
        <v>108365408.38</v>
      </c>
      <c r="BD25">
        <v>107598974.91</v>
      </c>
      <c r="BE25">
        <v>83848172.329999998</v>
      </c>
      <c r="BF25">
        <v>42478089.049999997</v>
      </c>
      <c r="BG25">
        <v>212311855.69999999</v>
      </c>
      <c r="BH25">
        <v>104915570.79000001</v>
      </c>
      <c r="BI25">
        <v>96199221.579999998</v>
      </c>
      <c r="BJ25">
        <v>56317493.689999998</v>
      </c>
      <c r="BK25">
        <v>133786822.69</v>
      </c>
      <c r="BL25">
        <v>4549570.21</v>
      </c>
      <c r="BM25">
        <v>7074629.3499999996</v>
      </c>
      <c r="BN25">
        <v>0</v>
      </c>
    </row>
    <row r="26" spans="1:66">
      <c r="A26" t="s">
        <v>149</v>
      </c>
      <c r="B26">
        <v>346725159.56</v>
      </c>
      <c r="C26">
        <v>-3400432964.4899998</v>
      </c>
      <c r="D26">
        <v>-1099982027.3499999</v>
      </c>
      <c r="E26">
        <v>9141366.3399999999</v>
      </c>
      <c r="F26">
        <v>-45172724.630000003</v>
      </c>
      <c r="G26">
        <v>211780826.69999999</v>
      </c>
      <c r="H26">
        <v>-148888072.84999999</v>
      </c>
      <c r="I26">
        <v>425963228.49000001</v>
      </c>
      <c r="J26">
        <v>-335528819.95999998</v>
      </c>
      <c r="K26">
        <v>145149558.93000001</v>
      </c>
      <c r="L26">
        <v>-133272763.39</v>
      </c>
      <c r="M26">
        <v>-1119860083.5699999</v>
      </c>
      <c r="N26">
        <v>-446956104.94999999</v>
      </c>
      <c r="O26">
        <v>550019486.47000003</v>
      </c>
      <c r="P26">
        <v>112564890.27</v>
      </c>
      <c r="Q26">
        <v>-48386948.700000003</v>
      </c>
      <c r="R26">
        <v>72982048.159999996</v>
      </c>
      <c r="S26">
        <v>-1780344161.8</v>
      </c>
      <c r="T26">
        <v>-1266966163.6099999</v>
      </c>
      <c r="U26">
        <v>-268720440.92000002</v>
      </c>
      <c r="V26">
        <v>-239635223.44</v>
      </c>
      <c r="W26">
        <v>-213310850.58000001</v>
      </c>
      <c r="X26">
        <v>-150650019.96000001</v>
      </c>
      <c r="Y26">
        <v>-35546822.740000002</v>
      </c>
      <c r="Z26">
        <v>-14477617.07</v>
      </c>
      <c r="AA26">
        <v>-285298939.31</v>
      </c>
      <c r="AB26">
        <v>-189790993.33000001</v>
      </c>
      <c r="AC26">
        <v>-146371086.22999999</v>
      </c>
      <c r="AD26">
        <v>-75190466.329999998</v>
      </c>
      <c r="AE26">
        <v>-466949367.12</v>
      </c>
      <c r="AF26">
        <v>-349168006.80000001</v>
      </c>
      <c r="AG26">
        <v>-258316705.52000001</v>
      </c>
      <c r="AH26">
        <v>-58959171.689999998</v>
      </c>
      <c r="AI26">
        <v>-201168494.25999999</v>
      </c>
      <c r="AJ26">
        <v>-192470296.5</v>
      </c>
      <c r="AK26">
        <v>-153373231.72</v>
      </c>
      <c r="AL26">
        <v>-88994596.090000004</v>
      </c>
      <c r="AM26">
        <v>-169871426.80000001</v>
      </c>
      <c r="AN26">
        <v>-80904848.329999998</v>
      </c>
      <c r="AO26">
        <v>-87740958.280000001</v>
      </c>
      <c r="AP26">
        <v>-7167372.9400000004</v>
      </c>
      <c r="AQ26">
        <v>-109096848.40000001</v>
      </c>
      <c r="AR26">
        <v>-60360157.359999999</v>
      </c>
      <c r="AS26">
        <v>-28108181.219999999</v>
      </c>
      <c r="AT26">
        <v>-47892674.689999998</v>
      </c>
      <c r="AU26">
        <v>-201072288.56999999</v>
      </c>
      <c r="AV26">
        <v>1949237.4</v>
      </c>
      <c r="AW26">
        <v>-234661.77</v>
      </c>
      <c r="AX26">
        <v>-359871.65</v>
      </c>
      <c r="AY26">
        <v>-28987104.760000002</v>
      </c>
      <c r="AZ26">
        <v>-3835789.95</v>
      </c>
      <c r="BA26">
        <v>-10865991.57</v>
      </c>
      <c r="BB26">
        <v>-6854683.5599999996</v>
      </c>
      <c r="BC26">
        <v>-68980932.609999999</v>
      </c>
      <c r="BD26">
        <v>-107598974.91</v>
      </c>
      <c r="BE26">
        <v>-83848172.329999998</v>
      </c>
      <c r="BF26">
        <v>-42478089.049999997</v>
      </c>
      <c r="BG26">
        <v>-155220608.37</v>
      </c>
      <c r="BH26">
        <v>-101595603.11</v>
      </c>
      <c r="BI26">
        <v>-96199221.579999998</v>
      </c>
      <c r="BJ26">
        <v>-56317493.689999998</v>
      </c>
      <c r="BK26">
        <v>-133677801.95</v>
      </c>
      <c r="BL26">
        <v>-4549570.21</v>
      </c>
      <c r="BM26">
        <v>-7064629.3499999996</v>
      </c>
      <c r="BN26">
        <v>0</v>
      </c>
    </row>
    <row r="27" spans="1:66">
      <c r="A27" t="s">
        <v>150</v>
      </c>
    </row>
    <row r="28" spans="1:66">
      <c r="A28" t="s">
        <v>151</v>
      </c>
      <c r="B28">
        <v>0</v>
      </c>
      <c r="C28">
        <v>327976140</v>
      </c>
      <c r="D28">
        <v>315183780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1798399641</v>
      </c>
      <c r="T28">
        <v>1998399641</v>
      </c>
      <c r="U28">
        <v>1798399641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20000000</v>
      </c>
      <c r="AJ28">
        <v>20000000</v>
      </c>
      <c r="AK28">
        <v>21636700</v>
      </c>
      <c r="AL28">
        <v>20000000</v>
      </c>
      <c r="AM28">
        <v>1119349995.4200001</v>
      </c>
      <c r="AN28">
        <v>1119349995.4200001</v>
      </c>
      <c r="AO28">
        <v>5000000</v>
      </c>
      <c r="AP28">
        <v>3800000</v>
      </c>
      <c r="AQ28">
        <v>37400000</v>
      </c>
      <c r="AR28">
        <v>5000000</v>
      </c>
      <c r="AS28">
        <v>0</v>
      </c>
      <c r="AT28">
        <v>0</v>
      </c>
      <c r="AU28">
        <v>0</v>
      </c>
      <c r="AV28">
        <v>0</v>
      </c>
      <c r="AW28">
        <v>500000</v>
      </c>
      <c r="AX28">
        <v>0</v>
      </c>
      <c r="AY28">
        <v>0</v>
      </c>
      <c r="AZ28">
        <v>5300000</v>
      </c>
      <c r="BA28">
        <v>5300000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29720000</v>
      </c>
      <c r="BH28">
        <v>15000000</v>
      </c>
      <c r="BI28">
        <v>15000000</v>
      </c>
      <c r="BJ28">
        <v>15000000</v>
      </c>
      <c r="BK28">
        <v>468574098.81</v>
      </c>
      <c r="BL28">
        <v>0</v>
      </c>
      <c r="BM28">
        <v>0</v>
      </c>
      <c r="BN28">
        <v>0</v>
      </c>
    </row>
    <row r="29" spans="1:66">
      <c r="A29" t="s">
        <v>152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20000000</v>
      </c>
      <c r="AJ29">
        <v>20000000</v>
      </c>
      <c r="AK29">
        <v>20000000</v>
      </c>
      <c r="AL29">
        <v>0</v>
      </c>
      <c r="AM29">
        <v>0</v>
      </c>
      <c r="AN29">
        <v>0</v>
      </c>
      <c r="AO29">
        <v>5000000</v>
      </c>
      <c r="AP29">
        <v>3800000</v>
      </c>
      <c r="AQ29">
        <v>37400000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>
      <c r="A30" t="s">
        <v>153</v>
      </c>
      <c r="B30">
        <v>200000000</v>
      </c>
      <c r="C30">
        <v>1911461238.5799999</v>
      </c>
      <c r="D30">
        <v>853900000</v>
      </c>
      <c r="E30">
        <v>653900000</v>
      </c>
      <c r="F30">
        <v>300000000</v>
      </c>
      <c r="G30">
        <v>1323300000</v>
      </c>
      <c r="H30">
        <v>1323300000</v>
      </c>
      <c r="I30">
        <v>908300000</v>
      </c>
      <c r="J30">
        <v>658300000</v>
      </c>
      <c r="K30">
        <v>1316000000</v>
      </c>
      <c r="L30">
        <v>1216200000</v>
      </c>
      <c r="M30">
        <v>821200000</v>
      </c>
      <c r="N30">
        <v>465200000</v>
      </c>
      <c r="O30">
        <v>1686987202.24</v>
      </c>
      <c r="P30">
        <v>1570487202.24</v>
      </c>
      <c r="Q30">
        <v>1090487202.24</v>
      </c>
      <c r="R30">
        <v>434969935.68000001</v>
      </c>
      <c r="S30">
        <v>1984382156.73</v>
      </c>
      <c r="T30">
        <v>1724201026.73</v>
      </c>
      <c r="U30">
        <v>962957426.73000002</v>
      </c>
      <c r="V30">
        <v>532657426.73000002</v>
      </c>
      <c r="W30">
        <v>2224200000</v>
      </c>
      <c r="X30">
        <v>1342000000</v>
      </c>
      <c r="Y30">
        <v>902000000</v>
      </c>
      <c r="Z30">
        <v>120000000</v>
      </c>
      <c r="AA30">
        <v>1696500000</v>
      </c>
      <c r="AB30">
        <v>1555000000</v>
      </c>
      <c r="AC30">
        <v>592000000</v>
      </c>
      <c r="AD30">
        <v>120000000</v>
      </c>
      <c r="AE30">
        <v>1374503634.3199999</v>
      </c>
      <c r="AF30">
        <v>1551903637.9200001</v>
      </c>
      <c r="AG30">
        <v>886903637.91999996</v>
      </c>
      <c r="AH30">
        <v>228903637.91999999</v>
      </c>
      <c r="AI30">
        <v>1739393575.5599999</v>
      </c>
      <c r="AJ30">
        <v>1052360295.15</v>
      </c>
      <c r="AK30">
        <v>377500000</v>
      </c>
      <c r="AL30">
        <v>114500000</v>
      </c>
      <c r="AM30">
        <v>927627297.97000003</v>
      </c>
      <c r="AN30">
        <v>532977762.32999998</v>
      </c>
      <c r="AO30">
        <v>255434956.56</v>
      </c>
      <c r="AP30">
        <v>55000000</v>
      </c>
      <c r="AQ30">
        <v>590660219.03999996</v>
      </c>
      <c r="AR30">
        <v>449353952.98000002</v>
      </c>
      <c r="AS30">
        <v>118000000</v>
      </c>
      <c r="AT30">
        <v>14000000</v>
      </c>
      <c r="AU30">
        <v>15000000</v>
      </c>
      <c r="AV30">
        <v>178000</v>
      </c>
      <c r="AW30">
        <v>0</v>
      </c>
      <c r="AX30">
        <v>0</v>
      </c>
      <c r="AY30">
        <v>151800000</v>
      </c>
      <c r="AZ30">
        <v>73500000</v>
      </c>
      <c r="BA30">
        <v>71600000</v>
      </c>
      <c r="BB30">
        <v>47500000</v>
      </c>
      <c r="BC30">
        <v>459060000</v>
      </c>
      <c r="BD30">
        <v>303500000</v>
      </c>
      <c r="BE30">
        <v>136500000</v>
      </c>
      <c r="BF30">
        <v>55000000</v>
      </c>
      <c r="BG30">
        <v>431185000</v>
      </c>
      <c r="BH30">
        <v>252000000</v>
      </c>
      <c r="BI30">
        <v>122000000</v>
      </c>
      <c r="BJ30">
        <v>94000000</v>
      </c>
      <c r="BK30">
        <v>228700000</v>
      </c>
      <c r="BL30">
        <v>48500000</v>
      </c>
      <c r="BM30">
        <v>348330000</v>
      </c>
      <c r="BN30">
        <v>0</v>
      </c>
    </row>
    <row r="31" spans="1:66">
      <c r="A31" t="s">
        <v>154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1200000000</v>
      </c>
      <c r="T31">
        <v>1200000000</v>
      </c>
      <c r="U31">
        <v>1200000000</v>
      </c>
      <c r="V31">
        <v>1198200000</v>
      </c>
      <c r="W31">
        <v>500000000</v>
      </c>
      <c r="X31">
        <v>500000000</v>
      </c>
      <c r="Y31">
        <v>500000000</v>
      </c>
      <c r="Z31">
        <v>500000000</v>
      </c>
      <c r="AA31">
        <v>500000000</v>
      </c>
      <c r="AB31">
        <v>0</v>
      </c>
      <c r="AC31">
        <v>0</v>
      </c>
      <c r="AD31">
        <v>0</v>
      </c>
      <c r="AE31">
        <v>1000000000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>
      <c r="A32" t="s">
        <v>155</v>
      </c>
      <c r="B32">
        <v>36000000</v>
      </c>
      <c r="C32">
        <v>0</v>
      </c>
      <c r="D32">
        <v>745392167.44000006</v>
      </c>
      <c r="E32">
        <v>0</v>
      </c>
      <c r="F32">
        <v>20000000</v>
      </c>
      <c r="G32">
        <v>0</v>
      </c>
      <c r="H32">
        <v>0</v>
      </c>
      <c r="I32">
        <v>0</v>
      </c>
      <c r="J32">
        <v>0</v>
      </c>
      <c r="K32">
        <v>149361500.22999999</v>
      </c>
      <c r="L32">
        <v>149361500.22999999</v>
      </c>
      <c r="M32">
        <v>136516895.46000001</v>
      </c>
      <c r="N32">
        <v>52558747.670000002</v>
      </c>
      <c r="O32">
        <v>196608329.74000001</v>
      </c>
      <c r="P32">
        <v>40097489.219999999</v>
      </c>
      <c r="Q32">
        <v>16719558.25</v>
      </c>
      <c r="R32">
        <v>19560087.52</v>
      </c>
      <c r="S32">
        <v>271278596.07999998</v>
      </c>
      <c r="T32">
        <v>0</v>
      </c>
      <c r="U32">
        <v>0</v>
      </c>
      <c r="V32">
        <v>0</v>
      </c>
      <c r="W32">
        <v>77017609.930000007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16820.38</v>
      </c>
      <c r="AE32">
        <v>0</v>
      </c>
      <c r="AF32">
        <v>89858.38</v>
      </c>
      <c r="AG32">
        <v>79340.539999999994</v>
      </c>
      <c r="AH32">
        <v>66747.11</v>
      </c>
      <c r="AI32">
        <v>0</v>
      </c>
      <c r="AJ32">
        <v>268389.82</v>
      </c>
      <c r="AK32">
        <v>227421.31</v>
      </c>
      <c r="AL32">
        <v>154475.9</v>
      </c>
      <c r="AM32">
        <v>0</v>
      </c>
      <c r="AN32">
        <v>279266.57</v>
      </c>
      <c r="AO32">
        <v>0</v>
      </c>
      <c r="AP32">
        <v>152179.16</v>
      </c>
      <c r="AQ32">
        <v>0</v>
      </c>
      <c r="AR32">
        <v>2281318.12</v>
      </c>
      <c r="AS32">
        <v>1941165.19</v>
      </c>
      <c r="AT32">
        <v>0</v>
      </c>
      <c r="AU32">
        <v>0</v>
      </c>
      <c r="AV32">
        <v>0</v>
      </c>
      <c r="AW32">
        <v>33239.69</v>
      </c>
      <c r="AX32">
        <v>0</v>
      </c>
      <c r="AY32">
        <v>100000</v>
      </c>
      <c r="AZ32">
        <v>0</v>
      </c>
      <c r="BA32">
        <v>0</v>
      </c>
      <c r="BB32">
        <v>0</v>
      </c>
      <c r="BC32">
        <v>0</v>
      </c>
      <c r="BD32">
        <v>84844.77</v>
      </c>
      <c r="BE32">
        <v>71060.100000000006</v>
      </c>
      <c r="BF32">
        <v>0</v>
      </c>
      <c r="BG32">
        <v>0</v>
      </c>
      <c r="BH32">
        <v>0</v>
      </c>
      <c r="BI32">
        <v>124048.26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>
      <c r="A33" t="s">
        <v>156</v>
      </c>
      <c r="B33">
        <v>236000000</v>
      </c>
      <c r="C33">
        <v>2239437378.5799999</v>
      </c>
      <c r="D33">
        <v>1914475947.4400001</v>
      </c>
      <c r="E33">
        <v>653900000</v>
      </c>
      <c r="F33">
        <v>320000000</v>
      </c>
      <c r="G33">
        <v>1323300000</v>
      </c>
      <c r="H33">
        <v>1323300000</v>
      </c>
      <c r="I33">
        <v>908300000</v>
      </c>
      <c r="J33">
        <v>658300000</v>
      </c>
      <c r="K33">
        <v>1465361500.23</v>
      </c>
      <c r="L33">
        <v>1365561500.23</v>
      </c>
      <c r="M33">
        <v>957716895.46000004</v>
      </c>
      <c r="N33">
        <v>517758747.67000002</v>
      </c>
      <c r="O33">
        <v>1883595531.98</v>
      </c>
      <c r="P33">
        <v>1610584691.46</v>
      </c>
      <c r="Q33">
        <v>1107206760.49</v>
      </c>
      <c r="R33">
        <v>454530023.19999999</v>
      </c>
      <c r="S33">
        <v>5254060393.8100004</v>
      </c>
      <c r="T33">
        <v>4922600667.7299995</v>
      </c>
      <c r="U33">
        <v>3961357067.73</v>
      </c>
      <c r="V33">
        <v>1730857426.73</v>
      </c>
      <c r="W33">
        <v>2801217609.9299998</v>
      </c>
      <c r="X33">
        <v>1842000000</v>
      </c>
      <c r="Y33">
        <v>1402000000</v>
      </c>
      <c r="Z33">
        <v>620000000</v>
      </c>
      <c r="AA33">
        <v>2196500000</v>
      </c>
      <c r="AB33">
        <v>1555000000</v>
      </c>
      <c r="AC33">
        <v>592000000</v>
      </c>
      <c r="AD33">
        <v>120016820.38</v>
      </c>
      <c r="AE33">
        <v>2374503634.3200002</v>
      </c>
      <c r="AF33">
        <v>1551993496.3</v>
      </c>
      <c r="AG33">
        <v>886982978.46000004</v>
      </c>
      <c r="AH33">
        <v>228970385.03</v>
      </c>
      <c r="AI33">
        <v>1759393575.5599999</v>
      </c>
      <c r="AJ33">
        <v>1072628684.97</v>
      </c>
      <c r="AK33">
        <v>399364121.31</v>
      </c>
      <c r="AL33">
        <v>134654475.90000001</v>
      </c>
      <c r="AM33">
        <v>2046977293.3900001</v>
      </c>
      <c r="AN33">
        <v>1652607024.3199999</v>
      </c>
      <c r="AO33">
        <v>260434956.56</v>
      </c>
      <c r="AP33">
        <v>58952179.159999996</v>
      </c>
      <c r="AQ33">
        <v>628060219.03999996</v>
      </c>
      <c r="AR33">
        <v>456635271.10000002</v>
      </c>
      <c r="AS33">
        <v>119941165.19</v>
      </c>
      <c r="AT33">
        <v>14000000</v>
      </c>
      <c r="AU33">
        <v>15000000</v>
      </c>
      <c r="AV33">
        <v>178000</v>
      </c>
      <c r="AW33">
        <v>533239.68999999994</v>
      </c>
      <c r="AX33">
        <v>0</v>
      </c>
      <c r="AY33">
        <v>151900000</v>
      </c>
      <c r="AZ33">
        <v>78800000</v>
      </c>
      <c r="BA33">
        <v>76900000</v>
      </c>
      <c r="BB33">
        <v>47500000</v>
      </c>
      <c r="BC33">
        <v>459060000</v>
      </c>
      <c r="BD33">
        <v>303584844.76999998</v>
      </c>
      <c r="BE33">
        <v>136571060.09999999</v>
      </c>
      <c r="BF33">
        <v>55000000</v>
      </c>
      <c r="BG33">
        <v>460905000</v>
      </c>
      <c r="BH33">
        <v>267000000</v>
      </c>
      <c r="BI33">
        <v>137124048.25999999</v>
      </c>
      <c r="BJ33">
        <v>109000000</v>
      </c>
      <c r="BK33">
        <v>697274098.80999994</v>
      </c>
      <c r="BL33">
        <v>48500000</v>
      </c>
      <c r="BM33">
        <v>348330000</v>
      </c>
      <c r="BN33">
        <v>0</v>
      </c>
    </row>
    <row r="34" spans="1:66">
      <c r="A34" t="s">
        <v>157</v>
      </c>
      <c r="B34">
        <v>236000000</v>
      </c>
      <c r="C34">
        <v>2014693230.75</v>
      </c>
      <c r="D34">
        <v>1066000000</v>
      </c>
      <c r="E34">
        <v>685000000</v>
      </c>
      <c r="F34">
        <v>420000000</v>
      </c>
      <c r="G34">
        <v>2388300000</v>
      </c>
      <c r="H34">
        <v>2162300000</v>
      </c>
      <c r="I34">
        <v>1514000000</v>
      </c>
      <c r="J34">
        <v>1310000000</v>
      </c>
      <c r="K34">
        <v>1734000000</v>
      </c>
      <c r="L34">
        <v>1425393035</v>
      </c>
      <c r="M34">
        <v>1090393035</v>
      </c>
      <c r="N34">
        <v>557383406.40999997</v>
      </c>
      <c r="O34">
        <v>2269477001.5999999</v>
      </c>
      <c r="P34">
        <v>1861933226.6700001</v>
      </c>
      <c r="Q34">
        <v>1020755930</v>
      </c>
      <c r="R34">
        <v>339264887.51999998</v>
      </c>
      <c r="S34">
        <v>2450470903.6999998</v>
      </c>
      <c r="T34">
        <v>2052710903.7</v>
      </c>
      <c r="U34">
        <v>1510053476.97</v>
      </c>
      <c r="V34">
        <v>255053476.97</v>
      </c>
      <c r="W34">
        <v>2464856798.21</v>
      </c>
      <c r="X34">
        <v>1826196275.1800001</v>
      </c>
      <c r="Y34">
        <v>990703275.17999995</v>
      </c>
      <c r="Z34">
        <v>217196257.18000001</v>
      </c>
      <c r="AA34">
        <v>2505803724.8200002</v>
      </c>
      <c r="AB34">
        <v>1667000000</v>
      </c>
      <c r="AC34">
        <v>584000000</v>
      </c>
      <c r="AD34">
        <v>125000000</v>
      </c>
      <c r="AE34">
        <v>1748826046.45</v>
      </c>
      <c r="AF34">
        <v>1123671914.73</v>
      </c>
      <c r="AG34">
        <v>602566918.33000004</v>
      </c>
      <c r="AH34">
        <v>210000000</v>
      </c>
      <c r="AI34">
        <v>1197700167.8399999</v>
      </c>
      <c r="AJ34">
        <v>607186047.78999996</v>
      </c>
      <c r="AK34">
        <v>273672171.43000001</v>
      </c>
      <c r="AL34">
        <v>87582885.280000001</v>
      </c>
      <c r="AM34">
        <v>760103380.22000003</v>
      </c>
      <c r="AN34">
        <v>711517346.32000005</v>
      </c>
      <c r="AO34">
        <v>203262140.41999999</v>
      </c>
      <c r="AP34">
        <v>66387533.810000002</v>
      </c>
      <c r="AQ34">
        <v>549178319.01999998</v>
      </c>
      <c r="AR34">
        <v>399231773.44999999</v>
      </c>
      <c r="AS34">
        <v>61931388</v>
      </c>
      <c r="AT34">
        <v>19847388</v>
      </c>
      <c r="AU34">
        <v>19729859.370000001</v>
      </c>
      <c r="AV34">
        <v>3328000</v>
      </c>
      <c r="AW34">
        <v>0</v>
      </c>
      <c r="AX34">
        <v>0</v>
      </c>
      <c r="AY34">
        <v>140000000</v>
      </c>
      <c r="AZ34">
        <v>108401252.56999999</v>
      </c>
      <c r="BA34">
        <v>84000000</v>
      </c>
      <c r="BB34">
        <v>48000000</v>
      </c>
      <c r="BC34">
        <v>442151080.02999997</v>
      </c>
      <c r="BD34">
        <v>289930000</v>
      </c>
      <c r="BE34">
        <v>131000000</v>
      </c>
      <c r="BF34">
        <v>70000000</v>
      </c>
      <c r="BG34">
        <v>262700000</v>
      </c>
      <c r="BH34">
        <v>172000000</v>
      </c>
      <c r="BI34">
        <v>102000000</v>
      </c>
      <c r="BJ34">
        <v>69000000</v>
      </c>
      <c r="BK34">
        <v>101200000</v>
      </c>
      <c r="BL34">
        <v>28500000</v>
      </c>
      <c r="BM34">
        <v>233330000</v>
      </c>
      <c r="BN34">
        <v>0</v>
      </c>
    </row>
    <row r="35" spans="1:66">
      <c r="A35" t="s">
        <v>158</v>
      </c>
      <c r="B35">
        <v>7742400.1100000003</v>
      </c>
      <c r="C35">
        <v>79849157.569999993</v>
      </c>
      <c r="D35">
        <v>64314778.539999999</v>
      </c>
      <c r="E35">
        <v>34799435.700000003</v>
      </c>
      <c r="F35">
        <v>4842697.38</v>
      </c>
      <c r="G35">
        <v>118151156.11</v>
      </c>
      <c r="H35">
        <v>106167410.65000001</v>
      </c>
      <c r="I35">
        <v>89087199.290000007</v>
      </c>
      <c r="J35">
        <v>75074684.030000001</v>
      </c>
      <c r="K35">
        <v>132802539.95999999</v>
      </c>
      <c r="L35">
        <v>117038026.15000001</v>
      </c>
      <c r="M35">
        <v>102183190.06999999</v>
      </c>
      <c r="N35">
        <v>83979445.629999995</v>
      </c>
      <c r="O35">
        <v>246283372.08000001</v>
      </c>
      <c r="P35">
        <v>224428205.41999999</v>
      </c>
      <c r="Q35">
        <v>202008790.06</v>
      </c>
      <c r="R35">
        <v>89679937.959999993</v>
      </c>
      <c r="S35">
        <v>487811225.48000002</v>
      </c>
      <c r="T35">
        <v>461317263.94</v>
      </c>
      <c r="U35">
        <v>238211949.43000001</v>
      </c>
      <c r="V35">
        <v>211024584.15000001</v>
      </c>
      <c r="W35">
        <v>153213378.65000001</v>
      </c>
      <c r="X35">
        <v>91306058.510000005</v>
      </c>
      <c r="Y35">
        <v>47399063.359999999</v>
      </c>
      <c r="Z35">
        <v>24225896.379999999</v>
      </c>
      <c r="AA35">
        <v>116654589.3</v>
      </c>
      <c r="AB35">
        <v>75407635.420000002</v>
      </c>
      <c r="AC35">
        <v>46133317.409999996</v>
      </c>
      <c r="AD35">
        <v>21506174.629999999</v>
      </c>
      <c r="AE35">
        <v>91618268.150000006</v>
      </c>
      <c r="AF35">
        <v>68993908.079999998</v>
      </c>
      <c r="AG35">
        <v>46769787.420000002</v>
      </c>
      <c r="AH35">
        <v>20228341.600000001</v>
      </c>
      <c r="AI35">
        <v>248727318.68000001</v>
      </c>
      <c r="AJ35">
        <v>219606893.09999999</v>
      </c>
      <c r="AK35">
        <v>60323201.869999997</v>
      </c>
      <c r="AL35">
        <v>15207226.380000001</v>
      </c>
      <c r="AM35">
        <v>73160035.849999994</v>
      </c>
      <c r="AN35">
        <v>42575515.020000003</v>
      </c>
      <c r="AO35">
        <v>30221867.899999999</v>
      </c>
      <c r="AP35">
        <v>18199649.649999999</v>
      </c>
      <c r="AQ35">
        <v>48351217.829999998</v>
      </c>
      <c r="AR35">
        <v>37350246.509999998</v>
      </c>
      <c r="AS35">
        <v>27873473.960000001</v>
      </c>
      <c r="AT35">
        <v>4515592.1900000004</v>
      </c>
      <c r="AU35">
        <v>24036695.969999999</v>
      </c>
      <c r="AV35">
        <v>35719864.060000002</v>
      </c>
      <c r="AW35">
        <v>22452943.440000001</v>
      </c>
      <c r="AX35">
        <v>8994412.8300000001</v>
      </c>
      <c r="AY35">
        <v>32685018.449999999</v>
      </c>
      <c r="AZ35">
        <v>28216907.199999999</v>
      </c>
      <c r="BA35">
        <v>19237973.989999998</v>
      </c>
      <c r="BB35">
        <v>9696160.3499999996</v>
      </c>
      <c r="BC35">
        <v>43280176.399999999</v>
      </c>
      <c r="BD35">
        <v>30246641.27</v>
      </c>
      <c r="BE35">
        <v>20764435.420000002</v>
      </c>
      <c r="BF35">
        <v>9993044.75</v>
      </c>
      <c r="BG35">
        <v>44871756.149999999</v>
      </c>
      <c r="BH35">
        <v>36957554.82</v>
      </c>
      <c r="BI35">
        <v>30918262.899999999</v>
      </c>
      <c r="BJ35">
        <v>0</v>
      </c>
      <c r="BK35">
        <v>22967745.059999999</v>
      </c>
      <c r="BL35">
        <v>10468106.85</v>
      </c>
      <c r="BM35">
        <v>16459438.75</v>
      </c>
      <c r="BN35">
        <v>0</v>
      </c>
    </row>
    <row r="36" spans="1:66">
      <c r="A36" t="s">
        <v>159</v>
      </c>
      <c r="B36">
        <v>0</v>
      </c>
      <c r="C36">
        <v>3283385.46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3103675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>
      <c r="A37" t="s">
        <v>160</v>
      </c>
      <c r="B37">
        <v>57768007.829999998</v>
      </c>
      <c r="C37">
        <v>65529424.399999999</v>
      </c>
      <c r="D37">
        <v>608213346.97000003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149361500.22999999</v>
      </c>
      <c r="L37">
        <v>67787098.719999999</v>
      </c>
      <c r="M37">
        <v>22812394.23</v>
      </c>
      <c r="N37">
        <v>1800000</v>
      </c>
      <c r="O37">
        <v>498910688.5</v>
      </c>
      <c r="P37">
        <v>3373395.2</v>
      </c>
      <c r="Q37">
        <v>3373395.2</v>
      </c>
      <c r="R37">
        <v>1800000</v>
      </c>
      <c r="S37">
        <v>185538234.71000001</v>
      </c>
      <c r="T37">
        <v>4560000</v>
      </c>
      <c r="U37">
        <v>4000000</v>
      </c>
      <c r="V37">
        <v>2050000</v>
      </c>
      <c r="W37">
        <v>162778706.09999999</v>
      </c>
      <c r="X37">
        <v>2521277.9</v>
      </c>
      <c r="Y37">
        <v>2101187.9</v>
      </c>
      <c r="Z37">
        <v>2100836.9</v>
      </c>
      <c r="AA37">
        <v>2885000</v>
      </c>
      <c r="AB37">
        <v>0</v>
      </c>
      <c r="AC37">
        <v>0</v>
      </c>
      <c r="AD37">
        <v>0</v>
      </c>
      <c r="AE37">
        <v>12746667</v>
      </c>
      <c r="AF37">
        <v>0</v>
      </c>
      <c r="AG37">
        <v>0</v>
      </c>
      <c r="AH37">
        <v>0</v>
      </c>
      <c r="AI37">
        <v>722855.3</v>
      </c>
      <c r="AJ37">
        <v>11901.71</v>
      </c>
      <c r="AK37">
        <v>11901.71</v>
      </c>
      <c r="AL37">
        <v>0</v>
      </c>
      <c r="AM37">
        <v>3779832.06</v>
      </c>
      <c r="AN37">
        <v>1124331.77</v>
      </c>
      <c r="AO37">
        <v>0</v>
      </c>
      <c r="AP37">
        <v>9857.9599999999991</v>
      </c>
      <c r="AQ37">
        <v>0</v>
      </c>
      <c r="AR37">
        <v>305725.31</v>
      </c>
      <c r="AS37">
        <v>248528.68</v>
      </c>
      <c r="AT37">
        <v>265976.02</v>
      </c>
      <c r="AU37">
        <v>0</v>
      </c>
      <c r="AV37">
        <v>47938.5</v>
      </c>
      <c r="AW37">
        <v>67158.5</v>
      </c>
      <c r="AX37">
        <v>0</v>
      </c>
      <c r="AY37">
        <v>1124163.42</v>
      </c>
      <c r="AZ37">
        <v>0</v>
      </c>
      <c r="BA37">
        <v>100000</v>
      </c>
      <c r="BB37">
        <v>0</v>
      </c>
      <c r="BC37">
        <v>122000000</v>
      </c>
      <c r="BD37">
        <v>34282554.43</v>
      </c>
      <c r="BE37">
        <v>1311245.03</v>
      </c>
      <c r="BF37">
        <v>0</v>
      </c>
      <c r="BG37">
        <v>243732.91</v>
      </c>
      <c r="BH37">
        <v>0</v>
      </c>
      <c r="BI37">
        <v>600522.28</v>
      </c>
      <c r="BJ37">
        <v>6930756.6200000001</v>
      </c>
      <c r="BK37">
        <v>1400000</v>
      </c>
      <c r="BL37">
        <v>0</v>
      </c>
      <c r="BM37">
        <v>0</v>
      </c>
      <c r="BN37">
        <v>0</v>
      </c>
    </row>
    <row r="38" spans="1:66">
      <c r="A38" t="s">
        <v>161</v>
      </c>
      <c r="B38">
        <v>301510407.94</v>
      </c>
      <c r="C38">
        <v>2160071812.7199998</v>
      </c>
      <c r="D38">
        <v>1738528125.51</v>
      </c>
      <c r="E38">
        <v>719799435.70000005</v>
      </c>
      <c r="F38">
        <v>424842697.38</v>
      </c>
      <c r="G38">
        <v>2506451156.1100001</v>
      </c>
      <c r="H38">
        <v>2268467410.6500001</v>
      </c>
      <c r="I38">
        <v>1603087199.29</v>
      </c>
      <c r="J38">
        <v>1385074684.03</v>
      </c>
      <c r="K38">
        <v>2016164040.1900001</v>
      </c>
      <c r="L38">
        <v>1610218159.8699999</v>
      </c>
      <c r="M38">
        <v>1215388619.3</v>
      </c>
      <c r="N38">
        <v>643162852.03999996</v>
      </c>
      <c r="O38">
        <v>3014671062.1799998</v>
      </c>
      <c r="P38">
        <v>2089734827.29</v>
      </c>
      <c r="Q38">
        <v>1226138115.26</v>
      </c>
      <c r="R38">
        <v>430744825.48000002</v>
      </c>
      <c r="S38">
        <v>3123820363.8899999</v>
      </c>
      <c r="T38">
        <v>2518588167.6399999</v>
      </c>
      <c r="U38">
        <v>1752265426.4000001</v>
      </c>
      <c r="V38">
        <v>468128061.12</v>
      </c>
      <c r="W38">
        <v>2780848882.96</v>
      </c>
      <c r="X38">
        <v>1920023611.5899999</v>
      </c>
      <c r="Y38">
        <v>1040203526.4400001</v>
      </c>
      <c r="Z38">
        <v>243522990.46000001</v>
      </c>
      <c r="AA38">
        <v>2625343314.1199999</v>
      </c>
      <c r="AB38">
        <v>1742407635.4200001</v>
      </c>
      <c r="AC38">
        <v>630133317.40999997</v>
      </c>
      <c r="AD38">
        <v>146506174.63</v>
      </c>
      <c r="AE38">
        <v>1853190981.5999999</v>
      </c>
      <c r="AF38">
        <v>1192665822.8099999</v>
      </c>
      <c r="AG38">
        <v>649336705.75</v>
      </c>
      <c r="AH38">
        <v>230228341.59999999</v>
      </c>
      <c r="AI38">
        <v>1447150341.8199999</v>
      </c>
      <c r="AJ38">
        <v>826804842.60000002</v>
      </c>
      <c r="AK38">
        <v>334007275.00999999</v>
      </c>
      <c r="AL38">
        <v>102790111.66</v>
      </c>
      <c r="AM38">
        <v>837043248.13</v>
      </c>
      <c r="AN38">
        <v>755217193.11000001</v>
      </c>
      <c r="AO38">
        <v>233484008.31999999</v>
      </c>
      <c r="AP38">
        <v>84597041.420000002</v>
      </c>
      <c r="AQ38">
        <v>597529536.85000002</v>
      </c>
      <c r="AR38">
        <v>436887745.26999998</v>
      </c>
      <c r="AS38">
        <v>90053390.640000001</v>
      </c>
      <c r="AT38">
        <v>24628956.210000001</v>
      </c>
      <c r="AU38">
        <v>43766555.340000004</v>
      </c>
      <c r="AV38">
        <v>39095802.560000002</v>
      </c>
      <c r="AW38">
        <v>22520101.940000001</v>
      </c>
      <c r="AX38">
        <v>8994412.8300000001</v>
      </c>
      <c r="AY38">
        <v>173809181.87</v>
      </c>
      <c r="AZ38">
        <v>136618159.77000001</v>
      </c>
      <c r="BA38">
        <v>103337973.98999999</v>
      </c>
      <c r="BB38">
        <v>57696160.350000001</v>
      </c>
      <c r="BC38">
        <v>607431256.42999995</v>
      </c>
      <c r="BD38">
        <v>354459195.69999999</v>
      </c>
      <c r="BE38">
        <v>153075680.44999999</v>
      </c>
      <c r="BF38">
        <v>79993044.75</v>
      </c>
      <c r="BG38">
        <v>307815489.06</v>
      </c>
      <c r="BH38">
        <v>208957554.81999999</v>
      </c>
      <c r="BI38">
        <v>133518785.18000001</v>
      </c>
      <c r="BJ38">
        <v>75930756.620000005</v>
      </c>
      <c r="BK38">
        <v>125567745.06</v>
      </c>
      <c r="BL38">
        <v>38968106.850000001</v>
      </c>
      <c r="BM38">
        <v>249789438.75</v>
      </c>
      <c r="BN38">
        <v>0</v>
      </c>
    </row>
    <row r="39" spans="1:66">
      <c r="A39" t="s">
        <v>162</v>
      </c>
      <c r="B39">
        <v>-65510407.939999998</v>
      </c>
      <c r="C39">
        <v>79365565.859999999</v>
      </c>
      <c r="D39">
        <v>175947821.93000001</v>
      </c>
      <c r="E39">
        <v>-65899435.700000003</v>
      </c>
      <c r="F39">
        <v>-104842697.38</v>
      </c>
      <c r="G39">
        <v>-1183151156.1099999</v>
      </c>
      <c r="H39">
        <v>-945167410.64999998</v>
      </c>
      <c r="I39">
        <v>-694787199.28999996</v>
      </c>
      <c r="J39">
        <v>-726774684.02999997</v>
      </c>
      <c r="K39">
        <v>-550802539.96000004</v>
      </c>
      <c r="L39">
        <v>-244656659.63999999</v>
      </c>
      <c r="M39">
        <v>-257671723.84</v>
      </c>
      <c r="N39">
        <v>-125404104.37</v>
      </c>
      <c r="O39">
        <v>-1131075530.2</v>
      </c>
      <c r="P39">
        <v>-479150135.82999998</v>
      </c>
      <c r="Q39">
        <v>-118931354.77</v>
      </c>
      <c r="R39">
        <v>23785197.719999999</v>
      </c>
      <c r="S39">
        <v>2130240029.9200001</v>
      </c>
      <c r="T39">
        <v>2404012500.0900002</v>
      </c>
      <c r="U39">
        <v>2209091641.3299999</v>
      </c>
      <c r="V39">
        <v>1262729365.6099999</v>
      </c>
      <c r="W39">
        <v>20368726.969999999</v>
      </c>
      <c r="X39">
        <v>-78023611.590000004</v>
      </c>
      <c r="Y39">
        <v>361796473.56</v>
      </c>
      <c r="Z39">
        <v>376477009.54000002</v>
      </c>
      <c r="AA39">
        <v>-428843314.12</v>
      </c>
      <c r="AB39">
        <v>-187407635.41999999</v>
      </c>
      <c r="AC39">
        <v>-38133317.409999996</v>
      </c>
      <c r="AD39">
        <v>-26489354.25</v>
      </c>
      <c r="AE39">
        <v>521312652.72000003</v>
      </c>
      <c r="AF39">
        <v>359327673.49000001</v>
      </c>
      <c r="AG39">
        <v>237646272.71000001</v>
      </c>
      <c r="AH39">
        <v>-1257956.57</v>
      </c>
      <c r="AI39">
        <v>312243233.74000001</v>
      </c>
      <c r="AJ39">
        <v>245823842.37</v>
      </c>
      <c r="AK39">
        <v>65356846.299999997</v>
      </c>
      <c r="AL39">
        <v>31864364.239999998</v>
      </c>
      <c r="AM39">
        <v>1209934045.26</v>
      </c>
      <c r="AN39">
        <v>897389831.21000004</v>
      </c>
      <c r="AO39">
        <v>26950948.239999998</v>
      </c>
      <c r="AP39">
        <v>-25644862.260000002</v>
      </c>
      <c r="AQ39">
        <v>30530682.190000001</v>
      </c>
      <c r="AR39">
        <v>19747525.829999998</v>
      </c>
      <c r="AS39">
        <v>29887774.550000001</v>
      </c>
      <c r="AT39">
        <v>-10628956.210000001</v>
      </c>
      <c r="AU39">
        <v>-28766555.34</v>
      </c>
      <c r="AV39">
        <v>-38917802.560000002</v>
      </c>
      <c r="AW39">
        <v>-21986862.25</v>
      </c>
      <c r="AX39">
        <v>-8994412.8300000001</v>
      </c>
      <c r="AY39">
        <v>-21909181.870000001</v>
      </c>
      <c r="AZ39">
        <v>-57818159.770000003</v>
      </c>
      <c r="BA39">
        <v>-26437973.989999998</v>
      </c>
      <c r="BB39">
        <v>-10196160.35</v>
      </c>
      <c r="BC39">
        <v>-148371256.43000001</v>
      </c>
      <c r="BD39">
        <v>-50874350.93</v>
      </c>
      <c r="BE39">
        <v>-16504620.35</v>
      </c>
      <c r="BF39">
        <v>-24993044.75</v>
      </c>
      <c r="BG39">
        <v>153089510.94</v>
      </c>
      <c r="BH39">
        <v>58042445.18</v>
      </c>
      <c r="BI39">
        <v>3605263.08</v>
      </c>
      <c r="BJ39">
        <v>33069243.379999999</v>
      </c>
      <c r="BK39">
        <v>571706353.75</v>
      </c>
      <c r="BL39">
        <v>9531893.1500000004</v>
      </c>
      <c r="BM39">
        <v>98540561.25</v>
      </c>
      <c r="BN39">
        <v>0</v>
      </c>
    </row>
    <row r="40" spans="1:66">
      <c r="A40" t="s">
        <v>163</v>
      </c>
      <c r="B40">
        <v>29043417.239999998</v>
      </c>
      <c r="C40">
        <v>-17333181.07</v>
      </c>
      <c r="D40">
        <v>11371904.810000001</v>
      </c>
      <c r="E40">
        <v>3178556.54</v>
      </c>
      <c r="F40">
        <v>1380685.57</v>
      </c>
      <c r="G40">
        <v>-2763427.01</v>
      </c>
      <c r="H40">
        <v>-2925409.55</v>
      </c>
      <c r="I40">
        <v>-1379164.48</v>
      </c>
      <c r="J40">
        <v>-1043107.69</v>
      </c>
      <c r="K40">
        <v>328468.84000000003</v>
      </c>
      <c r="L40">
        <v>-6147306.6799999997</v>
      </c>
      <c r="M40">
        <v>-3253980.32</v>
      </c>
      <c r="N40">
        <v>-2185671.92</v>
      </c>
      <c r="O40">
        <v>-1517621.81</v>
      </c>
      <c r="P40">
        <v>-648326.93000000005</v>
      </c>
      <c r="Q40">
        <v>-2562543.4300000002</v>
      </c>
      <c r="R40">
        <v>-1173159</v>
      </c>
      <c r="S40">
        <v>-12431868.09</v>
      </c>
      <c r="T40">
        <v>7307051.9199999999</v>
      </c>
      <c r="U40">
        <v>7433905.0499999998</v>
      </c>
      <c r="V40">
        <v>2701767.07</v>
      </c>
      <c r="W40">
        <v>-545936.48</v>
      </c>
      <c r="X40">
        <v>155931.16</v>
      </c>
      <c r="Y40">
        <v>197483.95</v>
      </c>
      <c r="Z40">
        <v>672500.31</v>
      </c>
      <c r="AA40">
        <v>-417616.63</v>
      </c>
      <c r="AB40">
        <v>-390109.22</v>
      </c>
      <c r="AC40">
        <v>17209.14</v>
      </c>
      <c r="AD40">
        <v>27694.74</v>
      </c>
      <c r="AE40">
        <v>-106623.21</v>
      </c>
      <c r="AF40">
        <v>-18961.93</v>
      </c>
      <c r="AG40">
        <v>-5655.17</v>
      </c>
      <c r="AH40">
        <v>-2711.65</v>
      </c>
      <c r="AI40">
        <v>-27938.959999999999</v>
      </c>
      <c r="AJ40">
        <v>10347.15</v>
      </c>
      <c r="AK40">
        <v>-316.04000000000002</v>
      </c>
      <c r="AL40">
        <v>33110.28</v>
      </c>
      <c r="AM40">
        <v>-1848664.3</v>
      </c>
      <c r="AN40">
        <v>-2996009.3</v>
      </c>
      <c r="AO40">
        <v>2869213.87</v>
      </c>
      <c r="AP40">
        <v>366149.47</v>
      </c>
      <c r="AQ40">
        <v>3563765.3</v>
      </c>
      <c r="AR40">
        <v>-5036101.6900000004</v>
      </c>
      <c r="AS40">
        <v>-3137630.49</v>
      </c>
      <c r="AT40">
        <v>-587051.19999999995</v>
      </c>
      <c r="AU40">
        <v>0</v>
      </c>
      <c r="AV40">
        <v>-1242.97</v>
      </c>
      <c r="AW40">
        <v>0</v>
      </c>
      <c r="AX40">
        <v>0</v>
      </c>
      <c r="AY40">
        <v>109123.02</v>
      </c>
      <c r="AZ40">
        <v>79083.570000000007</v>
      </c>
      <c r="BA40">
        <v>0</v>
      </c>
      <c r="BB40">
        <v>0</v>
      </c>
      <c r="BC40">
        <v>111203.11</v>
      </c>
      <c r="BD40">
        <v>0</v>
      </c>
      <c r="BE40">
        <v>0</v>
      </c>
      <c r="BF40">
        <v>0</v>
      </c>
      <c r="BG40">
        <v>98309.94</v>
      </c>
      <c r="BH40">
        <v>0</v>
      </c>
      <c r="BI40">
        <v>0</v>
      </c>
      <c r="BJ40">
        <v>0</v>
      </c>
      <c r="BK40">
        <v>33990.629999999997</v>
      </c>
      <c r="BL40">
        <v>55862.63</v>
      </c>
      <c r="BM40">
        <v>0</v>
      </c>
      <c r="BN40">
        <v>0</v>
      </c>
    </row>
    <row r="41" spans="1:66">
      <c r="A41" t="s">
        <v>164</v>
      </c>
      <c r="B41">
        <v>997571167.59000003</v>
      </c>
      <c r="C41">
        <v>120518218.68000001</v>
      </c>
      <c r="D41">
        <v>880261563.08000004</v>
      </c>
      <c r="E41">
        <v>697740009.23000002</v>
      </c>
      <c r="F41">
        <v>-28973021.280000001</v>
      </c>
      <c r="G41">
        <v>-658970082.92999995</v>
      </c>
      <c r="H41">
        <v>-791198357.52999997</v>
      </c>
      <c r="I41">
        <v>-140657367.58000001</v>
      </c>
      <c r="J41">
        <v>-891630987.05999994</v>
      </c>
      <c r="K41">
        <v>-2069035.6</v>
      </c>
      <c r="L41">
        <v>-195771450.72999999</v>
      </c>
      <c r="M41">
        <v>-1219164440.47</v>
      </c>
      <c r="N41">
        <v>-692784374.35000002</v>
      </c>
      <c r="O41">
        <v>-85767081.049999997</v>
      </c>
      <c r="P41">
        <v>-419862762.23000002</v>
      </c>
      <c r="Q41">
        <v>-332793533.94999999</v>
      </c>
      <c r="R41">
        <v>-156944305.53</v>
      </c>
      <c r="S41">
        <v>946839909.36000001</v>
      </c>
      <c r="T41">
        <v>676384944.69000006</v>
      </c>
      <c r="U41">
        <v>1478194753.46</v>
      </c>
      <c r="V41">
        <v>460937214.95999998</v>
      </c>
      <c r="W41">
        <v>654541654.83000004</v>
      </c>
      <c r="X41">
        <v>195630874.19999999</v>
      </c>
      <c r="Y41">
        <v>466571273.37</v>
      </c>
      <c r="Z41">
        <v>86935998.599999994</v>
      </c>
      <c r="AA41">
        <v>-454510494.95999998</v>
      </c>
      <c r="AB41">
        <v>-302820903.93000001</v>
      </c>
      <c r="AC41">
        <v>-190883124.84</v>
      </c>
      <c r="AD41">
        <v>-221092559.59999999</v>
      </c>
      <c r="AE41">
        <v>15929995.41</v>
      </c>
      <c r="AF41">
        <v>-101970932.51000001</v>
      </c>
      <c r="AG41">
        <v>-29691557.530000001</v>
      </c>
      <c r="AH41">
        <v>-32904282.719999999</v>
      </c>
      <c r="AI41">
        <v>17928343.789999999</v>
      </c>
      <c r="AJ41">
        <v>-87759869.409999996</v>
      </c>
      <c r="AK41">
        <v>-26416972.949999999</v>
      </c>
      <c r="AL41">
        <v>53614406.560000002</v>
      </c>
      <c r="AM41">
        <v>734392120.59000003</v>
      </c>
      <c r="AN41">
        <v>929349914.74000001</v>
      </c>
      <c r="AO41">
        <v>33851853.189999998</v>
      </c>
      <c r="AP41">
        <v>-33975925.439999998</v>
      </c>
      <c r="AQ41">
        <v>-16879692.969999999</v>
      </c>
      <c r="AR41">
        <v>25955631.539999999</v>
      </c>
      <c r="AS41">
        <v>12433009.83</v>
      </c>
      <c r="AT41">
        <v>-49285143.609999999</v>
      </c>
      <c r="AU41">
        <v>75643636.200000003</v>
      </c>
      <c r="AV41">
        <v>-12848106.23</v>
      </c>
      <c r="AW41">
        <v>-10986216.23</v>
      </c>
      <c r="AX41">
        <v>-4823748.76</v>
      </c>
      <c r="AY41">
        <v>-38348084.57</v>
      </c>
      <c r="AZ41">
        <v>-37029405.289999999</v>
      </c>
      <c r="BA41">
        <v>-19379133.219999999</v>
      </c>
      <c r="BB41">
        <v>-3665206.61</v>
      </c>
      <c r="BC41">
        <v>-244561482.62</v>
      </c>
      <c r="BD41">
        <v>-151138405.63</v>
      </c>
      <c r="BE41">
        <v>-96058597.420000002</v>
      </c>
      <c r="BF41">
        <v>-53606816.369999997</v>
      </c>
      <c r="BG41">
        <v>-94020375.209999993</v>
      </c>
      <c r="BH41">
        <v>-111402020.48999999</v>
      </c>
      <c r="BI41">
        <v>-114225489.38</v>
      </c>
      <c r="BJ41">
        <v>-10361901.199999999</v>
      </c>
      <c r="BK41">
        <v>381282181.19</v>
      </c>
      <c r="BL41">
        <v>17570120.140000001</v>
      </c>
      <c r="BM41">
        <v>4624213.32</v>
      </c>
      <c r="BN41">
        <v>0</v>
      </c>
    </row>
    <row r="42" spans="1:66">
      <c r="A42" t="s">
        <v>165</v>
      </c>
      <c r="B42">
        <v>1572465931.21</v>
      </c>
      <c r="C42">
        <v>1451947712.53</v>
      </c>
      <c r="D42">
        <v>1451947712.53</v>
      </c>
      <c r="E42">
        <v>1451947712.53</v>
      </c>
      <c r="F42">
        <v>1451947712.53</v>
      </c>
      <c r="G42">
        <v>2110917795.46</v>
      </c>
      <c r="H42">
        <v>2110917795.46</v>
      </c>
      <c r="I42">
        <v>2110917795.46</v>
      </c>
      <c r="J42">
        <v>2110917795.46</v>
      </c>
      <c r="K42">
        <v>2112986831.0599999</v>
      </c>
      <c r="L42">
        <v>2112986831.0599999</v>
      </c>
      <c r="M42">
        <v>2112986831.0599999</v>
      </c>
      <c r="N42">
        <v>2112986831.0599999</v>
      </c>
      <c r="O42">
        <v>2198753912.1100001</v>
      </c>
      <c r="P42">
        <v>2198753912.1100001</v>
      </c>
      <c r="Q42">
        <v>2198753912.1100001</v>
      </c>
      <c r="R42">
        <v>2198753912.1100001</v>
      </c>
      <c r="S42">
        <v>1251914002.75</v>
      </c>
      <c r="T42">
        <v>1251914002.75</v>
      </c>
      <c r="U42">
        <v>1251914002.75</v>
      </c>
      <c r="V42">
        <v>1251914002.75</v>
      </c>
      <c r="W42">
        <v>594126489.36000001</v>
      </c>
      <c r="X42">
        <v>594126489.36000001</v>
      </c>
      <c r="Y42">
        <v>594126489.36000001</v>
      </c>
      <c r="Z42">
        <v>594126489.36000001</v>
      </c>
      <c r="AA42">
        <v>1048636984.3200001</v>
      </c>
      <c r="AB42">
        <v>1048636984.3200001</v>
      </c>
      <c r="AC42">
        <v>1048636984.3200001</v>
      </c>
      <c r="AD42">
        <v>1048636984.3200001</v>
      </c>
      <c r="AE42">
        <v>1032706988.91</v>
      </c>
      <c r="AF42">
        <v>1005186367.65</v>
      </c>
      <c r="AG42">
        <v>1005186367.65</v>
      </c>
      <c r="AH42">
        <v>1005186367.65</v>
      </c>
      <c r="AI42">
        <v>987258023.86000001</v>
      </c>
      <c r="AJ42">
        <v>987258023.86000001</v>
      </c>
      <c r="AK42">
        <v>987258023.86000001</v>
      </c>
      <c r="AL42">
        <v>987258023.86000001</v>
      </c>
      <c r="AM42">
        <v>252865903.27000001</v>
      </c>
      <c r="AN42">
        <v>252865903.27000001</v>
      </c>
      <c r="AO42">
        <v>252865903.27000001</v>
      </c>
      <c r="AP42">
        <v>92070207</v>
      </c>
      <c r="AQ42">
        <v>108949899.97</v>
      </c>
      <c r="AR42">
        <v>109391783.5</v>
      </c>
      <c r="AS42">
        <v>83610762.519999996</v>
      </c>
      <c r="AT42">
        <v>147371665.69</v>
      </c>
      <c r="AU42">
        <v>22948595.140000001</v>
      </c>
      <c r="AV42">
        <v>27948595.140000001</v>
      </c>
      <c r="AW42">
        <v>27948595.140000001</v>
      </c>
      <c r="AX42">
        <v>27948595.140000001</v>
      </c>
      <c r="AY42">
        <v>61296679.710000001</v>
      </c>
      <c r="AZ42">
        <v>183296679.71000001</v>
      </c>
      <c r="BA42">
        <v>183296679.71000001</v>
      </c>
      <c r="BB42">
        <v>183296679.71000001</v>
      </c>
      <c r="BC42">
        <v>305858162.32999998</v>
      </c>
      <c r="BD42">
        <v>305858162.32999998</v>
      </c>
      <c r="BE42">
        <v>305858162.32999998</v>
      </c>
      <c r="BF42">
        <v>305858162.32999998</v>
      </c>
      <c r="BG42">
        <v>399878537.54000002</v>
      </c>
      <c r="BH42">
        <v>399878537.54000002</v>
      </c>
      <c r="BI42">
        <v>399878537.54000002</v>
      </c>
      <c r="BJ42">
        <v>399878537.54000002</v>
      </c>
      <c r="BK42">
        <v>18596356.350000001</v>
      </c>
      <c r="BL42">
        <v>18596356</v>
      </c>
      <c r="BM42">
        <v>13972143</v>
      </c>
      <c r="BN42">
        <v>0</v>
      </c>
    </row>
    <row r="43" spans="1:66">
      <c r="A43" t="s">
        <v>166</v>
      </c>
      <c r="B43">
        <v>2570037098.8000002</v>
      </c>
      <c r="C43">
        <v>1572465931.21</v>
      </c>
      <c r="D43">
        <v>2332209275.6100001</v>
      </c>
      <c r="E43">
        <v>2149687721.7600002</v>
      </c>
      <c r="F43">
        <v>1422974691.25</v>
      </c>
      <c r="G43">
        <v>1451947712.53</v>
      </c>
      <c r="H43">
        <v>1319719437.9300001</v>
      </c>
      <c r="I43">
        <v>1970260427.8800001</v>
      </c>
      <c r="J43">
        <v>1219286808.4000001</v>
      </c>
      <c r="K43">
        <v>2110917795.46</v>
      </c>
      <c r="L43">
        <v>1917215380.3299999</v>
      </c>
      <c r="M43">
        <v>893822390.59000003</v>
      </c>
      <c r="N43">
        <v>1420202456.71</v>
      </c>
      <c r="O43">
        <v>2112986831.0599999</v>
      </c>
      <c r="P43">
        <v>1778891149.8800001</v>
      </c>
      <c r="Q43">
        <v>1865960378.1600001</v>
      </c>
      <c r="R43">
        <v>2041809606.5799999</v>
      </c>
      <c r="S43">
        <v>2198753912.1100001</v>
      </c>
      <c r="T43">
        <v>1928298947.4400001</v>
      </c>
      <c r="U43">
        <v>2730108756.21</v>
      </c>
      <c r="V43">
        <v>1712851217.71</v>
      </c>
      <c r="W43">
        <v>1248668144.1900001</v>
      </c>
      <c r="X43">
        <v>789757363.55999994</v>
      </c>
      <c r="Y43">
        <v>1060697762.73</v>
      </c>
      <c r="Z43">
        <v>681062487.96000004</v>
      </c>
      <c r="AA43">
        <v>594126489.36000001</v>
      </c>
      <c r="AB43">
        <v>745816080.38999999</v>
      </c>
      <c r="AC43">
        <v>857753859.48000002</v>
      </c>
      <c r="AD43">
        <v>827544424.72000003</v>
      </c>
      <c r="AE43">
        <v>1048636984.3200001</v>
      </c>
      <c r="AF43">
        <v>903215435.13999999</v>
      </c>
      <c r="AG43">
        <v>975494810.12</v>
      </c>
      <c r="AH43">
        <v>972282084.92999995</v>
      </c>
      <c r="AI43">
        <v>1005186367.65</v>
      </c>
      <c r="AJ43">
        <v>899498154.45000005</v>
      </c>
      <c r="AK43">
        <v>960841050.90999997</v>
      </c>
      <c r="AL43">
        <v>1040872430.42</v>
      </c>
      <c r="AM43">
        <v>987258023.86000001</v>
      </c>
      <c r="AN43">
        <v>1182215818.01</v>
      </c>
      <c r="AO43">
        <v>286717756.45999998</v>
      </c>
      <c r="AP43">
        <v>58094281.560000002</v>
      </c>
      <c r="AQ43">
        <v>92070207</v>
      </c>
      <c r="AR43">
        <v>135347415.03999999</v>
      </c>
      <c r="AS43">
        <v>96043772.349999994</v>
      </c>
      <c r="AT43">
        <v>98086522.079999998</v>
      </c>
      <c r="AU43">
        <v>98592231.340000004</v>
      </c>
      <c r="AV43">
        <v>15100488.91</v>
      </c>
      <c r="AW43">
        <v>16962378.91</v>
      </c>
      <c r="AX43">
        <v>23124846.379999999</v>
      </c>
      <c r="AY43">
        <v>22948595.140000001</v>
      </c>
      <c r="AZ43">
        <v>146267274.41999999</v>
      </c>
      <c r="BA43">
        <v>163917546.49000001</v>
      </c>
      <c r="BB43">
        <v>179631473.09999999</v>
      </c>
      <c r="BC43">
        <v>61296679.710000001</v>
      </c>
      <c r="BD43">
        <v>154719756.69999999</v>
      </c>
      <c r="BE43">
        <v>209799564.91</v>
      </c>
      <c r="BF43">
        <v>252251345.96000001</v>
      </c>
      <c r="BG43">
        <v>305858162.32999998</v>
      </c>
      <c r="BH43">
        <v>288476517.05000001</v>
      </c>
      <c r="BI43">
        <v>285653039.16000003</v>
      </c>
      <c r="BJ43">
        <v>389516636.33999997</v>
      </c>
      <c r="BK43">
        <v>399878537.54000002</v>
      </c>
      <c r="BL43">
        <v>36166476.140000001</v>
      </c>
      <c r="BM43">
        <v>18596356.32</v>
      </c>
      <c r="BN43">
        <v>0</v>
      </c>
    </row>
    <row r="44" spans="1:66">
      <c r="A44" t="s">
        <v>167</v>
      </c>
    </row>
    <row r="45" spans="1:66">
      <c r="A45" t="s">
        <v>168</v>
      </c>
      <c r="B45">
        <v>0</v>
      </c>
      <c r="C45">
        <v>3972197131.21</v>
      </c>
      <c r="D45">
        <v>0</v>
      </c>
      <c r="E45">
        <v>448303215.81</v>
      </c>
      <c r="F45">
        <v>0</v>
      </c>
      <c r="G45">
        <v>30018796.41</v>
      </c>
      <c r="H45">
        <v>0</v>
      </c>
      <c r="I45">
        <v>2854136.29</v>
      </c>
      <c r="J45">
        <v>0</v>
      </c>
      <c r="K45">
        <v>13000662.140000001</v>
      </c>
      <c r="L45">
        <v>0</v>
      </c>
      <c r="M45">
        <v>24486979.73</v>
      </c>
      <c r="N45">
        <v>0</v>
      </c>
      <c r="O45">
        <v>263520905.68000001</v>
      </c>
      <c r="P45">
        <v>0</v>
      </c>
      <c r="Q45">
        <v>259448253.72</v>
      </c>
      <c r="R45">
        <v>0</v>
      </c>
      <c r="S45">
        <v>233888008.16999999</v>
      </c>
      <c r="T45">
        <v>0</v>
      </c>
      <c r="U45">
        <v>217286675.77000001</v>
      </c>
      <c r="V45">
        <v>0</v>
      </c>
      <c r="W45">
        <v>472133070.92000002</v>
      </c>
      <c r="X45">
        <v>0</v>
      </c>
      <c r="Y45">
        <v>264027543.00999999</v>
      </c>
      <c r="Z45">
        <v>0</v>
      </c>
      <c r="AA45">
        <v>636245718.92999995</v>
      </c>
      <c r="AB45">
        <v>0</v>
      </c>
      <c r="AC45">
        <v>401750372.33999997</v>
      </c>
      <c r="AD45">
        <v>0</v>
      </c>
      <c r="AE45">
        <v>421768614.80000001</v>
      </c>
      <c r="AF45">
        <v>0</v>
      </c>
      <c r="AG45">
        <v>144851056.56</v>
      </c>
      <c r="AH45">
        <v>0</v>
      </c>
      <c r="AI45">
        <v>-19477988.850000001</v>
      </c>
      <c r="AJ45">
        <v>0</v>
      </c>
      <c r="AK45">
        <v>127437747.29000001</v>
      </c>
      <c r="AL45">
        <v>0</v>
      </c>
      <c r="AM45">
        <v>620867854.27999997</v>
      </c>
      <c r="AN45">
        <v>0</v>
      </c>
      <c r="AO45">
        <v>299132287.17000002</v>
      </c>
      <c r="AP45">
        <v>0</v>
      </c>
      <c r="AQ45">
        <v>126920618.16</v>
      </c>
      <c r="AR45">
        <v>0</v>
      </c>
      <c r="AS45">
        <v>52880692.899999999</v>
      </c>
      <c r="AT45">
        <v>0</v>
      </c>
      <c r="AU45">
        <v>10771814.789999999</v>
      </c>
      <c r="AV45">
        <v>-49471608.479999997</v>
      </c>
      <c r="AW45">
        <v>-47041909.799999997</v>
      </c>
      <c r="AX45">
        <v>-13635961.279999999</v>
      </c>
      <c r="AY45">
        <v>-139613234.71000001</v>
      </c>
      <c r="AZ45">
        <v>18781900.57</v>
      </c>
      <c r="BA45">
        <v>12762095.300000001</v>
      </c>
      <c r="BB45">
        <v>3104452.11</v>
      </c>
      <c r="BC45">
        <v>-84512962.670000002</v>
      </c>
      <c r="BD45">
        <v>23317261.91</v>
      </c>
      <c r="BE45">
        <v>11729382.58</v>
      </c>
      <c r="BF45">
        <v>2328309.66</v>
      </c>
      <c r="BG45">
        <v>26968226.969999999</v>
      </c>
      <c r="BH45">
        <v>18992687.280000001</v>
      </c>
      <c r="BI45">
        <v>11520680.189999999</v>
      </c>
      <c r="BJ45">
        <v>3337555.1</v>
      </c>
      <c r="BK45">
        <v>33312735.32</v>
      </c>
      <c r="BL45">
        <v>18688908</v>
      </c>
      <c r="BM45">
        <v>49951867.079999998</v>
      </c>
      <c r="BN45">
        <v>0</v>
      </c>
    </row>
    <row r="46" spans="1:66">
      <c r="A46" t="s">
        <v>117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-2112066.6800000002</v>
      </c>
      <c r="AV46">
        <v>-1430688.64</v>
      </c>
      <c r="AW46">
        <v>-1712722.68</v>
      </c>
      <c r="AX46">
        <v>-924252.86</v>
      </c>
      <c r="AY46">
        <v>-3932770.9</v>
      </c>
      <c r="AZ46">
        <v>-1801962.39</v>
      </c>
      <c r="BA46">
        <v>0</v>
      </c>
      <c r="BB46">
        <v>0</v>
      </c>
      <c r="BC46">
        <v>-3604750.52</v>
      </c>
      <c r="BD46">
        <v>582614.15</v>
      </c>
      <c r="BE46">
        <v>-1685103.78</v>
      </c>
      <c r="BF46">
        <v>0</v>
      </c>
      <c r="BG46">
        <v>-3326667.38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>
      <c r="A47" t="s">
        <v>169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3255661.11</v>
      </c>
      <c r="AV47">
        <v>2052433.98</v>
      </c>
      <c r="AW47">
        <v>1885804.4</v>
      </c>
      <c r="AX47">
        <v>1650347.51</v>
      </c>
      <c r="AY47">
        <v>1296747.9099999999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>
      <c r="A48" t="s">
        <v>170</v>
      </c>
      <c r="B48">
        <v>0</v>
      </c>
      <c r="C48">
        <v>37551797.530000001</v>
      </c>
      <c r="D48">
        <v>0</v>
      </c>
      <c r="E48">
        <v>4545322.2300000004</v>
      </c>
      <c r="F48">
        <v>0</v>
      </c>
      <c r="G48">
        <v>94933178.230000004</v>
      </c>
      <c r="H48">
        <v>0</v>
      </c>
      <c r="I48">
        <v>-211125.28</v>
      </c>
      <c r="J48">
        <v>0</v>
      </c>
      <c r="K48">
        <v>54881729.880000003</v>
      </c>
      <c r="L48">
        <v>0</v>
      </c>
      <c r="M48">
        <v>-3593524.97</v>
      </c>
      <c r="N48">
        <v>0</v>
      </c>
      <c r="O48">
        <v>62283779</v>
      </c>
      <c r="P48">
        <v>0</v>
      </c>
      <c r="Q48">
        <v>0</v>
      </c>
      <c r="R48">
        <v>0</v>
      </c>
      <c r="S48">
        <v>-11171516</v>
      </c>
      <c r="T48">
        <v>0</v>
      </c>
      <c r="U48">
        <v>0</v>
      </c>
      <c r="V48">
        <v>0</v>
      </c>
      <c r="W48">
        <v>13527882.15</v>
      </c>
      <c r="X48">
        <v>0</v>
      </c>
      <c r="Y48">
        <v>0</v>
      </c>
      <c r="Z48">
        <v>0</v>
      </c>
      <c r="AA48">
        <v>33059127.370000001</v>
      </c>
      <c r="AB48">
        <v>0</v>
      </c>
      <c r="AC48">
        <v>0</v>
      </c>
      <c r="AD48">
        <v>0</v>
      </c>
      <c r="AE48">
        <v>3422586.79</v>
      </c>
      <c r="AF48">
        <v>0</v>
      </c>
      <c r="AG48">
        <v>0</v>
      </c>
      <c r="AH48">
        <v>0</v>
      </c>
      <c r="AI48">
        <v>37765348.289999999</v>
      </c>
      <c r="AJ48">
        <v>0</v>
      </c>
      <c r="AK48">
        <v>0</v>
      </c>
      <c r="AL48">
        <v>0</v>
      </c>
      <c r="AM48">
        <v>36417637.07</v>
      </c>
      <c r="AN48">
        <v>0</v>
      </c>
      <c r="AO48">
        <v>0</v>
      </c>
      <c r="AP48">
        <v>0</v>
      </c>
      <c r="AQ48">
        <v>7670023.1799999997</v>
      </c>
      <c r="AR48">
        <v>0</v>
      </c>
      <c r="AS48">
        <v>5219019.8099999996</v>
      </c>
      <c r="AT48">
        <v>0</v>
      </c>
      <c r="AU48">
        <v>-75793041.290000007</v>
      </c>
      <c r="AV48">
        <v>0</v>
      </c>
      <c r="AW48">
        <v>0</v>
      </c>
      <c r="AX48">
        <v>0</v>
      </c>
      <c r="AY48">
        <v>86873124.170000002</v>
      </c>
      <c r="AZ48">
        <v>0</v>
      </c>
      <c r="BA48">
        <v>0</v>
      </c>
      <c r="BB48">
        <v>0</v>
      </c>
      <c r="BC48">
        <v>53266298.829999998</v>
      </c>
      <c r="BD48">
        <v>0</v>
      </c>
      <c r="BE48">
        <v>0</v>
      </c>
      <c r="BF48">
        <v>0</v>
      </c>
      <c r="BG48">
        <v>8236405.6299999999</v>
      </c>
      <c r="BH48">
        <v>0</v>
      </c>
      <c r="BI48">
        <v>0</v>
      </c>
      <c r="BJ48">
        <v>0</v>
      </c>
      <c r="BK48">
        <v>-985007.85</v>
      </c>
      <c r="BL48">
        <v>-450895</v>
      </c>
      <c r="BM48">
        <v>-1448809.54</v>
      </c>
      <c r="BN48">
        <v>0</v>
      </c>
    </row>
    <row r="49" spans="1:66">
      <c r="A49" t="s">
        <v>171</v>
      </c>
      <c r="B49">
        <v>0</v>
      </c>
      <c r="C49">
        <v>151829602.91999999</v>
      </c>
      <c r="D49">
        <v>0</v>
      </c>
      <c r="E49">
        <v>69494034.409999996</v>
      </c>
      <c r="F49">
        <v>0</v>
      </c>
      <c r="G49">
        <v>161404874.09999999</v>
      </c>
      <c r="H49">
        <v>0</v>
      </c>
      <c r="I49">
        <v>95657441.019999996</v>
      </c>
      <c r="J49">
        <v>0</v>
      </c>
      <c r="K49">
        <v>148909708.97</v>
      </c>
      <c r="L49">
        <v>0</v>
      </c>
      <c r="M49">
        <v>64341733.340000004</v>
      </c>
      <c r="N49">
        <v>0</v>
      </c>
      <c r="O49">
        <v>155719675.96000001</v>
      </c>
      <c r="P49">
        <v>0</v>
      </c>
      <c r="Q49">
        <v>74084285.950000003</v>
      </c>
      <c r="R49">
        <v>0</v>
      </c>
      <c r="S49">
        <v>139057218.38999999</v>
      </c>
      <c r="T49">
        <v>0</v>
      </c>
      <c r="U49">
        <v>64130999.880000003</v>
      </c>
      <c r="V49">
        <v>0</v>
      </c>
      <c r="W49">
        <v>135764158.03999999</v>
      </c>
      <c r="X49">
        <v>0</v>
      </c>
      <c r="Y49">
        <v>64567203.549999997</v>
      </c>
      <c r="Z49">
        <v>0</v>
      </c>
      <c r="AA49">
        <v>115265829.94</v>
      </c>
      <c r="AB49">
        <v>0</v>
      </c>
      <c r="AC49">
        <v>62025420.579999998</v>
      </c>
      <c r="AD49">
        <v>0</v>
      </c>
      <c r="AE49">
        <v>134235953.15000001</v>
      </c>
      <c r="AF49">
        <v>0</v>
      </c>
      <c r="AG49">
        <v>56268963.630000003</v>
      </c>
      <c r="AH49">
        <v>0</v>
      </c>
      <c r="AI49">
        <v>107920040.72</v>
      </c>
      <c r="AJ49">
        <v>0</v>
      </c>
      <c r="AK49">
        <v>45333565.560000002</v>
      </c>
      <c r="AL49">
        <v>0</v>
      </c>
      <c r="AM49">
        <v>103612871.52</v>
      </c>
      <c r="AN49">
        <v>0</v>
      </c>
      <c r="AO49">
        <v>49168650.670000002</v>
      </c>
      <c r="AP49">
        <v>0</v>
      </c>
      <c r="AQ49">
        <v>76354456.670000002</v>
      </c>
      <c r="AR49">
        <v>0</v>
      </c>
      <c r="AS49">
        <v>29528596.129999999</v>
      </c>
      <c r="AT49">
        <v>0</v>
      </c>
      <c r="AU49">
        <v>31372301.57</v>
      </c>
      <c r="AV49">
        <v>21657702.5</v>
      </c>
      <c r="AW49">
        <v>10729478.58</v>
      </c>
      <c r="AX49">
        <v>10729478.58</v>
      </c>
      <c r="AY49">
        <v>34250129.990000002</v>
      </c>
      <c r="AZ49">
        <v>25742780.530000001</v>
      </c>
      <c r="BA49">
        <v>16495650.16</v>
      </c>
      <c r="BB49">
        <v>7765841.6699999999</v>
      </c>
      <c r="BC49">
        <v>34426988.920000002</v>
      </c>
      <c r="BD49">
        <v>24491159.52</v>
      </c>
      <c r="BE49">
        <v>16774916.720000001</v>
      </c>
      <c r="BF49">
        <v>8011738.4199999999</v>
      </c>
      <c r="BG49">
        <v>31917747.449999999</v>
      </c>
      <c r="BH49">
        <v>24294744.91</v>
      </c>
      <c r="BI49">
        <v>16315735.789999999</v>
      </c>
      <c r="BJ49">
        <v>8365461.21</v>
      </c>
      <c r="BK49">
        <v>26067989.719999999</v>
      </c>
      <c r="BL49">
        <v>11621611</v>
      </c>
      <c r="BM49">
        <v>23131964.32</v>
      </c>
      <c r="BN49">
        <v>0</v>
      </c>
    </row>
    <row r="50" spans="1:66">
      <c r="A50" t="s">
        <v>172</v>
      </c>
      <c r="B50">
        <v>0</v>
      </c>
      <c r="C50">
        <v>43045394.469999999</v>
      </c>
      <c r="D50">
        <v>0</v>
      </c>
      <c r="E50">
        <v>18770099.84</v>
      </c>
      <c r="F50">
        <v>0</v>
      </c>
      <c r="G50">
        <v>37475840.049999997</v>
      </c>
      <c r="H50">
        <v>0</v>
      </c>
      <c r="I50">
        <v>24893278.739999998</v>
      </c>
      <c r="J50">
        <v>0</v>
      </c>
      <c r="K50">
        <v>37367572.710000001</v>
      </c>
      <c r="L50">
        <v>0</v>
      </c>
      <c r="M50">
        <v>20963414.07</v>
      </c>
      <c r="N50">
        <v>0</v>
      </c>
      <c r="O50">
        <v>38303378.869999997</v>
      </c>
      <c r="P50">
        <v>0</v>
      </c>
      <c r="Q50">
        <v>20298613.59</v>
      </c>
      <c r="R50">
        <v>0</v>
      </c>
      <c r="S50">
        <v>37365147.289999999</v>
      </c>
      <c r="T50">
        <v>0</v>
      </c>
      <c r="U50">
        <v>18525721.460000001</v>
      </c>
      <c r="V50">
        <v>0</v>
      </c>
      <c r="W50">
        <v>31907225.109999999</v>
      </c>
      <c r="X50">
        <v>0</v>
      </c>
      <c r="Y50">
        <v>14917005.619999999</v>
      </c>
      <c r="Z50">
        <v>0</v>
      </c>
      <c r="AA50">
        <v>26282595.219999999</v>
      </c>
      <c r="AB50">
        <v>0</v>
      </c>
      <c r="AC50">
        <v>8605264.4900000002</v>
      </c>
      <c r="AD50">
        <v>0</v>
      </c>
      <c r="AE50">
        <v>18110686.420000002</v>
      </c>
      <c r="AF50">
        <v>0</v>
      </c>
      <c r="AG50">
        <v>7596516.6799999997</v>
      </c>
      <c r="AH50">
        <v>0</v>
      </c>
      <c r="AI50">
        <v>17636164.120000001</v>
      </c>
      <c r="AJ50">
        <v>0</v>
      </c>
      <c r="AK50">
        <v>7289319.8600000003</v>
      </c>
      <c r="AL50">
        <v>0</v>
      </c>
      <c r="AM50">
        <v>17306480.559999999</v>
      </c>
      <c r="AN50">
        <v>0</v>
      </c>
      <c r="AO50">
        <v>8596310.3000000007</v>
      </c>
      <c r="AP50">
        <v>0</v>
      </c>
      <c r="AQ50">
        <v>10205572.369999999</v>
      </c>
      <c r="AR50">
        <v>0</v>
      </c>
      <c r="AS50">
        <v>272266.68</v>
      </c>
      <c r="AT50">
        <v>0</v>
      </c>
      <c r="AU50">
        <v>820059.66</v>
      </c>
      <c r="AV50">
        <v>67282.880000000005</v>
      </c>
      <c r="AW50">
        <v>44895.74</v>
      </c>
      <c r="AX50">
        <v>44895.74</v>
      </c>
      <c r="AY50">
        <v>87859.66</v>
      </c>
      <c r="AZ50">
        <v>0</v>
      </c>
      <c r="BA50">
        <v>50462.16</v>
      </c>
      <c r="BB50">
        <v>0</v>
      </c>
      <c r="BC50">
        <v>87859.64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>
      <c r="A51" t="s">
        <v>173</v>
      </c>
      <c r="B51">
        <v>0</v>
      </c>
      <c r="C51">
        <v>9673018.8100000005</v>
      </c>
      <c r="D51">
        <v>0</v>
      </c>
      <c r="E51">
        <v>4582116.72</v>
      </c>
      <c r="F51">
        <v>0</v>
      </c>
      <c r="G51">
        <v>9538080.2300000004</v>
      </c>
      <c r="H51">
        <v>0</v>
      </c>
      <c r="I51">
        <v>4128711.71</v>
      </c>
      <c r="J51">
        <v>0</v>
      </c>
      <c r="K51">
        <v>8970451.5299999993</v>
      </c>
      <c r="L51">
        <v>0</v>
      </c>
      <c r="M51">
        <v>5711738.3099999996</v>
      </c>
      <c r="N51">
        <v>0</v>
      </c>
      <c r="O51">
        <v>11192947.77</v>
      </c>
      <c r="P51">
        <v>0</v>
      </c>
      <c r="Q51">
        <v>294303.32</v>
      </c>
      <c r="R51">
        <v>0</v>
      </c>
      <c r="S51">
        <v>10727249.57</v>
      </c>
      <c r="T51">
        <v>0</v>
      </c>
      <c r="U51">
        <v>81203.64</v>
      </c>
      <c r="V51">
        <v>0</v>
      </c>
      <c r="W51">
        <v>224511.12</v>
      </c>
      <c r="X51">
        <v>0</v>
      </c>
      <c r="Y51">
        <v>135279.71</v>
      </c>
      <c r="Z51">
        <v>0</v>
      </c>
      <c r="AA51">
        <v>1978732.41</v>
      </c>
      <c r="AB51">
        <v>0</v>
      </c>
      <c r="AC51">
        <v>2772631.15</v>
      </c>
      <c r="AD51">
        <v>0</v>
      </c>
      <c r="AE51">
        <v>1199864.22</v>
      </c>
      <c r="AF51">
        <v>0</v>
      </c>
      <c r="AG51">
        <v>64445.78</v>
      </c>
      <c r="AH51">
        <v>0</v>
      </c>
      <c r="AI51">
        <v>233480.84</v>
      </c>
      <c r="AJ51">
        <v>0</v>
      </c>
      <c r="AK51">
        <v>35980.97</v>
      </c>
      <c r="AL51">
        <v>0</v>
      </c>
      <c r="AM51">
        <v>32787.599999999999</v>
      </c>
      <c r="AN51">
        <v>0</v>
      </c>
      <c r="AO51">
        <v>562446.05000000005</v>
      </c>
      <c r="AP51">
        <v>0</v>
      </c>
      <c r="AQ51">
        <v>0</v>
      </c>
      <c r="AR51">
        <v>0</v>
      </c>
      <c r="AS51">
        <v>1696612.5</v>
      </c>
      <c r="AT51">
        <v>0</v>
      </c>
      <c r="AU51">
        <v>27662.03</v>
      </c>
      <c r="AV51">
        <v>0</v>
      </c>
      <c r="AW51">
        <v>5600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204085.23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>
      <c r="A52" t="s">
        <v>174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245901.32</v>
      </c>
      <c r="AV52">
        <v>412572.82</v>
      </c>
      <c r="AW52">
        <v>-63106.9</v>
      </c>
      <c r="AX52">
        <v>-507234.85</v>
      </c>
      <c r="AY52">
        <v>-226121.93</v>
      </c>
      <c r="AZ52">
        <v>-1092411.6100000001</v>
      </c>
      <c r="BA52">
        <v>-1670086.87</v>
      </c>
      <c r="BB52">
        <v>-1777166.61</v>
      </c>
      <c r="BC52">
        <v>-61900</v>
      </c>
      <c r="BD52">
        <v>-677630.59</v>
      </c>
      <c r="BE52">
        <v>1264850.5900000001</v>
      </c>
      <c r="BF52">
        <v>499999.99</v>
      </c>
      <c r="BG52">
        <v>0</v>
      </c>
      <c r="BH52">
        <v>-1062219.74</v>
      </c>
      <c r="BI52">
        <v>-1418876.26</v>
      </c>
      <c r="BJ52">
        <v>-1833083.13</v>
      </c>
      <c r="BK52">
        <v>0</v>
      </c>
      <c r="BL52">
        <v>0</v>
      </c>
      <c r="BM52">
        <v>0</v>
      </c>
      <c r="BN52">
        <v>0</v>
      </c>
    </row>
    <row r="53" spans="1:66">
      <c r="A53" t="s">
        <v>175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-46030</v>
      </c>
      <c r="AV53">
        <v>32744206.219999999</v>
      </c>
      <c r="AW53">
        <v>25618638.460000001</v>
      </c>
      <c r="AX53">
        <v>11218198</v>
      </c>
      <c r="AY53">
        <v>-37830</v>
      </c>
      <c r="AZ53">
        <v>16702702.449999999</v>
      </c>
      <c r="BA53">
        <v>14024006.42</v>
      </c>
      <c r="BB53">
        <v>-3075124.84</v>
      </c>
      <c r="BC53">
        <v>83860</v>
      </c>
      <c r="BD53">
        <v>11347157.109999999</v>
      </c>
      <c r="BE53">
        <v>7684661.5899999999</v>
      </c>
      <c r="BF53">
        <v>1982562.87</v>
      </c>
      <c r="BG53">
        <v>182691.74</v>
      </c>
      <c r="BH53">
        <v>5169066.3899999997</v>
      </c>
      <c r="BI53">
        <v>0</v>
      </c>
      <c r="BJ53">
        <v>4085271.48</v>
      </c>
      <c r="BK53">
        <v>0</v>
      </c>
      <c r="BL53">
        <v>0</v>
      </c>
      <c r="BM53">
        <v>45312.24</v>
      </c>
      <c r="BN53">
        <v>0</v>
      </c>
    </row>
    <row r="54" spans="1:66">
      <c r="A54" t="s">
        <v>176</v>
      </c>
      <c r="B54">
        <v>0</v>
      </c>
      <c r="C54">
        <v>-11269356.210000001</v>
      </c>
      <c r="D54">
        <v>0</v>
      </c>
      <c r="E54">
        <v>0</v>
      </c>
      <c r="F54">
        <v>0</v>
      </c>
      <c r="G54">
        <v>-7019572.4199999999</v>
      </c>
      <c r="H54">
        <v>0</v>
      </c>
      <c r="I54">
        <v>0</v>
      </c>
      <c r="J54">
        <v>0</v>
      </c>
      <c r="K54">
        <v>1692404.2</v>
      </c>
      <c r="L54">
        <v>0</v>
      </c>
      <c r="M54">
        <v>0</v>
      </c>
      <c r="N54">
        <v>0</v>
      </c>
      <c r="O54">
        <v>-1494423.99</v>
      </c>
      <c r="P54">
        <v>0</v>
      </c>
      <c r="Q54">
        <v>9370</v>
      </c>
      <c r="R54">
        <v>0</v>
      </c>
      <c r="S54">
        <v>-13297625.449999999</v>
      </c>
      <c r="T54">
        <v>0</v>
      </c>
      <c r="U54">
        <v>0</v>
      </c>
      <c r="V54">
        <v>0</v>
      </c>
      <c r="W54">
        <v>-5097751.4400000004</v>
      </c>
      <c r="X54">
        <v>0</v>
      </c>
      <c r="Y54">
        <v>-138859</v>
      </c>
      <c r="Z54">
        <v>0</v>
      </c>
      <c r="AA54">
        <v>1513997.5</v>
      </c>
      <c r="AB54">
        <v>0</v>
      </c>
      <c r="AC54">
        <v>-22531.93</v>
      </c>
      <c r="AD54">
        <v>0</v>
      </c>
      <c r="AE54">
        <v>-2172051.42</v>
      </c>
      <c r="AF54">
        <v>0</v>
      </c>
      <c r="AG54">
        <v>156370.56</v>
      </c>
      <c r="AH54">
        <v>0</v>
      </c>
      <c r="AI54">
        <v>7310604.29</v>
      </c>
      <c r="AJ54">
        <v>0</v>
      </c>
      <c r="AK54">
        <v>126174.41</v>
      </c>
      <c r="AL54">
        <v>0</v>
      </c>
      <c r="AM54">
        <v>-718606.83</v>
      </c>
      <c r="AN54">
        <v>0</v>
      </c>
      <c r="AO54">
        <v>-870062.57</v>
      </c>
      <c r="AP54">
        <v>0</v>
      </c>
      <c r="AQ54">
        <v>-5972600.7800000003</v>
      </c>
      <c r="AR54">
        <v>0</v>
      </c>
      <c r="AS54">
        <v>-307057.69</v>
      </c>
      <c r="AT54">
        <v>0</v>
      </c>
      <c r="AU54">
        <v>-2434338.71</v>
      </c>
      <c r="AV54">
        <v>-2347280.5</v>
      </c>
      <c r="AW54">
        <v>0</v>
      </c>
      <c r="AX54">
        <v>0</v>
      </c>
      <c r="AY54">
        <v>578587.19999999995</v>
      </c>
      <c r="AZ54">
        <v>0</v>
      </c>
      <c r="BA54">
        <v>0</v>
      </c>
      <c r="BB54">
        <v>0</v>
      </c>
      <c r="BC54">
        <v>-125000</v>
      </c>
      <c r="BD54">
        <v>0</v>
      </c>
      <c r="BE54">
        <v>0</v>
      </c>
      <c r="BF54">
        <v>0</v>
      </c>
      <c r="BG54">
        <v>0</v>
      </c>
      <c r="BH54">
        <v>-272549.02</v>
      </c>
      <c r="BI54">
        <v>0</v>
      </c>
      <c r="BJ54">
        <v>0</v>
      </c>
      <c r="BK54">
        <v>-8618.34</v>
      </c>
      <c r="BL54">
        <v>0</v>
      </c>
      <c r="BM54">
        <v>-10000</v>
      </c>
      <c r="BN54">
        <v>0</v>
      </c>
    </row>
    <row r="55" spans="1:66">
      <c r="A55" t="s">
        <v>177</v>
      </c>
      <c r="B55">
        <v>0</v>
      </c>
      <c r="C55">
        <v>8880056.0999999996</v>
      </c>
      <c r="D55">
        <v>0</v>
      </c>
      <c r="E55">
        <v>-1221583.08</v>
      </c>
      <c r="F55">
        <v>0</v>
      </c>
      <c r="G55">
        <v>601.4</v>
      </c>
      <c r="H55">
        <v>0</v>
      </c>
      <c r="I55">
        <v>-344464.17</v>
      </c>
      <c r="J55">
        <v>0</v>
      </c>
      <c r="K55">
        <v>0</v>
      </c>
      <c r="L55">
        <v>0</v>
      </c>
      <c r="M55">
        <v>471009</v>
      </c>
      <c r="N55">
        <v>0</v>
      </c>
      <c r="O55">
        <v>0</v>
      </c>
      <c r="P55">
        <v>0</v>
      </c>
      <c r="Q55">
        <v>377848.75</v>
      </c>
      <c r="R55">
        <v>0</v>
      </c>
      <c r="S55">
        <v>0</v>
      </c>
      <c r="T55">
        <v>0</v>
      </c>
      <c r="U55">
        <v>-74521.91</v>
      </c>
      <c r="V55">
        <v>0</v>
      </c>
      <c r="W55">
        <v>-56666.44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104132.43</v>
      </c>
      <c r="AF55">
        <v>0</v>
      </c>
      <c r="AG55">
        <v>0</v>
      </c>
      <c r="AH55">
        <v>0</v>
      </c>
      <c r="AI55">
        <v>4295261.4400000004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3929617.28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43497.32</v>
      </c>
      <c r="AZ55">
        <v>0</v>
      </c>
      <c r="BA55">
        <v>0</v>
      </c>
      <c r="BB55">
        <v>0</v>
      </c>
      <c r="BC55">
        <v>110.08</v>
      </c>
      <c r="BD55">
        <v>0</v>
      </c>
      <c r="BE55">
        <v>0</v>
      </c>
      <c r="BF55">
        <v>0</v>
      </c>
      <c r="BG55">
        <v>229.12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2278</v>
      </c>
      <c r="BN55">
        <v>0</v>
      </c>
    </row>
    <row r="56" spans="1:66">
      <c r="A56" t="s">
        <v>178</v>
      </c>
      <c r="B56">
        <v>0</v>
      </c>
      <c r="C56">
        <v>43032607.509999998</v>
      </c>
      <c r="D56">
        <v>0</v>
      </c>
      <c r="E56">
        <v>-7551431</v>
      </c>
      <c r="F56">
        <v>0</v>
      </c>
      <c r="G56">
        <v>5715065.5700000003</v>
      </c>
      <c r="H56">
        <v>0</v>
      </c>
      <c r="I56">
        <v>-10292936.779999999</v>
      </c>
      <c r="J56">
        <v>0</v>
      </c>
      <c r="K56">
        <v>22070061.32</v>
      </c>
      <c r="L56">
        <v>0</v>
      </c>
      <c r="M56">
        <v>-83597801.109999999</v>
      </c>
      <c r="N56">
        <v>0</v>
      </c>
      <c r="O56">
        <v>-22070061.32</v>
      </c>
      <c r="P56">
        <v>0</v>
      </c>
      <c r="Q56">
        <v>-850096.38</v>
      </c>
      <c r="R56">
        <v>0</v>
      </c>
      <c r="S56">
        <v>5747053.1500000004</v>
      </c>
      <c r="T56">
        <v>0</v>
      </c>
      <c r="U56">
        <v>-1306172.79</v>
      </c>
      <c r="V56">
        <v>0</v>
      </c>
      <c r="W56">
        <v>-691762.64</v>
      </c>
      <c r="X56">
        <v>0</v>
      </c>
      <c r="Y56">
        <v>3944638.87</v>
      </c>
      <c r="Z56">
        <v>0</v>
      </c>
      <c r="AA56">
        <v>20182418.379999999</v>
      </c>
      <c r="AB56">
        <v>0</v>
      </c>
      <c r="AC56">
        <v>4566077.58</v>
      </c>
      <c r="AD56">
        <v>0</v>
      </c>
      <c r="AE56">
        <v>377.99</v>
      </c>
      <c r="AF56">
        <v>0</v>
      </c>
      <c r="AG56">
        <v>67943.399999999994</v>
      </c>
      <c r="AH56">
        <v>0</v>
      </c>
      <c r="AI56">
        <v>1222</v>
      </c>
      <c r="AJ56">
        <v>0</v>
      </c>
      <c r="AK56">
        <v>-734263.47</v>
      </c>
      <c r="AL56">
        <v>0</v>
      </c>
      <c r="AM56">
        <v>725158.67</v>
      </c>
      <c r="AN56">
        <v>0</v>
      </c>
      <c r="AO56">
        <v>305809.13</v>
      </c>
      <c r="AP56">
        <v>0</v>
      </c>
      <c r="AQ56">
        <v>-24161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</row>
    <row r="57" spans="1:66">
      <c r="A57" t="s">
        <v>179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</row>
    <row r="58" spans="1:66">
      <c r="A58" t="s">
        <v>180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</row>
    <row r="59" spans="1:66">
      <c r="A59" t="s">
        <v>6</v>
      </c>
      <c r="B59">
        <v>0</v>
      </c>
      <c r="C59">
        <v>57997829.530000001</v>
      </c>
      <c r="D59">
        <v>0</v>
      </c>
      <c r="E59">
        <v>20637369.579999998</v>
      </c>
      <c r="F59">
        <v>0</v>
      </c>
      <c r="G59">
        <v>71698751.359999999</v>
      </c>
      <c r="H59">
        <v>0</v>
      </c>
      <c r="I59">
        <v>38394932.93</v>
      </c>
      <c r="J59">
        <v>0</v>
      </c>
      <c r="K59">
        <v>124684361.16</v>
      </c>
      <c r="L59">
        <v>0</v>
      </c>
      <c r="M59">
        <v>77317681.920000002</v>
      </c>
      <c r="N59">
        <v>0</v>
      </c>
      <c r="O59">
        <v>164715665.53999999</v>
      </c>
      <c r="P59">
        <v>0</v>
      </c>
      <c r="Q59">
        <v>78854873.549999997</v>
      </c>
      <c r="R59">
        <v>0</v>
      </c>
      <c r="S59">
        <v>170927263.96000001</v>
      </c>
      <c r="T59">
        <v>0</v>
      </c>
      <c r="U59">
        <v>83029074.829999998</v>
      </c>
      <c r="V59">
        <v>0</v>
      </c>
      <c r="W59">
        <v>150206161.75999999</v>
      </c>
      <c r="X59">
        <v>0</v>
      </c>
      <c r="Y59">
        <v>78621871.129999995</v>
      </c>
      <c r="Z59">
        <v>0</v>
      </c>
      <c r="AA59">
        <v>123306523.15000001</v>
      </c>
      <c r="AB59">
        <v>0</v>
      </c>
      <c r="AC59">
        <v>57035419.219999999</v>
      </c>
      <c r="AD59">
        <v>0</v>
      </c>
      <c r="AE59">
        <v>105538164.31999999</v>
      </c>
      <c r="AF59">
        <v>0</v>
      </c>
      <c r="AG59">
        <v>44459367.369999997</v>
      </c>
      <c r="AH59">
        <v>0</v>
      </c>
      <c r="AI59">
        <v>74368028.819999993</v>
      </c>
      <c r="AJ59">
        <v>0</v>
      </c>
      <c r="AK59">
        <v>23359351.16</v>
      </c>
      <c r="AL59">
        <v>0</v>
      </c>
      <c r="AM59">
        <v>87222286.799999997</v>
      </c>
      <c r="AN59">
        <v>0</v>
      </c>
      <c r="AO59">
        <v>36761166.299999997</v>
      </c>
      <c r="AP59">
        <v>0</v>
      </c>
      <c r="AQ59">
        <v>67776625.849999994</v>
      </c>
      <c r="AR59">
        <v>0</v>
      </c>
      <c r="AS59">
        <v>34997444.920000002</v>
      </c>
      <c r="AT59">
        <v>0</v>
      </c>
      <c r="AU59">
        <v>50764625.829999998</v>
      </c>
      <c r="AV59">
        <v>36515835.799999997</v>
      </c>
      <c r="AW59">
        <v>22610063.34</v>
      </c>
      <c r="AX59">
        <v>8994412.8300000001</v>
      </c>
      <c r="AY59">
        <v>42053433.43</v>
      </c>
      <c r="AZ59">
        <v>27782355.09</v>
      </c>
      <c r="BA59">
        <v>20288908.699999999</v>
      </c>
      <c r="BB59">
        <v>10033640.68</v>
      </c>
      <c r="BC59">
        <v>42398967.329999998</v>
      </c>
      <c r="BD59">
        <v>30513328.77</v>
      </c>
      <c r="BE59">
        <v>20764435.420000002</v>
      </c>
      <c r="BF59">
        <v>9993044.75</v>
      </c>
      <c r="BG59">
        <v>25246956.170000002</v>
      </c>
      <c r="BH59">
        <v>17659722.030000001</v>
      </c>
      <c r="BI59">
        <v>13253610.98</v>
      </c>
      <c r="BJ59">
        <v>7070092.1100000003</v>
      </c>
      <c r="BK59">
        <v>18822685.640000001</v>
      </c>
      <c r="BL59">
        <v>9790123</v>
      </c>
      <c r="BM59">
        <v>16251437.27</v>
      </c>
      <c r="BN59">
        <v>0</v>
      </c>
    </row>
    <row r="60" spans="1:66">
      <c r="A60" t="s">
        <v>181</v>
      </c>
      <c r="B60">
        <v>0</v>
      </c>
      <c r="C60">
        <v>-8808057.8900000006</v>
      </c>
      <c r="D60">
        <v>0</v>
      </c>
      <c r="E60">
        <v>-13829949.279999999</v>
      </c>
      <c r="F60">
        <v>0</v>
      </c>
      <c r="G60">
        <v>-113863972.39</v>
      </c>
      <c r="H60">
        <v>0</v>
      </c>
      <c r="I60">
        <v>-38510858.560000002</v>
      </c>
      <c r="J60">
        <v>0</v>
      </c>
      <c r="K60">
        <v>-138880039.84</v>
      </c>
      <c r="L60">
        <v>0</v>
      </c>
      <c r="M60">
        <v>-37739420.640000001</v>
      </c>
      <c r="N60">
        <v>0</v>
      </c>
      <c r="O60">
        <v>-75636562.189999998</v>
      </c>
      <c r="P60">
        <v>0</v>
      </c>
      <c r="Q60">
        <v>2482084.0699999998</v>
      </c>
      <c r="R60">
        <v>0</v>
      </c>
      <c r="S60">
        <v>-18154965.359999999</v>
      </c>
      <c r="T60">
        <v>0</v>
      </c>
      <c r="U60">
        <v>7038247.9299999997</v>
      </c>
      <c r="V60">
        <v>0</v>
      </c>
      <c r="W60">
        <v>294035.58</v>
      </c>
      <c r="X60">
        <v>0</v>
      </c>
      <c r="Y60">
        <v>-1543840.05</v>
      </c>
      <c r="Z60">
        <v>0</v>
      </c>
      <c r="AA60">
        <v>-9754911.3100000005</v>
      </c>
      <c r="AB60">
        <v>0</v>
      </c>
      <c r="AC60">
        <v>-47649.82</v>
      </c>
      <c r="AD60">
        <v>0</v>
      </c>
      <c r="AE60">
        <v>-1650105.76</v>
      </c>
      <c r="AF60">
        <v>0</v>
      </c>
      <c r="AG60">
        <v>-1148679.31</v>
      </c>
      <c r="AH60">
        <v>0</v>
      </c>
      <c r="AI60">
        <v>199012.24</v>
      </c>
      <c r="AJ60">
        <v>0</v>
      </c>
      <c r="AK60">
        <v>499049.21</v>
      </c>
      <c r="AL60">
        <v>0</v>
      </c>
      <c r="AM60">
        <v>2969224.95</v>
      </c>
      <c r="AN60">
        <v>0</v>
      </c>
      <c r="AO60">
        <v>-71545.070000000007</v>
      </c>
      <c r="AP60">
        <v>0</v>
      </c>
      <c r="AQ60">
        <v>-2767354.14</v>
      </c>
      <c r="AR60">
        <v>0</v>
      </c>
      <c r="AS60">
        <v>-323606.07</v>
      </c>
      <c r="AT60">
        <v>0</v>
      </c>
      <c r="AU60">
        <v>-617524.43000000005</v>
      </c>
      <c r="AV60">
        <v>2547115.34</v>
      </c>
      <c r="AW60">
        <v>407746.72</v>
      </c>
      <c r="AX60">
        <v>191773.83</v>
      </c>
      <c r="AY60">
        <v>2639174.4</v>
      </c>
      <c r="AZ60">
        <v>-381414.04</v>
      </c>
      <c r="BA60">
        <v>-335600.68</v>
      </c>
      <c r="BB60">
        <v>0</v>
      </c>
      <c r="BC60">
        <v>930066.6</v>
      </c>
      <c r="BD60">
        <v>0</v>
      </c>
      <c r="BE60">
        <v>0</v>
      </c>
      <c r="BF60">
        <v>0</v>
      </c>
      <c r="BG60">
        <v>-1277299.83</v>
      </c>
      <c r="BH60">
        <v>0</v>
      </c>
      <c r="BI60">
        <v>0</v>
      </c>
      <c r="BJ60">
        <v>0</v>
      </c>
      <c r="BK60">
        <v>-119966.23</v>
      </c>
      <c r="BL60">
        <v>0</v>
      </c>
      <c r="BM60">
        <v>-4101.5600000000004</v>
      </c>
      <c r="BN60">
        <v>0</v>
      </c>
    </row>
    <row r="61" spans="1:66">
      <c r="A61" t="s">
        <v>182</v>
      </c>
      <c r="B61">
        <v>0</v>
      </c>
      <c r="C61">
        <v>-27480033.829999998</v>
      </c>
      <c r="D61">
        <v>0</v>
      </c>
      <c r="E61">
        <v>1573227.14</v>
      </c>
      <c r="F61">
        <v>0</v>
      </c>
      <c r="G61">
        <v>-10146033.52</v>
      </c>
      <c r="H61">
        <v>0</v>
      </c>
      <c r="I61">
        <v>-15186.09</v>
      </c>
      <c r="J61">
        <v>0</v>
      </c>
      <c r="K61">
        <v>650721.41</v>
      </c>
      <c r="L61">
        <v>0</v>
      </c>
      <c r="M61">
        <v>758140.54</v>
      </c>
      <c r="N61">
        <v>0</v>
      </c>
      <c r="O61">
        <v>15293777.800000001</v>
      </c>
      <c r="P61">
        <v>0</v>
      </c>
      <c r="Q61">
        <v>4081228.91</v>
      </c>
      <c r="R61">
        <v>0</v>
      </c>
      <c r="S61">
        <v>-3559980.26</v>
      </c>
      <c r="T61">
        <v>0</v>
      </c>
      <c r="U61">
        <v>2396493.5499999998</v>
      </c>
      <c r="V61">
        <v>0</v>
      </c>
      <c r="W61">
        <v>-7148573.2999999998</v>
      </c>
      <c r="X61">
        <v>0</v>
      </c>
      <c r="Y61">
        <v>2334083.42</v>
      </c>
      <c r="Z61">
        <v>0</v>
      </c>
      <c r="AA61">
        <v>-5311479.6900000004</v>
      </c>
      <c r="AB61">
        <v>0</v>
      </c>
      <c r="AC61">
        <v>0</v>
      </c>
      <c r="AD61">
        <v>0</v>
      </c>
      <c r="AE61">
        <v>6167276.9100000001</v>
      </c>
      <c r="AF61">
        <v>0</v>
      </c>
      <c r="AG61">
        <v>-448958.99</v>
      </c>
      <c r="AH61">
        <v>0</v>
      </c>
      <c r="AI61">
        <v>-20106359.559999999</v>
      </c>
      <c r="AJ61">
        <v>0</v>
      </c>
      <c r="AK61">
        <v>-1204948.3400000001</v>
      </c>
      <c r="AL61">
        <v>0</v>
      </c>
      <c r="AM61">
        <v>-6946693.4699999997</v>
      </c>
      <c r="AN61">
        <v>0</v>
      </c>
      <c r="AO61">
        <v>-294496.21999999997</v>
      </c>
      <c r="AP61">
        <v>0</v>
      </c>
      <c r="AQ61">
        <v>16550023.07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</row>
    <row r="62" spans="1:66">
      <c r="A62" t="s">
        <v>183</v>
      </c>
      <c r="B62">
        <v>0</v>
      </c>
      <c r="C62">
        <v>-2311229.0099999998</v>
      </c>
      <c r="D62">
        <v>0</v>
      </c>
      <c r="E62">
        <v>-260224.98</v>
      </c>
      <c r="F62">
        <v>0</v>
      </c>
      <c r="G62">
        <v>-2311229</v>
      </c>
      <c r="H62">
        <v>0</v>
      </c>
      <c r="I62">
        <v>-3651475.11</v>
      </c>
      <c r="J62">
        <v>0</v>
      </c>
      <c r="K62">
        <v>-10669279.18</v>
      </c>
      <c r="L62">
        <v>0</v>
      </c>
      <c r="M62">
        <v>16589003.470000001</v>
      </c>
      <c r="N62">
        <v>0</v>
      </c>
      <c r="O62">
        <v>1700488.78</v>
      </c>
      <c r="P62">
        <v>0</v>
      </c>
      <c r="Q62">
        <v>-7373313.7800000003</v>
      </c>
      <c r="R62">
        <v>0</v>
      </c>
      <c r="S62">
        <v>8316569.0999999996</v>
      </c>
      <c r="T62">
        <v>0</v>
      </c>
      <c r="U62">
        <v>1475979.43</v>
      </c>
      <c r="V62">
        <v>0</v>
      </c>
      <c r="W62">
        <v>-2972387.66</v>
      </c>
      <c r="X62">
        <v>0</v>
      </c>
      <c r="Y62">
        <v>2364754.1</v>
      </c>
      <c r="Z62">
        <v>0</v>
      </c>
      <c r="AA62">
        <v>-4046029.36</v>
      </c>
      <c r="AB62">
        <v>0</v>
      </c>
      <c r="AC62">
        <v>-14931.3</v>
      </c>
      <c r="AD62">
        <v>0</v>
      </c>
      <c r="AE62">
        <v>0</v>
      </c>
      <c r="AF62">
        <v>0</v>
      </c>
      <c r="AG62">
        <v>-269499.11</v>
      </c>
      <c r="AH62">
        <v>0</v>
      </c>
      <c r="AI62">
        <v>-2881079.95</v>
      </c>
      <c r="AJ62">
        <v>0</v>
      </c>
      <c r="AK62">
        <v>369603.73</v>
      </c>
      <c r="AL62">
        <v>0</v>
      </c>
      <c r="AM62">
        <v>-2887120.2</v>
      </c>
      <c r="AN62">
        <v>0</v>
      </c>
      <c r="AO62">
        <v>-2522281.23</v>
      </c>
      <c r="AP62">
        <v>0</v>
      </c>
      <c r="AQ62">
        <v>-11725709.25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</row>
    <row r="63" spans="1:66">
      <c r="A63" t="s">
        <v>184</v>
      </c>
      <c r="B63">
        <v>0</v>
      </c>
      <c r="C63">
        <v>-471887499.81999999</v>
      </c>
      <c r="D63">
        <v>0</v>
      </c>
      <c r="E63">
        <v>36033093.060000002</v>
      </c>
      <c r="F63">
        <v>0</v>
      </c>
      <c r="G63">
        <v>399724299.19999999</v>
      </c>
      <c r="H63">
        <v>0</v>
      </c>
      <c r="I63">
        <v>173650459.13</v>
      </c>
      <c r="J63">
        <v>0</v>
      </c>
      <c r="K63">
        <v>173390062.22</v>
      </c>
      <c r="L63">
        <v>0</v>
      </c>
      <c r="M63">
        <v>24598814</v>
      </c>
      <c r="N63">
        <v>0</v>
      </c>
      <c r="O63">
        <v>302414426.18000001</v>
      </c>
      <c r="P63">
        <v>0</v>
      </c>
      <c r="Q63">
        <v>142963759.41</v>
      </c>
      <c r="R63">
        <v>0</v>
      </c>
      <c r="S63">
        <v>7217610.5999999996</v>
      </c>
      <c r="T63">
        <v>0</v>
      </c>
      <c r="U63">
        <v>-47216888.340000004</v>
      </c>
      <c r="V63">
        <v>0</v>
      </c>
      <c r="W63">
        <v>-38602996.390000001</v>
      </c>
      <c r="X63">
        <v>0</v>
      </c>
      <c r="Y63">
        <v>-123961950.86</v>
      </c>
      <c r="Z63">
        <v>0</v>
      </c>
      <c r="AA63">
        <v>-200873399.83000001</v>
      </c>
      <c r="AB63">
        <v>0</v>
      </c>
      <c r="AC63">
        <v>-95254125.579999998</v>
      </c>
      <c r="AD63">
        <v>0</v>
      </c>
      <c r="AE63">
        <v>-120099847.92</v>
      </c>
      <c r="AF63">
        <v>0</v>
      </c>
      <c r="AG63">
        <v>-138985188.41</v>
      </c>
      <c r="AH63">
        <v>0</v>
      </c>
      <c r="AI63">
        <v>114696906.84</v>
      </c>
      <c r="AJ63">
        <v>0</v>
      </c>
      <c r="AK63">
        <v>25577244.030000001</v>
      </c>
      <c r="AL63">
        <v>0</v>
      </c>
      <c r="AM63">
        <v>-773026385.01999998</v>
      </c>
      <c r="AN63">
        <v>0</v>
      </c>
      <c r="AO63">
        <v>-390677184.24000001</v>
      </c>
      <c r="AP63">
        <v>0</v>
      </c>
      <c r="AQ63">
        <v>-204822034.78</v>
      </c>
      <c r="AR63">
        <v>0</v>
      </c>
      <c r="AS63">
        <v>-117237894.87</v>
      </c>
      <c r="AT63">
        <v>0</v>
      </c>
      <c r="AU63">
        <v>48479056.859999999</v>
      </c>
      <c r="AV63">
        <v>-9677711.5500000007</v>
      </c>
      <c r="AW63">
        <v>31756438.739999998</v>
      </c>
      <c r="AX63">
        <v>-14242154.48</v>
      </c>
      <c r="AY63">
        <v>16852317.879999999</v>
      </c>
      <c r="AZ63">
        <v>-28414137.690000001</v>
      </c>
      <c r="BA63">
        <v>-37221735.609999999</v>
      </c>
      <c r="BB63">
        <v>5120011.08</v>
      </c>
      <c r="BC63">
        <v>61654582.539999999</v>
      </c>
      <c r="BD63">
        <v>-15292255.289999999</v>
      </c>
      <c r="BE63">
        <v>-12109389.49</v>
      </c>
      <c r="BF63">
        <v>-14016338.02</v>
      </c>
      <c r="BG63">
        <v>34386787.579999998</v>
      </c>
      <c r="BH63">
        <v>-20722460.239999998</v>
      </c>
      <c r="BI63">
        <v>-34668648.469999999</v>
      </c>
      <c r="BJ63">
        <v>-40679363.829999998</v>
      </c>
      <c r="BK63">
        <v>-78198963.390000001</v>
      </c>
      <c r="BL63">
        <v>-4165427</v>
      </c>
      <c r="BM63">
        <v>-171848779.88999999</v>
      </c>
      <c r="BN63">
        <v>0</v>
      </c>
    </row>
    <row r="64" spans="1:66">
      <c r="A64" t="s">
        <v>185</v>
      </c>
      <c r="B64">
        <v>0</v>
      </c>
      <c r="C64">
        <v>-2100618118.6199999</v>
      </c>
      <c r="D64">
        <v>0</v>
      </c>
      <c r="E64">
        <v>-95600168.459999993</v>
      </c>
      <c r="F64">
        <v>0</v>
      </c>
      <c r="G64">
        <v>-242212957.68000001</v>
      </c>
      <c r="H64">
        <v>0</v>
      </c>
      <c r="I64">
        <v>-136873746.11000001</v>
      </c>
      <c r="J64">
        <v>0</v>
      </c>
      <c r="K64">
        <v>-62437919.619999997</v>
      </c>
      <c r="L64">
        <v>0</v>
      </c>
      <c r="M64">
        <v>192756657.5</v>
      </c>
      <c r="N64">
        <v>0</v>
      </c>
      <c r="O64">
        <v>-98478937.819999993</v>
      </c>
      <c r="P64">
        <v>0</v>
      </c>
      <c r="Q64">
        <v>-346624763.55000001</v>
      </c>
      <c r="R64">
        <v>0</v>
      </c>
      <c r="S64">
        <v>387401659.58999997</v>
      </c>
      <c r="T64">
        <v>0</v>
      </c>
      <c r="U64">
        <v>-122563660.83</v>
      </c>
      <c r="V64">
        <v>0</v>
      </c>
      <c r="W64">
        <v>-178234779.36000001</v>
      </c>
      <c r="X64">
        <v>0</v>
      </c>
      <c r="Y64">
        <v>-111515446.95999999</v>
      </c>
      <c r="Z64">
        <v>0</v>
      </c>
      <c r="AA64">
        <v>-664347903.58000004</v>
      </c>
      <c r="AB64">
        <v>0</v>
      </c>
      <c r="AC64">
        <v>-509652477.55000001</v>
      </c>
      <c r="AD64">
        <v>0</v>
      </c>
      <c r="AE64">
        <v>-442590953.23000002</v>
      </c>
      <c r="AF64">
        <v>0</v>
      </c>
      <c r="AG64">
        <v>-351785831.32999998</v>
      </c>
      <c r="AH64">
        <v>0</v>
      </c>
      <c r="AI64">
        <v>-291930630.02999997</v>
      </c>
      <c r="AJ64">
        <v>0</v>
      </c>
      <c r="AK64">
        <v>-143759015.78999999</v>
      </c>
      <c r="AL64">
        <v>0</v>
      </c>
      <c r="AM64">
        <v>-249389303.99000001</v>
      </c>
      <c r="AN64">
        <v>0</v>
      </c>
      <c r="AO64">
        <v>-194643941.28999999</v>
      </c>
      <c r="AP64">
        <v>0</v>
      </c>
      <c r="AQ64">
        <v>-212266188.37</v>
      </c>
      <c r="AR64">
        <v>0</v>
      </c>
      <c r="AS64">
        <v>-52592784.369999997</v>
      </c>
      <c r="AT64">
        <v>0</v>
      </c>
      <c r="AU64">
        <v>198381206.53999999</v>
      </c>
      <c r="AV64">
        <v>61933655.170000002</v>
      </c>
      <c r="AW64">
        <v>-30485975.609999999</v>
      </c>
      <c r="AX64">
        <v>20362965.84</v>
      </c>
      <c r="AY64">
        <v>-20362965.84</v>
      </c>
      <c r="AZ64">
        <v>-11420651.52</v>
      </c>
      <c r="BA64">
        <v>-37733062.100000001</v>
      </c>
      <c r="BB64">
        <v>4303905.6900000004</v>
      </c>
      <c r="BC64">
        <v>30453749.890000001</v>
      </c>
      <c r="BD64">
        <v>-45678152.240000002</v>
      </c>
      <c r="BE64">
        <v>-23471263.120000001</v>
      </c>
      <c r="BF64">
        <v>2133041.59</v>
      </c>
      <c r="BG64">
        <v>-196876741.96000001</v>
      </c>
      <c r="BH64">
        <v>-76728621.469999999</v>
      </c>
      <c r="BI64">
        <v>-37347861.960000001</v>
      </c>
      <c r="BJ64">
        <v>6718531.3799999999</v>
      </c>
      <c r="BK64">
        <v>-66397773.18</v>
      </c>
      <c r="BL64">
        <v>-14721728</v>
      </c>
      <c r="BM64">
        <v>26457422.809999999</v>
      </c>
      <c r="BN64">
        <v>0</v>
      </c>
    </row>
    <row r="65" spans="1:66">
      <c r="A65" t="s">
        <v>186</v>
      </c>
      <c r="B65">
        <v>0</v>
      </c>
      <c r="C65">
        <v>1484429165.78</v>
      </c>
      <c r="D65">
        <v>0</v>
      </c>
      <c r="E65">
        <v>199641072.40000001</v>
      </c>
      <c r="F65">
        <v>0</v>
      </c>
      <c r="G65">
        <v>-119792048.05</v>
      </c>
      <c r="H65">
        <v>0</v>
      </c>
      <c r="I65">
        <v>39185452.039999999</v>
      </c>
      <c r="J65">
        <v>0</v>
      </c>
      <c r="K65">
        <v>29624979.690000001</v>
      </c>
      <c r="L65">
        <v>0</v>
      </c>
      <c r="M65">
        <v>-91844227.790000007</v>
      </c>
      <c r="N65">
        <v>0</v>
      </c>
      <c r="O65">
        <v>-320658475.76999998</v>
      </c>
      <c r="P65">
        <v>0</v>
      </c>
      <c r="Q65">
        <v>-302513715.63</v>
      </c>
      <c r="R65">
        <v>0</v>
      </c>
      <c r="S65">
        <v>-345087783.42000002</v>
      </c>
      <c r="T65">
        <v>0</v>
      </c>
      <c r="U65">
        <v>-200799534.87</v>
      </c>
      <c r="V65">
        <v>0</v>
      </c>
      <c r="W65">
        <v>276777587.47000003</v>
      </c>
      <c r="X65">
        <v>0</v>
      </c>
      <c r="Y65">
        <v>-8646187.9299999997</v>
      </c>
      <c r="Z65">
        <v>0</v>
      </c>
      <c r="AA65">
        <v>212247485.00999999</v>
      </c>
      <c r="AB65">
        <v>0</v>
      </c>
      <c r="AC65">
        <v>177596580.97999999</v>
      </c>
      <c r="AD65">
        <v>0</v>
      </c>
      <c r="AE65">
        <v>-252102494.65000001</v>
      </c>
      <c r="AF65">
        <v>0</v>
      </c>
      <c r="AG65">
        <v>46352034</v>
      </c>
      <c r="AH65">
        <v>0</v>
      </c>
      <c r="AI65">
        <v>-560512501.30999994</v>
      </c>
      <c r="AJ65">
        <v>0</v>
      </c>
      <c r="AK65">
        <v>148488232.09</v>
      </c>
      <c r="AL65">
        <v>0</v>
      </c>
      <c r="AM65">
        <v>363916275.38999999</v>
      </c>
      <c r="AN65">
        <v>0</v>
      </c>
      <c r="AO65">
        <v>286325490.36000001</v>
      </c>
      <c r="AP65">
        <v>0</v>
      </c>
      <c r="AQ65">
        <v>193499190.03999999</v>
      </c>
      <c r="AR65">
        <v>0</v>
      </c>
      <c r="AS65">
        <v>63256012.780000001</v>
      </c>
      <c r="AT65">
        <v>0</v>
      </c>
      <c r="AU65">
        <v>48878513.729999997</v>
      </c>
      <c r="AV65">
        <v>38086815.729999997</v>
      </c>
      <c r="AW65">
        <v>297502.08000000002</v>
      </c>
      <c r="AX65">
        <v>-21688692.719999999</v>
      </c>
      <c r="AY65">
        <v>-5469373.7199999997</v>
      </c>
      <c r="AZ65">
        <v>-11477907.050000001</v>
      </c>
      <c r="BA65">
        <v>31264194.859999999</v>
      </c>
      <c r="BB65">
        <v>-12089922.48</v>
      </c>
      <c r="BC65">
        <v>-162522452.56</v>
      </c>
      <c r="BD65">
        <v>-24134882.559999999</v>
      </c>
      <c r="BE65">
        <v>-16939717.079999998</v>
      </c>
      <c r="BF65">
        <v>-709941.77</v>
      </c>
      <c r="BG65">
        <v>-2924927.67</v>
      </c>
      <c r="BH65">
        <v>-36645520.140000001</v>
      </c>
      <c r="BI65">
        <v>4011351.08</v>
      </c>
      <c r="BJ65">
        <v>20449073.210000001</v>
      </c>
      <c r="BK65">
        <v>9931358.8100000005</v>
      </c>
      <c r="BL65">
        <v>-6382927</v>
      </c>
      <c r="BM65">
        <v>-62258659.57</v>
      </c>
      <c r="BN65">
        <v>0</v>
      </c>
    </row>
    <row r="66" spans="1:66">
      <c r="A66" t="s">
        <v>187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</row>
    <row r="67" spans="1:66">
      <c r="A67" t="s">
        <v>188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</row>
    <row r="68" spans="1:66">
      <c r="A68" t="s">
        <v>189</v>
      </c>
      <c r="B68">
        <v>0</v>
      </c>
      <c r="C68">
        <v>272656489.89999998</v>
      </c>
      <c r="D68">
        <v>0</v>
      </c>
      <c r="E68">
        <v>66203327.659999996</v>
      </c>
      <c r="F68">
        <v>0</v>
      </c>
      <c r="G68">
        <v>0</v>
      </c>
      <c r="H68">
        <v>0</v>
      </c>
      <c r="I68">
        <v>-59318852.060000002</v>
      </c>
      <c r="J68">
        <v>0</v>
      </c>
      <c r="K68">
        <v>0</v>
      </c>
      <c r="L68">
        <v>0</v>
      </c>
      <c r="M68">
        <v>-49598850.109999999</v>
      </c>
      <c r="N68">
        <v>0</v>
      </c>
      <c r="O68">
        <v>0</v>
      </c>
      <c r="P68">
        <v>0</v>
      </c>
      <c r="Q68">
        <v>-88445418.980000004</v>
      </c>
      <c r="R68">
        <v>0</v>
      </c>
      <c r="S68">
        <v>0</v>
      </c>
      <c r="T68">
        <v>0</v>
      </c>
      <c r="U68">
        <v>-491613969.75</v>
      </c>
      <c r="V68">
        <v>0</v>
      </c>
      <c r="W68">
        <v>0</v>
      </c>
      <c r="X68">
        <v>0</v>
      </c>
      <c r="Y68">
        <v>-44981956.009999998</v>
      </c>
      <c r="Z68">
        <v>0</v>
      </c>
      <c r="AA68">
        <v>-25699329.039999999</v>
      </c>
      <c r="AB68">
        <v>0</v>
      </c>
      <c r="AC68">
        <v>-115755980.5</v>
      </c>
      <c r="AD68">
        <v>0</v>
      </c>
      <c r="AE68">
        <v>89741128.969999999</v>
      </c>
      <c r="AF68">
        <v>0</v>
      </c>
      <c r="AG68">
        <v>183805989.62</v>
      </c>
      <c r="AH68">
        <v>0</v>
      </c>
      <c r="AI68">
        <v>437364033.37</v>
      </c>
      <c r="AJ68">
        <v>0</v>
      </c>
      <c r="AK68">
        <v>-171218312.19999999</v>
      </c>
      <c r="AL68">
        <v>0</v>
      </c>
      <c r="AM68">
        <v>-510924300.89999998</v>
      </c>
      <c r="AN68">
        <v>0</v>
      </c>
      <c r="AO68">
        <v>0</v>
      </c>
      <c r="AP68">
        <v>0</v>
      </c>
      <c r="AQ68">
        <v>-7205370.3600000003</v>
      </c>
      <c r="AR68">
        <v>0</v>
      </c>
      <c r="AS68">
        <v>-3598255.73</v>
      </c>
      <c r="AT68">
        <v>0</v>
      </c>
      <c r="AU68">
        <v>0</v>
      </c>
      <c r="AV68">
        <v>-104863761.41</v>
      </c>
      <c r="AW68">
        <v>954463.52</v>
      </c>
      <c r="AX68">
        <v>5637454.5999999996</v>
      </c>
      <c r="AY68">
        <v>0</v>
      </c>
      <c r="AZ68">
        <v>-9875793.4800000004</v>
      </c>
      <c r="BA68">
        <v>0</v>
      </c>
      <c r="BB68">
        <v>0</v>
      </c>
      <c r="BC68">
        <v>0</v>
      </c>
      <c r="BD68">
        <v>2866319.43</v>
      </c>
      <c r="BE68">
        <v>281421.83</v>
      </c>
      <c r="BF68">
        <v>3641899.94</v>
      </c>
      <c r="BG68">
        <v>-14520995.539999999</v>
      </c>
      <c r="BH68">
        <v>1466287.44</v>
      </c>
      <c r="BI68">
        <v>6702477.7699999996</v>
      </c>
      <c r="BJ68">
        <v>5372811.5800000001</v>
      </c>
      <c r="BK68">
        <v>795198.26</v>
      </c>
      <c r="BL68">
        <v>0</v>
      </c>
      <c r="BM68">
        <v>-2374702.87</v>
      </c>
      <c r="BN68">
        <v>0</v>
      </c>
    </row>
    <row r="69" spans="1:66">
      <c r="A69" t="s">
        <v>190</v>
      </c>
      <c r="B69">
        <v>0</v>
      </c>
      <c r="C69">
        <v>3458918798.3800001</v>
      </c>
      <c r="D69">
        <v>0</v>
      </c>
      <c r="E69">
        <v>751319522.04999995</v>
      </c>
      <c r="F69">
        <v>0</v>
      </c>
      <c r="G69">
        <v>315163673.49000001</v>
      </c>
      <c r="H69">
        <v>0</v>
      </c>
      <c r="I69">
        <v>129545767.7</v>
      </c>
      <c r="J69">
        <v>0</v>
      </c>
      <c r="K69">
        <v>403255476.58999997</v>
      </c>
      <c r="L69">
        <v>0</v>
      </c>
      <c r="M69">
        <v>161621347.25999999</v>
      </c>
      <c r="N69">
        <v>0</v>
      </c>
      <c r="O69">
        <v>496806584.49000001</v>
      </c>
      <c r="P69">
        <v>0</v>
      </c>
      <c r="Q69">
        <v>-162912687.05000001</v>
      </c>
      <c r="R69">
        <v>0</v>
      </c>
      <c r="S69">
        <v>609375909.33000004</v>
      </c>
      <c r="T69">
        <v>0</v>
      </c>
      <c r="U69">
        <v>-469610352</v>
      </c>
      <c r="V69">
        <v>0</v>
      </c>
      <c r="W69">
        <v>848029714.91999996</v>
      </c>
      <c r="X69">
        <v>0</v>
      </c>
      <c r="Y69">
        <v>140124138.59999999</v>
      </c>
      <c r="Z69">
        <v>0</v>
      </c>
      <c r="AA69">
        <v>260049375.09999999</v>
      </c>
      <c r="AB69">
        <v>0</v>
      </c>
      <c r="AC69">
        <v>-6395930.3399999999</v>
      </c>
      <c r="AD69">
        <v>0</v>
      </c>
      <c r="AE69">
        <v>-38326666.979999997</v>
      </c>
      <c r="AF69">
        <v>0</v>
      </c>
      <c r="AG69">
        <v>-9015469.5500000007</v>
      </c>
      <c r="AH69">
        <v>0</v>
      </c>
      <c r="AI69">
        <v>-93118456.730000004</v>
      </c>
      <c r="AJ69">
        <v>0</v>
      </c>
      <c r="AK69">
        <v>61599728.509999998</v>
      </c>
      <c r="AL69">
        <v>0</v>
      </c>
      <c r="AM69">
        <v>-303821833.56999999</v>
      </c>
      <c r="AN69">
        <v>0</v>
      </c>
      <c r="AO69">
        <v>91772649.359999999</v>
      </c>
      <c r="AP69">
        <v>0</v>
      </c>
      <c r="AQ69">
        <v>58122707.939999998</v>
      </c>
      <c r="AR69">
        <v>0</v>
      </c>
      <c r="AS69">
        <v>13791046.99</v>
      </c>
      <c r="AT69">
        <v>0</v>
      </c>
      <c r="AU69">
        <v>305482480.11000001</v>
      </c>
      <c r="AV69">
        <v>24121701.899999999</v>
      </c>
      <c r="AW69">
        <v>11235307.789999999</v>
      </c>
      <c r="AX69">
        <v>4530535.72</v>
      </c>
      <c r="AY69">
        <v>12439079.039999999</v>
      </c>
      <c r="AZ69">
        <v>24545460.859999999</v>
      </c>
      <c r="BA69">
        <v>17924832.34</v>
      </c>
      <c r="BB69">
        <v>13385637.300000001</v>
      </c>
      <c r="BC69">
        <v>-27320496.690000001</v>
      </c>
      <c r="BD69">
        <v>7334920.21</v>
      </c>
      <c r="BE69">
        <v>4294195.26</v>
      </c>
      <c r="BF69">
        <v>13864317.43</v>
      </c>
      <c r="BG69">
        <v>-91987587.719999999</v>
      </c>
      <c r="BH69">
        <v>-67848862.560000002</v>
      </c>
      <c r="BI69">
        <v>-21631530.879999999</v>
      </c>
      <c r="BJ69">
        <v>12886349.109999999</v>
      </c>
      <c r="BK69">
        <v>-56780361.240000002</v>
      </c>
      <c r="BL69">
        <v>12531934.57</v>
      </c>
      <c r="BM69">
        <v>-86851718.579999998</v>
      </c>
      <c r="BN69">
        <v>0</v>
      </c>
    </row>
    <row r="70" spans="1:66">
      <c r="A70" t="s">
        <v>191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</row>
    <row r="71" spans="1:66">
      <c r="A71" t="s">
        <v>192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</row>
    <row r="72" spans="1:66">
      <c r="A72" t="s">
        <v>193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</row>
    <row r="73" spans="1:66">
      <c r="A73" t="s">
        <v>194</v>
      </c>
      <c r="B73">
        <v>0</v>
      </c>
      <c r="C73">
        <v>1572465931.21</v>
      </c>
      <c r="D73">
        <v>0</v>
      </c>
      <c r="E73">
        <v>2149687721.7600002</v>
      </c>
      <c r="F73">
        <v>0</v>
      </c>
      <c r="G73">
        <v>1451947712.53</v>
      </c>
      <c r="H73">
        <v>0</v>
      </c>
      <c r="I73">
        <v>1970260427.8800001</v>
      </c>
      <c r="J73">
        <v>0</v>
      </c>
      <c r="K73">
        <v>2110917795.46</v>
      </c>
      <c r="L73">
        <v>0</v>
      </c>
      <c r="M73">
        <v>893822390.59000003</v>
      </c>
      <c r="N73">
        <v>0</v>
      </c>
      <c r="O73">
        <v>2112986831.0599999</v>
      </c>
      <c r="P73">
        <v>0</v>
      </c>
      <c r="Q73">
        <v>1865960378.1600001</v>
      </c>
      <c r="R73">
        <v>0</v>
      </c>
      <c r="S73">
        <v>2198753912.1100001</v>
      </c>
      <c r="T73">
        <v>0</v>
      </c>
      <c r="U73">
        <v>2730108756.21</v>
      </c>
      <c r="V73">
        <v>0</v>
      </c>
      <c r="W73">
        <v>1248668144.1900001</v>
      </c>
      <c r="X73">
        <v>0</v>
      </c>
      <c r="Y73">
        <v>1060697762.73</v>
      </c>
      <c r="Z73">
        <v>0</v>
      </c>
      <c r="AA73">
        <v>594126489.36000001</v>
      </c>
      <c r="AB73">
        <v>0</v>
      </c>
      <c r="AC73">
        <v>857753859.48000002</v>
      </c>
      <c r="AD73">
        <v>827544424.72000003</v>
      </c>
      <c r="AE73">
        <v>1048636984.3200001</v>
      </c>
      <c r="AF73">
        <v>903215435.13999999</v>
      </c>
      <c r="AG73">
        <v>975494810.12</v>
      </c>
      <c r="AH73">
        <v>972282084.92999995</v>
      </c>
      <c r="AI73">
        <v>1005186367.65</v>
      </c>
      <c r="AJ73">
        <v>899498154.45000005</v>
      </c>
      <c r="AK73">
        <v>960841050.90999997</v>
      </c>
      <c r="AL73">
        <v>1040872430.42</v>
      </c>
      <c r="AM73">
        <v>987258023.86000001</v>
      </c>
      <c r="AN73">
        <v>1182215818.01</v>
      </c>
      <c r="AO73">
        <v>286717756.45999998</v>
      </c>
      <c r="AP73">
        <v>58094281.560000002</v>
      </c>
      <c r="AQ73">
        <v>92070207</v>
      </c>
      <c r="AR73">
        <v>135347415.03999999</v>
      </c>
      <c r="AS73">
        <v>92093665.129999995</v>
      </c>
      <c r="AT73">
        <v>98086522.079999998</v>
      </c>
      <c r="AU73">
        <v>98592231.340000004</v>
      </c>
      <c r="AV73">
        <v>15100488.91</v>
      </c>
      <c r="AW73">
        <v>0</v>
      </c>
      <c r="AX73">
        <v>23124846.379999999</v>
      </c>
      <c r="AY73">
        <v>22948595.140000001</v>
      </c>
      <c r="AZ73">
        <v>146267274.41999999</v>
      </c>
      <c r="BA73">
        <v>163917546.49000001</v>
      </c>
      <c r="BB73">
        <v>179631473.09999999</v>
      </c>
      <c r="BC73">
        <v>61296679.710000001</v>
      </c>
      <c r="BD73">
        <v>154719756.69999999</v>
      </c>
      <c r="BE73">
        <v>209799564.91</v>
      </c>
      <c r="BF73">
        <v>252251345.96000001</v>
      </c>
      <c r="BG73">
        <v>305858162.32999998</v>
      </c>
      <c r="BH73">
        <v>288476517.05000001</v>
      </c>
      <c r="BI73">
        <v>285653039.16000003</v>
      </c>
      <c r="BJ73">
        <v>389516636.33999997</v>
      </c>
      <c r="BK73">
        <v>399878537.54000002</v>
      </c>
      <c r="BL73">
        <v>36166476.140000001</v>
      </c>
      <c r="BM73">
        <v>18596356.32</v>
      </c>
      <c r="BN73">
        <v>0</v>
      </c>
    </row>
    <row r="74" spans="1:66">
      <c r="A74" t="s">
        <v>195</v>
      </c>
      <c r="B74">
        <v>0</v>
      </c>
      <c r="C74">
        <v>1451947712.53</v>
      </c>
      <c r="D74">
        <v>0</v>
      </c>
      <c r="E74">
        <v>1451947712.53</v>
      </c>
      <c r="F74">
        <v>0</v>
      </c>
      <c r="G74">
        <v>2110917795.46</v>
      </c>
      <c r="H74">
        <v>0</v>
      </c>
      <c r="I74">
        <v>2110917795.46</v>
      </c>
      <c r="J74">
        <v>0</v>
      </c>
      <c r="K74">
        <v>2112986831.0599999</v>
      </c>
      <c r="L74">
        <v>0</v>
      </c>
      <c r="M74">
        <v>2112986831.0599999</v>
      </c>
      <c r="N74">
        <v>0</v>
      </c>
      <c r="O74">
        <v>2198753912.1100001</v>
      </c>
      <c r="P74">
        <v>0</v>
      </c>
      <c r="Q74">
        <v>2198753912.1100001</v>
      </c>
      <c r="R74">
        <v>0</v>
      </c>
      <c r="S74">
        <v>1251914002.75</v>
      </c>
      <c r="T74">
        <v>0</v>
      </c>
      <c r="U74">
        <v>1251914002.75</v>
      </c>
      <c r="V74">
        <v>0</v>
      </c>
      <c r="W74">
        <v>594126489.36000001</v>
      </c>
      <c r="X74">
        <v>0</v>
      </c>
      <c r="Y74">
        <v>594126489.36000001</v>
      </c>
      <c r="Z74">
        <v>0</v>
      </c>
      <c r="AA74">
        <v>1048636984.3200001</v>
      </c>
      <c r="AB74">
        <v>0</v>
      </c>
      <c r="AC74">
        <v>1048636984.3200001</v>
      </c>
      <c r="AD74">
        <v>1048636984.3200001</v>
      </c>
      <c r="AE74">
        <v>1032706988.91</v>
      </c>
      <c r="AF74">
        <v>1005186367.65</v>
      </c>
      <c r="AG74">
        <v>1005186367.65</v>
      </c>
      <c r="AH74">
        <v>1005186367.65</v>
      </c>
      <c r="AI74">
        <v>987258023.86000001</v>
      </c>
      <c r="AJ74">
        <v>987258023.86000001</v>
      </c>
      <c r="AK74">
        <v>987258023.86000001</v>
      </c>
      <c r="AL74">
        <v>987258023.86000001</v>
      </c>
      <c r="AM74">
        <v>252865903.27000001</v>
      </c>
      <c r="AN74">
        <v>252865903.27000001</v>
      </c>
      <c r="AO74">
        <v>252865903.27000001</v>
      </c>
      <c r="AP74">
        <v>92070207</v>
      </c>
      <c r="AQ74">
        <v>108949899.97</v>
      </c>
      <c r="AR74">
        <v>109391783.5</v>
      </c>
      <c r="AS74">
        <v>83610762.519999996</v>
      </c>
      <c r="AT74">
        <v>147371665.69</v>
      </c>
      <c r="AU74">
        <v>22948595.140000001</v>
      </c>
      <c r="AV74">
        <v>27948595.140000001</v>
      </c>
      <c r="AW74">
        <v>0</v>
      </c>
      <c r="AX74">
        <v>27948595.140000001</v>
      </c>
      <c r="AY74">
        <v>61296679.710000001</v>
      </c>
      <c r="AZ74">
        <v>183296679.71000001</v>
      </c>
      <c r="BA74">
        <v>183296679.71000001</v>
      </c>
      <c r="BB74">
        <v>183296679.71000001</v>
      </c>
      <c r="BC74">
        <v>305858162.32999998</v>
      </c>
      <c r="BD74">
        <v>305858162.32999998</v>
      </c>
      <c r="BE74">
        <v>305858162.32999998</v>
      </c>
      <c r="BF74">
        <v>305858162.32999998</v>
      </c>
      <c r="BG74">
        <v>399878537.54000002</v>
      </c>
      <c r="BH74">
        <v>399878537.54000002</v>
      </c>
      <c r="BI74">
        <v>399878537.54000002</v>
      </c>
      <c r="BJ74">
        <v>399878537.54000002</v>
      </c>
      <c r="BK74">
        <v>18596356.350000001</v>
      </c>
      <c r="BL74">
        <v>18596356</v>
      </c>
      <c r="BM74">
        <v>13972143</v>
      </c>
      <c r="BN74">
        <v>0</v>
      </c>
    </row>
    <row r="75" spans="1:66">
      <c r="A75" t="s">
        <v>196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3950107.22</v>
      </c>
      <c r="AT75">
        <v>0</v>
      </c>
      <c r="AU75">
        <v>0</v>
      </c>
      <c r="AV75">
        <v>0</v>
      </c>
      <c r="AW75">
        <v>16962378.91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</row>
    <row r="76" spans="1:66">
      <c r="A76" t="s">
        <v>197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27948595.140000001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</row>
    <row r="77" spans="1:66">
      <c r="A77" t="s">
        <v>198</v>
      </c>
      <c r="B77">
        <v>0</v>
      </c>
      <c r="C77">
        <v>120518218.68000001</v>
      </c>
      <c r="D77">
        <v>0</v>
      </c>
      <c r="E77">
        <v>697740009.23000002</v>
      </c>
      <c r="F77">
        <v>0</v>
      </c>
      <c r="G77">
        <v>-658970082.92999995</v>
      </c>
      <c r="H77">
        <v>0</v>
      </c>
      <c r="I77">
        <v>-140657367.58000001</v>
      </c>
      <c r="J77">
        <v>0</v>
      </c>
      <c r="K77">
        <v>-2069035.6</v>
      </c>
      <c r="L77">
        <v>0</v>
      </c>
      <c r="M77">
        <v>-1219164440.47</v>
      </c>
      <c r="N77">
        <v>0</v>
      </c>
      <c r="O77">
        <v>-85767081.049999997</v>
      </c>
      <c r="P77">
        <v>0</v>
      </c>
      <c r="Q77">
        <v>-332793533.94999999</v>
      </c>
      <c r="R77">
        <v>0</v>
      </c>
      <c r="S77">
        <v>946839909.36000001</v>
      </c>
      <c r="T77">
        <v>0</v>
      </c>
      <c r="U77">
        <v>1478194753.46</v>
      </c>
      <c r="V77">
        <v>0</v>
      </c>
      <c r="W77">
        <v>654541654.83000004</v>
      </c>
      <c r="X77">
        <v>0</v>
      </c>
      <c r="Y77">
        <v>466571273.37</v>
      </c>
      <c r="Z77">
        <v>0</v>
      </c>
      <c r="AA77">
        <v>-454510494.95999998</v>
      </c>
      <c r="AB77">
        <v>0</v>
      </c>
      <c r="AC77">
        <v>-190883124.84</v>
      </c>
      <c r="AD77">
        <v>-221092559.59999999</v>
      </c>
      <c r="AE77">
        <v>15929995.41</v>
      </c>
      <c r="AF77">
        <v>-101970932.51000001</v>
      </c>
      <c r="AG77">
        <v>-29691557.530000001</v>
      </c>
      <c r="AH77">
        <v>-32904282.719999999</v>
      </c>
      <c r="AI77">
        <v>17928343.789999999</v>
      </c>
      <c r="AJ77">
        <v>-87759869.409999996</v>
      </c>
      <c r="AK77">
        <v>-26416972.949999999</v>
      </c>
      <c r="AL77">
        <v>53614406.560000002</v>
      </c>
      <c r="AM77">
        <v>734392120.59000003</v>
      </c>
      <c r="AN77">
        <v>929349914.74000001</v>
      </c>
      <c r="AO77">
        <v>33851853.189999998</v>
      </c>
      <c r="AP77">
        <v>-33975925.439999998</v>
      </c>
      <c r="AQ77">
        <v>-16879692.969999999</v>
      </c>
      <c r="AR77">
        <v>25955631.539999999</v>
      </c>
      <c r="AS77">
        <v>12433009.83</v>
      </c>
      <c r="AT77">
        <v>-49285143.609999999</v>
      </c>
      <c r="AU77">
        <v>75643636.200000003</v>
      </c>
      <c r="AV77">
        <v>-12848106.23</v>
      </c>
      <c r="AW77">
        <v>-10986216.23</v>
      </c>
      <c r="AX77">
        <v>-4823748.76</v>
      </c>
      <c r="AY77">
        <v>-38348084.57</v>
      </c>
      <c r="AZ77">
        <v>-37029405.289999999</v>
      </c>
      <c r="BA77">
        <v>-19379133.219999999</v>
      </c>
      <c r="BB77">
        <v>-3665206.61</v>
      </c>
      <c r="BC77">
        <v>-244561482.62</v>
      </c>
      <c r="BD77">
        <v>-151138405.63</v>
      </c>
      <c r="BE77">
        <v>-96058597.420000002</v>
      </c>
      <c r="BF77">
        <v>-53606816.369999997</v>
      </c>
      <c r="BG77">
        <v>-94020375.209999993</v>
      </c>
      <c r="BH77">
        <v>-111402020.48999999</v>
      </c>
      <c r="BI77">
        <v>-114225498.38</v>
      </c>
      <c r="BJ77">
        <v>-10361901.199999999</v>
      </c>
      <c r="BK77">
        <v>381282181.19</v>
      </c>
      <c r="BL77">
        <v>17570120.140000001</v>
      </c>
      <c r="BM77">
        <v>4624213.32</v>
      </c>
      <c r="BN77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zoomScale="160" zoomScaleNormal="160" zoomScalePageLayoutView="160" workbookViewId="0">
      <selection activeCell="A13" sqref="A13"/>
    </sheetView>
  </sheetViews>
  <sheetFormatPr defaultColWidth="11" defaultRowHeight="14.25"/>
  <cols>
    <col min="1" max="1" width="53.5" bestFit="1" customWidth="1"/>
    <col min="2" max="12" width="13.5" bestFit="1" customWidth="1"/>
  </cols>
  <sheetData>
    <row r="1" spans="1:12">
      <c r="A1" t="s">
        <v>0</v>
      </c>
      <c r="B1">
        <v>20081231</v>
      </c>
      <c r="C1">
        <v>20091231</v>
      </c>
      <c r="D1">
        <v>20101231</v>
      </c>
      <c r="E1">
        <v>20111231</v>
      </c>
      <c r="F1">
        <v>20121231</v>
      </c>
      <c r="G1">
        <v>20131231</v>
      </c>
      <c r="H1">
        <v>20141231</v>
      </c>
      <c r="I1">
        <v>20151231</v>
      </c>
      <c r="J1">
        <v>20161231</v>
      </c>
      <c r="K1">
        <v>20171231</v>
      </c>
      <c r="L1">
        <v>20180331</v>
      </c>
    </row>
    <row r="2" spans="1:12">
      <c r="A2" t="s">
        <v>126</v>
      </c>
    </row>
    <row r="3" spans="1:12">
      <c r="A3" t="s">
        <v>127</v>
      </c>
      <c r="B3">
        <v>2613942435.1300001</v>
      </c>
      <c r="C3">
        <v>1593036192.3099999</v>
      </c>
      <c r="D3">
        <v>2625075279.1799998</v>
      </c>
      <c r="E3">
        <v>3756509824.3800001</v>
      </c>
      <c r="F3">
        <v>3964601139.3899999</v>
      </c>
      <c r="G3">
        <v>3295364789.6799998</v>
      </c>
      <c r="H3">
        <v>3011852689.9099998</v>
      </c>
      <c r="I3">
        <v>2553180376.48</v>
      </c>
      <c r="J3">
        <v>2010318476.0999999</v>
      </c>
      <c r="K3">
        <v>7263597861.5699997</v>
      </c>
      <c r="L3">
        <v>3123608529.8299999</v>
      </c>
    </row>
    <row r="4" spans="1:12">
      <c r="A4" t="s">
        <v>128</v>
      </c>
      <c r="B4">
        <v>49581054.409999996</v>
      </c>
      <c r="C4">
        <v>41302269.189999998</v>
      </c>
      <c r="D4">
        <v>1188086.72</v>
      </c>
      <c r="E4">
        <v>276747.42</v>
      </c>
      <c r="F4">
        <v>19839</v>
      </c>
      <c r="G4">
        <v>16772.07</v>
      </c>
      <c r="H4">
        <v>1895236.05</v>
      </c>
      <c r="I4">
        <v>3878903.09</v>
      </c>
      <c r="J4">
        <v>4341332.8</v>
      </c>
      <c r="K4">
        <v>2365370.39</v>
      </c>
      <c r="L4">
        <v>933062.33</v>
      </c>
    </row>
    <row r="5" spans="1:12">
      <c r="A5" t="s">
        <v>129</v>
      </c>
      <c r="B5">
        <v>229930663.24000001</v>
      </c>
      <c r="C5">
        <v>529119655.82999998</v>
      </c>
      <c r="D5">
        <v>152701645.16</v>
      </c>
      <c r="E5">
        <v>91233186.140000001</v>
      </c>
      <c r="F5">
        <v>105263809.39</v>
      </c>
      <c r="G5">
        <v>619216011.52999997</v>
      </c>
      <c r="H5">
        <v>221584183.31</v>
      </c>
      <c r="I5">
        <v>123862740.64</v>
      </c>
      <c r="J5">
        <v>122275535.77</v>
      </c>
      <c r="K5">
        <v>111308660.39</v>
      </c>
      <c r="L5">
        <v>18113703.219999999</v>
      </c>
    </row>
    <row r="6" spans="1:12">
      <c r="A6" t="s">
        <v>130</v>
      </c>
      <c r="B6">
        <v>2893454152.7800002</v>
      </c>
      <c r="C6">
        <v>2163458117.3299999</v>
      </c>
      <c r="D6">
        <v>2778965011.0599999</v>
      </c>
      <c r="E6">
        <v>3848019757.9400001</v>
      </c>
      <c r="F6">
        <v>4069884787.7800002</v>
      </c>
      <c r="G6">
        <v>3914597573.2800002</v>
      </c>
      <c r="H6">
        <v>3235332109.27</v>
      </c>
      <c r="I6">
        <v>2680922020.21</v>
      </c>
      <c r="J6">
        <v>2136935344.6700001</v>
      </c>
      <c r="K6">
        <v>7377271892.3500004</v>
      </c>
      <c r="L6">
        <v>3142655295.3800001</v>
      </c>
    </row>
    <row r="7" spans="1:12">
      <c r="A7" t="s">
        <v>131</v>
      </c>
      <c r="B7">
        <v>1631541487.4000001</v>
      </c>
      <c r="C7">
        <v>1514294152.7</v>
      </c>
      <c r="D7">
        <v>1938636502.0699999</v>
      </c>
      <c r="E7">
        <v>2270617248.6599998</v>
      </c>
      <c r="F7">
        <v>1939594581.73</v>
      </c>
      <c r="G7">
        <v>1655890352.03</v>
      </c>
      <c r="H7">
        <v>1382051073.73</v>
      </c>
      <c r="I7">
        <v>1165627160.1800001</v>
      </c>
      <c r="J7">
        <v>764152556.32000005</v>
      </c>
      <c r="K7">
        <v>1703183951.5799999</v>
      </c>
      <c r="L7">
        <v>840924632.85000002</v>
      </c>
    </row>
    <row r="8" spans="1:12">
      <c r="A8" t="s">
        <v>132</v>
      </c>
      <c r="B8">
        <v>225540174.66</v>
      </c>
      <c r="C8">
        <v>248688990.94999999</v>
      </c>
      <c r="D8">
        <v>271023748.19999999</v>
      </c>
      <c r="E8">
        <v>349155788.11000001</v>
      </c>
      <c r="F8">
        <v>429350669</v>
      </c>
      <c r="G8">
        <v>416061877.10000002</v>
      </c>
      <c r="H8">
        <v>428857264.38</v>
      </c>
      <c r="I8">
        <v>445984371.37</v>
      </c>
      <c r="J8">
        <v>371673974.82999998</v>
      </c>
      <c r="K8">
        <v>460637601.5</v>
      </c>
      <c r="L8">
        <v>632128451.74000001</v>
      </c>
    </row>
    <row r="9" spans="1:12">
      <c r="A9" t="s">
        <v>133</v>
      </c>
      <c r="B9">
        <v>321801130.38999999</v>
      </c>
      <c r="C9">
        <v>332415658.95999998</v>
      </c>
      <c r="D9">
        <v>412528811.94999999</v>
      </c>
      <c r="E9">
        <v>693035336.74000001</v>
      </c>
      <c r="F9">
        <v>564460580.12</v>
      </c>
      <c r="G9">
        <v>512571700.26999998</v>
      </c>
      <c r="H9">
        <v>503449156.41000003</v>
      </c>
      <c r="I9">
        <v>233596030.53</v>
      </c>
      <c r="J9">
        <v>339154038.69</v>
      </c>
      <c r="K9">
        <v>1448134718.29</v>
      </c>
      <c r="L9">
        <v>884444496.09000003</v>
      </c>
    </row>
    <row r="10" spans="1:12">
      <c r="A10" t="s">
        <v>134</v>
      </c>
      <c r="B10">
        <v>1018393193.9</v>
      </c>
      <c r="C10">
        <v>161177771.44999999</v>
      </c>
      <c r="D10">
        <v>195102615.81999999</v>
      </c>
      <c r="E10">
        <v>275162009.32999998</v>
      </c>
      <c r="F10">
        <v>288449242.00999999</v>
      </c>
      <c r="G10">
        <v>720697734.54999995</v>
      </c>
      <c r="H10">
        <v>424168030.25999999</v>
      </c>
      <c r="I10">
        <v>432458981.54000002</v>
      </c>
      <c r="J10">
        <v>346791101.33999997</v>
      </c>
      <c r="K10">
        <v>306396822.60000002</v>
      </c>
      <c r="L10">
        <v>97844715.969999999</v>
      </c>
    </row>
    <row r="11" spans="1:12">
      <c r="A11" t="s">
        <v>135</v>
      </c>
      <c r="B11">
        <v>3197275986.3499999</v>
      </c>
      <c r="C11">
        <v>2256576574.0599999</v>
      </c>
      <c r="D11">
        <v>2817291678.04</v>
      </c>
      <c r="E11">
        <v>3587970382.8400002</v>
      </c>
      <c r="F11">
        <v>3221855072.8600001</v>
      </c>
      <c r="G11">
        <v>3305221663.9499998</v>
      </c>
      <c r="H11">
        <v>2738525524.7800002</v>
      </c>
      <c r="I11">
        <v>2277666543.6199999</v>
      </c>
      <c r="J11">
        <v>1821771671.1800001</v>
      </c>
      <c r="K11">
        <v>3918353093.9699998</v>
      </c>
      <c r="L11">
        <v>2455342296.6500001</v>
      </c>
    </row>
    <row r="12" spans="1:12">
      <c r="A12" t="s">
        <v>136</v>
      </c>
      <c r="B12">
        <v>-303821833.56999999</v>
      </c>
      <c r="C12">
        <v>-93118456.730000004</v>
      </c>
      <c r="D12">
        <v>-38326666.979999997</v>
      </c>
      <c r="E12">
        <v>260049375.09999999</v>
      </c>
      <c r="F12">
        <v>848029714.91999996</v>
      </c>
      <c r="G12">
        <v>609375909.33000004</v>
      </c>
      <c r="H12">
        <v>496806584.49000001</v>
      </c>
      <c r="I12">
        <v>403255476.58999997</v>
      </c>
      <c r="J12">
        <v>315163673.49000001</v>
      </c>
      <c r="K12">
        <v>3458918798.3800001</v>
      </c>
      <c r="L12">
        <v>687312998.73000002</v>
      </c>
    </row>
    <row r="13" spans="1:12">
      <c r="A13" t="s">
        <v>137</v>
      </c>
    </row>
    <row r="14" spans="1:12">
      <c r="A14" t="s">
        <v>138</v>
      </c>
      <c r="B14">
        <v>1929668.91</v>
      </c>
      <c r="C14">
        <v>941879.93</v>
      </c>
      <c r="D14">
        <v>6406400.0800000001</v>
      </c>
      <c r="E14">
        <v>373759.38</v>
      </c>
      <c r="F14">
        <v>13603199.16</v>
      </c>
      <c r="G14">
        <v>529059495.08999997</v>
      </c>
      <c r="H14">
        <v>281599776.67000002</v>
      </c>
      <c r="I14">
        <v>6009410532.5799999</v>
      </c>
      <c r="J14">
        <v>256236366.12</v>
      </c>
      <c r="K14">
        <v>2414849373.8899999</v>
      </c>
      <c r="L14">
        <v>144740453.33000001</v>
      </c>
    </row>
    <row r="15" spans="1:12">
      <c r="A15" t="s">
        <v>139</v>
      </c>
      <c r="B15">
        <v>30775.05</v>
      </c>
      <c r="C15">
        <v>0</v>
      </c>
      <c r="D15">
        <v>1657544.09</v>
      </c>
      <c r="E15">
        <v>2598858.89</v>
      </c>
      <c r="F15">
        <v>5027861.72</v>
      </c>
      <c r="G15">
        <v>4936734.91</v>
      </c>
      <c r="H15">
        <v>75636562.189999998</v>
      </c>
      <c r="I15">
        <v>133294793.36</v>
      </c>
      <c r="J15">
        <v>113509669.95999999</v>
      </c>
      <c r="K15">
        <v>62468440.299999997</v>
      </c>
      <c r="L15">
        <v>21211162.949999999</v>
      </c>
    </row>
    <row r="16" spans="1:12">
      <c r="A16" t="s">
        <v>140</v>
      </c>
      <c r="B16">
        <v>496210</v>
      </c>
      <c r="C16">
        <v>490467.3</v>
      </c>
      <c r="D16">
        <v>4300307.22</v>
      </c>
      <c r="E16">
        <v>1982724.24</v>
      </c>
      <c r="F16">
        <v>2665269.9300000002</v>
      </c>
      <c r="G16">
        <v>5000</v>
      </c>
      <c r="H16">
        <v>2006132.65</v>
      </c>
      <c r="I16">
        <v>2136141.98</v>
      </c>
      <c r="J16">
        <v>74523718.459999993</v>
      </c>
      <c r="K16">
        <v>94842378.569999993</v>
      </c>
      <c r="L16">
        <v>13600</v>
      </c>
    </row>
    <row r="17" spans="1:12">
      <c r="A17" t="s">
        <v>141</v>
      </c>
      <c r="B17">
        <v>0</v>
      </c>
      <c r="C17">
        <v>262696.67</v>
      </c>
      <c r="D17">
        <v>0</v>
      </c>
      <c r="E17">
        <v>0</v>
      </c>
      <c r="F17">
        <v>0</v>
      </c>
      <c r="G17">
        <v>0</v>
      </c>
      <c r="H17">
        <v>0</v>
      </c>
      <c r="I17">
        <v>4488938.5</v>
      </c>
      <c r="J17">
        <v>0</v>
      </c>
      <c r="K17">
        <v>12519089.539999999</v>
      </c>
      <c r="L17">
        <v>0</v>
      </c>
    </row>
    <row r="18" spans="1:12">
      <c r="A18" t="s">
        <v>142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650000000</v>
      </c>
      <c r="I18">
        <v>0</v>
      </c>
      <c r="J18">
        <v>750000000</v>
      </c>
      <c r="K18">
        <v>2588300000</v>
      </c>
      <c r="L18">
        <v>480000000</v>
      </c>
    </row>
    <row r="19" spans="1:12">
      <c r="A19" t="s">
        <v>143</v>
      </c>
      <c r="B19">
        <v>2456653.96</v>
      </c>
      <c r="C19">
        <v>1695043.9</v>
      </c>
      <c r="D19">
        <v>12364251.390000001</v>
      </c>
      <c r="E19">
        <v>4955342.51</v>
      </c>
      <c r="F19">
        <v>21296330.809999999</v>
      </c>
      <c r="G19">
        <v>534001230</v>
      </c>
      <c r="H19">
        <v>1009242471.51</v>
      </c>
      <c r="I19">
        <v>6149330406.4200001</v>
      </c>
      <c r="J19">
        <v>1194269754.54</v>
      </c>
      <c r="K19">
        <v>5172979282.3000002</v>
      </c>
      <c r="L19">
        <v>645965216.27999997</v>
      </c>
    </row>
    <row r="20" spans="1:12">
      <c r="A20" t="s">
        <v>144</v>
      </c>
      <c r="B20">
        <v>151071988.22</v>
      </c>
      <c r="C20">
        <v>178621486.15000001</v>
      </c>
      <c r="D20">
        <v>241157006.11000001</v>
      </c>
      <c r="E20">
        <v>212621759.05000001</v>
      </c>
      <c r="F20">
        <v>220750010.22999999</v>
      </c>
      <c r="G20">
        <v>106929215.95999999</v>
      </c>
      <c r="H20">
        <v>112352356.19</v>
      </c>
      <c r="I20">
        <v>55742812.159999996</v>
      </c>
      <c r="J20">
        <v>20980945.91</v>
      </c>
      <c r="K20">
        <v>75908870.870000005</v>
      </c>
      <c r="L20">
        <v>34034760.479999997</v>
      </c>
    </row>
    <row r="21" spans="1:12">
      <c r="A21" t="s">
        <v>145</v>
      </c>
      <c r="B21">
        <v>14273667.58</v>
      </c>
      <c r="C21">
        <v>24242052.010000002</v>
      </c>
      <c r="D21">
        <v>35156612.399999999</v>
      </c>
      <c r="E21">
        <v>77632522.769999996</v>
      </c>
      <c r="F21">
        <v>13857171.16</v>
      </c>
      <c r="G21">
        <v>605232412.48000002</v>
      </c>
      <c r="H21">
        <v>296870628.85000002</v>
      </c>
      <c r="I21">
        <v>5948438035.3299999</v>
      </c>
      <c r="J21">
        <v>260221627.81999999</v>
      </c>
      <c r="K21">
        <v>3584203375.9200001</v>
      </c>
      <c r="L21">
        <v>75205296.239999995</v>
      </c>
    </row>
    <row r="22" spans="1:12">
      <c r="A22" t="s">
        <v>146</v>
      </c>
      <c r="B22">
        <v>6982424.96</v>
      </c>
      <c r="C22">
        <v>0</v>
      </c>
      <c r="D22">
        <v>203000000</v>
      </c>
      <c r="E22">
        <v>0</v>
      </c>
      <c r="F22">
        <v>0</v>
      </c>
      <c r="G22">
        <v>295262485.20999998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 t="s">
        <v>147</v>
      </c>
      <c r="B23">
        <v>0</v>
      </c>
      <c r="C23">
        <v>0</v>
      </c>
      <c r="D23">
        <v>0</v>
      </c>
      <c r="E23">
        <v>0</v>
      </c>
      <c r="F23">
        <v>0</v>
      </c>
      <c r="G23">
        <v>1306921278.1500001</v>
      </c>
      <c r="H23">
        <v>50000000</v>
      </c>
      <c r="I23">
        <v>0</v>
      </c>
      <c r="J23">
        <v>701286354.11000001</v>
      </c>
      <c r="K23">
        <v>4913300000</v>
      </c>
      <c r="L23">
        <v>190000000</v>
      </c>
    </row>
    <row r="24" spans="1:12">
      <c r="A24" t="s">
        <v>148</v>
      </c>
      <c r="B24">
        <v>172328080.75999999</v>
      </c>
      <c r="C24">
        <v>202863538.16</v>
      </c>
      <c r="D24">
        <v>479313618.50999999</v>
      </c>
      <c r="E24">
        <v>290254281.81999999</v>
      </c>
      <c r="F24">
        <v>234607181.38999999</v>
      </c>
      <c r="G24">
        <v>2314345391.8000002</v>
      </c>
      <c r="H24">
        <v>459222985.04000002</v>
      </c>
      <c r="I24">
        <v>6004180847.4899998</v>
      </c>
      <c r="J24">
        <v>982488927.84000003</v>
      </c>
      <c r="K24">
        <v>8573412246.79</v>
      </c>
      <c r="L24">
        <v>299240056.72000003</v>
      </c>
    </row>
    <row r="25" spans="1:12">
      <c r="A25" t="s">
        <v>149</v>
      </c>
      <c r="B25">
        <v>-169871426.80000001</v>
      </c>
      <c r="C25">
        <v>-201168494.25999999</v>
      </c>
      <c r="D25">
        <v>-466949367.12</v>
      </c>
      <c r="E25">
        <v>-285298939.31</v>
      </c>
      <c r="F25">
        <v>-213310850.58000001</v>
      </c>
      <c r="G25">
        <v>-1780344161.8</v>
      </c>
      <c r="H25">
        <v>550019486.47000003</v>
      </c>
      <c r="I25">
        <v>145149558.93000001</v>
      </c>
      <c r="J25">
        <v>211780826.69999999</v>
      </c>
      <c r="K25">
        <v>-3400432964.4899998</v>
      </c>
      <c r="L25">
        <v>346725159.56</v>
      </c>
    </row>
    <row r="26" spans="1:12">
      <c r="A26" t="s">
        <v>150</v>
      </c>
    </row>
    <row r="27" spans="1:12">
      <c r="A27" t="s">
        <v>151</v>
      </c>
      <c r="B27">
        <v>1119349995.4200001</v>
      </c>
      <c r="C27">
        <v>20000000</v>
      </c>
      <c r="D27">
        <v>0</v>
      </c>
      <c r="E27">
        <v>0</v>
      </c>
      <c r="F27">
        <v>0</v>
      </c>
      <c r="G27">
        <v>1798399641</v>
      </c>
      <c r="H27">
        <v>0</v>
      </c>
      <c r="I27">
        <v>0</v>
      </c>
      <c r="J27">
        <v>0</v>
      </c>
      <c r="K27">
        <v>327976140</v>
      </c>
      <c r="L27">
        <v>0</v>
      </c>
    </row>
    <row r="28" spans="1:12">
      <c r="A28" t="s">
        <v>152</v>
      </c>
      <c r="B28">
        <v>0</v>
      </c>
      <c r="C28">
        <v>20000000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 t="s">
        <v>153</v>
      </c>
      <c r="B29">
        <v>927627297.97000003</v>
      </c>
      <c r="C29">
        <v>1739393575.5599999</v>
      </c>
      <c r="D29">
        <v>1374503634.3199999</v>
      </c>
      <c r="E29">
        <v>1696500000</v>
      </c>
      <c r="F29">
        <v>2224200000</v>
      </c>
      <c r="G29">
        <v>1984382156.73</v>
      </c>
      <c r="H29">
        <v>1686987202.24</v>
      </c>
      <c r="I29">
        <v>1316000000</v>
      </c>
      <c r="J29">
        <v>1323300000</v>
      </c>
      <c r="K29">
        <v>1911461238.5799999</v>
      </c>
      <c r="L29">
        <v>200000000</v>
      </c>
    </row>
    <row r="30" spans="1:12">
      <c r="A30" t="s">
        <v>154</v>
      </c>
      <c r="B30">
        <v>0</v>
      </c>
      <c r="C30">
        <v>0</v>
      </c>
      <c r="D30">
        <v>1000000000</v>
      </c>
      <c r="E30">
        <v>500000000</v>
      </c>
      <c r="F30">
        <v>500000000</v>
      </c>
      <c r="G30">
        <v>1200000000</v>
      </c>
      <c r="H30">
        <v>0</v>
      </c>
      <c r="I30">
        <v>0</v>
      </c>
      <c r="J30">
        <v>0</v>
      </c>
      <c r="K30">
        <v>0</v>
      </c>
      <c r="L30">
        <v>0</v>
      </c>
    </row>
    <row r="31" spans="1:12">
      <c r="A31" t="s">
        <v>155</v>
      </c>
      <c r="B31">
        <v>0</v>
      </c>
      <c r="C31">
        <v>0</v>
      </c>
      <c r="D31">
        <v>0</v>
      </c>
      <c r="E31">
        <v>0</v>
      </c>
      <c r="F31">
        <v>77017609.930000007</v>
      </c>
      <c r="G31">
        <v>271278596.07999998</v>
      </c>
      <c r="H31">
        <v>196608329.74000001</v>
      </c>
      <c r="I31">
        <v>149361500.22999999</v>
      </c>
      <c r="J31">
        <v>0</v>
      </c>
      <c r="K31">
        <v>0</v>
      </c>
      <c r="L31">
        <v>36000000</v>
      </c>
    </row>
    <row r="32" spans="1:12">
      <c r="A32" t="s">
        <v>156</v>
      </c>
      <c r="B32">
        <v>2046977293.3900001</v>
      </c>
      <c r="C32">
        <v>1759393575.5599999</v>
      </c>
      <c r="D32">
        <v>2374503634.3200002</v>
      </c>
      <c r="E32">
        <v>2196500000</v>
      </c>
      <c r="F32">
        <v>2801217609.9299998</v>
      </c>
      <c r="G32">
        <v>5254060393.8100004</v>
      </c>
      <c r="H32">
        <v>1883595531.98</v>
      </c>
      <c r="I32">
        <v>1465361500.23</v>
      </c>
      <c r="J32">
        <v>1323300000</v>
      </c>
      <c r="K32">
        <v>2239437378.5799999</v>
      </c>
      <c r="L32">
        <v>236000000</v>
      </c>
    </row>
    <row r="33" spans="1:12">
      <c r="A33" t="s">
        <v>157</v>
      </c>
      <c r="B33">
        <v>760103380.22000003</v>
      </c>
      <c r="C33">
        <v>1197700167.8399999</v>
      </c>
      <c r="D33">
        <v>1748826046.45</v>
      </c>
      <c r="E33">
        <v>2505803724.8200002</v>
      </c>
      <c r="F33">
        <v>2464856798.21</v>
      </c>
      <c r="G33">
        <v>2450470903.6999998</v>
      </c>
      <c r="H33">
        <v>2269477001.5999999</v>
      </c>
      <c r="I33">
        <v>1734000000</v>
      </c>
      <c r="J33">
        <v>2388300000</v>
      </c>
      <c r="K33">
        <v>2014693230.75</v>
      </c>
      <c r="L33">
        <v>236000000</v>
      </c>
    </row>
    <row r="34" spans="1:12">
      <c r="A34" t="s">
        <v>158</v>
      </c>
      <c r="B34">
        <v>73160035.849999994</v>
      </c>
      <c r="C34">
        <v>248727318.68000001</v>
      </c>
      <c r="D34">
        <v>91618268.150000006</v>
      </c>
      <c r="E34">
        <v>116654589.3</v>
      </c>
      <c r="F34">
        <v>153213378.65000001</v>
      </c>
      <c r="G34">
        <v>487811225.48000002</v>
      </c>
      <c r="H34">
        <v>246283372.08000001</v>
      </c>
      <c r="I34">
        <v>132802539.95999999</v>
      </c>
      <c r="J34">
        <v>118151156.11</v>
      </c>
      <c r="K34">
        <v>79849157.569999993</v>
      </c>
      <c r="L34">
        <v>7742400.1100000003</v>
      </c>
    </row>
    <row r="35" spans="1:12">
      <c r="A35" t="s">
        <v>159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3283385.46</v>
      </c>
      <c r="L35">
        <v>0</v>
      </c>
    </row>
    <row r="36" spans="1:12">
      <c r="A36" t="s">
        <v>160</v>
      </c>
      <c r="B36">
        <v>3779832.06</v>
      </c>
      <c r="C36">
        <v>722855.3</v>
      </c>
      <c r="D36">
        <v>12746667</v>
      </c>
      <c r="E36">
        <v>2885000</v>
      </c>
      <c r="F36">
        <v>162778706.09999999</v>
      </c>
      <c r="G36">
        <v>185538234.71000001</v>
      </c>
      <c r="H36">
        <v>498910688.5</v>
      </c>
      <c r="I36">
        <v>149361500.22999999</v>
      </c>
      <c r="J36">
        <v>0</v>
      </c>
      <c r="K36">
        <v>65529424.399999999</v>
      </c>
      <c r="L36">
        <v>57768007.829999998</v>
      </c>
    </row>
    <row r="37" spans="1:12">
      <c r="A37" t="s">
        <v>161</v>
      </c>
      <c r="B37">
        <v>837043248.13</v>
      </c>
      <c r="C37">
        <v>1447150341.8199999</v>
      </c>
      <c r="D37">
        <v>1853190981.5999999</v>
      </c>
      <c r="E37">
        <v>2625343314.1199999</v>
      </c>
      <c r="F37">
        <v>2780848882.96</v>
      </c>
      <c r="G37">
        <v>3123820363.8899999</v>
      </c>
      <c r="H37">
        <v>3014671062.1799998</v>
      </c>
      <c r="I37">
        <v>2016164040.1900001</v>
      </c>
      <c r="J37">
        <v>2506451156.1100001</v>
      </c>
      <c r="K37">
        <v>2160071812.7199998</v>
      </c>
      <c r="L37">
        <v>301510407.94</v>
      </c>
    </row>
    <row r="38" spans="1:12">
      <c r="A38" t="s">
        <v>162</v>
      </c>
      <c r="B38">
        <v>1209934045.26</v>
      </c>
      <c r="C38">
        <v>312243233.74000001</v>
      </c>
      <c r="D38">
        <v>521312652.72000003</v>
      </c>
      <c r="E38">
        <v>-428843314.12</v>
      </c>
      <c r="F38">
        <v>20368726.969999999</v>
      </c>
      <c r="G38">
        <v>2130240029.9200001</v>
      </c>
      <c r="H38">
        <v>-1131075530.2</v>
      </c>
      <c r="I38">
        <v>-550802539.96000004</v>
      </c>
      <c r="J38">
        <v>-1183151156.1099999</v>
      </c>
      <c r="K38">
        <v>79365565.859999999</v>
      </c>
      <c r="L38">
        <v>-65510407.939999998</v>
      </c>
    </row>
    <row r="39" spans="1:12">
      <c r="A39" t="s">
        <v>163</v>
      </c>
      <c r="B39">
        <v>-1848664.3</v>
      </c>
      <c r="C39">
        <v>-27938.959999999999</v>
      </c>
      <c r="D39">
        <v>-106623.21</v>
      </c>
      <c r="E39">
        <v>-417616.63</v>
      </c>
      <c r="F39">
        <v>-545936.48</v>
      </c>
      <c r="G39">
        <v>-12431868.09</v>
      </c>
      <c r="H39">
        <v>-1517621.81</v>
      </c>
      <c r="I39">
        <v>328468.84000000003</v>
      </c>
      <c r="J39">
        <v>-2763427.01</v>
      </c>
      <c r="K39">
        <v>-17333181.07</v>
      </c>
      <c r="L39">
        <v>29043417.239999998</v>
      </c>
    </row>
    <row r="40" spans="1:12">
      <c r="A40" t="s">
        <v>164</v>
      </c>
      <c r="B40">
        <v>734392120.59000003</v>
      </c>
      <c r="C40">
        <v>17928343.789999999</v>
      </c>
      <c r="D40">
        <v>15929995.41</v>
      </c>
      <c r="E40">
        <v>-454510494.95999998</v>
      </c>
      <c r="F40">
        <v>654541654.83000004</v>
      </c>
      <c r="G40">
        <v>946839909.36000001</v>
      </c>
      <c r="H40">
        <v>-85767081.049999997</v>
      </c>
      <c r="I40">
        <v>-2069035.6</v>
      </c>
      <c r="J40">
        <v>-658970082.92999995</v>
      </c>
      <c r="K40">
        <v>120518218.68000001</v>
      </c>
      <c r="L40">
        <v>997571167.59000003</v>
      </c>
    </row>
    <row r="41" spans="1:12">
      <c r="A41" t="s">
        <v>165</v>
      </c>
      <c r="B41">
        <v>252865903.27000001</v>
      </c>
      <c r="C41">
        <v>987258023.86000001</v>
      </c>
      <c r="D41">
        <v>1032706988.91</v>
      </c>
      <c r="E41">
        <v>1048636984.3200001</v>
      </c>
      <c r="F41">
        <v>594126489.36000001</v>
      </c>
      <c r="G41">
        <v>1251914002.75</v>
      </c>
      <c r="H41">
        <v>2198753912.1100001</v>
      </c>
      <c r="I41">
        <v>2112986831.0599999</v>
      </c>
      <c r="J41">
        <v>2110917795.46</v>
      </c>
      <c r="K41">
        <v>1451947712.53</v>
      </c>
      <c r="L41">
        <v>1572465931.21</v>
      </c>
    </row>
    <row r="42" spans="1:12">
      <c r="A42" t="s">
        <v>166</v>
      </c>
      <c r="B42">
        <v>987258023.86000001</v>
      </c>
      <c r="C42">
        <v>1005186367.65</v>
      </c>
      <c r="D42">
        <v>1048636984.3200001</v>
      </c>
      <c r="E42">
        <v>594126489.36000001</v>
      </c>
      <c r="F42">
        <v>1248668144.1900001</v>
      </c>
      <c r="G42">
        <v>2198753912.1100001</v>
      </c>
      <c r="H42">
        <v>2112986831.0599999</v>
      </c>
      <c r="I42">
        <v>2110917795.46</v>
      </c>
      <c r="J42">
        <v>1451947712.53</v>
      </c>
      <c r="K42">
        <v>1572465931.21</v>
      </c>
      <c r="L42">
        <v>2570037098.8000002</v>
      </c>
    </row>
    <row r="43" spans="1:12">
      <c r="A43" t="s">
        <v>167</v>
      </c>
    </row>
    <row r="44" spans="1:12">
      <c r="A44" t="s">
        <v>168</v>
      </c>
      <c r="B44">
        <v>620867854.27999997</v>
      </c>
      <c r="C44">
        <v>-19477988.850000001</v>
      </c>
      <c r="D44">
        <v>421768614.80000001</v>
      </c>
      <c r="E44">
        <v>636245718.92999995</v>
      </c>
      <c r="F44">
        <v>472133070.92000002</v>
      </c>
      <c r="G44">
        <v>233888008.16999999</v>
      </c>
      <c r="H44">
        <v>263520905.68000001</v>
      </c>
      <c r="I44">
        <v>13000662.140000001</v>
      </c>
      <c r="J44">
        <v>30018796.41</v>
      </c>
      <c r="K44">
        <v>3972197131.21</v>
      </c>
      <c r="L44">
        <v>0</v>
      </c>
    </row>
    <row r="45" spans="1:12">
      <c r="A45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 t="s">
        <v>169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</row>
    <row r="47" spans="1:12">
      <c r="A47" t="s">
        <v>170</v>
      </c>
      <c r="B47">
        <v>36417637.07</v>
      </c>
      <c r="C47">
        <v>37765348.289999999</v>
      </c>
      <c r="D47">
        <v>3422586.79</v>
      </c>
      <c r="E47">
        <v>33059127.370000001</v>
      </c>
      <c r="F47">
        <v>13527882.15</v>
      </c>
      <c r="G47">
        <v>-11171516</v>
      </c>
      <c r="H47">
        <v>62283779</v>
      </c>
      <c r="I47">
        <v>54881729.880000003</v>
      </c>
      <c r="J47">
        <v>94933178.230000004</v>
      </c>
      <c r="K47">
        <v>37551797.530000001</v>
      </c>
      <c r="L47">
        <v>0</v>
      </c>
    </row>
    <row r="48" spans="1:12">
      <c r="A48" t="s">
        <v>171</v>
      </c>
      <c r="B48">
        <v>103612871.52</v>
      </c>
      <c r="C48">
        <v>107920040.72</v>
      </c>
      <c r="D48">
        <v>134235953.15000001</v>
      </c>
      <c r="E48">
        <v>115265829.94</v>
      </c>
      <c r="F48">
        <v>135764158.03999999</v>
      </c>
      <c r="G48">
        <v>139057218.38999999</v>
      </c>
      <c r="H48">
        <v>155719675.96000001</v>
      </c>
      <c r="I48">
        <v>148909708.97</v>
      </c>
      <c r="J48">
        <v>161404874.09999999</v>
      </c>
      <c r="K48">
        <v>151829602.91999999</v>
      </c>
      <c r="L48">
        <v>0</v>
      </c>
    </row>
    <row r="49" spans="1:12">
      <c r="A49" t="s">
        <v>172</v>
      </c>
      <c r="B49">
        <v>17306480.559999999</v>
      </c>
      <c r="C49">
        <v>17636164.120000001</v>
      </c>
      <c r="D49">
        <v>18110686.420000002</v>
      </c>
      <c r="E49">
        <v>26282595.219999999</v>
      </c>
      <c r="F49">
        <v>31907225.109999999</v>
      </c>
      <c r="G49">
        <v>37365147.289999999</v>
      </c>
      <c r="H49">
        <v>38303378.869999997</v>
      </c>
      <c r="I49">
        <v>37367572.710000001</v>
      </c>
      <c r="J49">
        <v>37475840.049999997</v>
      </c>
      <c r="K49">
        <v>43045394.469999999</v>
      </c>
      <c r="L49">
        <v>0</v>
      </c>
    </row>
    <row r="50" spans="1:12">
      <c r="A50" t="s">
        <v>173</v>
      </c>
      <c r="B50">
        <v>32787.599999999999</v>
      </c>
      <c r="C50">
        <v>233480.84</v>
      </c>
      <c r="D50">
        <v>1199864.22</v>
      </c>
      <c r="E50">
        <v>1978732.41</v>
      </c>
      <c r="F50">
        <v>224511.12</v>
      </c>
      <c r="G50">
        <v>10727249.57</v>
      </c>
      <c r="H50">
        <v>11192947.77</v>
      </c>
      <c r="I50">
        <v>8970451.5299999993</v>
      </c>
      <c r="J50">
        <v>9538080.2300000004</v>
      </c>
      <c r="K50">
        <v>9673018.8100000005</v>
      </c>
      <c r="L50">
        <v>0</v>
      </c>
    </row>
    <row r="51" spans="1:12">
      <c r="A51" t="s">
        <v>174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 t="s">
        <v>175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 t="s">
        <v>176</v>
      </c>
      <c r="B53">
        <v>-718606.83</v>
      </c>
      <c r="C53">
        <v>7310604.29</v>
      </c>
      <c r="D53">
        <v>-2172051.42</v>
      </c>
      <c r="E53">
        <v>1513997.5</v>
      </c>
      <c r="F53">
        <v>-5097751.4400000004</v>
      </c>
      <c r="G53">
        <v>-13297625.449999999</v>
      </c>
      <c r="H53">
        <v>-1494423.99</v>
      </c>
      <c r="I53">
        <v>1692404.2</v>
      </c>
      <c r="J53">
        <v>-7019572.4199999999</v>
      </c>
      <c r="K53">
        <v>-11269356.210000001</v>
      </c>
      <c r="L53">
        <v>0</v>
      </c>
    </row>
    <row r="54" spans="1:12">
      <c r="A54" t="s">
        <v>177</v>
      </c>
      <c r="B54">
        <v>0</v>
      </c>
      <c r="C54">
        <v>4295261.4400000004</v>
      </c>
      <c r="D54">
        <v>104132.43</v>
      </c>
      <c r="E54">
        <v>0</v>
      </c>
      <c r="F54">
        <v>-56666.44</v>
      </c>
      <c r="G54">
        <v>0</v>
      </c>
      <c r="H54">
        <v>0</v>
      </c>
      <c r="I54">
        <v>0</v>
      </c>
      <c r="J54">
        <v>601.4</v>
      </c>
      <c r="K54">
        <v>8880056.0999999996</v>
      </c>
      <c r="L54">
        <v>0</v>
      </c>
    </row>
    <row r="55" spans="1:12">
      <c r="A55" t="s">
        <v>178</v>
      </c>
      <c r="B55">
        <v>725158.67</v>
      </c>
      <c r="C55">
        <v>1222</v>
      </c>
      <c r="D55">
        <v>377.99</v>
      </c>
      <c r="E55">
        <v>20182418.379999999</v>
      </c>
      <c r="F55">
        <v>-691762.64</v>
      </c>
      <c r="G55">
        <v>5747053.1500000004</v>
      </c>
      <c r="H55">
        <v>-22070061.32</v>
      </c>
      <c r="I55">
        <v>22070061.32</v>
      </c>
      <c r="J55">
        <v>5715065.5700000003</v>
      </c>
      <c r="K55">
        <v>43032607.509999998</v>
      </c>
      <c r="L55">
        <v>0</v>
      </c>
    </row>
    <row r="56" spans="1:12">
      <c r="A56" t="s">
        <v>179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</row>
    <row r="57" spans="1:12">
      <c r="A57" t="s">
        <v>180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 t="s">
        <v>6</v>
      </c>
      <c r="B58">
        <v>87222286.799999997</v>
      </c>
      <c r="C58">
        <v>74368028.819999993</v>
      </c>
      <c r="D58">
        <v>105538164.31999999</v>
      </c>
      <c r="E58">
        <v>123306523.15000001</v>
      </c>
      <c r="F58">
        <v>150206161.75999999</v>
      </c>
      <c r="G58">
        <v>170927263.96000001</v>
      </c>
      <c r="H58">
        <v>164715665.53999999</v>
      </c>
      <c r="I58">
        <v>124684361.16</v>
      </c>
      <c r="J58">
        <v>71698751.359999999</v>
      </c>
      <c r="K58">
        <v>57997829.530000001</v>
      </c>
      <c r="L58">
        <v>0</v>
      </c>
    </row>
    <row r="59" spans="1:12">
      <c r="A59" t="s">
        <v>181</v>
      </c>
      <c r="B59">
        <v>2969224.95</v>
      </c>
      <c r="C59">
        <v>199012.24</v>
      </c>
      <c r="D59">
        <v>-1650105.76</v>
      </c>
      <c r="E59">
        <v>-9754911.3100000005</v>
      </c>
      <c r="F59">
        <v>294035.58</v>
      </c>
      <c r="G59">
        <v>-18154965.359999999</v>
      </c>
      <c r="H59">
        <v>-75636562.189999998</v>
      </c>
      <c r="I59">
        <v>-138880039.84</v>
      </c>
      <c r="J59">
        <v>-113863972.39</v>
      </c>
      <c r="K59">
        <v>-8808057.8900000006</v>
      </c>
      <c r="L59">
        <v>0</v>
      </c>
    </row>
    <row r="60" spans="1:12">
      <c r="A60" t="s">
        <v>182</v>
      </c>
      <c r="B60">
        <v>-6946693.4699999997</v>
      </c>
      <c r="C60">
        <v>-20106359.559999999</v>
      </c>
      <c r="D60">
        <v>6167276.9100000001</v>
      </c>
      <c r="E60">
        <v>-5311479.6900000004</v>
      </c>
      <c r="F60">
        <v>-7148573.2999999998</v>
      </c>
      <c r="G60">
        <v>-3559980.26</v>
      </c>
      <c r="H60">
        <v>15293777.800000001</v>
      </c>
      <c r="I60">
        <v>650721.41</v>
      </c>
      <c r="J60">
        <v>-10146033.52</v>
      </c>
      <c r="K60">
        <v>-27480033.829999998</v>
      </c>
      <c r="L60">
        <v>0</v>
      </c>
    </row>
    <row r="61" spans="1:12">
      <c r="A61" t="s">
        <v>183</v>
      </c>
      <c r="B61">
        <v>-2887120.2</v>
      </c>
      <c r="C61">
        <v>-2881079.95</v>
      </c>
      <c r="D61">
        <v>0</v>
      </c>
      <c r="E61">
        <v>-4046029.36</v>
      </c>
      <c r="F61">
        <v>-2972387.66</v>
      </c>
      <c r="G61">
        <v>8316569.0999999996</v>
      </c>
      <c r="H61">
        <v>1700488.78</v>
      </c>
      <c r="I61">
        <v>-10669279.18</v>
      </c>
      <c r="J61">
        <v>-2311229</v>
      </c>
      <c r="K61">
        <v>-2311229.0099999998</v>
      </c>
      <c r="L61">
        <v>0</v>
      </c>
    </row>
    <row r="62" spans="1:12">
      <c r="A62" t="s">
        <v>184</v>
      </c>
      <c r="B62">
        <v>-773026385.01999998</v>
      </c>
      <c r="C62">
        <v>114696906.84</v>
      </c>
      <c r="D62">
        <v>-120099847.92</v>
      </c>
      <c r="E62">
        <v>-200873399.83000001</v>
      </c>
      <c r="F62">
        <v>-38602996.390000001</v>
      </c>
      <c r="G62">
        <v>7217610.5999999996</v>
      </c>
      <c r="H62">
        <v>302414426.18000001</v>
      </c>
      <c r="I62">
        <v>173390062.22</v>
      </c>
      <c r="J62">
        <v>399724299.19999999</v>
      </c>
      <c r="K62">
        <v>-471887499.81999999</v>
      </c>
      <c r="L62">
        <v>0</v>
      </c>
    </row>
    <row r="63" spans="1:12">
      <c r="A63" t="s">
        <v>185</v>
      </c>
      <c r="B63">
        <v>-249389303.99000001</v>
      </c>
      <c r="C63">
        <v>-291930630.02999997</v>
      </c>
      <c r="D63">
        <v>-442590953.23000002</v>
      </c>
      <c r="E63">
        <v>-664347903.58000004</v>
      </c>
      <c r="F63">
        <v>-178234779.36000001</v>
      </c>
      <c r="G63">
        <v>387401659.58999997</v>
      </c>
      <c r="H63">
        <v>-98478937.819999993</v>
      </c>
      <c r="I63">
        <v>-62437919.619999997</v>
      </c>
      <c r="J63">
        <v>-242212957.68000001</v>
      </c>
      <c r="K63">
        <v>-2100618118.6199999</v>
      </c>
      <c r="L63">
        <v>0</v>
      </c>
    </row>
    <row r="64" spans="1:12">
      <c r="A64" t="s">
        <v>186</v>
      </c>
      <c r="B64">
        <v>363916275.38999999</v>
      </c>
      <c r="C64">
        <v>-560512501.30999994</v>
      </c>
      <c r="D64">
        <v>-252102494.65000001</v>
      </c>
      <c r="E64">
        <v>212247485.00999999</v>
      </c>
      <c r="F64">
        <v>276777587.47000003</v>
      </c>
      <c r="G64">
        <v>-345087783.42000002</v>
      </c>
      <c r="H64">
        <v>-320658475.76999998</v>
      </c>
      <c r="I64">
        <v>29624979.690000001</v>
      </c>
      <c r="J64">
        <v>-119792048.05</v>
      </c>
      <c r="K64">
        <v>1484429165.78</v>
      </c>
      <c r="L64">
        <v>0</v>
      </c>
    </row>
    <row r="65" spans="1:12">
      <c r="A65" t="s">
        <v>187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 t="s">
        <v>188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</row>
    <row r="67" spans="1:12">
      <c r="A67" t="s">
        <v>189</v>
      </c>
      <c r="B67">
        <v>-510924300.89999998</v>
      </c>
      <c r="C67">
        <v>437364033.37</v>
      </c>
      <c r="D67">
        <v>89741128.969999999</v>
      </c>
      <c r="E67">
        <v>-25699329.039999999</v>
      </c>
      <c r="F67">
        <v>0</v>
      </c>
      <c r="G67">
        <v>0</v>
      </c>
      <c r="H67">
        <v>0</v>
      </c>
      <c r="I67">
        <v>0</v>
      </c>
      <c r="J67">
        <v>0</v>
      </c>
      <c r="K67">
        <v>272656489.89999998</v>
      </c>
      <c r="L67">
        <v>0</v>
      </c>
    </row>
    <row r="68" spans="1:12">
      <c r="A68" t="s">
        <v>190</v>
      </c>
      <c r="B68">
        <v>-303821833.56999999</v>
      </c>
      <c r="C68">
        <v>-93118456.730000004</v>
      </c>
      <c r="D68">
        <v>-38326666.979999997</v>
      </c>
      <c r="E68">
        <v>260049375.09999999</v>
      </c>
      <c r="F68">
        <v>848029714.91999996</v>
      </c>
      <c r="G68">
        <v>609375909.33000004</v>
      </c>
      <c r="H68">
        <v>496806584.49000001</v>
      </c>
      <c r="I68">
        <v>403255476.58999997</v>
      </c>
      <c r="J68">
        <v>315163673.49000001</v>
      </c>
      <c r="K68">
        <v>3458918798.3800001</v>
      </c>
      <c r="L68">
        <v>0</v>
      </c>
    </row>
    <row r="69" spans="1:12">
      <c r="A69" t="s">
        <v>191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 t="s">
        <v>192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 t="s">
        <v>193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</row>
    <row r="72" spans="1:12">
      <c r="A72" t="s">
        <v>194</v>
      </c>
      <c r="B72">
        <v>987258023.86000001</v>
      </c>
      <c r="C72">
        <v>1005186367.65</v>
      </c>
      <c r="D72">
        <v>1048636984.3200001</v>
      </c>
      <c r="E72">
        <v>594126489.36000001</v>
      </c>
      <c r="F72">
        <v>1248668144.1900001</v>
      </c>
      <c r="G72">
        <v>2198753912.1100001</v>
      </c>
      <c r="H72">
        <v>2112986831.0599999</v>
      </c>
      <c r="I72">
        <v>2110917795.46</v>
      </c>
      <c r="J72">
        <v>1451947712.53</v>
      </c>
      <c r="K72">
        <v>1572465931.21</v>
      </c>
      <c r="L72">
        <v>0</v>
      </c>
    </row>
    <row r="73" spans="1:12">
      <c r="A73" t="s">
        <v>195</v>
      </c>
      <c r="B73">
        <v>252865903.27000001</v>
      </c>
      <c r="C73">
        <v>987258023.86000001</v>
      </c>
      <c r="D73">
        <v>1032706988.91</v>
      </c>
      <c r="E73">
        <v>1048636984.3200001</v>
      </c>
      <c r="F73">
        <v>594126489.36000001</v>
      </c>
      <c r="G73">
        <v>1251914002.75</v>
      </c>
      <c r="H73">
        <v>2198753912.1100001</v>
      </c>
      <c r="I73">
        <v>2112986831.0599999</v>
      </c>
      <c r="J73">
        <v>2110917795.46</v>
      </c>
      <c r="K73">
        <v>1451947712.53</v>
      </c>
      <c r="L73">
        <v>0</v>
      </c>
    </row>
    <row r="74" spans="1:12">
      <c r="A74" t="s">
        <v>196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 t="s">
        <v>197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 t="s">
        <v>198</v>
      </c>
      <c r="B76">
        <v>734392120.59000003</v>
      </c>
      <c r="C76">
        <v>17928343.789999999</v>
      </c>
      <c r="D76">
        <v>15929995.41</v>
      </c>
      <c r="E76">
        <v>-454510494.95999998</v>
      </c>
      <c r="F76">
        <v>654541654.83000004</v>
      </c>
      <c r="G76">
        <v>946839909.36000001</v>
      </c>
      <c r="H76">
        <v>-85767081.049999997</v>
      </c>
      <c r="I76">
        <v>-2069035.6</v>
      </c>
      <c r="J76">
        <v>-658970082.92999995</v>
      </c>
      <c r="K76">
        <v>120518218.68000001</v>
      </c>
      <c r="L76">
        <v>0</v>
      </c>
    </row>
  </sheetData>
  <sortState columnSort="1" ref="B1:L76">
    <sortCondition ref="B1:L1"/>
  </sortState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zoomScale="140" zoomScaleNormal="140" zoomScalePageLayoutView="140" workbookViewId="0">
      <selection activeCell="A4" sqref="A4:XFD4"/>
    </sheetView>
  </sheetViews>
  <sheetFormatPr defaultColWidth="11" defaultRowHeight="14.25"/>
  <cols>
    <col min="1" max="1" width="23.375" bestFit="1" customWidth="1"/>
    <col min="2" max="11" width="14.125" bestFit="1" customWidth="1"/>
  </cols>
  <sheetData>
    <row r="1" spans="1:14">
      <c r="A1" s="14" t="s">
        <v>0</v>
      </c>
      <c r="B1" s="14">
        <v>20081231</v>
      </c>
      <c r="C1" s="14">
        <v>20091231</v>
      </c>
      <c r="D1" s="14">
        <v>20101231</v>
      </c>
      <c r="E1" s="14">
        <v>20111231</v>
      </c>
      <c r="F1" s="14">
        <v>20121231</v>
      </c>
      <c r="G1" s="14">
        <v>20131231</v>
      </c>
      <c r="H1" s="14">
        <v>20141231</v>
      </c>
      <c r="I1" s="14">
        <v>20151231</v>
      </c>
      <c r="J1" s="14">
        <v>20161231</v>
      </c>
      <c r="K1" s="14">
        <v>20171231</v>
      </c>
      <c r="L1" t="s">
        <v>218</v>
      </c>
      <c r="M1" t="s">
        <v>216</v>
      </c>
      <c r="N1" t="s">
        <v>219</v>
      </c>
    </row>
    <row r="2" spans="1:14">
      <c r="A2" s="15" t="s">
        <v>75</v>
      </c>
      <c r="B2" s="15">
        <v>1712216717</v>
      </c>
      <c r="C2" s="15">
        <v>1950345112</v>
      </c>
      <c r="D2" s="15">
        <v>2195568814</v>
      </c>
      <c r="E2" s="15">
        <v>2296745451</v>
      </c>
      <c r="F2" s="15">
        <v>2916627431</v>
      </c>
      <c r="G2" s="15">
        <v>3204994006</v>
      </c>
      <c r="H2" s="15">
        <v>3108054694</v>
      </c>
      <c r="I2" s="15">
        <v>3013308143</v>
      </c>
      <c r="J2" s="15">
        <v>2827711820</v>
      </c>
      <c r="K2" s="15">
        <v>2964878023</v>
      </c>
    </row>
    <row r="3" spans="1:14">
      <c r="A3" t="s">
        <v>199</v>
      </c>
      <c r="C3">
        <f t="shared" ref="C3:K3" si="0">C2-B2</f>
        <v>238128395</v>
      </c>
      <c r="D3">
        <f t="shared" si="0"/>
        <v>245223702</v>
      </c>
      <c r="E3">
        <f t="shared" si="0"/>
        <v>101176637</v>
      </c>
      <c r="F3">
        <f t="shared" si="0"/>
        <v>619881980</v>
      </c>
      <c r="G3">
        <f t="shared" si="0"/>
        <v>288366575</v>
      </c>
      <c r="H3">
        <f t="shared" si="0"/>
        <v>-96939312</v>
      </c>
      <c r="I3">
        <f t="shared" si="0"/>
        <v>-94746551</v>
      </c>
      <c r="J3">
        <f t="shared" si="0"/>
        <v>-185596323</v>
      </c>
      <c r="K3">
        <f t="shared" si="0"/>
        <v>137166203</v>
      </c>
    </row>
    <row r="4" spans="1:14">
      <c r="A4" t="s">
        <v>200</v>
      </c>
      <c r="C4">
        <f t="shared" ref="C4:K4" si="1">C3/1000000</f>
        <v>238.12839500000001</v>
      </c>
      <c r="D4">
        <f t="shared" si="1"/>
        <v>245.223702</v>
      </c>
      <c r="E4">
        <f t="shared" si="1"/>
        <v>101.176637</v>
      </c>
      <c r="F4">
        <f t="shared" si="1"/>
        <v>619.88198</v>
      </c>
      <c r="G4">
        <f t="shared" si="1"/>
        <v>288.36657500000001</v>
      </c>
      <c r="H4">
        <f t="shared" si="1"/>
        <v>-96.939312000000001</v>
      </c>
      <c r="I4">
        <f t="shared" si="1"/>
        <v>-94.746550999999997</v>
      </c>
      <c r="J4">
        <f t="shared" si="1"/>
        <v>-185.59632300000001</v>
      </c>
      <c r="K4">
        <f t="shared" si="1"/>
        <v>137.166203</v>
      </c>
      <c r="L4">
        <v>139.18458955555559</v>
      </c>
      <c r="M4">
        <v>139.18458955555559</v>
      </c>
      <c r="N4">
        <v>139.18458955555559</v>
      </c>
    </row>
    <row r="5" spans="1:14">
      <c r="K5">
        <f>AVERAGE(C4:K4)</f>
        <v>139.18458955555559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利润表raw</vt:lpstr>
      <vt:lpstr>利润表（季度）</vt:lpstr>
      <vt:lpstr>资本支出</vt:lpstr>
      <vt:lpstr>利润表（年）</vt:lpstr>
      <vt:lpstr>资产负债raw</vt:lpstr>
      <vt:lpstr>资产负债（年）</vt:lpstr>
      <vt:lpstr>现金流量raw</vt:lpstr>
      <vt:lpstr>现金流量（年）</vt:lpstr>
      <vt:lpstr>CAPEX</vt:lpstr>
      <vt:lpstr>运营资本追加</vt:lpstr>
      <vt:lpstr>NCC</vt:lpstr>
      <vt:lpstr>DCF估值</vt:lpstr>
      <vt:lpstr>DCF按年估值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2018-05-18T14:15:12Z</dcterms:modified>
</cp:coreProperties>
</file>