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Topics/Financial Modeling/"/>
    </mc:Choice>
  </mc:AlternateContent>
  <xr:revisionPtr revIDLastSave="0" documentId="13_ncr:1_{809B1FAB-80FD-8B43-A53C-96098B244948}" xr6:coauthVersionLast="47" xr6:coauthVersionMax="47" xr10:uidLastSave="{00000000-0000-0000-0000-000000000000}"/>
  <bookViews>
    <workbookView xWindow="1580" yWindow="2000" windowWidth="26840" windowHeight="14300" activeTab="3" xr2:uid="{AEFFEA76-5FA8-D04C-A2C8-701AA1DBBDE6}"/>
  </bookViews>
  <sheets>
    <sheet name="DCF &amp; NPV" sheetId="1" r:id="rId1"/>
    <sheet name="IRR_Solved" sheetId="2" r:id="rId2"/>
    <sheet name="IRR_E" sheetId="3" r:id="rId3"/>
    <sheet name="DCF Valuation" sheetId="7" r:id="rId4"/>
    <sheet name="EOMONTH &amp; EDATE" sheetId="4" r:id="rId5"/>
    <sheet name="Date Functions_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7" l="1"/>
  <c r="F15" i="7"/>
  <c r="J9" i="7"/>
  <c r="I9" i="7"/>
  <c r="H9" i="7"/>
  <c r="G9" i="7"/>
  <c r="F9" i="7"/>
  <c r="E9" i="7"/>
  <c r="F9" i="2"/>
  <c r="G9" i="2"/>
  <c r="H9" i="2"/>
  <c r="I9" i="2"/>
  <c r="J9" i="2"/>
  <c r="F5" i="4"/>
  <c r="E5" i="4"/>
  <c r="D5" i="4"/>
  <c r="F15" i="2"/>
  <c r="E9" i="2"/>
  <c r="C9" i="1"/>
  <c r="F13" i="7" l="1"/>
  <c r="F13" i="2"/>
</calcChain>
</file>

<file path=xl/sharedStrings.xml><?xml version="1.0" encoding="utf-8"?>
<sst xmlns="http://schemas.openxmlformats.org/spreadsheetml/2006/main" count="73" uniqueCount="53">
  <si>
    <t>Calculating Present &amp; Future value</t>
  </si>
  <si>
    <t>Borrowing Rate</t>
  </si>
  <si>
    <t>Cash flow</t>
  </si>
  <si>
    <t>Present Value (PV)</t>
  </si>
  <si>
    <t>Project Net Present Value (DCF approach)</t>
  </si>
  <si>
    <t>Project Net Present Value (NPV)</t>
  </si>
  <si>
    <t>Intitial Investment + NPV</t>
  </si>
  <si>
    <t>Note: Investment begins one-step before the cash flow</t>
  </si>
  <si>
    <t>Calculating Present &amp; Future Value</t>
  </si>
  <si>
    <t>interest rate:</t>
  </si>
  <si>
    <t>Year:</t>
  </si>
  <si>
    <t>Internal Rate of Return (IRR)</t>
  </si>
  <si>
    <t>IRR refers to the rate at which NPV will be zero</t>
  </si>
  <si>
    <t>If IRR &gt; I = Invest</t>
  </si>
  <si>
    <t>if IRR &lt; I = Do not Invest</t>
  </si>
  <si>
    <t>Businesses use it to determine which discount rate makes the present value of future after-tax cash flows equal to the initial cost of the capital investment.</t>
  </si>
  <si>
    <t>EXERCISE - Calculating the Internal Rate of Return</t>
  </si>
  <si>
    <t xml:space="preserve">IRR = </t>
  </si>
  <si>
    <t>Date &amp; Time Functions</t>
  </si>
  <si>
    <t>Start Date</t>
  </si>
  <si>
    <t>EOMONTH</t>
  </si>
  <si>
    <t>EDATE</t>
  </si>
  <si>
    <t>EXERCISE - Date Functions</t>
  </si>
  <si>
    <t>DAY</t>
  </si>
  <si>
    <t>MONTH</t>
  </si>
  <si>
    <t>YEAR</t>
  </si>
  <si>
    <t>"+ 3 YEARS"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</si>
  <si>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</si>
  <si>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</si>
  <si>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</si>
  <si>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</si>
  <si>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</si>
  <si>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</si>
  <si>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</si>
  <si>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</si>
  <si>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</si>
  <si>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</si>
  <si>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</si>
  <si>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</si>
  <si>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Perpetuity Growth</t>
  </si>
  <si>
    <t>Discount Factor</t>
  </si>
  <si>
    <t>DCF Valuation</t>
  </si>
  <si>
    <t>PV of Cash Flows</t>
  </si>
  <si>
    <t>Where:</t>
  </si>
  <si>
    <t>FCF = free cash flow for the last forecast period </t>
  </si>
  <si>
    <t>g = terminal growth rate </t>
  </si>
  <si>
    <t>d = discount rate (which is usually the weighted average cost of capital)</t>
  </si>
  <si>
    <t>CF x (1 + g)] / (d – g)</t>
  </si>
  <si>
    <t>Continuing / Terminal Value</t>
  </si>
  <si>
    <t>Fornula for Continous / Terminal Value</t>
  </si>
  <si>
    <t>PV of Terminal Value</t>
  </si>
  <si>
    <t>Enterprise Value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</si>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</sst>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AED&quot;#,##0.00_);[Red]\(&quot;AED&quot;#,##0.00\)"/>
    <numFmt numFmtId="43" formatCode="_(* #,##0.00_);_(* \(#,##0.00\);_(* &quot;-&quot;??_);_(@_)"/>
    <numFmt numFmtId="164" formatCode="0.0"/>
    <numFmt numFmtId="165" formatCode="&quot;$&quot;#,##0.00_);[Red]\(&quot;$&quot;#,##0.00\)"/>
    <numFmt numFmtId="166" formatCode="0.00000000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</font>
    <font>
      <b/>
      <sz val="9"/>
      <color rgb="FF002060"/>
      <name val="Arial"/>
      <family val="2"/>
      <charset val="204"/>
    </font>
    <font>
      <i/>
      <sz val="9"/>
      <color theme="1"/>
      <name val="Arial"/>
      <family val="2"/>
    </font>
    <font>
      <sz val="7"/>
      <color theme="1"/>
      <name val="Arial"/>
      <family val="2"/>
    </font>
    <font>
      <b/>
      <i/>
      <sz val="9"/>
      <color theme="0"/>
      <name val="Arial"/>
      <family val="2"/>
    </font>
    <font>
      <b/>
      <i/>
      <sz val="9"/>
      <color rgb="FF002060"/>
      <name val="Arial"/>
      <family val="2"/>
    </font>
    <font>
      <sz val="11"/>
      <color rgb="FF002060"/>
      <name val="Calibri"/>
      <family val="2"/>
      <scheme val="minor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i/>
      <sz val="12"/>
      <color rgb="FF111111"/>
      <name val="Arial"/>
      <family val="2"/>
    </font>
    <font>
      <sz val="12"/>
      <color rgb="FF11111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1" fontId="5" fillId="2" borderId="0" xfId="0" applyNumberFormat="1" applyFont="1" applyFill="1" applyAlignment="1">
      <alignment horizontal="left"/>
    </xf>
    <xf numFmtId="9" fontId="6" fillId="3" borderId="1" xfId="2" applyFont="1" applyFill="1" applyBorder="1" applyAlignment="1">
      <alignment horizontal="right"/>
    </xf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/>
    <xf numFmtId="0" fontId="8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" fontId="8" fillId="2" borderId="0" xfId="0" applyNumberFormat="1" applyFont="1" applyFill="1" applyAlignment="1">
      <alignment horizontal="right"/>
    </xf>
    <xf numFmtId="0" fontId="0" fillId="2" borderId="0" xfId="0" applyFill="1"/>
    <xf numFmtId="1" fontId="8" fillId="2" borderId="0" xfId="0" applyNumberFormat="1" applyFont="1" applyFill="1"/>
    <xf numFmtId="2" fontId="8" fillId="2" borderId="0" xfId="0" applyNumberFormat="1" applyFont="1" applyFill="1"/>
    <xf numFmtId="1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10" fillId="2" borderId="0" xfId="0" applyNumberFormat="1" applyFont="1" applyFill="1" applyAlignment="1">
      <alignment horizontal="right"/>
    </xf>
    <xf numFmtId="0" fontId="11" fillId="2" borderId="0" xfId="0" applyFont="1" applyFill="1"/>
    <xf numFmtId="2" fontId="11" fillId="2" borderId="0" xfId="0" applyNumberFormat="1" applyFont="1" applyFill="1"/>
    <xf numFmtId="164" fontId="8" fillId="2" borderId="0" xfId="0" applyNumberFormat="1" applyFont="1" applyFill="1" applyAlignment="1">
      <alignment horizontal="right"/>
    </xf>
    <xf numFmtId="8" fontId="8" fillId="2" borderId="0" xfId="0" applyNumberFormat="1" applyFont="1" applyFill="1"/>
    <xf numFmtId="0" fontId="12" fillId="2" borderId="0" xfId="0" applyFont="1" applyFill="1"/>
    <xf numFmtId="0" fontId="13" fillId="2" borderId="0" xfId="0" applyFont="1" applyFill="1"/>
    <xf numFmtId="0" fontId="10" fillId="2" borderId="0" xfId="0" applyFont="1" applyFill="1"/>
    <xf numFmtId="9" fontId="6" fillId="3" borderId="1" xfId="2" applyFont="1" applyFill="1" applyBorder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right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" fontId="0" fillId="2" borderId="0" xfId="0" applyNumberFormat="1" applyFill="1"/>
    <xf numFmtId="165" fontId="8" fillId="2" borderId="0" xfId="0" applyNumberFormat="1" applyFont="1" applyFill="1"/>
    <xf numFmtId="166" fontId="0" fillId="2" borderId="0" xfId="0" applyNumberFormat="1" applyFill="1"/>
    <xf numFmtId="9" fontId="10" fillId="2" borderId="0" xfId="2" applyFont="1" applyFill="1" applyBorder="1" applyAlignment="1">
      <alignment horizontal="right"/>
    </xf>
    <xf numFmtId="10" fontId="6" fillId="3" borderId="1" xfId="2" applyNumberFormat="1" applyFont="1" applyFill="1" applyBorder="1" applyAlignment="1">
      <alignment horizontal="center"/>
    </xf>
    <xf numFmtId="1" fontId="16" fillId="5" borderId="0" xfId="0" applyNumberFormat="1" applyFont="1" applyFill="1"/>
    <xf numFmtId="1" fontId="17" fillId="2" borderId="0" xfId="0" applyNumberFormat="1" applyFont="1" applyFill="1"/>
    <xf numFmtId="0" fontId="18" fillId="2" borderId="0" xfId="0" applyFont="1" applyFill="1"/>
    <xf numFmtId="9" fontId="17" fillId="5" borderId="0" xfId="2" applyFont="1" applyFill="1"/>
    <xf numFmtId="14" fontId="8" fillId="2" borderId="0" xfId="0" applyNumberFormat="1" applyFont="1" applyFill="1"/>
    <xf numFmtId="0" fontId="10" fillId="2" borderId="3" xfId="0" applyFont="1" applyFill="1" applyBorder="1" applyAlignment="1">
      <alignment horizontal="right"/>
    </xf>
    <xf numFmtId="0" fontId="10" fillId="2" borderId="0" xfId="0" applyFont="1" applyFill="1" applyAlignment="1">
      <alignment horizontal="left"/>
    </xf>
    <xf numFmtId="0" fontId="10" fillId="2" borderId="0" xfId="1" applyNumberFormat="1" applyFont="1" applyFill="1" applyBorder="1" applyAlignment="1">
      <alignment horizontal="right"/>
    </xf>
    <xf numFmtId="49" fontId="8" fillId="2" borderId="0" xfId="0" applyNumberFormat="1" applyFont="1" applyFill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4" fontId="19" fillId="2" borderId="0" xfId="0" applyNumberFormat="1" applyFont="1" applyFill="1" applyAlignment="1">
      <alignment horizontal="right"/>
    </xf>
    <xf numFmtId="14" fontId="8" fillId="2" borderId="0" xfId="0" applyNumberFormat="1" applyFont="1" applyFill="1" applyAlignment="1">
      <alignment horizontal="right"/>
    </xf>
    <xf numFmtId="14" fontId="8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8" fillId="2" borderId="0" xfId="0" quotePrefix="1" applyFont="1" applyFill="1"/>
    <xf numFmtId="0" fontId="5" fillId="2" borderId="0" xfId="0" applyFont="1" applyFill="1"/>
    <xf numFmtId="9" fontId="10" fillId="2" borderId="0" xfId="0" applyNumberFormat="1" applyFont="1" applyFill="1"/>
    <xf numFmtId="2" fontId="0" fillId="2" borderId="0" xfId="0" applyNumberFormat="1" applyFill="1"/>
    <xf numFmtId="0" fontId="21" fillId="0" borderId="0" xfId="0" applyFont="1"/>
    <xf numFmtId="0" fontId="1" fillId="0" borderId="0" xfId="0" applyFont="1"/>
    <xf numFmtId="0" fontId="22" fillId="0" borderId="0" xfId="0" applyFont="1"/>
    <xf numFmtId="0" fontId="23" fillId="0" borderId="0" xfId="3" applyFont="1"/>
    <xf numFmtId="0" fontId="24" fillId="2" borderId="0" xfId="0" applyFont="1" applyFill="1"/>
    <xf numFmtId="0" fontId="14" fillId="4" borderId="0" xfId="0" applyFont="1" applyFill="1" applyAlignment="1">
      <alignment horizontal="left" vertical="center"/>
    </xf>
    <xf numFmtId="9" fontId="8" fillId="2" borderId="0" xfId="2" applyFont="1" applyFill="1"/>
    <xf numFmtId="1" fontId="5" fillId="2" borderId="0" xfId="0" applyNumberFormat="1" applyFont="1" applyFill="1"/>
    <xf numFmtId="0" fontId="8" fillId="2" borderId="3" xfId="0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487046</xdr:colOff>
      <xdr:row>0</xdr:row>
      <xdr:rowOff>82663</xdr:rowOff>
    </xdr:from>
    <xdr:to>
      <xdr:col>13</xdr:col>
      <xdr:colOff>226570</xdr:colOff>
      <xdr:row>6</xdr:row>
      <xdr:rowOff>147213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A87D4-6528-C34C-9223-B1239049B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0346" y="82663"/>
          <a:ext cx="3232024" cy="1080550"/>
        </a:xfrm>
        <a:prstGeom prst="rect">
          <a:avLst/>
        </a:prstGeom>
      </xdr:spPr>
    </xdr:pic>
    <xdr:clientData/>
  </xdr:twoCellAnchor>
  <xdr:twoCellAnchor editAs="oneCell">
    <xdr:from>
      <xdr:col>9</xdr:col>
      <xdr:colOff>120236</xdr:colOff>
      <xdr:row>8</xdr:row>
      <xdr:rowOff>40579</xdr:rowOff>
    </xdr:from>
    <xdr:to>
      <xdr:col>13</xdr:col>
      <xdr:colOff>519271</xdr:colOff>
      <xdr:row>14</xdr:row>
      <xdr:rowOff>79355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BA29B-ED14-0142-A8CC-C270C2D0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2036" y="1399479"/>
          <a:ext cx="3193035" cy="1029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3</xdr:row>
      <xdr:rowOff>0</xdr:rowOff>
    </xdr:from>
    <xdr:to>
      <xdr:col>14</xdr:col>
      <xdr:colOff>581025</xdr:colOff>
      <xdr:row>7</xdr:row>
      <xdr:rowOff>9526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E31881-02F9-C843-85BF-9B6CE209DDF4}"/>
            </a:ext>
          </a:extLst>
        </xdr:cNvPr>
        <xdr:cNvSpPr/>
      </xdr:nvSpPr>
      <xdr:spPr>
        <a:xfrm>
          <a:off x="95248" y="508000"/>
          <a:ext cx="10912477" cy="61912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 the IRR of the project.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Considering the IRR that was obtained, what would be the implications for the given project? Should you invest? Explain the reasoning behind your decision.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123826</xdr:rowOff>
    </xdr:from>
    <xdr:to>
      <xdr:col>16</xdr:col>
      <xdr:colOff>400050</xdr:colOff>
      <xdr:row>14</xdr:row>
      <xdr:rowOff>28576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E1671FF-C311-5D4E-9E88-117950BCA4F0}"/>
            </a:ext>
          </a:extLst>
        </xdr:cNvPr>
        <xdr:cNvSpPr/>
      </xdr:nvSpPr>
      <xdr:spPr>
        <a:xfrm>
          <a:off x="95250" y="479426"/>
          <a:ext cx="12966700" cy="17335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Let's assume a loan was taken on the 15th of January as shown in the table below. The loan involves monthly payments, repaid all months of the year.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EDATE to estimate the dates for the next payments until the end of the year (use the first column of the table).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EOMONTH to calculate the future payment dates if a payment was required at the end of each month.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 the columns DAY, MONTH, and YEAR, apply the respective functions and obtain the day, month, and year values for the dates obtained in the EOMONTH column.</a:t>
          </a:r>
        </a:p>
        <a:p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DATE to obtain a date that is 3 years from the date whose year is specified in the YEAR column, whose month is indicated in the MONTH column, and whose day is in the DAY column.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vestopedia.com/terms/w/wacc.as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786D-9530-C643-B214-9E648A29CD28}">
  <dimension ref="B1:H16"/>
  <sheetViews>
    <sheetView zoomScale="169" zoomScaleNormal="169" workbookViewId="0">
      <selection activeCell="D13" sqref="D13"/>
    </sheetView>
  </sheetViews>
  <sheetFormatPr baseColWidth="10" defaultColWidth="9.1640625" defaultRowHeight="15" x14ac:dyDescent="0.2"/>
  <cols>
    <col min="1" max="1" width="2" style="7" customWidth="1"/>
    <col min="2" max="2" width="20.5" style="7" customWidth="1"/>
    <col min="3" max="4" width="9.1640625" style="7" customWidth="1"/>
    <col min="5" max="5" width="9.1640625" style="11" customWidth="1"/>
    <col min="6" max="7" width="9.1640625" style="7" customWidth="1"/>
    <col min="8" max="8" width="11.5" style="7" bestFit="1" customWidth="1"/>
    <col min="9" max="16384" width="9.1640625" style="7"/>
  </cols>
  <sheetData>
    <row r="1" spans="2:8" s="2" customFormat="1" ht="16" x14ac:dyDescent="0.2">
      <c r="B1" s="1" t="s">
        <v>0</v>
      </c>
    </row>
    <row r="2" spans="2:8" s="2" customFormat="1" ht="16" x14ac:dyDescent="0.2">
      <c r="B2" s="1"/>
    </row>
    <row r="3" spans="2:8" s="2" customFormat="1" ht="12" customHeight="1" x14ac:dyDescent="0.2">
      <c r="B3" s="1"/>
    </row>
    <row r="4" spans="2:8" s="2" customFormat="1" ht="12" customHeight="1" x14ac:dyDescent="0.15">
      <c r="B4" s="3" t="s">
        <v>1</v>
      </c>
      <c r="C4" s="4">
        <v>0.1</v>
      </c>
    </row>
    <row r="5" spans="2:8" s="2" customFormat="1" ht="12" customHeight="1" x14ac:dyDescent="0.2">
      <c r="B5" s="1"/>
    </row>
    <row r="6" spans="2:8" s="2" customFormat="1" ht="12" customHeight="1" x14ac:dyDescent="0.2">
      <c r="B6" s="1"/>
    </row>
    <row r="7" spans="2:8" ht="12" customHeight="1" thickBot="1" x14ac:dyDescent="0.2">
      <c r="B7" s="5"/>
      <c r="C7" s="6">
        <v>0</v>
      </c>
      <c r="D7" s="6">
        <v>1</v>
      </c>
      <c r="E7" s="6">
        <v>2</v>
      </c>
      <c r="F7" s="6">
        <v>3</v>
      </c>
      <c r="G7" s="6">
        <v>4</v>
      </c>
      <c r="H7" s="6">
        <v>5</v>
      </c>
    </row>
    <row r="8" spans="2:8" ht="15" customHeight="1" thickTop="1" x14ac:dyDescent="0.2">
      <c r="B8" s="8" t="s">
        <v>2</v>
      </c>
      <c r="C8" s="9">
        <v>-500</v>
      </c>
      <c r="D8" s="10">
        <v>30</v>
      </c>
      <c r="E8" s="11">
        <v>120</v>
      </c>
      <c r="F8" s="12">
        <v>200</v>
      </c>
      <c r="G8" s="12">
        <v>120</v>
      </c>
      <c r="H8" s="7">
        <v>120</v>
      </c>
    </row>
    <row r="9" spans="2:8" ht="12" customHeight="1" x14ac:dyDescent="0.15">
      <c r="B9" s="7" t="s">
        <v>3</v>
      </c>
      <c r="C9" s="7">
        <f>C8/(1+$C$4)^C7</f>
        <v>-500</v>
      </c>
      <c r="D9" s="10"/>
      <c r="E9" s="10"/>
      <c r="F9" s="10"/>
      <c r="G9" s="10"/>
      <c r="H9" s="10"/>
    </row>
    <row r="10" spans="2:8" ht="12" customHeight="1" x14ac:dyDescent="0.15">
      <c r="D10" s="13"/>
      <c r="E10" s="13"/>
      <c r="F10" s="14"/>
      <c r="G10" s="15"/>
      <c r="H10" s="10"/>
    </row>
    <row r="11" spans="2:8" ht="15" customHeight="1" x14ac:dyDescent="0.15">
      <c r="D11" s="13"/>
      <c r="E11" s="16"/>
      <c r="F11" s="16"/>
      <c r="G11" s="15"/>
      <c r="H11" s="10"/>
    </row>
    <row r="12" spans="2:8" ht="12" customHeight="1" x14ac:dyDescent="0.15">
      <c r="B12" s="17" t="s">
        <v>4</v>
      </c>
      <c r="C12" s="9"/>
      <c r="D12" s="10"/>
      <c r="E12" s="18"/>
      <c r="F12" s="19"/>
      <c r="G12" s="9"/>
    </row>
    <row r="14" spans="2:8" ht="12" x14ac:dyDescent="0.15">
      <c r="B14" s="17" t="s">
        <v>5</v>
      </c>
      <c r="D14" s="20"/>
      <c r="E14" s="18"/>
    </row>
    <row r="15" spans="2:8" x14ac:dyDescent="0.2">
      <c r="B15" s="21" t="s">
        <v>6</v>
      </c>
    </row>
    <row r="16" spans="2:8" x14ac:dyDescent="0.2">
      <c r="B16" s="22" t="s">
        <v>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B367-3822-254F-B428-FE426D1D90BF}">
  <dimension ref="A1:K22"/>
  <sheetViews>
    <sheetView topLeftCell="A3" zoomScale="119" zoomScaleNormal="119" workbookViewId="0">
      <selection activeCell="F17" sqref="F17"/>
    </sheetView>
  </sheetViews>
  <sheetFormatPr baseColWidth="10" defaultColWidth="9.1640625" defaultRowHeight="15" x14ac:dyDescent="0.2"/>
  <cols>
    <col min="1" max="1" width="2" style="7" customWidth="1"/>
    <col min="2" max="2" width="16.5" style="7" customWidth="1"/>
    <col min="3" max="4" width="5.5" style="7" customWidth="1"/>
    <col min="5" max="5" width="6.5" style="7" customWidth="1"/>
    <col min="6" max="6" width="9.1640625" style="11" customWidth="1"/>
    <col min="7" max="10" width="9.1640625" style="7" customWidth="1"/>
    <col min="11" max="11" width="9.5" style="7" bestFit="1" customWidth="1"/>
    <col min="12" max="16384" width="9.1640625" style="7"/>
  </cols>
  <sheetData>
    <row r="1" spans="1:11" s="2" customFormat="1" ht="16" x14ac:dyDescent="0.2">
      <c r="B1" s="1" t="s">
        <v>8</v>
      </c>
    </row>
    <row r="2" spans="1:11" s="2" customFormat="1" ht="16" x14ac:dyDescent="0.2">
      <c r="B2" s="1"/>
    </row>
    <row r="3" spans="1:11" s="2" customFormat="1" ht="16" x14ac:dyDescent="0.2">
      <c r="B3" s="1"/>
    </row>
    <row r="4" spans="1:11" s="2" customFormat="1" ht="12" customHeight="1" x14ac:dyDescent="0.15">
      <c r="A4" s="10"/>
      <c r="B4" s="23" t="s">
        <v>9</v>
      </c>
      <c r="C4" s="24">
        <v>0.1</v>
      </c>
    </row>
    <row r="5" spans="1:11" s="2" customFormat="1" ht="12" customHeight="1" x14ac:dyDescent="0.15">
      <c r="A5" s="10"/>
      <c r="B5" s="23"/>
      <c r="C5" s="23"/>
      <c r="D5" s="23"/>
    </row>
    <row r="6" spans="1:11" s="2" customFormat="1" ht="16" x14ac:dyDescent="0.2">
      <c r="B6" s="1"/>
      <c r="F6" s="50" t="s">
        <v>10</v>
      </c>
      <c r="G6" s="50"/>
      <c r="H6" s="50"/>
      <c r="I6" s="50"/>
      <c r="J6" s="50"/>
    </row>
    <row r="7" spans="1:11" ht="13" thickBot="1" x14ac:dyDescent="0.2">
      <c r="B7" s="5"/>
      <c r="C7" s="5"/>
      <c r="D7" s="26"/>
      <c r="E7" s="27">
        <v>0</v>
      </c>
      <c r="F7" s="27">
        <v>1</v>
      </c>
      <c r="G7" s="27">
        <v>2</v>
      </c>
      <c r="H7" s="27">
        <v>3</v>
      </c>
      <c r="I7" s="27">
        <v>4</v>
      </c>
      <c r="J7" s="27">
        <v>5</v>
      </c>
    </row>
    <row r="8" spans="1:11" ht="15" customHeight="1" thickTop="1" x14ac:dyDescent="0.2">
      <c r="B8" s="28" t="s">
        <v>2</v>
      </c>
      <c r="C8" s="29"/>
      <c r="D8" s="29"/>
      <c r="E8" s="30">
        <v>-500</v>
      </c>
      <c r="F8" s="30">
        <v>30</v>
      </c>
      <c r="G8" s="12">
        <v>120</v>
      </c>
      <c r="H8" s="12">
        <v>200</v>
      </c>
      <c r="I8" s="12">
        <v>120</v>
      </c>
      <c r="J8" s="12">
        <v>120</v>
      </c>
    </row>
    <row r="9" spans="1:11" ht="12" customHeight="1" x14ac:dyDescent="0.2">
      <c r="B9" s="7" t="s">
        <v>3</v>
      </c>
      <c r="E9" s="30">
        <f t="shared" ref="E9:J9" si="0">E8/(1+$C$4)^E7</f>
        <v>-500</v>
      </c>
      <c r="F9" s="30">
        <f t="shared" si="0"/>
        <v>27.27272727272727</v>
      </c>
      <c r="G9" s="30">
        <f t="shared" si="0"/>
        <v>99.173553719008254</v>
      </c>
      <c r="H9" s="30">
        <f t="shared" si="0"/>
        <v>150.2629601803155</v>
      </c>
      <c r="I9" s="30">
        <f t="shared" si="0"/>
        <v>81.96161464380846</v>
      </c>
      <c r="J9" s="30">
        <f t="shared" si="0"/>
        <v>74.510558767098601</v>
      </c>
      <c r="K9" s="31"/>
    </row>
    <row r="10" spans="1:11" ht="12" customHeight="1" x14ac:dyDescent="0.2">
      <c r="E10" s="12"/>
      <c r="F10" s="30"/>
      <c r="G10" s="30"/>
      <c r="H10" s="30"/>
      <c r="I10" s="30"/>
      <c r="J10" s="30"/>
      <c r="K10" s="31"/>
    </row>
    <row r="11" spans="1:11" ht="12" customHeight="1" x14ac:dyDescent="0.2">
      <c r="E11" s="12"/>
      <c r="F11" s="30"/>
      <c r="G11" s="30"/>
      <c r="H11" s="30"/>
      <c r="I11" s="30"/>
      <c r="J11" s="30"/>
      <c r="K11" s="31"/>
    </row>
    <row r="12" spans="1:11" ht="12" customHeight="1" x14ac:dyDescent="0.2">
      <c r="E12" s="12"/>
      <c r="F12" s="30"/>
      <c r="G12" s="30"/>
      <c r="I12" s="30"/>
      <c r="J12" s="30"/>
      <c r="K12" s="31"/>
    </row>
    <row r="13" spans="1:11" ht="12" x14ac:dyDescent="0.15">
      <c r="B13" s="23" t="s">
        <v>4</v>
      </c>
      <c r="E13" s="13"/>
      <c r="F13" s="16">
        <f>E8+F9+G9+H9+I9+J9</f>
        <v>-66.818585417041888</v>
      </c>
      <c r="G13" s="16"/>
      <c r="H13" s="15"/>
      <c r="I13" s="10"/>
      <c r="J13" s="10"/>
    </row>
    <row r="14" spans="1:11" ht="12" x14ac:dyDescent="0.15">
      <c r="B14" s="23"/>
      <c r="E14" s="13"/>
      <c r="F14" s="13"/>
      <c r="G14" s="16"/>
      <c r="H14" s="15"/>
      <c r="I14" s="10"/>
      <c r="J14" s="10"/>
    </row>
    <row r="15" spans="1:11" ht="12" x14ac:dyDescent="0.15">
      <c r="B15" s="23" t="s">
        <v>5</v>
      </c>
      <c r="E15" s="13"/>
      <c r="F15" s="16">
        <f>SUM(E8,NPV(C4,F8:J8))</f>
        <v>-66.818585417041902</v>
      </c>
      <c r="G15" s="16"/>
      <c r="H15" s="15"/>
      <c r="I15" s="10"/>
      <c r="J15" s="10"/>
    </row>
    <row r="16" spans="1:11" ht="12" customHeight="1" x14ac:dyDescent="0.2">
      <c r="B16" s="9"/>
      <c r="C16" s="9"/>
      <c r="D16" s="9"/>
      <c r="E16" s="9"/>
      <c r="F16" s="32"/>
      <c r="G16" s="19"/>
      <c r="H16" s="9"/>
    </row>
    <row r="17" spans="2:8" ht="12" x14ac:dyDescent="0.15">
      <c r="B17" s="23" t="s">
        <v>11</v>
      </c>
      <c r="E17" s="13"/>
      <c r="F17" s="33"/>
      <c r="G17" s="19"/>
      <c r="H17" s="10"/>
    </row>
    <row r="18" spans="2:8" ht="12" x14ac:dyDescent="0.15">
      <c r="B18" s="7" t="s">
        <v>12</v>
      </c>
      <c r="F18" s="16"/>
    </row>
    <row r="19" spans="2:8" ht="12" customHeight="1" x14ac:dyDescent="0.2"/>
    <row r="20" spans="2:8" ht="12" customHeight="1" x14ac:dyDescent="0.2">
      <c r="B20" s="7" t="s">
        <v>13</v>
      </c>
    </row>
    <row r="21" spans="2:8" ht="12" customHeight="1" x14ac:dyDescent="0.2">
      <c r="B21" s="7" t="s">
        <v>14</v>
      </c>
    </row>
    <row r="22" spans="2:8" x14ac:dyDescent="0.2">
      <c r="B22" s="7" t="s">
        <v>15</v>
      </c>
    </row>
  </sheetData>
  <mergeCells count="1">
    <mergeCell ref="F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89EB-FE83-874A-A6AB-11C08BEDFDA5}">
  <dimension ref="B1:K25"/>
  <sheetViews>
    <sheetView workbookViewId="0">
      <selection activeCell="F18" sqref="F18"/>
    </sheetView>
  </sheetViews>
  <sheetFormatPr baseColWidth="10" defaultColWidth="9.1640625" defaultRowHeight="12" x14ac:dyDescent="0.15"/>
  <cols>
    <col min="1" max="1" width="2" style="7" customWidth="1"/>
    <col min="2" max="2" width="15.83203125" style="7" bestFit="1" customWidth="1"/>
    <col min="3" max="3" width="9.83203125" style="39" bestFit="1" customWidth="1"/>
    <col min="4" max="4" width="14.83203125" style="7" customWidth="1"/>
    <col min="5" max="10" width="8.6640625" style="7" customWidth="1"/>
    <col min="11" max="11" width="9.33203125" style="7" bestFit="1" customWidth="1"/>
    <col min="12" max="12" width="9.83203125" style="7" bestFit="1" customWidth="1"/>
    <col min="13" max="13" width="13.33203125" style="7" customWidth="1"/>
    <col min="14" max="14" width="9.83203125" style="7" bestFit="1" customWidth="1"/>
    <col min="15" max="16384" width="9.1640625" style="7"/>
  </cols>
  <sheetData>
    <row r="1" spans="2:11" ht="16" x14ac:dyDescent="0.2">
      <c r="B1" s="1" t="s">
        <v>16</v>
      </c>
      <c r="C1" s="2"/>
      <c r="D1" s="2"/>
      <c r="E1" s="2"/>
      <c r="F1" s="2"/>
      <c r="G1" s="2"/>
      <c r="H1" s="2"/>
      <c r="I1" s="2"/>
    </row>
    <row r="2" spans="2:11" ht="12" customHeight="1" x14ac:dyDescent="0.15">
      <c r="B2" s="2"/>
      <c r="C2" s="2"/>
      <c r="D2" s="2"/>
      <c r="E2" s="2"/>
      <c r="F2" s="2"/>
      <c r="G2" s="2"/>
      <c r="H2" s="2"/>
      <c r="I2" s="2"/>
    </row>
    <row r="3" spans="2:11" ht="12" customHeight="1" x14ac:dyDescent="0.15">
      <c r="B3" s="2"/>
      <c r="C3" s="2"/>
      <c r="D3" s="2"/>
      <c r="E3" s="2"/>
      <c r="F3" s="2"/>
      <c r="G3" s="2"/>
      <c r="H3" s="2"/>
      <c r="I3" s="2"/>
    </row>
    <row r="4" spans="2:11" ht="12" customHeight="1" x14ac:dyDescent="0.15">
      <c r="C4" s="2"/>
      <c r="D4" s="2"/>
      <c r="E4" s="2"/>
      <c r="F4" s="2"/>
      <c r="G4" s="2"/>
      <c r="H4" s="2"/>
      <c r="I4" s="2"/>
    </row>
    <row r="5" spans="2:11" ht="12" customHeight="1" x14ac:dyDescent="0.15">
      <c r="C5" s="2"/>
      <c r="D5" s="2"/>
      <c r="E5" s="2"/>
      <c r="F5" s="2"/>
      <c r="G5" s="2"/>
      <c r="H5" s="2"/>
      <c r="I5" s="2"/>
    </row>
    <row r="6" spans="2:11" ht="12" customHeight="1" x14ac:dyDescent="0.15">
      <c r="C6" s="2"/>
      <c r="D6" s="2"/>
      <c r="E6" s="2"/>
      <c r="F6" s="2"/>
      <c r="G6" s="2"/>
      <c r="H6" s="2"/>
      <c r="I6" s="2"/>
    </row>
    <row r="7" spans="2:11" ht="12" customHeight="1" x14ac:dyDescent="0.15">
      <c r="C7" s="2"/>
      <c r="D7" s="2"/>
      <c r="E7" s="2"/>
      <c r="F7" s="2"/>
      <c r="G7" s="2"/>
      <c r="H7" s="2"/>
      <c r="I7" s="2"/>
    </row>
    <row r="8" spans="2:11" ht="12" customHeight="1" x14ac:dyDescent="0.15">
      <c r="B8" s="2"/>
      <c r="C8" s="2"/>
      <c r="D8" s="2"/>
      <c r="E8" s="2"/>
      <c r="F8" s="2"/>
      <c r="G8" s="2"/>
      <c r="H8" s="2"/>
      <c r="I8" s="2"/>
    </row>
    <row r="9" spans="2:11" ht="12" customHeight="1" x14ac:dyDescent="0.15">
      <c r="B9" s="23" t="s">
        <v>9</v>
      </c>
      <c r="C9" s="34">
        <v>8.2100000000000006E-2</v>
      </c>
      <c r="D9" s="2"/>
      <c r="E9" s="2"/>
      <c r="F9" s="2"/>
      <c r="G9" s="2"/>
      <c r="H9" s="2"/>
      <c r="I9" s="2"/>
      <c r="J9" s="2"/>
    </row>
    <row r="10" spans="2:11" ht="12" customHeight="1" x14ac:dyDescent="0.15">
      <c r="B10" s="23"/>
      <c r="C10" s="23"/>
      <c r="D10" s="23"/>
      <c r="E10" s="2"/>
      <c r="F10" s="2"/>
      <c r="G10" s="2"/>
      <c r="H10" s="2"/>
      <c r="I10" s="2"/>
      <c r="J10" s="2"/>
    </row>
    <row r="11" spans="2:11" ht="12" customHeight="1" x14ac:dyDescent="0.2">
      <c r="B11" s="1"/>
      <c r="C11" s="2"/>
      <c r="D11" s="2"/>
      <c r="E11" s="2"/>
      <c r="F11" s="25" t="s">
        <v>10</v>
      </c>
      <c r="G11" s="25"/>
      <c r="H11" s="25"/>
      <c r="I11" s="25"/>
      <c r="J11" s="25"/>
    </row>
    <row r="12" spans="2:11" ht="13" thickBot="1" x14ac:dyDescent="0.2">
      <c r="B12" s="5"/>
      <c r="C12" s="5"/>
      <c r="D12" s="26"/>
      <c r="E12" s="27">
        <v>0</v>
      </c>
      <c r="F12" s="27">
        <v>1</v>
      </c>
      <c r="G12" s="27">
        <v>2</v>
      </c>
      <c r="H12" s="27">
        <v>3</v>
      </c>
      <c r="I12" s="27">
        <v>4</v>
      </c>
      <c r="J12" s="27">
        <v>5</v>
      </c>
    </row>
    <row r="13" spans="2:11" ht="16" thickTop="1" x14ac:dyDescent="0.2">
      <c r="B13" s="28" t="s">
        <v>2</v>
      </c>
      <c r="C13" s="29"/>
      <c r="D13" s="29"/>
      <c r="E13" s="30">
        <v>-1000</v>
      </c>
      <c r="F13" s="30">
        <v>300</v>
      </c>
      <c r="G13" s="12">
        <v>290</v>
      </c>
      <c r="H13" s="12">
        <v>145</v>
      </c>
      <c r="I13" s="12">
        <v>130</v>
      </c>
      <c r="J13" s="12">
        <v>164</v>
      </c>
    </row>
    <row r="14" spans="2:11" ht="15" x14ac:dyDescent="0.2">
      <c r="B14" s="7" t="s">
        <v>3</v>
      </c>
      <c r="C14" s="7"/>
      <c r="E14" s="30">
        <v>-1000</v>
      </c>
      <c r="F14" s="35"/>
      <c r="G14" s="35"/>
      <c r="H14" s="35"/>
      <c r="I14" s="35"/>
      <c r="J14" s="35"/>
      <c r="K14" s="36"/>
    </row>
    <row r="15" spans="2:11" x14ac:dyDescent="0.15">
      <c r="C15" s="7"/>
    </row>
    <row r="16" spans="2:11" x14ac:dyDescent="0.15">
      <c r="C16" s="7"/>
      <c r="E16" s="37"/>
    </row>
    <row r="17" spans="3:10" x14ac:dyDescent="0.15">
      <c r="C17" s="7"/>
      <c r="I17" s="9" t="s">
        <v>17</v>
      </c>
      <c r="J17" s="38"/>
    </row>
    <row r="18" spans="3:10" x14ac:dyDescent="0.15">
      <c r="C18" s="7"/>
    </row>
    <row r="19" spans="3:10" x14ac:dyDescent="0.15">
      <c r="C19" s="7"/>
    </row>
    <row r="20" spans="3:10" x14ac:dyDescent="0.15">
      <c r="C20" s="7"/>
    </row>
    <row r="21" spans="3:10" x14ac:dyDescent="0.15">
      <c r="C21" s="7"/>
    </row>
    <row r="22" spans="3:10" x14ac:dyDescent="0.15">
      <c r="C22" s="7"/>
    </row>
    <row r="23" spans="3:10" x14ac:dyDescent="0.15">
      <c r="C23" s="7"/>
    </row>
    <row r="24" spans="3:10" x14ac:dyDescent="0.15">
      <c r="C24" s="7"/>
    </row>
    <row r="25" spans="3:10" x14ac:dyDescent="0.15">
      <c r="C25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0A75-6A5B-544E-896E-4E5170EFE747}">
  <dimension ref="A1:P28"/>
  <sheetViews>
    <sheetView tabSelected="1" zoomScale="119" zoomScaleNormal="119" workbookViewId="0">
      <selection activeCell="F23" sqref="F23"/>
    </sheetView>
  </sheetViews>
  <sheetFormatPr baseColWidth="10" defaultColWidth="9.1640625" defaultRowHeight="15" x14ac:dyDescent="0.2"/>
  <cols>
    <col min="1" max="1" width="2" style="7" customWidth="1"/>
    <col min="2" max="2" width="16.5" style="7" customWidth="1"/>
    <col min="3" max="4" width="5.5" style="7" customWidth="1"/>
    <col min="5" max="5" width="6.5" style="7" customWidth="1"/>
    <col min="6" max="6" width="9.1640625" style="11" customWidth="1"/>
    <col min="7" max="10" width="9.1640625" style="7" customWidth="1"/>
    <col min="11" max="11" width="9.5" style="7" bestFit="1" customWidth="1"/>
    <col min="12" max="16384" width="9.1640625" style="7"/>
  </cols>
  <sheetData>
    <row r="1" spans="1:13" s="2" customFormat="1" ht="16" x14ac:dyDescent="0.2">
      <c r="B1" s="1" t="s">
        <v>8</v>
      </c>
    </row>
    <row r="2" spans="1:13" s="2" customFormat="1" ht="16" x14ac:dyDescent="0.2">
      <c r="B2" s="1"/>
    </row>
    <row r="3" spans="1:13" s="2" customFormat="1" ht="16" x14ac:dyDescent="0.2">
      <c r="B3" s="1"/>
    </row>
    <row r="4" spans="1:13" s="2" customFormat="1" ht="12" customHeight="1" x14ac:dyDescent="0.15">
      <c r="A4" s="10"/>
      <c r="B4" s="23" t="s">
        <v>9</v>
      </c>
      <c r="C4" s="24">
        <v>0.1</v>
      </c>
    </row>
    <row r="5" spans="1:13" s="2" customFormat="1" ht="12" customHeight="1" x14ac:dyDescent="0.15">
      <c r="A5" s="10"/>
      <c r="B5" s="23" t="s">
        <v>39</v>
      </c>
      <c r="C5" s="53"/>
      <c r="D5" s="23"/>
    </row>
    <row r="6" spans="1:13" s="2" customFormat="1" ht="16" x14ac:dyDescent="0.2">
      <c r="B6" s="1"/>
      <c r="F6" s="50" t="s">
        <v>10</v>
      </c>
      <c r="G6" s="50"/>
      <c r="H6" s="50"/>
      <c r="I6" s="50"/>
      <c r="J6" s="50"/>
    </row>
    <row r="7" spans="1:13" ht="13" thickBot="1" x14ac:dyDescent="0.2">
      <c r="B7" s="5"/>
      <c r="C7" s="5"/>
      <c r="D7" s="26"/>
      <c r="E7" s="27">
        <v>0</v>
      </c>
      <c r="F7" s="27">
        <v>1</v>
      </c>
      <c r="G7" s="27">
        <v>2</v>
      </c>
      <c r="H7" s="27">
        <v>3</v>
      </c>
      <c r="I7" s="27">
        <v>4</v>
      </c>
      <c r="J7" s="27">
        <v>5</v>
      </c>
      <c r="M7" s="52"/>
    </row>
    <row r="8" spans="1:13" ht="15" customHeight="1" thickTop="1" x14ac:dyDescent="0.2">
      <c r="B8" s="28" t="s">
        <v>2</v>
      </c>
      <c r="C8" s="29"/>
      <c r="D8" s="29"/>
      <c r="E8" s="30">
        <v>-500</v>
      </c>
      <c r="F8" s="30">
        <v>30</v>
      </c>
      <c r="G8" s="12">
        <v>120</v>
      </c>
      <c r="H8" s="12">
        <v>200</v>
      </c>
      <c r="I8" s="12">
        <v>120</v>
      </c>
      <c r="J8" s="12">
        <v>120</v>
      </c>
      <c r="M8" s="51"/>
    </row>
    <row r="9" spans="1:13" ht="12" customHeight="1" x14ac:dyDescent="0.2">
      <c r="B9" s="7" t="s">
        <v>3</v>
      </c>
      <c r="E9" s="30">
        <f t="shared" ref="E9:J9" si="0">E8/(1+$C$4)^E7</f>
        <v>-500</v>
      </c>
      <c r="F9" s="30">
        <f t="shared" si="0"/>
        <v>27.27272727272727</v>
      </c>
      <c r="G9" s="30">
        <f t="shared" si="0"/>
        <v>99.173553719008254</v>
      </c>
      <c r="H9" s="30">
        <f t="shared" si="0"/>
        <v>150.2629601803155</v>
      </c>
      <c r="I9" s="30">
        <f t="shared" si="0"/>
        <v>81.96161464380846</v>
      </c>
      <c r="J9" s="30">
        <f t="shared" si="0"/>
        <v>74.510558767098601</v>
      </c>
      <c r="K9" s="31"/>
    </row>
    <row r="10" spans="1:13" ht="12" customHeight="1" x14ac:dyDescent="0.2">
      <c r="B10" s="7" t="s">
        <v>40</v>
      </c>
      <c r="E10" s="12"/>
      <c r="F10" s="54"/>
      <c r="G10" s="54"/>
      <c r="H10" s="54"/>
      <c r="I10" s="54"/>
      <c r="J10" s="54"/>
      <c r="K10" s="31"/>
    </row>
    <row r="11" spans="1:13" ht="20" customHeight="1" x14ac:dyDescent="0.2">
      <c r="E11" s="12"/>
      <c r="F11" s="30"/>
      <c r="G11" s="30"/>
      <c r="H11" s="30"/>
      <c r="I11" s="30"/>
      <c r="J11" s="30"/>
      <c r="K11" s="31"/>
    </row>
    <row r="12" spans="1:13" ht="12" customHeight="1" x14ac:dyDescent="0.2">
      <c r="E12" s="12"/>
      <c r="F12" s="30"/>
      <c r="G12" s="30"/>
      <c r="I12" s="30"/>
      <c r="J12" s="30"/>
      <c r="K12" s="31"/>
    </row>
    <row r="13" spans="1:13" ht="12" x14ac:dyDescent="0.15">
      <c r="B13" s="23" t="s">
        <v>4</v>
      </c>
      <c r="E13" s="13"/>
      <c r="F13" s="16">
        <f>E8+F9+G9+H9+I9+J9</f>
        <v>-66.818585417041888</v>
      </c>
      <c r="G13" s="16"/>
      <c r="H13" s="15"/>
      <c r="I13" s="10"/>
      <c r="J13" s="10"/>
    </row>
    <row r="14" spans="1:13" ht="12" x14ac:dyDescent="0.15">
      <c r="B14" s="23"/>
      <c r="E14" s="13"/>
      <c r="F14" s="13"/>
      <c r="G14" s="16"/>
      <c r="H14" s="15"/>
      <c r="I14" s="10"/>
      <c r="J14" s="10"/>
    </row>
    <row r="15" spans="1:13" ht="12" x14ac:dyDescent="0.15">
      <c r="B15" s="23" t="s">
        <v>5</v>
      </c>
      <c r="E15" s="13"/>
      <c r="F15" s="16">
        <f>SUM(E8,NPV(C4,F8:J8))</f>
        <v>-66.818585417041902</v>
      </c>
      <c r="G15" s="16"/>
      <c r="H15" s="15"/>
      <c r="I15" s="10"/>
      <c r="J15" s="10"/>
    </row>
    <row r="16" spans="1:13" ht="12" customHeight="1" x14ac:dyDescent="0.2">
      <c r="B16" s="9"/>
      <c r="C16" s="9"/>
      <c r="D16" s="9"/>
      <c r="E16" s="9"/>
      <c r="F16" s="32"/>
      <c r="G16" s="19"/>
      <c r="H16" s="9"/>
    </row>
    <row r="17" spans="2:16" ht="12" x14ac:dyDescent="0.15">
      <c r="B17" s="23" t="s">
        <v>11</v>
      </c>
      <c r="E17" s="13"/>
      <c r="F17" s="33">
        <f>IRR(E8:J8)</f>
        <v>5.1895798127592263E-2</v>
      </c>
      <c r="G17" s="19"/>
      <c r="H17" s="10"/>
    </row>
    <row r="18" spans="2:16" ht="12" x14ac:dyDescent="0.15">
      <c r="B18" s="7" t="s">
        <v>12</v>
      </c>
      <c r="F18" s="16"/>
    </row>
    <row r="19" spans="2:16" ht="12" customHeight="1" x14ac:dyDescent="0.2">
      <c r="L19" s="60" t="s">
        <v>49</v>
      </c>
      <c r="M19" s="60"/>
      <c r="N19" s="60"/>
      <c r="O19" s="60"/>
      <c r="P19" s="60"/>
    </row>
    <row r="20" spans="2:16" ht="26" customHeight="1" x14ac:dyDescent="0.2">
      <c r="B20" s="50" t="s">
        <v>41</v>
      </c>
      <c r="C20" s="50"/>
      <c r="D20" s="50"/>
      <c r="E20" s="50"/>
      <c r="F20" s="50"/>
      <c r="L20" s="55" t="s">
        <v>47</v>
      </c>
    </row>
    <row r="21" spans="2:16" ht="12" customHeight="1" x14ac:dyDescent="0.2">
      <c r="E21" s="7" t="s">
        <v>52</v>
      </c>
      <c r="L21" s="56"/>
    </row>
    <row r="22" spans="2:16" ht="16" x14ac:dyDescent="0.2">
      <c r="B22" s="7" t="s">
        <v>42</v>
      </c>
      <c r="D22" s="12"/>
      <c r="E22" s="61"/>
      <c r="F22" s="7"/>
      <c r="L22" s="57" t="s">
        <v>43</v>
      </c>
    </row>
    <row r="23" spans="2:16" ht="16" x14ac:dyDescent="0.2">
      <c r="B23" s="7" t="s">
        <v>48</v>
      </c>
      <c r="E23" s="61"/>
      <c r="F23" s="7"/>
      <c r="L23" s="56"/>
    </row>
    <row r="24" spans="2:16" ht="16" x14ac:dyDescent="0.2">
      <c r="B24" s="63" t="s">
        <v>50</v>
      </c>
      <c r="C24" s="63"/>
      <c r="D24" s="63"/>
      <c r="E24" s="61"/>
      <c r="L24" s="57" t="s">
        <v>44</v>
      </c>
    </row>
    <row r="25" spans="2:16" ht="16" x14ac:dyDescent="0.2">
      <c r="B25" s="52" t="s">
        <v>51</v>
      </c>
      <c r="C25" s="52"/>
      <c r="D25" s="62"/>
      <c r="L25" s="57" t="s">
        <v>45</v>
      </c>
    </row>
    <row r="26" spans="2:16" ht="16" x14ac:dyDescent="0.2">
      <c r="L26" s="58" t="s">
        <v>46</v>
      </c>
    </row>
    <row r="27" spans="2:16" ht="16" x14ac:dyDescent="0.2">
      <c r="D27" s="12"/>
      <c r="L27" s="59"/>
    </row>
    <row r="28" spans="2:16" ht="16" x14ac:dyDescent="0.2">
      <c r="L28" s="59"/>
    </row>
  </sheetData>
  <mergeCells count="3">
    <mergeCell ref="F6:J6"/>
    <mergeCell ref="B20:F20"/>
    <mergeCell ref="L19:P19"/>
  </mergeCells>
  <hyperlinks>
    <hyperlink ref="L26" r:id="rId1" display="https://www.investopedia.com/terms/w/wacc.asp" xr:uid="{8C9804A3-BE67-C044-A22E-5F76877DF46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B30C-A0A6-9142-B971-A5B184AD009F}">
  <dimension ref="B1:F11"/>
  <sheetViews>
    <sheetView workbookViewId="0">
      <selection activeCell="E6" sqref="E6"/>
    </sheetView>
  </sheetViews>
  <sheetFormatPr baseColWidth="10" defaultColWidth="9.1640625" defaultRowHeight="12" x14ac:dyDescent="0.15"/>
  <cols>
    <col min="1" max="1" width="2" style="7" customWidth="1"/>
    <col min="2" max="2" width="9.1640625" style="7" customWidth="1"/>
    <col min="3" max="3" width="10.6640625" style="7" customWidth="1"/>
    <col min="4" max="4" width="10.6640625" style="28" customWidth="1"/>
    <col min="5" max="5" width="10.6640625" style="7" customWidth="1"/>
    <col min="6" max="8" width="9.1640625" style="7" customWidth="1"/>
    <col min="9" max="16384" width="9.1640625" style="7"/>
  </cols>
  <sheetData>
    <row r="1" spans="2:6" s="2" customFormat="1" ht="16" x14ac:dyDescent="0.2">
      <c r="B1" s="1" t="s">
        <v>18</v>
      </c>
    </row>
    <row r="2" spans="2:6" x14ac:dyDescent="0.15">
      <c r="D2" s="7"/>
    </row>
    <row r="3" spans="2:6" x14ac:dyDescent="0.15">
      <c r="D3" s="7"/>
    </row>
    <row r="4" spans="2:6" x14ac:dyDescent="0.15">
      <c r="C4" s="40" t="s">
        <v>19</v>
      </c>
      <c r="D4" s="40" t="s">
        <v>20</v>
      </c>
      <c r="E4" s="40" t="s">
        <v>21</v>
      </c>
      <c r="F4" s="40" t="s">
        <v>21</v>
      </c>
    </row>
    <row r="5" spans="2:6" ht="15" customHeight="1" x14ac:dyDescent="0.15">
      <c r="C5" s="39">
        <v>43466</v>
      </c>
      <c r="D5" s="39">
        <f>EOMONTH(C5, 1)</f>
        <v>43524</v>
      </c>
      <c r="E5" s="39">
        <f>EDATE(C5, 5)</f>
        <v>43617</v>
      </c>
      <c r="F5" s="39">
        <f>EDATE(C5, 5*12)</f>
        <v>45292</v>
      </c>
    </row>
    <row r="6" spans="2:6" ht="15" customHeight="1" x14ac:dyDescent="0.15">
      <c r="C6" s="39">
        <v>43957</v>
      </c>
      <c r="D6" s="39"/>
      <c r="E6" s="39"/>
      <c r="F6" s="39"/>
    </row>
    <row r="7" spans="2:6" ht="15" customHeight="1" x14ac:dyDescent="0.15">
      <c r="C7" s="39">
        <v>44337</v>
      </c>
      <c r="D7" s="39"/>
      <c r="E7" s="39"/>
      <c r="F7" s="39"/>
    </row>
    <row r="8" spans="2:6" x14ac:dyDescent="0.15">
      <c r="C8" s="41"/>
      <c r="D8" s="15"/>
      <c r="E8" s="15"/>
      <c r="F8" s="15"/>
    </row>
    <row r="9" spans="2:6" x14ac:dyDescent="0.15">
      <c r="C9" s="41"/>
      <c r="D9" s="42"/>
      <c r="E9" s="9"/>
      <c r="F9" s="9"/>
    </row>
    <row r="10" spans="2:6" x14ac:dyDescent="0.15">
      <c r="C10" s="28"/>
      <c r="D10" s="9"/>
      <c r="E10" s="9"/>
      <c r="F10" s="9"/>
    </row>
    <row r="11" spans="2:6" x14ac:dyDescent="0.15">
      <c r="D1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A110-9B06-C843-B01A-E2828943AD73}">
  <dimension ref="B1:P29"/>
  <sheetViews>
    <sheetView workbookViewId="0">
      <selection activeCell="D13" sqref="D13"/>
    </sheetView>
  </sheetViews>
  <sheetFormatPr baseColWidth="10" defaultColWidth="9.1640625" defaultRowHeight="12" x14ac:dyDescent="0.15"/>
  <cols>
    <col min="1" max="1" width="2" style="7" customWidth="1"/>
    <col min="2" max="2" width="13" style="7" customWidth="1"/>
    <col min="3" max="3" width="14" style="7" customWidth="1"/>
    <col min="4" max="4" width="13.5" style="39" customWidth="1"/>
    <col min="5" max="5" width="6.1640625" style="7" customWidth="1"/>
    <col min="6" max="6" width="9.1640625" style="7" customWidth="1"/>
    <col min="7" max="7" width="9.6640625" style="7" customWidth="1"/>
    <col min="8" max="8" width="13.83203125" style="7" customWidth="1"/>
    <col min="9" max="9" width="10.5" style="7" bestFit="1" customWidth="1"/>
    <col min="10" max="10" width="10.5" style="7" customWidth="1"/>
    <col min="11" max="11" width="12.33203125" style="7" customWidth="1"/>
    <col min="12" max="12" width="9.33203125" style="7" bestFit="1" customWidth="1"/>
    <col min="13" max="13" width="9.83203125" style="7" bestFit="1" customWidth="1"/>
    <col min="14" max="14" width="13.33203125" style="7" customWidth="1"/>
    <col min="15" max="15" width="9.83203125" style="7" bestFit="1" customWidth="1"/>
    <col min="16" max="16384" width="9.1640625" style="7"/>
  </cols>
  <sheetData>
    <row r="1" spans="2:16" s="2" customFormat="1" ht="16" x14ac:dyDescent="0.2">
      <c r="B1" s="1" t="s">
        <v>22</v>
      </c>
    </row>
    <row r="2" spans="2:16" x14ac:dyDescent="0.15">
      <c r="D2" s="7"/>
    </row>
    <row r="3" spans="2:16" x14ac:dyDescent="0.15">
      <c r="D3" s="7"/>
    </row>
    <row r="4" spans="2:16" x14ac:dyDescent="0.15">
      <c r="D4" s="7"/>
    </row>
    <row r="5" spans="2:16" x14ac:dyDescent="0.15">
      <c r="D5" s="7"/>
    </row>
    <row r="6" spans="2:16" x14ac:dyDescent="0.15">
      <c r="D6" s="7"/>
    </row>
    <row r="7" spans="2:16" x14ac:dyDescent="0.15">
      <c r="D7" s="7"/>
    </row>
    <row r="8" spans="2:16" x14ac:dyDescent="0.15">
      <c r="D8" s="7"/>
    </row>
    <row r="9" spans="2:16" x14ac:dyDescent="0.15">
      <c r="D9" s="7"/>
    </row>
    <row r="10" spans="2:16" x14ac:dyDescent="0.15">
      <c r="D10" s="7"/>
    </row>
    <row r="11" spans="2:16" x14ac:dyDescent="0.15">
      <c r="D11" s="7"/>
    </row>
    <row r="12" spans="2:16" x14ac:dyDescent="0.15">
      <c r="C12" s="43"/>
      <c r="D12" s="7"/>
    </row>
    <row r="13" spans="2:16" x14ac:dyDescent="0.15">
      <c r="D13" s="7"/>
    </row>
    <row r="14" spans="2:16" x14ac:dyDescent="0.15">
      <c r="D14" s="7"/>
    </row>
    <row r="15" spans="2:16" x14ac:dyDescent="0.15">
      <c r="D15" s="7"/>
    </row>
    <row r="16" spans="2:16" ht="13" thickBot="1" x14ac:dyDescent="0.2">
      <c r="C16" s="44" t="s">
        <v>21</v>
      </c>
      <c r="D16" s="44" t="s">
        <v>20</v>
      </c>
      <c r="E16" s="44" t="s">
        <v>23</v>
      </c>
      <c r="F16" s="44" t="s">
        <v>24</v>
      </c>
      <c r="G16" s="44" t="s">
        <v>25</v>
      </c>
      <c r="H16" s="44" t="s">
        <v>26</v>
      </c>
      <c r="J16" s="45"/>
      <c r="K16" s="45"/>
      <c r="L16" s="45"/>
      <c r="M16" s="45"/>
      <c r="N16" s="45"/>
      <c r="O16" s="45"/>
      <c r="P16" s="45"/>
    </row>
    <row r="17" spans="2:16" x14ac:dyDescent="0.15">
      <c r="B17" s="46" t="s">
        <v>27</v>
      </c>
      <c r="C17" s="47">
        <v>42750</v>
      </c>
      <c r="D17" s="48"/>
      <c r="E17" s="9"/>
      <c r="F17" s="9"/>
      <c r="G17" s="9"/>
      <c r="H17" s="39"/>
      <c r="J17" s="49"/>
      <c r="K17" s="49"/>
      <c r="L17" s="49"/>
      <c r="M17" s="49"/>
      <c r="N17" s="49"/>
      <c r="O17" s="49"/>
      <c r="P17" s="49"/>
    </row>
    <row r="18" spans="2:16" x14ac:dyDescent="0.15">
      <c r="B18" s="46" t="s">
        <v>28</v>
      </c>
      <c r="C18" s="48"/>
      <c r="D18" s="48"/>
      <c r="E18" s="9"/>
      <c r="F18" s="9"/>
      <c r="G18" s="9"/>
      <c r="H18" s="39"/>
      <c r="J18" s="45"/>
      <c r="K18" s="45"/>
      <c r="L18" s="45"/>
      <c r="M18" s="45"/>
      <c r="N18" s="45"/>
      <c r="O18" s="45"/>
      <c r="P18" s="45"/>
    </row>
    <row r="19" spans="2:16" x14ac:dyDescent="0.15">
      <c r="B19" s="46" t="s">
        <v>29</v>
      </c>
      <c r="C19" s="48"/>
      <c r="D19" s="48"/>
      <c r="E19" s="9"/>
      <c r="F19" s="9"/>
      <c r="G19" s="9"/>
      <c r="H19" s="39"/>
    </row>
    <row r="20" spans="2:16" x14ac:dyDescent="0.15">
      <c r="B20" s="46" t="s">
        <v>30</v>
      </c>
      <c r="C20" s="48"/>
      <c r="D20" s="48"/>
      <c r="E20" s="9"/>
      <c r="F20" s="9"/>
      <c r="G20" s="9"/>
      <c r="H20" s="39"/>
    </row>
    <row r="21" spans="2:16" x14ac:dyDescent="0.15">
      <c r="B21" s="46" t="s">
        <v>31</v>
      </c>
      <c r="C21" s="48"/>
      <c r="D21" s="48"/>
      <c r="E21" s="9"/>
      <c r="F21" s="9"/>
      <c r="G21" s="9"/>
      <c r="H21" s="39"/>
    </row>
    <row r="22" spans="2:16" x14ac:dyDescent="0.15">
      <c r="B22" s="46" t="s">
        <v>32</v>
      </c>
      <c r="C22" s="48"/>
      <c r="D22" s="48"/>
      <c r="E22" s="9"/>
      <c r="F22" s="9"/>
      <c r="G22" s="9"/>
      <c r="H22" s="39"/>
    </row>
    <row r="23" spans="2:16" x14ac:dyDescent="0.15">
      <c r="B23" s="46" t="s">
        <v>33</v>
      </c>
      <c r="C23" s="48"/>
      <c r="D23" s="48"/>
      <c r="E23" s="9"/>
      <c r="F23" s="9"/>
      <c r="G23" s="9"/>
      <c r="H23" s="39"/>
    </row>
    <row r="24" spans="2:16" x14ac:dyDescent="0.15">
      <c r="B24" s="46" t="s">
        <v>34</v>
      </c>
      <c r="C24" s="48"/>
      <c r="D24" s="48"/>
      <c r="E24" s="9"/>
      <c r="F24" s="9"/>
      <c r="G24" s="9"/>
      <c r="H24" s="39"/>
    </row>
    <row r="25" spans="2:16" x14ac:dyDescent="0.15">
      <c r="B25" s="46" t="s">
        <v>35</v>
      </c>
      <c r="C25" s="48"/>
      <c r="D25" s="48"/>
      <c r="E25" s="9"/>
      <c r="F25" s="9"/>
      <c r="G25" s="9"/>
      <c r="H25" s="39"/>
    </row>
    <row r="26" spans="2:16" x14ac:dyDescent="0.15">
      <c r="B26" s="46" t="s">
        <v>36</v>
      </c>
      <c r="C26" s="48"/>
      <c r="D26" s="48"/>
      <c r="E26" s="9"/>
      <c r="F26" s="9"/>
      <c r="G26" s="9"/>
      <c r="H26" s="39"/>
    </row>
    <row r="27" spans="2:16" x14ac:dyDescent="0.15">
      <c r="B27" s="46" t="s">
        <v>37</v>
      </c>
      <c r="C27" s="48"/>
      <c r="D27" s="48"/>
      <c r="E27" s="9"/>
      <c r="F27" s="9"/>
      <c r="G27" s="9"/>
      <c r="H27" s="39"/>
    </row>
    <row r="28" spans="2:16" x14ac:dyDescent="0.15">
      <c r="B28" s="46" t="s">
        <v>38</v>
      </c>
      <c r="C28" s="48"/>
      <c r="D28" s="48"/>
      <c r="E28" s="9"/>
      <c r="F28" s="9"/>
      <c r="G28" s="9"/>
      <c r="H28" s="39"/>
    </row>
    <row r="29" spans="2:16" x14ac:dyDescent="0.15">
      <c r="C29" s="45"/>
      <c r="E29" s="49"/>
      <c r="F29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DCF &amp; NPV</vt:lpstr>
      <vt:lpstr>IRR_Solved</vt:lpstr>
      <vt:lpstr>IRR_E</vt:lpstr>
      <vt:lpstr>DCF Valuation</vt:lpstr>
      <vt:lpstr>EOMONTH &amp; EDATE</vt:lpstr>
      <vt:lpstr>Date Functions_E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2022-09-26T02:34:11Z</dcterms:created>
  <dcterms:modified xsi:type="dcterms:W3CDTF">2022-09-27T02:28:12Z</dcterms:modified>
</cp:coreProperties>
</file>