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Desktop\"/>
    </mc:Choice>
  </mc:AlternateContent>
  <xr:revisionPtr revIDLastSave="0" documentId="13_ncr:1_{765794F7-44B4-4A44-8840-5AC70C6D1150}" xr6:coauthVersionLast="45" xr6:coauthVersionMax="45" xr10:uidLastSave="{00000000-0000-0000-0000-000000000000}"/>
  <bookViews>
    <workbookView xWindow="-108" yWindow="-108" windowWidth="23256" windowHeight="12576" xr2:uid="{7260364B-A627-44CF-9F73-7455D871F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E13" i="1"/>
  <c r="D13" i="1"/>
  <c r="F13" i="1" s="1"/>
  <c r="F8" i="1"/>
  <c r="E8" i="1"/>
  <c r="F7" i="1"/>
  <c r="E7" i="1"/>
  <c r="F6" i="1"/>
  <c r="E6" i="1"/>
  <c r="F5" i="1"/>
  <c r="E5" i="1"/>
  <c r="E4" i="1"/>
  <c r="D4" i="1"/>
  <c r="F4" i="1" s="1"/>
  <c r="F10" i="1" l="1"/>
  <c r="I21" i="1"/>
  <c r="C26" i="1"/>
  <c r="D26" i="1"/>
  <c r="C29" i="1"/>
  <c r="D29" i="1" s="1"/>
  <c r="C28" i="1"/>
  <c r="D28" i="1" s="1"/>
  <c r="C27" i="1"/>
  <c r="D27" i="1" s="1"/>
  <c r="C23" i="1"/>
  <c r="D23" i="1" s="1"/>
  <c r="C22" i="1"/>
  <c r="D22" i="1" s="1"/>
  <c r="C21" i="1"/>
  <c r="D21" i="1" s="1"/>
  <c r="C20" i="1"/>
  <c r="D20" i="1" s="1"/>
  <c r="P10" i="1" l="1"/>
  <c r="N10" i="1"/>
  <c r="O9" i="1" s="1"/>
  <c r="L10" i="1"/>
  <c r="M9" i="1" s="1"/>
  <c r="Q9" i="1"/>
  <c r="K9" i="1"/>
  <c r="Q8" i="1"/>
  <c r="O8" i="1"/>
  <c r="K8" i="1"/>
  <c r="Q7" i="1"/>
  <c r="O7" i="1"/>
  <c r="K7" i="1"/>
  <c r="Q6" i="1"/>
  <c r="O6" i="1"/>
  <c r="K6" i="1"/>
  <c r="Q5" i="1"/>
  <c r="K5" i="1"/>
  <c r="I22" i="1"/>
  <c r="K21" i="1" s="1"/>
  <c r="I23" i="1"/>
  <c r="M24" i="1" s="1"/>
  <c r="I24" i="1"/>
  <c r="O14" i="1"/>
  <c r="P14" i="1" s="1"/>
  <c r="P15" i="1"/>
  <c r="P16" i="1"/>
  <c r="P17" i="1"/>
  <c r="P18" i="1"/>
  <c r="G13" i="1"/>
  <c r="G14" i="1"/>
  <c r="G15" i="1"/>
  <c r="G16" i="1"/>
  <c r="G17" i="1"/>
  <c r="F18" i="1"/>
  <c r="G5" i="1"/>
  <c r="G6" i="1"/>
  <c r="G7" i="1"/>
  <c r="G8" i="1"/>
  <c r="G4" i="1"/>
  <c r="K23" i="1" l="1"/>
  <c r="K26" i="1" s="1"/>
  <c r="Q10" i="1"/>
  <c r="K10" i="1"/>
  <c r="O5" i="1"/>
  <c r="O10" i="1" s="1"/>
  <c r="G10" i="1"/>
  <c r="M22" i="1"/>
  <c r="M5" i="1"/>
  <c r="M6" i="1"/>
  <c r="M7" i="1"/>
  <c r="M8" i="1"/>
  <c r="G18" i="1"/>
  <c r="K29" i="1" l="1"/>
  <c r="K30" i="1"/>
  <c r="M10" i="1"/>
  <c r="M26" i="1"/>
  <c r="M30" i="1" s="1"/>
  <c r="M29" i="1" l="1"/>
</calcChain>
</file>

<file path=xl/sharedStrings.xml><?xml version="1.0" encoding="utf-8"?>
<sst xmlns="http://schemas.openxmlformats.org/spreadsheetml/2006/main" count="74" uniqueCount="57">
  <si>
    <t>Sum(Male)</t>
  </si>
  <si>
    <t>Sum(Female)</t>
  </si>
  <si>
    <t>new Male</t>
  </si>
  <si>
    <t>new Female</t>
  </si>
  <si>
    <t>MALE</t>
  </si>
  <si>
    <t>FEMALE</t>
  </si>
  <si>
    <t>Recurrence</t>
  </si>
  <si>
    <t>Men</t>
  </si>
  <si>
    <t>Women</t>
  </si>
  <si>
    <t>White</t>
  </si>
  <si>
    <t>Black</t>
  </si>
  <si>
    <t>Total</t>
  </si>
  <si>
    <t>313.9 milioane</t>
  </si>
  <si>
    <t>306.8 millioane</t>
  </si>
  <si>
    <t>321 milioane</t>
  </si>
  <si>
    <t>Media</t>
  </si>
  <si>
    <t>Risk of brain</t>
  </si>
  <si>
    <t>Gender</t>
  </si>
  <si>
    <t>Skin color</t>
  </si>
  <si>
    <t>STAGES</t>
  </si>
  <si>
    <t>white</t>
  </si>
  <si>
    <t>black</t>
  </si>
  <si>
    <t>male</t>
  </si>
  <si>
    <t>norm</t>
  </si>
  <si>
    <t>female</t>
  </si>
  <si>
    <t>all stages</t>
  </si>
  <si>
    <t>localized</t>
  </si>
  <si>
    <t>distant</t>
  </si>
  <si>
    <t>unknown</t>
  </si>
  <si>
    <t>sum</t>
  </si>
  <si>
    <t>Surgery</t>
  </si>
  <si>
    <t>Radio</t>
  </si>
  <si>
    <t>All</t>
  </si>
  <si>
    <t>Localized</t>
  </si>
  <si>
    <t>Regional</t>
  </si>
  <si>
    <t>Distant</t>
  </si>
  <si>
    <t>Unstaged</t>
  </si>
  <si>
    <t>TREATMENT</t>
  </si>
  <si>
    <t>*Localized</t>
  </si>
  <si>
    <t>*Distant</t>
  </si>
  <si>
    <t>Male(White)</t>
  </si>
  <si>
    <t>Female(White)</t>
  </si>
  <si>
    <t>Male(Black)</t>
  </si>
  <si>
    <t>Female(Black)</t>
  </si>
  <si>
    <t>newMale</t>
  </si>
  <si>
    <t>newFemale</t>
  </si>
  <si>
    <t>By Age</t>
  </si>
  <si>
    <t>By Stage</t>
  </si>
  <si>
    <t>Sum</t>
  </si>
  <si>
    <t>%</t>
  </si>
  <si>
    <t>normalized %</t>
  </si>
  <si>
    <t>Black men</t>
  </si>
  <si>
    <t>White men</t>
  </si>
  <si>
    <t>White women</t>
  </si>
  <si>
    <t>Black women</t>
  </si>
  <si>
    <t>Population</t>
  </si>
  <si>
    <t>313.9/100.000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</si>
</sst>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2E4-64E3-40DE-9395-CA7755B807CE}">
  <dimension ref="A1:S35"/>
  <sheetViews>
    <sheetView tabSelected="1" zoomScale="85" zoomScaleNormal="85" workbookViewId="0">
      <selection activeCell="S12" sqref="S12"/>
    </sheetView>
  </sheetViews>
  <sheetFormatPr defaultRowHeight="14.4" x14ac:dyDescent="0.3"/>
  <cols>
    <col min="1" max="1" width="12.44140625" customWidth="1"/>
    <col min="2" max="2" width="13.44140625" customWidth="1"/>
    <col min="3" max="3" width="14.21875" customWidth="1"/>
    <col min="4" max="4" width="12.77734375" customWidth="1"/>
    <col min="5" max="5" width="16.77734375" customWidth="1"/>
    <col min="6" max="6" width="13" customWidth="1"/>
    <col min="7" max="7" width="14.88671875" customWidth="1"/>
    <col min="8" max="8" width="16.21875" customWidth="1"/>
    <col min="9" max="9" width="13.44140625" customWidth="1"/>
    <col min="13" max="13" width="11.77734375" customWidth="1"/>
    <col min="16" max="16" width="12.5546875" customWidth="1"/>
  </cols>
  <sheetData>
    <row r="1" spans="1:19" x14ac:dyDescent="0.3">
      <c r="A1" s="3"/>
    </row>
    <row r="2" spans="1:19" x14ac:dyDescent="0.3">
      <c r="A2" s="3"/>
      <c r="B2" s="4" t="s">
        <v>46</v>
      </c>
      <c r="C2" s="4"/>
      <c r="D2" s="4"/>
      <c r="E2" s="4"/>
      <c r="F2" s="4"/>
      <c r="G2" s="4"/>
      <c r="I2" s="5" t="s">
        <v>47</v>
      </c>
      <c r="J2" s="6"/>
      <c r="K2" s="6"/>
      <c r="L2" s="6"/>
      <c r="M2" s="6"/>
      <c r="N2" s="6"/>
      <c r="O2" s="6"/>
      <c r="P2" s="6"/>
      <c r="Q2" s="7"/>
    </row>
    <row r="3" spans="1:19" x14ac:dyDescent="0.3">
      <c r="A3" s="3"/>
      <c r="B3" s="1" t="s">
        <v>40</v>
      </c>
      <c r="C3" s="1" t="s">
        <v>41</v>
      </c>
      <c r="D3" s="1" t="s">
        <v>0</v>
      </c>
      <c r="E3" s="1" t="s">
        <v>1</v>
      </c>
      <c r="F3" s="1" t="s">
        <v>2</v>
      </c>
      <c r="G3" s="1" t="s">
        <v>3</v>
      </c>
      <c r="I3" s="1" t="s">
        <v>19</v>
      </c>
      <c r="J3" s="1" t="s">
        <v>20</v>
      </c>
      <c r="K3" s="1"/>
      <c r="L3" s="1"/>
      <c r="M3" s="1"/>
      <c r="N3" s="1" t="s">
        <v>21</v>
      </c>
      <c r="O3" s="1"/>
      <c r="P3" s="1"/>
      <c r="Q3" s="1"/>
    </row>
    <row r="4" spans="1:19" x14ac:dyDescent="0.3">
      <c r="A4" s="3"/>
      <c r="B4" s="1">
        <v>67.7</v>
      </c>
      <c r="C4" s="1">
        <v>72.599999999999994</v>
      </c>
      <c r="D4" s="1">
        <f>SUM(B4:B8)</f>
        <v>121.9</v>
      </c>
      <c r="E4" s="1">
        <f>SUM(C4:C8)</f>
        <v>141.5</v>
      </c>
      <c r="F4" s="1">
        <f>B4/D4</f>
        <v>0.55537325676784244</v>
      </c>
      <c r="G4" s="1">
        <f>C4/E4</f>
        <v>0.5130742049469964</v>
      </c>
      <c r="I4" s="1"/>
      <c r="J4" s="1" t="s">
        <v>22</v>
      </c>
      <c r="K4" s="1" t="s">
        <v>23</v>
      </c>
      <c r="L4" s="1" t="s">
        <v>24</v>
      </c>
      <c r="M4" s="1" t="s">
        <v>23</v>
      </c>
      <c r="N4" s="1" t="s">
        <v>22</v>
      </c>
      <c r="O4" s="1" t="s">
        <v>23</v>
      </c>
      <c r="P4" s="1" t="s">
        <v>24</v>
      </c>
      <c r="Q4" s="1" t="s">
        <v>23</v>
      </c>
    </row>
    <row r="5" spans="1:19" x14ac:dyDescent="0.3">
      <c r="A5" s="3"/>
      <c r="B5" s="1">
        <v>29.1</v>
      </c>
      <c r="C5" s="1">
        <v>36.9</v>
      </c>
      <c r="D5" s="1">
        <v>121.9</v>
      </c>
      <c r="E5" s="1">
        <f>SUM(C4:C8)</f>
        <v>141.5</v>
      </c>
      <c r="F5" s="1">
        <f>B5/D5</f>
        <v>0.2387202625102543</v>
      </c>
      <c r="G5" s="1">
        <f>C5/E5</f>
        <v>0.26077738515901061</v>
      </c>
      <c r="I5" s="1" t="s">
        <v>25</v>
      </c>
      <c r="J5" s="1">
        <v>30.4</v>
      </c>
      <c r="K5" s="1">
        <f>(J5:J9)/J10</f>
        <v>0.22585438335809807</v>
      </c>
      <c r="L5" s="1">
        <v>33.4</v>
      </c>
      <c r="M5" s="1">
        <f>(L5:L9)/L10</f>
        <v>0.22075346992729675</v>
      </c>
      <c r="N5" s="1">
        <v>37.1</v>
      </c>
      <c r="O5" s="1">
        <f>(N5:N9)/N10</f>
        <v>0.21067575241340145</v>
      </c>
      <c r="P5" s="1">
        <v>40.4</v>
      </c>
      <c r="Q5" s="1">
        <f>(P5:P9)/P10</f>
        <v>0.19794218520333173</v>
      </c>
    </row>
    <row r="6" spans="1:19" x14ac:dyDescent="0.3">
      <c r="A6" s="3"/>
      <c r="B6" s="1">
        <v>13.8</v>
      </c>
      <c r="C6" s="1">
        <v>17.2</v>
      </c>
      <c r="D6" s="1">
        <v>121.9</v>
      </c>
      <c r="E6" s="1">
        <f>SUM(C4:C8)</f>
        <v>141.5</v>
      </c>
      <c r="F6" s="1">
        <f>B6/D6</f>
        <v>0.11320754716981132</v>
      </c>
      <c r="G6" s="1">
        <f>C6/E6</f>
        <v>0.1215547703180212</v>
      </c>
      <c r="I6" s="1" t="s">
        <v>26</v>
      </c>
      <c r="J6" s="1">
        <v>33</v>
      </c>
      <c r="K6" s="1">
        <f>(J5:J9) / J10</f>
        <v>0.24517087667161963</v>
      </c>
      <c r="L6" s="1">
        <v>36.5</v>
      </c>
      <c r="M6" s="1">
        <f>(L5:L9)/L10</f>
        <v>0.24124256444150693</v>
      </c>
      <c r="N6" s="1">
        <v>39.700000000000003</v>
      </c>
      <c r="O6" s="1">
        <f>(N5:N9)/N10</f>
        <v>0.22544009085746733</v>
      </c>
      <c r="P6" s="1">
        <v>41.7</v>
      </c>
      <c r="Q6" s="1">
        <f>(P5:P9)/P10</f>
        <v>0.20431161195492412</v>
      </c>
    </row>
    <row r="7" spans="1:19" x14ac:dyDescent="0.3">
      <c r="A7" s="3"/>
      <c r="B7" s="1">
        <v>7.2</v>
      </c>
      <c r="C7" s="1">
        <v>11</v>
      </c>
      <c r="D7" s="1">
        <v>121.9</v>
      </c>
      <c r="E7" s="1">
        <f>SUM(C4:C8)</f>
        <v>141.5</v>
      </c>
      <c r="F7" s="1">
        <f>B7/D7</f>
        <v>5.9064807219031991E-2</v>
      </c>
      <c r="G7" s="1">
        <f>C7/E7</f>
        <v>7.7738515901060068E-2</v>
      </c>
      <c r="I7" s="1" t="s">
        <v>26</v>
      </c>
      <c r="J7" s="1">
        <v>18.7</v>
      </c>
      <c r="K7" s="1">
        <f>(J5:J9)/J10</f>
        <v>0.13893016344725112</v>
      </c>
      <c r="L7" s="1">
        <v>19.8</v>
      </c>
      <c r="M7" s="1">
        <f>(L5:L9)/L10</f>
        <v>0.13086582947785855</v>
      </c>
      <c r="N7" s="1">
        <v>20.5</v>
      </c>
      <c r="O7" s="1">
        <f>(N5:N9)/N10</f>
        <v>0.11641113003975012</v>
      </c>
      <c r="P7" s="1">
        <v>31.3</v>
      </c>
      <c r="Q7" s="1">
        <f>(P5:P9)/P10</f>
        <v>0.15335619794218525</v>
      </c>
    </row>
    <row r="8" spans="1:19" x14ac:dyDescent="0.3">
      <c r="A8" s="3"/>
      <c r="B8" s="1">
        <v>4.0999999999999996</v>
      </c>
      <c r="C8" s="1">
        <v>3.8</v>
      </c>
      <c r="D8" s="1">
        <v>121.9</v>
      </c>
      <c r="E8" s="1">
        <f>SUM(C4:C8)</f>
        <v>141.5</v>
      </c>
      <c r="F8" s="1">
        <f>B8/D8</f>
        <v>3.3634126333059879E-2</v>
      </c>
      <c r="G8" s="1">
        <f>C8/E8</f>
        <v>2.6855123674911659E-2</v>
      </c>
      <c r="I8" s="1" t="s">
        <v>27</v>
      </c>
      <c r="J8" s="1">
        <v>27.9</v>
      </c>
      <c r="K8" s="1">
        <f>(J5:J9)/J10</f>
        <v>0.20728083209509657</v>
      </c>
      <c r="L8" s="1">
        <v>35.299999999999997</v>
      </c>
      <c r="M8" s="1">
        <f>(L5:L9)/L10</f>
        <v>0.2333113020489094</v>
      </c>
      <c r="N8" s="1">
        <v>39.799999999999997</v>
      </c>
      <c r="O8" s="1">
        <f>(N5:N9)/N10</f>
        <v>0.22600795002839291</v>
      </c>
      <c r="P8" s="1">
        <v>45.5</v>
      </c>
      <c r="Q8" s="1">
        <f>(P5:P9)/P10</f>
        <v>0.22292993630573252</v>
      </c>
    </row>
    <row r="9" spans="1:19" x14ac:dyDescent="0.3">
      <c r="A9" s="3"/>
      <c r="B9" s="1"/>
      <c r="C9" s="1"/>
      <c r="D9" s="1"/>
      <c r="E9" s="1"/>
      <c r="F9" s="1"/>
      <c r="G9" s="1"/>
      <c r="I9" s="1" t="s">
        <v>28</v>
      </c>
      <c r="J9" s="1">
        <v>24.6</v>
      </c>
      <c r="K9" s="1">
        <f>(J5:J9)/J10</f>
        <v>0.18276374442793464</v>
      </c>
      <c r="L9" s="1">
        <v>26.3</v>
      </c>
      <c r="M9" s="1">
        <f>(L5:L9)/L10</f>
        <v>0.17382683410442828</v>
      </c>
      <c r="N9" s="1">
        <v>39</v>
      </c>
      <c r="O9" s="1">
        <f>(N5:N9)/N10</f>
        <v>0.22146507666098805</v>
      </c>
      <c r="P9" s="1">
        <v>45.2</v>
      </c>
      <c r="Q9" s="1">
        <f>(P5:P9)/P10</f>
        <v>0.22146006859382661</v>
      </c>
    </row>
    <row r="10" spans="1:19" x14ac:dyDescent="0.3">
      <c r="A10" s="3"/>
      <c r="B10" s="1"/>
      <c r="C10" s="1"/>
      <c r="D10" s="1"/>
      <c r="E10" s="1"/>
      <c r="F10" s="1">
        <f>SUM(F4:F8)</f>
        <v>0.99999999999999978</v>
      </c>
      <c r="G10" s="1">
        <f>SUM(G4:G8)</f>
        <v>0.99999999999999989</v>
      </c>
      <c r="I10" s="1" t="s">
        <v>29</v>
      </c>
      <c r="J10" s="1">
        <v>134.6</v>
      </c>
      <c r="K10" s="1">
        <f>SUM(K5:K9)</f>
        <v>1</v>
      </c>
      <c r="L10" s="1">
        <f>SUM(L5:L9)</f>
        <v>151.30000000000001</v>
      </c>
      <c r="M10" s="1">
        <f>SUM(M5:M9)</f>
        <v>0.99999999999999978</v>
      </c>
      <c r="N10" s="1">
        <f>SUM(N5:N9)</f>
        <v>176.10000000000002</v>
      </c>
      <c r="O10" s="1">
        <f>SUM(O5:O9)</f>
        <v>0.99999999999999978</v>
      </c>
      <c r="P10" s="1">
        <f>SUM(P5:P9)</f>
        <v>204.09999999999997</v>
      </c>
      <c r="Q10" s="2">
        <f>SUM(Q5:Q9)</f>
        <v>1.0000000000000002</v>
      </c>
      <c r="R10" s="3"/>
      <c r="S10" s="3"/>
    </row>
    <row r="11" spans="1:19" x14ac:dyDescent="0.3">
      <c r="A11" s="3"/>
      <c r="B11" s="1"/>
      <c r="C11" s="1"/>
      <c r="D11" s="1"/>
      <c r="E11" s="1"/>
      <c r="F11" s="1"/>
      <c r="G11" s="1"/>
    </row>
    <row r="12" spans="1:19" x14ac:dyDescent="0.3">
      <c r="A12" s="3"/>
      <c r="B12" s="1" t="s">
        <v>42</v>
      </c>
      <c r="C12" s="1" t="s">
        <v>43</v>
      </c>
      <c r="D12" s="1" t="s">
        <v>0</v>
      </c>
      <c r="E12" s="1" t="s">
        <v>1</v>
      </c>
      <c r="F12" s="1" t="s">
        <v>44</v>
      </c>
      <c r="G12" s="1" t="s">
        <v>45</v>
      </c>
    </row>
    <row r="13" spans="1:19" x14ac:dyDescent="0.3">
      <c r="A13" s="3"/>
      <c r="B13" s="1">
        <v>63.5</v>
      </c>
      <c r="C13" s="1">
        <v>67.8</v>
      </c>
      <c r="D13" s="1">
        <f>SUM(B13:B17)</f>
        <v>125</v>
      </c>
      <c r="E13" s="1">
        <f>SUM(C13:C17)</f>
        <v>139.69999999999999</v>
      </c>
      <c r="F13" s="1">
        <f>(B13/D13)</f>
        <v>0.50800000000000001</v>
      </c>
      <c r="G13" s="1">
        <f>C13/E13</f>
        <v>0.48532569792412317</v>
      </c>
      <c r="I13" s="1" t="s">
        <v>37</v>
      </c>
      <c r="J13" s="1" t="s">
        <v>30</v>
      </c>
      <c r="K13" s="1" t="s">
        <v>31</v>
      </c>
      <c r="M13" s="1" t="s">
        <v>6</v>
      </c>
      <c r="N13" s="1" t="s">
        <v>49</v>
      </c>
      <c r="O13" s="1" t="s">
        <v>48</v>
      </c>
      <c r="P13" s="1" t="s">
        <v>50</v>
      </c>
    </row>
    <row r="14" spans="1:19" x14ac:dyDescent="0.3">
      <c r="A14" s="3"/>
      <c r="B14" s="1">
        <v>26.3</v>
      </c>
      <c r="C14" s="1">
        <v>32.4</v>
      </c>
      <c r="D14" s="1">
        <v>125</v>
      </c>
      <c r="E14" s="1">
        <v>139.69999999999999</v>
      </c>
      <c r="F14" s="1">
        <f>(B14/D14)</f>
        <v>0.2104</v>
      </c>
      <c r="G14" s="1">
        <f>C14/E14</f>
        <v>0.23192555476020044</v>
      </c>
      <c r="I14" s="1" t="s">
        <v>32</v>
      </c>
      <c r="J14" s="1">
        <v>0.85</v>
      </c>
      <c r="K14" s="1">
        <v>0.15</v>
      </c>
      <c r="M14" s="1" t="s">
        <v>32</v>
      </c>
      <c r="N14" s="1">
        <v>100</v>
      </c>
      <c r="O14" s="1">
        <f>SUM(N14:N18)</f>
        <v>179</v>
      </c>
      <c r="P14" s="1">
        <f>(N14/O14)</f>
        <v>0.55865921787709494</v>
      </c>
    </row>
    <row r="15" spans="1:19" x14ac:dyDescent="0.3">
      <c r="A15" s="3"/>
      <c r="B15" s="1">
        <v>12.8</v>
      </c>
      <c r="C15" s="1">
        <v>23.3</v>
      </c>
      <c r="D15" s="1">
        <v>125</v>
      </c>
      <c r="E15" s="1">
        <v>139.69999999999999</v>
      </c>
      <c r="F15" s="1">
        <f>(B15/D15)</f>
        <v>0.1024</v>
      </c>
      <c r="G15" s="1">
        <f>C15/E15</f>
        <v>0.16678596993557626</v>
      </c>
      <c r="I15" s="1" t="s">
        <v>33</v>
      </c>
      <c r="J15" s="1">
        <v>0.1</v>
      </c>
      <c r="K15" s="1">
        <v>0.9</v>
      </c>
      <c r="M15" s="1" t="s">
        <v>38</v>
      </c>
      <c r="N15" s="1">
        <v>17</v>
      </c>
      <c r="O15" s="1">
        <v>179</v>
      </c>
      <c r="P15" s="1">
        <f t="shared" ref="P15:P18" si="0">(N15/O15)</f>
        <v>9.4972067039106142E-2</v>
      </c>
    </row>
    <row r="16" spans="1:19" x14ac:dyDescent="0.3">
      <c r="B16" s="1">
        <v>10.9</v>
      </c>
      <c r="C16" s="1">
        <v>7.2</v>
      </c>
      <c r="D16" s="1">
        <v>125</v>
      </c>
      <c r="E16" s="1">
        <v>139.69999999999999</v>
      </c>
      <c r="F16" s="1">
        <f>(B16/D16)</f>
        <v>8.72E-2</v>
      </c>
      <c r="G16" s="1">
        <f>C16/E16</f>
        <v>5.1539012168933432E-2</v>
      </c>
      <c r="I16" s="1" t="s">
        <v>34</v>
      </c>
      <c r="J16" s="1">
        <v>0.25</v>
      </c>
      <c r="K16" s="1">
        <v>0.75</v>
      </c>
      <c r="M16" s="1" t="s">
        <v>34</v>
      </c>
      <c r="N16" s="1">
        <v>19</v>
      </c>
      <c r="O16" s="1">
        <v>179</v>
      </c>
      <c r="P16" s="1">
        <f t="shared" si="0"/>
        <v>0.10614525139664804</v>
      </c>
    </row>
    <row r="17" spans="2:17" x14ac:dyDescent="0.3">
      <c r="B17" s="1">
        <v>11.5</v>
      </c>
      <c r="C17" s="1">
        <v>9</v>
      </c>
      <c r="D17" s="1">
        <v>125</v>
      </c>
      <c r="E17" s="1">
        <v>139.69999999999999</v>
      </c>
      <c r="F17" s="1">
        <f>(B17/D17)</f>
        <v>9.1999999999999998E-2</v>
      </c>
      <c r="G17" s="1">
        <f>C17/E17</f>
        <v>6.4423765211166786E-2</v>
      </c>
      <c r="I17" s="1" t="s">
        <v>35</v>
      </c>
      <c r="J17" s="1">
        <v>0.4</v>
      </c>
      <c r="K17" s="1">
        <v>0.6</v>
      </c>
      <c r="M17" s="1" t="s">
        <v>39</v>
      </c>
      <c r="N17" s="1">
        <v>22</v>
      </c>
      <c r="O17" s="1">
        <v>179</v>
      </c>
      <c r="P17" s="1">
        <f t="shared" si="0"/>
        <v>0.12290502793296089</v>
      </c>
    </row>
    <row r="18" spans="2:17" x14ac:dyDescent="0.3">
      <c r="F18">
        <f>SUM(F13:F17)</f>
        <v>1.0000000000000002</v>
      </c>
      <c r="G18">
        <f>SUM(G13:G17)</f>
        <v>1</v>
      </c>
      <c r="I18" s="1" t="s">
        <v>36</v>
      </c>
      <c r="J18" s="1">
        <v>0.2</v>
      </c>
      <c r="K18" s="1">
        <v>0.8</v>
      </c>
      <c r="M18" s="1" t="s">
        <v>36</v>
      </c>
      <c r="N18" s="1">
        <v>21</v>
      </c>
      <c r="O18" s="1">
        <v>179</v>
      </c>
      <c r="P18" s="1">
        <f t="shared" si="0"/>
        <v>0.11731843575418995</v>
      </c>
    </row>
    <row r="19" spans="2:17" x14ac:dyDescent="0.3">
      <c r="B19" s="1" t="s">
        <v>4</v>
      </c>
      <c r="C19" s="1" t="s">
        <v>48</v>
      </c>
      <c r="D19" s="1" t="s">
        <v>16</v>
      </c>
    </row>
    <row r="20" spans="2:17" x14ac:dyDescent="0.3">
      <c r="B20" s="1">
        <v>3.75</v>
      </c>
      <c r="C20" s="1">
        <f>SUM(B20:B23)</f>
        <v>36.782640000000001</v>
      </c>
      <c r="D20" s="1">
        <f>(B20/C20)</f>
        <v>0.10195026784374368</v>
      </c>
      <c r="F20" s="5" t="s">
        <v>55</v>
      </c>
      <c r="G20" s="6"/>
      <c r="H20" s="6"/>
      <c r="I20" s="6"/>
      <c r="J20" s="6"/>
      <c r="K20" s="6"/>
      <c r="L20" s="6"/>
      <c r="M20" s="7"/>
    </row>
    <row r="21" spans="2:17" x14ac:dyDescent="0.3">
      <c r="B21" s="1">
        <v>24</v>
      </c>
      <c r="C21" s="1">
        <f>SUM(B20:B23)</f>
        <v>36.782640000000001</v>
      </c>
      <c r="D21" s="1">
        <f>(B21/C21)</f>
        <v>0.65248171419995948</v>
      </c>
      <c r="F21" s="1" t="s">
        <v>52</v>
      </c>
      <c r="G21" s="1">
        <v>8.3000000000000007</v>
      </c>
      <c r="H21" s="1">
        <v>3139</v>
      </c>
      <c r="I21" s="1">
        <f>(H21*G21)</f>
        <v>26053.7</v>
      </c>
      <c r="J21" s="1" t="s">
        <v>7</v>
      </c>
      <c r="K21" s="1">
        <f>SUM(I21:I22)</f>
        <v>40807</v>
      </c>
      <c r="L21" s="1"/>
      <c r="M21" s="1"/>
    </row>
    <row r="22" spans="2:17" x14ac:dyDescent="0.3">
      <c r="B22" s="1">
        <v>9</v>
      </c>
      <c r="C22" s="1">
        <f>SUM(B20:B23)</f>
        <v>36.782640000000001</v>
      </c>
      <c r="D22" s="1">
        <f>(B22/C22)</f>
        <v>0.24468064282498483</v>
      </c>
      <c r="F22" s="1" t="s">
        <v>51</v>
      </c>
      <c r="G22" s="1">
        <v>4.7</v>
      </c>
      <c r="H22" s="1">
        <v>3139</v>
      </c>
      <c r="I22" s="1">
        <f t="shared" ref="I22:I24" si="1">(H22*G22)</f>
        <v>14753.300000000001</v>
      </c>
      <c r="J22" s="1"/>
      <c r="K22" s="1"/>
      <c r="L22" s="1" t="s">
        <v>10</v>
      </c>
      <c r="M22" s="1">
        <f>SUM(I22,I24)</f>
        <v>25112</v>
      </c>
    </row>
    <row r="23" spans="2:17" x14ac:dyDescent="0.3">
      <c r="B23" s="1">
        <v>3.2640000000000002E-2</v>
      </c>
      <c r="C23" s="1">
        <f>SUM(B20:B23)</f>
        <v>36.782640000000001</v>
      </c>
      <c r="D23" s="1">
        <f>(B23/C23)</f>
        <v>8.8737513131194508E-4</v>
      </c>
      <c r="F23" s="1" t="s">
        <v>53</v>
      </c>
      <c r="G23" s="1">
        <v>6</v>
      </c>
      <c r="H23" s="1">
        <v>3139</v>
      </c>
      <c r="I23" s="1">
        <f t="shared" si="1"/>
        <v>18834</v>
      </c>
      <c r="J23" s="1" t="s">
        <v>8</v>
      </c>
      <c r="K23" s="1">
        <f>(I23:I24)</f>
        <v>18834</v>
      </c>
      <c r="L23" s="1"/>
      <c r="M23" s="1"/>
    </row>
    <row r="24" spans="2:17" x14ac:dyDescent="0.3">
      <c r="B24" s="1"/>
      <c r="C24" s="1"/>
      <c r="D24" s="1"/>
      <c r="F24" s="1" t="s">
        <v>54</v>
      </c>
      <c r="G24" s="1">
        <v>3.3</v>
      </c>
      <c r="H24" s="1">
        <v>3139</v>
      </c>
      <c r="I24" s="1">
        <f t="shared" si="1"/>
        <v>10358.699999999999</v>
      </c>
      <c r="J24" s="1"/>
      <c r="K24" s="1"/>
      <c r="L24" s="1" t="s">
        <v>9</v>
      </c>
      <c r="M24" s="1">
        <f>SUM(I21,I23)</f>
        <v>44887.7</v>
      </c>
    </row>
    <row r="25" spans="2:17" x14ac:dyDescent="0.3">
      <c r="B25" s="1" t="s">
        <v>5</v>
      </c>
      <c r="C25" s="1"/>
      <c r="D25" s="1"/>
      <c r="F25" s="1"/>
      <c r="G25" s="1"/>
      <c r="H25" s="1"/>
      <c r="I25" s="1"/>
      <c r="J25" s="1"/>
      <c r="K25" s="1"/>
      <c r="L25" s="1"/>
      <c r="M25" s="1"/>
    </row>
    <row r="26" spans="2:17" x14ac:dyDescent="0.3">
      <c r="B26" s="1">
        <v>3.75</v>
      </c>
      <c r="C26" s="1">
        <f>SUM(B26:B29)</f>
        <v>42.755650000000003</v>
      </c>
      <c r="D26" s="1">
        <f>(B26/C26)</f>
        <v>8.7707706466864613E-2</v>
      </c>
      <c r="F26" s="1"/>
      <c r="G26" s="1"/>
      <c r="H26" s="1"/>
      <c r="I26" s="1"/>
      <c r="J26" s="1" t="s">
        <v>11</v>
      </c>
      <c r="K26" s="1">
        <f>SUM(K21,K23)</f>
        <v>59641</v>
      </c>
      <c r="L26" s="1" t="s">
        <v>11</v>
      </c>
      <c r="M26" s="1">
        <f>SUM(M22,M24)</f>
        <v>69999.7</v>
      </c>
    </row>
    <row r="27" spans="2:17" x14ac:dyDescent="0.3">
      <c r="B27" s="1">
        <v>24</v>
      </c>
      <c r="C27" s="1">
        <f>SUM(B26:B29)</f>
        <v>42.755650000000003</v>
      </c>
      <c r="D27" s="1">
        <f>(B27/C27)</f>
        <v>0.56132932138793346</v>
      </c>
      <c r="F27" t="s">
        <v>56</v>
      </c>
    </row>
    <row r="28" spans="2:17" x14ac:dyDescent="0.3">
      <c r="B28" s="1">
        <v>15</v>
      </c>
      <c r="C28" s="1">
        <f>SUM(B26:B29)</f>
        <v>42.755650000000003</v>
      </c>
      <c r="D28" s="1">
        <f>(B28/C28)</f>
        <v>0.35083082586745845</v>
      </c>
      <c r="G28" s="1">
        <v>2009</v>
      </c>
      <c r="H28" s="1" t="s">
        <v>13</v>
      </c>
      <c r="J28" s="5" t="s">
        <v>17</v>
      </c>
      <c r="K28" s="7"/>
      <c r="L28" s="5" t="s">
        <v>18</v>
      </c>
      <c r="M28" s="7"/>
    </row>
    <row r="29" spans="2:17" x14ac:dyDescent="0.3">
      <c r="B29" s="1">
        <v>5.6499999999999996E-3</v>
      </c>
      <c r="C29" s="1">
        <f>SUM(B26:B29)</f>
        <v>42.755650000000003</v>
      </c>
      <c r="D29" s="1">
        <f>(B29/C29)</f>
        <v>1.3214627774340933E-4</v>
      </c>
      <c r="G29" s="1">
        <v>2015</v>
      </c>
      <c r="H29" s="1" t="s">
        <v>14</v>
      </c>
      <c r="J29" s="1" t="s">
        <v>7</v>
      </c>
      <c r="K29" s="1">
        <f>(K21/K26)</f>
        <v>0.68421052631578949</v>
      </c>
      <c r="L29" s="1" t="s">
        <v>10</v>
      </c>
      <c r="M29" s="1">
        <f>M22/M26</f>
        <v>0.35874439461883412</v>
      </c>
    </row>
    <row r="30" spans="2:17" x14ac:dyDescent="0.3">
      <c r="G30" s="1" t="s">
        <v>15</v>
      </c>
      <c r="H30" s="1" t="s">
        <v>12</v>
      </c>
      <c r="J30" s="1" t="s">
        <v>8</v>
      </c>
      <c r="K30" s="1">
        <f>K23/K26</f>
        <v>0.31578947368421051</v>
      </c>
      <c r="L30" s="1" t="s">
        <v>9</v>
      </c>
      <c r="M30" s="1">
        <f>M24/M26</f>
        <v>0.64125560538116588</v>
      </c>
    </row>
    <row r="32" spans="2:17" x14ac:dyDescent="0.3">
      <c r="N32" s="3"/>
      <c r="O32" s="3"/>
      <c r="P32" s="3"/>
      <c r="Q32" s="3"/>
    </row>
    <row r="33" spans="14:17" x14ac:dyDescent="0.3">
      <c r="N33" s="3"/>
      <c r="O33" s="3"/>
      <c r="P33" s="3"/>
      <c r="Q33" s="3"/>
    </row>
    <row r="34" spans="14:17" x14ac:dyDescent="0.3">
      <c r="N34" s="3"/>
      <c r="O34" s="3"/>
      <c r="P34" s="3"/>
      <c r="Q34" s="3"/>
    </row>
    <row r="35" spans="14:17" x14ac:dyDescent="0.3">
      <c r="N35" s="3"/>
      <c r="O35" s="3"/>
      <c r="P35" s="3"/>
      <c r="Q35" s="3"/>
    </row>
  </sheetData>
  <mergeCells count="5">
    <mergeCell ref="B2:G2"/>
    <mergeCell ref="I2:Q2"/>
    <mergeCell ref="F20:M20"/>
    <mergeCell ref="J28:K28"/>
    <mergeCell ref="L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Pentek</dc:creator>
  <cp:lastModifiedBy>Tamas Pentek</cp:lastModifiedBy>
  <dcterms:created xsi:type="dcterms:W3CDTF">2020-04-04T11:41:02Z</dcterms:created>
  <dcterms:modified xsi:type="dcterms:W3CDTF">2020-04-06T17:16:03Z</dcterms:modified>
</cp:coreProperties>
</file>