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hoffm\Documents\"/>
    </mc:Choice>
  </mc:AlternateContent>
  <xr:revisionPtr revIDLastSave="0" documentId="13_ncr:1_{37EC5EA0-B97F-49AD-BFBC-EF4B128EFDC1}" xr6:coauthVersionLast="45" xr6:coauthVersionMax="45" xr10:uidLastSave="{00000000-0000-0000-0000-000000000000}"/>
  <bookViews>
    <workbookView xWindow="-120" yWindow="-120" windowWidth="20730" windowHeight="11160" activeTab="3" xr2:uid="{F11FEAED-DCCA-4741-B3A3-056FACB8BEF7}"/>
  </bookViews>
  <sheets>
    <sheet name="Problem 1" sheetId="1" r:id="rId1"/>
    <sheet name="Problem 2" sheetId="10" r:id="rId2"/>
    <sheet name="Problem 3" sheetId="11" r:id="rId3"/>
    <sheet name="Problem 4" sheetId="12" r:id="rId4"/>
  </sheets>
  <definedNames>
    <definedName name="solver_adj" localSheetId="0" hidden="1">'Problem 1'!$L$11:$M$13</definedName>
    <definedName name="solver_adj" localSheetId="1" hidden="1">'Problem 2'!$L$11:$M$13,'Problem 2'!$B$11:$J$13</definedName>
    <definedName name="solver_adj" localSheetId="2" hidden="1">'Problem 3'!$B$14:$J$18,'Problem 3'!$M$14:$N$16</definedName>
    <definedName name="solver_cvg" localSheetId="0" hidden="1">0.0001</definedName>
    <definedName name="solver_cvg" localSheetId="1" hidden="1">0.0001</definedName>
    <definedName name="solver_cvg" localSheetId="2" hidden="1">0.0001</definedName>
    <definedName name="solver_drv" localSheetId="0" hidden="1">1</definedName>
    <definedName name="solver_drv" localSheetId="1" hidden="1">1</definedName>
    <definedName name="solver_drv" localSheetId="2" hidden="1">1</definedName>
    <definedName name="solver_eng" localSheetId="0" hidden="1">2</definedName>
    <definedName name="solver_eng" localSheetId="1" hidden="1">2</definedName>
    <definedName name="solver_eng" localSheetId="2" hidden="1">2</definedName>
    <definedName name="solver_est" localSheetId="0" hidden="1">1</definedName>
    <definedName name="solver_est" localSheetId="1" hidden="1">1</definedName>
    <definedName name="solver_est" localSheetId="2" hidden="1">1</definedName>
    <definedName name="solver_itr" localSheetId="0" hidden="1">2147483647</definedName>
    <definedName name="solver_itr" localSheetId="1" hidden="1">2147483647</definedName>
    <definedName name="solver_itr" localSheetId="2" hidden="1">2147483647</definedName>
    <definedName name="solver_lhs1" localSheetId="0" hidden="1">'Problem 1'!$K$11:$K$13</definedName>
    <definedName name="solver_lhs1" localSheetId="1" hidden="1">'Problem 2'!$B$14:$J$14</definedName>
    <definedName name="solver_lhs1" localSheetId="2" hidden="1">'Problem 3'!$B$19:$J$19</definedName>
    <definedName name="solver_lhs10" localSheetId="0" hidden="1">'Problem 1'!$H$13</definedName>
    <definedName name="solver_lhs11" localSheetId="0" hidden="1">'Problem 1'!$F$13</definedName>
    <definedName name="solver_lhs12" localSheetId="0" hidden="1">'Problem 1'!$J$12</definedName>
    <definedName name="solver_lhs13" localSheetId="0" hidden="1">'Problem 1'!$H$13</definedName>
    <definedName name="solver_lhs2" localSheetId="0" hidden="1">'Problem 1'!$L$14:$M$14</definedName>
    <definedName name="solver_lhs2" localSheetId="1" hidden="1">'Problem 2'!$L$14:$M$14</definedName>
    <definedName name="solver_lhs2" localSheetId="2" hidden="1">'Problem 3'!$M$20:$N$20</definedName>
    <definedName name="solver_lhs3" localSheetId="0" hidden="1">'Problem 1'!$M$11:$M$12</definedName>
    <definedName name="solver_lhs3" localSheetId="1" hidden="1">'Problem 2'!$N$11:$N$13</definedName>
    <definedName name="solver_lhs3" localSheetId="2" hidden="1">'Problem 3'!$O$14:$O$16</definedName>
    <definedName name="solver_lhs4" localSheetId="0" hidden="1">'Problem 1'!$M$11:$M$12</definedName>
    <definedName name="solver_lhs4" localSheetId="2" hidden="1">'Problem 3'!$O$14:$O$16</definedName>
    <definedName name="solver_lhs5" localSheetId="0" hidden="1">'Problem 1'!$M$11:$M$12</definedName>
    <definedName name="solver_lhs5" localSheetId="2" hidden="1">'Problem 3'!$O$14:$O$16</definedName>
    <definedName name="solver_lhs6" localSheetId="0" hidden="1">'Problem 1'!$M$11:$M$12</definedName>
    <definedName name="solver_lhs6" localSheetId="2" hidden="1">'Problem 3'!$O$14:$O$16</definedName>
    <definedName name="solver_lhs7" localSheetId="0" hidden="1">'Problem 1'!$M$11:$M$12</definedName>
    <definedName name="solver_lhs7" localSheetId="2" hidden="1">'Problem 3'!$O$14:$O$16</definedName>
    <definedName name="solver_lhs8" localSheetId="0" hidden="1">'Problem 1'!$M$11:$M$12</definedName>
    <definedName name="solver_lhs9" localSheetId="0" hidden="1">'Problem 1'!$M$11:$M$12</definedName>
    <definedName name="solver_mip" localSheetId="0" hidden="1">2147483647</definedName>
    <definedName name="solver_mip" localSheetId="1" hidden="1">2147483647</definedName>
    <definedName name="solver_mip" localSheetId="2" hidden="1">2147483647</definedName>
    <definedName name="solver_mni" localSheetId="0" hidden="1">30</definedName>
    <definedName name="solver_mni" localSheetId="1" hidden="1">30</definedName>
    <definedName name="solver_mni" localSheetId="2" hidden="1">30</definedName>
    <definedName name="solver_mrt" localSheetId="0" hidden="1">0.075</definedName>
    <definedName name="solver_mrt" localSheetId="1" hidden="1">0.075</definedName>
    <definedName name="solver_mrt" localSheetId="2" hidden="1">0.075</definedName>
    <definedName name="solver_msl" localSheetId="0" hidden="1">2</definedName>
    <definedName name="solver_msl" localSheetId="1" hidden="1">2</definedName>
    <definedName name="solver_msl" localSheetId="2" hidden="1">2</definedName>
    <definedName name="solver_neg" localSheetId="0" hidden="1">1</definedName>
    <definedName name="solver_neg" localSheetId="1" hidden="1">1</definedName>
    <definedName name="solver_neg" localSheetId="2" hidden="1">1</definedName>
    <definedName name="solver_nod" localSheetId="0" hidden="1">2147483647</definedName>
    <definedName name="solver_nod" localSheetId="1" hidden="1">2147483647</definedName>
    <definedName name="solver_nod" localSheetId="2" hidden="1">2147483647</definedName>
    <definedName name="solver_num" localSheetId="0" hidden="1">2</definedName>
    <definedName name="solver_num" localSheetId="1" hidden="1">3</definedName>
    <definedName name="solver_num" localSheetId="2" hidden="1">3</definedName>
    <definedName name="solver_nwt" localSheetId="0" hidden="1">1</definedName>
    <definedName name="solver_nwt" localSheetId="1" hidden="1">1</definedName>
    <definedName name="solver_nwt" localSheetId="2" hidden="1">1</definedName>
    <definedName name="solver_opt" localSheetId="0" hidden="1">'Problem 1'!$B$18</definedName>
    <definedName name="solver_opt" localSheetId="1" hidden="1">'Problem 2'!$B$18</definedName>
    <definedName name="solver_opt" localSheetId="2" hidden="1">'Problem 3'!$B$23</definedName>
    <definedName name="solver_pre" localSheetId="0" hidden="1">0.000001</definedName>
    <definedName name="solver_pre" localSheetId="1" hidden="1">0.000001</definedName>
    <definedName name="solver_pre" localSheetId="2" hidden="1">0.000001</definedName>
    <definedName name="solver_rbv" localSheetId="0" hidden="1">1</definedName>
    <definedName name="solver_rbv" localSheetId="1" hidden="1">1</definedName>
    <definedName name="solver_rbv" localSheetId="2" hidden="1">1</definedName>
    <definedName name="solver_rel1" localSheetId="0" hidden="1">2</definedName>
    <definedName name="solver_rel1" localSheetId="1" hidden="1">3</definedName>
    <definedName name="solver_rel1" localSheetId="2" hidden="1">2</definedName>
    <definedName name="solver_rel10" localSheetId="0" hidden="1">2</definedName>
    <definedName name="solver_rel11" localSheetId="0" hidden="1">2</definedName>
    <definedName name="solver_rel12" localSheetId="0" hidden="1">2</definedName>
    <definedName name="solver_rel13" localSheetId="0" hidden="1">2</definedName>
    <definedName name="solver_rel2" localSheetId="0" hidden="1">1</definedName>
    <definedName name="solver_rel2" localSheetId="1" hidden="1">1</definedName>
    <definedName name="solver_rel2" localSheetId="2" hidden="1">1</definedName>
    <definedName name="solver_rel3" localSheetId="0" hidden="1">2</definedName>
    <definedName name="solver_rel3" localSheetId="1" hidden="1">2</definedName>
    <definedName name="solver_rel3" localSheetId="2" hidden="1">2</definedName>
    <definedName name="solver_rel4" localSheetId="0" hidden="1">2</definedName>
    <definedName name="solver_rel4" localSheetId="2" hidden="1">2</definedName>
    <definedName name="solver_rel5" localSheetId="0" hidden="1">2</definedName>
    <definedName name="solver_rel5" localSheetId="2" hidden="1">2</definedName>
    <definedName name="solver_rel6" localSheetId="0" hidden="1">2</definedName>
    <definedName name="solver_rel6" localSheetId="2" hidden="1">2</definedName>
    <definedName name="solver_rel7" localSheetId="0" hidden="1">2</definedName>
    <definedName name="solver_rel7" localSheetId="2" hidden="1">2</definedName>
    <definedName name="solver_rel8" localSheetId="0" hidden="1">2</definedName>
    <definedName name="solver_rel9" localSheetId="0" hidden="1">2</definedName>
    <definedName name="solver_rhs1" localSheetId="0" hidden="1">'Problem 1'!$N$11:$N$13</definedName>
    <definedName name="solver_rhs1" localSheetId="1" hidden="1">'Problem 2'!$B$6:$J$6</definedName>
    <definedName name="solver_rhs1" localSheetId="2" hidden="1">'Problem 3'!$B$8:$J$8</definedName>
    <definedName name="solver_rhs10" localSheetId="0" hidden="1">0</definedName>
    <definedName name="solver_rhs11" localSheetId="0" hidden="1">0</definedName>
    <definedName name="solver_rhs12" localSheetId="0" hidden="1">0</definedName>
    <definedName name="solver_rhs13" localSheetId="0" hidden="1">0</definedName>
    <definedName name="solver_rhs2" localSheetId="0" hidden="1">'Problem 1'!$L$6:$M$6</definedName>
    <definedName name="solver_rhs2" localSheetId="1" hidden="1">'Problem 2'!$L$6:$M$6</definedName>
    <definedName name="solver_rhs2" localSheetId="2" hidden="1">'Problem 3'!$L$9:$M$9</definedName>
    <definedName name="solver_rhs3" localSheetId="0" hidden="1">0</definedName>
    <definedName name="solver_rhs3" localSheetId="1" hidden="1">'Problem 2'!$K$11:$K$13</definedName>
    <definedName name="solver_rhs3" localSheetId="2" hidden="1">'Problem 3'!$K$14:$K$16</definedName>
    <definedName name="solver_rhs4" localSheetId="0" hidden="1">0</definedName>
    <definedName name="solver_rhs4" localSheetId="2" hidden="1">'Problem 3'!$K$14:$K$16</definedName>
    <definedName name="solver_rhs5" localSheetId="0" hidden="1">0</definedName>
    <definedName name="solver_rhs5" localSheetId="2" hidden="1">'Problem 3'!$K$14:$K$16</definedName>
    <definedName name="solver_rhs6" localSheetId="0" hidden="1">0</definedName>
    <definedName name="solver_rhs6" localSheetId="2" hidden="1">'Problem 3'!$K$14:$K$16</definedName>
    <definedName name="solver_rhs7" localSheetId="0" hidden="1">0</definedName>
    <definedName name="solver_rhs7" localSheetId="2" hidden="1">'Problem 3'!$K$14:$K$16</definedName>
    <definedName name="solver_rhs8" localSheetId="0" hidden="1">0</definedName>
    <definedName name="solver_rhs9" localSheetId="0" hidden="1">0</definedName>
    <definedName name="solver_rlx" localSheetId="0" hidden="1">2</definedName>
    <definedName name="solver_rlx" localSheetId="1" hidden="1">2</definedName>
    <definedName name="solver_rlx" localSheetId="2" hidden="1">2</definedName>
    <definedName name="solver_rsd" localSheetId="0" hidden="1">0</definedName>
    <definedName name="solver_rsd" localSheetId="1" hidden="1">0</definedName>
    <definedName name="solver_rsd" localSheetId="2" hidden="1">0</definedName>
    <definedName name="solver_scl" localSheetId="0" hidden="1">1</definedName>
    <definedName name="solver_scl" localSheetId="1" hidden="1">1</definedName>
    <definedName name="solver_scl" localSheetId="2" hidden="1">1</definedName>
    <definedName name="solver_sho" localSheetId="0" hidden="1">2</definedName>
    <definedName name="solver_sho" localSheetId="1" hidden="1">2</definedName>
    <definedName name="solver_sho" localSheetId="2" hidden="1">2</definedName>
    <definedName name="solver_ssz" localSheetId="0" hidden="1">100</definedName>
    <definedName name="solver_ssz" localSheetId="1" hidden="1">100</definedName>
    <definedName name="solver_ssz" localSheetId="2" hidden="1">100</definedName>
    <definedName name="solver_tim" localSheetId="0" hidden="1">2147483647</definedName>
    <definedName name="solver_tim" localSheetId="1" hidden="1">2147483647</definedName>
    <definedName name="solver_tim" localSheetId="2" hidden="1">2147483647</definedName>
    <definedName name="solver_tol" localSheetId="0" hidden="1">0.01</definedName>
    <definedName name="solver_tol" localSheetId="1" hidden="1">0.01</definedName>
    <definedName name="solver_tol" localSheetId="2" hidden="1">0.01</definedName>
    <definedName name="solver_typ" localSheetId="0" hidden="1">2</definedName>
    <definedName name="solver_typ" localSheetId="1" hidden="1">2</definedName>
    <definedName name="solver_typ" localSheetId="2" hidden="1">2</definedName>
    <definedName name="solver_val" localSheetId="0" hidden="1">0</definedName>
    <definedName name="solver_val" localSheetId="1" hidden="1">0</definedName>
    <definedName name="solver_val" localSheetId="2" hidden="1">0</definedName>
    <definedName name="solver_ver" localSheetId="0" hidden="1">3</definedName>
    <definedName name="solver_ver" localSheetId="1" hidden="1">3</definedName>
    <definedName name="solver_ver" localSheetId="2"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6" i="1" l="1"/>
  <c r="C14" i="1"/>
  <c r="D14" i="1"/>
  <c r="E14" i="1"/>
  <c r="F14" i="1"/>
  <c r="G14" i="1"/>
  <c r="H14" i="1"/>
  <c r="I14" i="1"/>
  <c r="J14" i="1"/>
  <c r="B14" i="1"/>
  <c r="N19" i="11"/>
  <c r="N18" i="11"/>
  <c r="N17" i="11"/>
  <c r="M19" i="11"/>
  <c r="M18" i="11"/>
  <c r="M17" i="11"/>
  <c r="M20" i="11" s="1"/>
  <c r="B22" i="11"/>
  <c r="K15" i="11"/>
  <c r="K16" i="11"/>
  <c r="K17" i="11"/>
  <c r="K18" i="11"/>
  <c r="K14" i="11"/>
  <c r="C19" i="11"/>
  <c r="D19" i="11"/>
  <c r="E19" i="11"/>
  <c r="F19" i="11"/>
  <c r="G19" i="11"/>
  <c r="H19" i="11"/>
  <c r="I19" i="11"/>
  <c r="J19" i="11"/>
  <c r="B19" i="11"/>
  <c r="O15" i="11"/>
  <c r="O16" i="11"/>
  <c r="O14" i="11"/>
  <c r="B17" i="10"/>
  <c r="B18" i="10" s="1"/>
  <c r="B16" i="10"/>
  <c r="C14" i="10"/>
  <c r="D14" i="10"/>
  <c r="E14" i="10"/>
  <c r="F14" i="10"/>
  <c r="G14" i="10"/>
  <c r="H14" i="10"/>
  <c r="I14" i="10"/>
  <c r="J14" i="10"/>
  <c r="B14" i="10"/>
  <c r="K12" i="10"/>
  <c r="K13" i="10"/>
  <c r="K11" i="10"/>
  <c r="M14" i="10"/>
  <c r="L14" i="10"/>
  <c r="N12" i="10"/>
  <c r="N13" i="10"/>
  <c r="N11" i="10"/>
  <c r="M14" i="1"/>
  <c r="L14" i="1"/>
  <c r="K12" i="1"/>
  <c r="K13" i="1"/>
  <c r="K11" i="1"/>
  <c r="B17" i="1"/>
  <c r="N12" i="1"/>
  <c r="N13" i="1"/>
  <c r="N11" i="1"/>
  <c r="N20" i="11" l="1"/>
  <c r="B21" i="11" s="1"/>
  <c r="B23" i="11" s="1"/>
  <c r="B18" i="1"/>
</calcChain>
</file>

<file path=xl/sharedStrings.xml><?xml version="1.0" encoding="utf-8"?>
<sst xmlns="http://schemas.openxmlformats.org/spreadsheetml/2006/main" count="139" uniqueCount="27">
  <si>
    <t>Fort Worth</t>
  </si>
  <si>
    <t>Santa Fe</t>
  </si>
  <si>
    <t>Las Vegas</t>
  </si>
  <si>
    <t>Dallas</t>
  </si>
  <si>
    <t>San Ant</t>
  </si>
  <si>
    <t>Wichita</t>
  </si>
  <si>
    <t>Kansas C</t>
  </si>
  <si>
    <t>Denver</t>
  </si>
  <si>
    <t>SLC</t>
  </si>
  <si>
    <t>Pheonix</t>
  </si>
  <si>
    <t>LA</t>
  </si>
  <si>
    <t>San Diego</t>
  </si>
  <si>
    <t>Customer Zone</t>
  </si>
  <si>
    <t>Dist. Cent.</t>
  </si>
  <si>
    <t>Demand</t>
  </si>
  <si>
    <t>Plant</t>
  </si>
  <si>
    <t>El Paso</t>
  </si>
  <si>
    <t>San Bern</t>
  </si>
  <si>
    <t>Cost</t>
  </si>
  <si>
    <t>Total Cost</t>
  </si>
  <si>
    <t>Fixed Cost</t>
  </si>
  <si>
    <t>Transport</t>
  </si>
  <si>
    <t>Total</t>
  </si>
  <si>
    <t>Meters</t>
  </si>
  <si>
    <t>Production</t>
  </si>
  <si>
    <t xml:space="preserve">Total </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</si>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</sst>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100854</xdr:colOff>
      <xdr:row>15</xdr:row>
      <xdr:rowOff>22411</xdr:rowOff>
    </xdr:from>
    <xdr:to>
      <xdr:col>10</xdr:col>
      <xdr:colOff>291354</xdr:colOff>
      <xdr:row>20</xdr:row>
      <xdr:rowOff>112058</xdr:rowOff>
    </xdr:to>
    <xdr:sp macro="" textlink="">
      <xdr:nvSpPr>
        <xdr:cNvPr id="2" name="TextBox 1">
          <a:extLst>
            <a:ext uri="{FF2B5EF4-FFF2-40B4-BE49-F238E27FC236}">
              <a16:creationId xmlns:a16="http://schemas.microsoft.com/office/drawing/2014/main" id="{DFEFC4D8-FFB6-424F-A1D2-06B5E6760E0E}"/>
            </a:ext>
          </a:extLst>
        </xdr:cNvPr>
        <xdr:cNvSpPr txBox="1"/>
      </xdr:nvSpPr>
      <xdr:spPr>
        <a:xfrm>
          <a:off x="1512795" y="2879911"/>
          <a:ext cx="5031441" cy="10421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Since the problem gave the distribution</a:t>
          </a:r>
          <a:r>
            <a:rPr lang="en-US" sz="1100" baseline="0"/>
            <a:t> routes and we were told to not change them, we do not need the production variables to be blank. Therefore, the only thing the solver needs to do is compute the plant transportation and production costs to minimize the total cost.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323851</xdr:colOff>
      <xdr:row>14</xdr:row>
      <xdr:rowOff>161926</xdr:rowOff>
    </xdr:from>
    <xdr:to>
      <xdr:col>9</xdr:col>
      <xdr:colOff>476251</xdr:colOff>
      <xdr:row>18</xdr:row>
      <xdr:rowOff>66676</xdr:rowOff>
    </xdr:to>
    <xdr:sp macro="" textlink="">
      <xdr:nvSpPr>
        <xdr:cNvPr id="2" name="TextBox 1">
          <a:extLst>
            <a:ext uri="{FF2B5EF4-FFF2-40B4-BE49-F238E27FC236}">
              <a16:creationId xmlns:a16="http://schemas.microsoft.com/office/drawing/2014/main" id="{F540BEB6-87E1-46D3-ADE8-97592B32923B}"/>
            </a:ext>
          </a:extLst>
        </xdr:cNvPr>
        <xdr:cNvSpPr txBox="1"/>
      </xdr:nvSpPr>
      <xdr:spPr>
        <a:xfrm>
          <a:off x="1876426" y="2828926"/>
          <a:ext cx="441960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 the</a:t>
          </a:r>
          <a:r>
            <a:rPr lang="en-US" sz="1100" baseline="0"/>
            <a:t> minimum cost can be reduced by dropping the restrictions.</a:t>
          </a:r>
        </a:p>
        <a:p>
          <a:r>
            <a:rPr lang="en-US" sz="1100" baseline="0"/>
            <a:t>Darby company can reduce costs by $19828, which is the difference between $620770 from problem 1 and $600942 from problem 2.</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161925</xdr:colOff>
      <xdr:row>20</xdr:row>
      <xdr:rowOff>19050</xdr:rowOff>
    </xdr:from>
    <xdr:to>
      <xdr:col>7</xdr:col>
      <xdr:colOff>590550</xdr:colOff>
      <xdr:row>25</xdr:row>
      <xdr:rowOff>171450</xdr:rowOff>
    </xdr:to>
    <xdr:sp macro="" textlink="">
      <xdr:nvSpPr>
        <xdr:cNvPr id="2" name="TextBox 1">
          <a:extLst>
            <a:ext uri="{FF2B5EF4-FFF2-40B4-BE49-F238E27FC236}">
              <a16:creationId xmlns:a16="http://schemas.microsoft.com/office/drawing/2014/main" id="{9E9C8B8E-59C7-40FA-BCF8-7849B84E3011}"/>
            </a:ext>
          </a:extLst>
        </xdr:cNvPr>
        <xdr:cNvSpPr txBox="1"/>
      </xdr:nvSpPr>
      <xdr:spPr>
        <a:xfrm>
          <a:off x="1381125" y="3829050"/>
          <a:ext cx="3476625"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Darby company</a:t>
          </a:r>
          <a:r>
            <a:rPr lang="en-US" sz="1100" baseline="0"/>
            <a:t> can save even more money by having direct from plant shipping to certain customer zones.</a:t>
          </a:r>
        </a:p>
        <a:p>
          <a:r>
            <a:rPr lang="en-US" sz="1100" baseline="0"/>
            <a:t>They can reduce costs by a further $47408, which is the difference between $600942 from problem 2 and $553534 from problem 3.</a:t>
          </a:r>
          <a:endParaRPr lang="en-US" sz="1100"/>
        </a:p>
      </xdr:txBody>
    </xdr:sp>
    <xdr:clientData/>
  </xdr:twoCellAnchor>
  <xdr:twoCellAnchor>
    <xdr:from>
      <xdr:col>14</xdr:col>
      <xdr:colOff>257174</xdr:colOff>
      <xdr:row>15</xdr:row>
      <xdr:rowOff>171450</xdr:rowOff>
    </xdr:from>
    <xdr:to>
      <xdr:col>18</xdr:col>
      <xdr:colOff>152399</xdr:colOff>
      <xdr:row>19</xdr:row>
      <xdr:rowOff>57150</xdr:rowOff>
    </xdr:to>
    <xdr:sp macro="" textlink="">
      <xdr:nvSpPr>
        <xdr:cNvPr id="3" name="TextBox 2">
          <a:extLst>
            <a:ext uri="{FF2B5EF4-FFF2-40B4-BE49-F238E27FC236}">
              <a16:creationId xmlns:a16="http://schemas.microsoft.com/office/drawing/2014/main" id="{6B014DEF-37D8-440C-9921-BD7BA6186C9A}"/>
            </a:ext>
          </a:extLst>
        </xdr:cNvPr>
        <xdr:cNvSpPr txBox="1"/>
      </xdr:nvSpPr>
      <xdr:spPr>
        <a:xfrm>
          <a:off x="8934449" y="3028950"/>
          <a:ext cx="2333625"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You have to set these six boxes equal to the corresponding value in the big box to the left.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333375</xdr:colOff>
      <xdr:row>0</xdr:row>
      <xdr:rowOff>133351</xdr:rowOff>
    </xdr:from>
    <xdr:to>
      <xdr:col>8</xdr:col>
      <xdr:colOff>200025</xdr:colOff>
      <xdr:row>5</xdr:row>
      <xdr:rowOff>171451</xdr:rowOff>
    </xdr:to>
    <xdr:sp macro="" textlink="">
      <xdr:nvSpPr>
        <xdr:cNvPr id="2" name="TextBox 1">
          <a:extLst>
            <a:ext uri="{FF2B5EF4-FFF2-40B4-BE49-F238E27FC236}">
              <a16:creationId xmlns:a16="http://schemas.microsoft.com/office/drawing/2014/main" id="{A5333E5F-0B25-4611-9BBE-2ADB33237E44}"/>
            </a:ext>
          </a:extLst>
        </xdr:cNvPr>
        <xdr:cNvSpPr txBox="1"/>
      </xdr:nvSpPr>
      <xdr:spPr>
        <a:xfrm>
          <a:off x="333375" y="133351"/>
          <a:ext cx="474345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After</a:t>
          </a:r>
          <a:r>
            <a:rPr lang="en-US" sz="1100" baseline="0"/>
            <a:t> minimizing the cost down in problem 3, I would not recommend plant expansion because the El Paso plant is not currently meeting it's total production capability. The growth forecast of 5000 meters is less than the 8740 meters underproduction from the El Paso plant.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78863-3B56-4739-ACEF-1FC8A71AC7B3}">
  <dimension ref="A1:N18"/>
  <sheetViews>
    <sheetView zoomScale="85" zoomScaleNormal="85" workbookViewId="0">
      <selection activeCell="B17" sqref="B17"/>
    </sheetView>
  </sheetViews>
  <sheetFormatPr defaultRowHeight="15" x14ac:dyDescent="0.25"/>
  <cols>
    <col min="1" max="2" width="10.5703125" bestFit="1" customWidth="1"/>
  </cols>
  <sheetData>
    <row r="1" spans="1:14" x14ac:dyDescent="0.25">
      <c r="E1" t="s">
        <v>12</v>
      </c>
      <c r="L1" t="s">
        <v>15</v>
      </c>
    </row>
    <row r="2" spans="1:14" x14ac:dyDescent="0.25">
      <c r="A2" t="s">
        <v>13</v>
      </c>
      <c r="B2" t="s">
        <v>3</v>
      </c>
      <c r="C2" t="s">
        <v>4</v>
      </c>
      <c r="D2" t="s">
        <v>5</v>
      </c>
      <c r="E2" t="s">
        <v>6</v>
      </c>
      <c r="F2" t="s">
        <v>7</v>
      </c>
      <c r="G2" t="s">
        <v>8</v>
      </c>
      <c r="H2" t="s">
        <v>9</v>
      </c>
      <c r="I2" t="s">
        <v>10</v>
      </c>
      <c r="J2" t="s">
        <v>11</v>
      </c>
      <c r="L2" t="s">
        <v>16</v>
      </c>
      <c r="M2" t="s">
        <v>17</v>
      </c>
    </row>
    <row r="3" spans="1:14" x14ac:dyDescent="0.25">
      <c r="A3" t="s">
        <v>0</v>
      </c>
      <c r="B3">
        <v>0.3</v>
      </c>
      <c r="C3">
        <v>2.1</v>
      </c>
      <c r="D3">
        <v>3.1</v>
      </c>
      <c r="E3">
        <v>4.4000000000000004</v>
      </c>
      <c r="F3">
        <v>6</v>
      </c>
      <c r="L3">
        <v>3.2</v>
      </c>
    </row>
    <row r="4" spans="1:14" x14ac:dyDescent="0.25">
      <c r="A4" t="s">
        <v>1</v>
      </c>
      <c r="B4">
        <v>5.2</v>
      </c>
      <c r="C4">
        <v>5.4</v>
      </c>
      <c r="D4">
        <v>4.5</v>
      </c>
      <c r="E4">
        <v>6</v>
      </c>
      <c r="F4">
        <v>2.7</v>
      </c>
      <c r="G4">
        <v>4.7</v>
      </c>
      <c r="H4">
        <v>3.4</v>
      </c>
      <c r="I4">
        <v>3.3</v>
      </c>
      <c r="J4">
        <v>2.7</v>
      </c>
      <c r="L4">
        <v>2.2000000000000002</v>
      </c>
      <c r="M4">
        <v>3.9</v>
      </c>
    </row>
    <row r="5" spans="1:14" x14ac:dyDescent="0.25">
      <c r="A5" t="s">
        <v>2</v>
      </c>
      <c r="F5">
        <v>5.4</v>
      </c>
      <c r="G5">
        <v>3.3</v>
      </c>
      <c r="H5">
        <v>2.4</v>
      </c>
      <c r="I5">
        <v>2.1</v>
      </c>
      <c r="J5">
        <v>2.5</v>
      </c>
      <c r="L5">
        <v>3.9</v>
      </c>
      <c r="M5">
        <v>1.2</v>
      </c>
    </row>
    <row r="6" spans="1:14" x14ac:dyDescent="0.25">
      <c r="A6" t="s">
        <v>14</v>
      </c>
      <c r="B6">
        <v>6300</v>
      </c>
      <c r="C6">
        <v>4880</v>
      </c>
      <c r="D6">
        <v>2130</v>
      </c>
      <c r="E6">
        <v>1210</v>
      </c>
      <c r="F6">
        <v>6120</v>
      </c>
      <c r="G6">
        <v>4830</v>
      </c>
      <c r="H6">
        <v>2750</v>
      </c>
      <c r="I6">
        <v>8580</v>
      </c>
      <c r="J6">
        <v>4460</v>
      </c>
      <c r="L6">
        <v>30000</v>
      </c>
      <c r="M6">
        <v>20000</v>
      </c>
    </row>
    <row r="7" spans="1:14" x14ac:dyDescent="0.25">
      <c r="K7" t="s">
        <v>18</v>
      </c>
      <c r="L7">
        <v>10.5</v>
      </c>
      <c r="M7">
        <v>10</v>
      </c>
    </row>
    <row r="9" spans="1:14" x14ac:dyDescent="0.25">
      <c r="E9" t="s">
        <v>12</v>
      </c>
      <c r="K9" t="s">
        <v>22</v>
      </c>
      <c r="L9" t="s">
        <v>15</v>
      </c>
    </row>
    <row r="10" spans="1:14" x14ac:dyDescent="0.25">
      <c r="A10" t="s">
        <v>13</v>
      </c>
      <c r="B10" t="s">
        <v>3</v>
      </c>
      <c r="C10" t="s">
        <v>4</v>
      </c>
      <c r="D10" t="s">
        <v>5</v>
      </c>
      <c r="E10" t="s">
        <v>6</v>
      </c>
      <c r="F10" t="s">
        <v>7</v>
      </c>
      <c r="G10" t="s">
        <v>8</v>
      </c>
      <c r="H10" t="s">
        <v>9</v>
      </c>
      <c r="I10" t="s">
        <v>10</v>
      </c>
      <c r="J10" t="s">
        <v>11</v>
      </c>
      <c r="K10" t="s">
        <v>23</v>
      </c>
      <c r="L10" t="s">
        <v>16</v>
      </c>
      <c r="M10" t="s">
        <v>17</v>
      </c>
    </row>
    <row r="11" spans="1:14" x14ac:dyDescent="0.25">
      <c r="A11" t="s">
        <v>0</v>
      </c>
      <c r="B11">
        <v>6300</v>
      </c>
      <c r="C11">
        <v>4880</v>
      </c>
      <c r="D11">
        <v>2130</v>
      </c>
      <c r="E11">
        <v>1210</v>
      </c>
      <c r="F11">
        <v>0</v>
      </c>
      <c r="G11">
        <v>0</v>
      </c>
      <c r="H11">
        <v>0</v>
      </c>
      <c r="I11">
        <v>0</v>
      </c>
      <c r="J11">
        <v>0</v>
      </c>
      <c r="K11">
        <f>SUM(B11:J11)</f>
        <v>14520</v>
      </c>
      <c r="L11">
        <v>14520</v>
      </c>
      <c r="M11">
        <v>0</v>
      </c>
      <c r="N11">
        <f>SUM(L11:M11)</f>
        <v>14520</v>
      </c>
    </row>
    <row r="12" spans="1:14" x14ac:dyDescent="0.25">
      <c r="A12" t="s">
        <v>1</v>
      </c>
      <c r="B12">
        <v>0</v>
      </c>
      <c r="C12">
        <v>0</v>
      </c>
      <c r="D12">
        <v>0</v>
      </c>
      <c r="E12">
        <v>0</v>
      </c>
      <c r="F12">
        <v>6120</v>
      </c>
      <c r="G12">
        <v>4830</v>
      </c>
      <c r="H12">
        <v>2750</v>
      </c>
      <c r="I12">
        <v>0</v>
      </c>
      <c r="J12">
        <v>0</v>
      </c>
      <c r="K12">
        <f t="shared" ref="K12:K13" si="0">SUM(B12:J12)</f>
        <v>13700</v>
      </c>
      <c r="L12">
        <v>13700</v>
      </c>
      <c r="M12">
        <v>0</v>
      </c>
      <c r="N12">
        <f t="shared" ref="N12:N13" si="1">SUM(L12:M12)</f>
        <v>13700</v>
      </c>
    </row>
    <row r="13" spans="1:14" x14ac:dyDescent="0.25">
      <c r="A13" t="s">
        <v>2</v>
      </c>
      <c r="B13">
        <v>0</v>
      </c>
      <c r="C13">
        <v>0</v>
      </c>
      <c r="D13">
        <v>0</v>
      </c>
      <c r="E13">
        <v>0</v>
      </c>
      <c r="F13">
        <v>0</v>
      </c>
      <c r="G13">
        <v>0</v>
      </c>
      <c r="H13">
        <v>0</v>
      </c>
      <c r="I13">
        <v>8580</v>
      </c>
      <c r="J13">
        <v>4460</v>
      </c>
      <c r="K13">
        <f t="shared" si="0"/>
        <v>13040</v>
      </c>
      <c r="L13">
        <v>0</v>
      </c>
      <c r="M13">
        <v>13040</v>
      </c>
      <c r="N13">
        <f t="shared" si="1"/>
        <v>13040</v>
      </c>
    </row>
    <row r="14" spans="1:14" x14ac:dyDescent="0.25">
      <c r="A14" t="s">
        <v>24</v>
      </c>
      <c r="B14">
        <f>SUM(B11:B13)</f>
        <v>6300</v>
      </c>
      <c r="C14">
        <f t="shared" ref="C14:J14" si="2">SUM(C11:C13)</f>
        <v>4880</v>
      </c>
      <c r="D14">
        <f t="shared" si="2"/>
        <v>2130</v>
      </c>
      <c r="E14">
        <f t="shared" si="2"/>
        <v>1210</v>
      </c>
      <c r="F14">
        <f t="shared" si="2"/>
        <v>6120</v>
      </c>
      <c r="G14">
        <f t="shared" si="2"/>
        <v>4830</v>
      </c>
      <c r="H14">
        <f t="shared" si="2"/>
        <v>2750</v>
      </c>
      <c r="I14">
        <f t="shared" si="2"/>
        <v>8580</v>
      </c>
      <c r="J14">
        <f t="shared" si="2"/>
        <v>4460</v>
      </c>
      <c r="L14">
        <f>SUM(L11:L13)</f>
        <v>28220</v>
      </c>
      <c r="M14">
        <f>SUM(M11:M13)</f>
        <v>13040</v>
      </c>
    </row>
    <row r="16" spans="1:14" x14ac:dyDescent="0.25">
      <c r="A16" t="s">
        <v>20</v>
      </c>
      <c r="B16">
        <f>SUMPRODUCT(L14:M14,L7:M7)</f>
        <v>426710</v>
      </c>
    </row>
    <row r="17" spans="1:2" x14ac:dyDescent="0.25">
      <c r="A17" t="s">
        <v>21</v>
      </c>
      <c r="B17">
        <f>SUMPRODUCT(B3:J5, B11:J13)+SUMPRODUCT(L3:M5,L11:M13)</f>
        <v>194060</v>
      </c>
    </row>
    <row r="18" spans="1:2" x14ac:dyDescent="0.25">
      <c r="A18" t="s">
        <v>19</v>
      </c>
      <c r="B18">
        <f>B17+B16</f>
        <v>620770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0781C-A8E2-412D-B621-9A42C7DC0188}">
  <dimension ref="A1:N18"/>
  <sheetViews>
    <sheetView workbookViewId="0">
      <selection activeCell="N6" sqref="N6"/>
    </sheetView>
  </sheetViews>
  <sheetFormatPr defaultRowHeight="15" x14ac:dyDescent="0.25"/>
  <cols>
    <col min="1" max="1" width="14.140625" bestFit="1" customWidth="1"/>
    <col min="11" max="11" width="10.7109375" bestFit="1" customWidth="1"/>
  </cols>
  <sheetData>
    <row r="1" spans="1:14" x14ac:dyDescent="0.25">
      <c r="E1" t="s">
        <v>12</v>
      </c>
      <c r="L1" t="s">
        <v>15</v>
      </c>
    </row>
    <row r="2" spans="1:14" x14ac:dyDescent="0.25">
      <c r="A2" t="s">
        <v>13</v>
      </c>
      <c r="B2" t="s">
        <v>3</v>
      </c>
      <c r="C2" t="s">
        <v>4</v>
      </c>
      <c r="D2" t="s">
        <v>5</v>
      </c>
      <c r="E2" t="s">
        <v>6</v>
      </c>
      <c r="F2" t="s">
        <v>7</v>
      </c>
      <c r="G2" t="s">
        <v>8</v>
      </c>
      <c r="H2" t="s">
        <v>9</v>
      </c>
      <c r="I2" t="s">
        <v>10</v>
      </c>
      <c r="J2" t="s">
        <v>11</v>
      </c>
      <c r="L2" t="s">
        <v>16</v>
      </c>
      <c r="M2" t="s">
        <v>17</v>
      </c>
    </row>
    <row r="3" spans="1:14" x14ac:dyDescent="0.25">
      <c r="A3" t="s">
        <v>0</v>
      </c>
      <c r="B3">
        <v>0.3</v>
      </c>
      <c r="C3">
        <v>2.1</v>
      </c>
      <c r="D3">
        <v>3.1</v>
      </c>
      <c r="E3">
        <v>4.4000000000000004</v>
      </c>
      <c r="F3">
        <v>6</v>
      </c>
      <c r="L3">
        <v>3.2</v>
      </c>
    </row>
    <row r="4" spans="1:14" x14ac:dyDescent="0.25">
      <c r="A4" t="s">
        <v>1</v>
      </c>
      <c r="B4">
        <v>5.2</v>
      </c>
      <c r="C4">
        <v>5.4</v>
      </c>
      <c r="D4">
        <v>4.5</v>
      </c>
      <c r="E4">
        <v>6</v>
      </c>
      <c r="F4">
        <v>2.7</v>
      </c>
      <c r="G4">
        <v>4.7</v>
      </c>
      <c r="H4">
        <v>3.4</v>
      </c>
      <c r="I4">
        <v>3.3</v>
      </c>
      <c r="J4">
        <v>2.7</v>
      </c>
      <c r="L4">
        <v>2.2000000000000002</v>
      </c>
      <c r="M4">
        <v>3.9</v>
      </c>
    </row>
    <row r="5" spans="1:14" x14ac:dyDescent="0.25">
      <c r="A5" t="s">
        <v>2</v>
      </c>
      <c r="F5">
        <v>5.4</v>
      </c>
      <c r="G5">
        <v>3.3</v>
      </c>
      <c r="H5">
        <v>2.4</v>
      </c>
      <c r="I5">
        <v>2.1</v>
      </c>
      <c r="J5">
        <v>2.5</v>
      </c>
      <c r="L5">
        <v>3.9</v>
      </c>
      <c r="M5">
        <v>1.2</v>
      </c>
    </row>
    <row r="6" spans="1:14" x14ac:dyDescent="0.25">
      <c r="A6" t="s">
        <v>14</v>
      </c>
      <c r="B6">
        <v>6300</v>
      </c>
      <c r="C6">
        <v>4880</v>
      </c>
      <c r="D6">
        <v>2130</v>
      </c>
      <c r="E6">
        <v>1210</v>
      </c>
      <c r="F6">
        <v>6120</v>
      </c>
      <c r="G6">
        <v>4830</v>
      </c>
      <c r="H6">
        <v>2750</v>
      </c>
      <c r="I6">
        <v>8580</v>
      </c>
      <c r="J6">
        <v>4460</v>
      </c>
      <c r="L6">
        <v>30000</v>
      </c>
      <c r="M6">
        <v>20000</v>
      </c>
    </row>
    <row r="7" spans="1:14" x14ac:dyDescent="0.25">
      <c r="K7" t="s">
        <v>18</v>
      </c>
      <c r="L7">
        <v>10.5</v>
      </c>
      <c r="M7">
        <v>10</v>
      </c>
    </row>
    <row r="9" spans="1:14" x14ac:dyDescent="0.25">
      <c r="E9" t="s">
        <v>12</v>
      </c>
      <c r="K9" t="s">
        <v>25</v>
      </c>
      <c r="L9" t="s">
        <v>15</v>
      </c>
      <c r="N9" t="s">
        <v>26</v>
      </c>
    </row>
    <row r="10" spans="1:14" x14ac:dyDescent="0.25">
      <c r="A10" t="s">
        <v>13</v>
      </c>
      <c r="B10" t="s">
        <v>3</v>
      </c>
      <c r="C10" t="s">
        <v>4</v>
      </c>
      <c r="D10" t="s">
        <v>5</v>
      </c>
      <c r="E10" t="s">
        <v>6</v>
      </c>
      <c r="F10" t="s">
        <v>7</v>
      </c>
      <c r="G10" t="s">
        <v>8</v>
      </c>
      <c r="H10" t="s">
        <v>9</v>
      </c>
      <c r="I10" t="s">
        <v>10</v>
      </c>
      <c r="J10" t="s">
        <v>11</v>
      </c>
      <c r="K10" t="s">
        <v>24</v>
      </c>
      <c r="L10" t="s">
        <v>16</v>
      </c>
      <c r="M10" t="s">
        <v>17</v>
      </c>
    </row>
    <row r="11" spans="1:14" x14ac:dyDescent="0.25">
      <c r="A11" t="s">
        <v>0</v>
      </c>
      <c r="B11">
        <v>6300</v>
      </c>
      <c r="C11">
        <v>4880</v>
      </c>
      <c r="D11">
        <v>2130</v>
      </c>
      <c r="E11">
        <v>1210</v>
      </c>
      <c r="F11">
        <v>0</v>
      </c>
      <c r="G11">
        <v>0</v>
      </c>
      <c r="H11">
        <v>0</v>
      </c>
      <c r="I11">
        <v>0</v>
      </c>
      <c r="J11">
        <v>0</v>
      </c>
      <c r="K11">
        <f>SUM(B11:J11)</f>
        <v>14520</v>
      </c>
      <c r="L11">
        <v>14520</v>
      </c>
      <c r="M11">
        <v>0</v>
      </c>
      <c r="N11">
        <f>SUM(L11:M11)</f>
        <v>14520</v>
      </c>
    </row>
    <row r="12" spans="1:14" x14ac:dyDescent="0.25">
      <c r="A12" t="s">
        <v>1</v>
      </c>
      <c r="B12">
        <v>0</v>
      </c>
      <c r="C12">
        <v>0</v>
      </c>
      <c r="D12">
        <v>0</v>
      </c>
      <c r="E12">
        <v>0</v>
      </c>
      <c r="F12">
        <v>6120</v>
      </c>
      <c r="G12">
        <v>0</v>
      </c>
      <c r="H12">
        <v>0</v>
      </c>
      <c r="I12">
        <v>0</v>
      </c>
      <c r="J12">
        <v>620</v>
      </c>
      <c r="K12">
        <f t="shared" ref="K12:K13" si="0">SUM(B12:J12)</f>
        <v>6740</v>
      </c>
      <c r="L12">
        <v>6740</v>
      </c>
      <c r="M12">
        <v>0</v>
      </c>
      <c r="N12">
        <f t="shared" ref="N12:N13" si="1">SUM(L12:M12)</f>
        <v>6740</v>
      </c>
    </row>
    <row r="13" spans="1:14" x14ac:dyDescent="0.25">
      <c r="A13" t="s">
        <v>2</v>
      </c>
      <c r="B13">
        <v>0</v>
      </c>
      <c r="C13">
        <v>0</v>
      </c>
      <c r="D13">
        <v>0</v>
      </c>
      <c r="E13">
        <v>0</v>
      </c>
      <c r="F13">
        <v>0</v>
      </c>
      <c r="G13">
        <v>4830</v>
      </c>
      <c r="H13">
        <v>2750</v>
      </c>
      <c r="I13">
        <v>8580</v>
      </c>
      <c r="J13">
        <v>3840</v>
      </c>
      <c r="K13">
        <f t="shared" si="0"/>
        <v>20000</v>
      </c>
      <c r="L13">
        <v>0</v>
      </c>
      <c r="M13">
        <v>20000</v>
      </c>
      <c r="N13">
        <f t="shared" si="1"/>
        <v>20000</v>
      </c>
    </row>
    <row r="14" spans="1:14" x14ac:dyDescent="0.25">
      <c r="A14" t="s">
        <v>24</v>
      </c>
      <c r="B14">
        <f>SUM(B11:B13)</f>
        <v>6300</v>
      </c>
      <c r="C14">
        <f t="shared" ref="C14:J14" si="2">SUM(C11:C13)</f>
        <v>4880</v>
      </c>
      <c r="D14">
        <f t="shared" si="2"/>
        <v>2130</v>
      </c>
      <c r="E14">
        <f t="shared" si="2"/>
        <v>1210</v>
      </c>
      <c r="F14">
        <f t="shared" si="2"/>
        <v>6120</v>
      </c>
      <c r="G14">
        <f t="shared" si="2"/>
        <v>4830</v>
      </c>
      <c r="H14">
        <f t="shared" si="2"/>
        <v>2750</v>
      </c>
      <c r="I14">
        <f t="shared" si="2"/>
        <v>8580</v>
      </c>
      <c r="J14">
        <f t="shared" si="2"/>
        <v>4460</v>
      </c>
      <c r="L14">
        <f>SUM(L11:L13)</f>
        <v>21260</v>
      </c>
      <c r="M14">
        <f>SUM(M11:M13)</f>
        <v>20000</v>
      </c>
    </row>
    <row r="16" spans="1:14" x14ac:dyDescent="0.25">
      <c r="A16" t="s">
        <v>20</v>
      </c>
      <c r="B16">
        <f>SUMPRODUCT(L14:M14,L7:M7)</f>
        <v>423230</v>
      </c>
    </row>
    <row r="17" spans="1:2" x14ac:dyDescent="0.25">
      <c r="A17" t="s">
        <v>21</v>
      </c>
      <c r="B17">
        <f>SUMPRODUCT(B3:J5,B11:J13)+SUMPRODUCT(L3:M5,L11:M13)</f>
        <v>177712</v>
      </c>
    </row>
    <row r="18" spans="1:2" x14ac:dyDescent="0.25">
      <c r="A18" t="s">
        <v>22</v>
      </c>
      <c r="B18">
        <f>B17+B16</f>
        <v>600942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2A453-2167-4762-8186-FD24604A9FD6}">
  <dimension ref="A1:O23"/>
  <sheetViews>
    <sheetView workbookViewId="0">
      <selection activeCell="J23" sqref="J23"/>
    </sheetView>
  </sheetViews>
  <sheetFormatPr defaultRowHeight="15" x14ac:dyDescent="0.25"/>
  <cols>
    <col min="11" max="11" width="10.7109375" bestFit="1" customWidth="1"/>
    <col min="12" max="12" width="9.7109375" bestFit="1" customWidth="1"/>
  </cols>
  <sheetData>
    <row r="1" spans="1:15" x14ac:dyDescent="0.25">
      <c r="E1" t="s">
        <v>12</v>
      </c>
      <c r="L1" t="s">
        <v>15</v>
      </c>
    </row>
    <row r="2" spans="1:15" x14ac:dyDescent="0.25">
      <c r="A2" t="s">
        <v>13</v>
      </c>
      <c r="B2" t="s">
        <v>3</v>
      </c>
      <c r="C2" t="s">
        <v>4</v>
      </c>
      <c r="D2" t="s">
        <v>5</v>
      </c>
      <c r="E2" t="s">
        <v>6</v>
      </c>
      <c r="F2" t="s">
        <v>7</v>
      </c>
      <c r="G2" t="s">
        <v>8</v>
      </c>
      <c r="H2" t="s">
        <v>9</v>
      </c>
      <c r="I2" t="s">
        <v>10</v>
      </c>
      <c r="J2" t="s">
        <v>11</v>
      </c>
      <c r="L2" t="s">
        <v>16</v>
      </c>
      <c r="M2" t="s">
        <v>17</v>
      </c>
    </row>
    <row r="3" spans="1:15" x14ac:dyDescent="0.25">
      <c r="A3" t="s">
        <v>0</v>
      </c>
      <c r="B3">
        <v>0.3</v>
      </c>
      <c r="C3">
        <v>2.1</v>
      </c>
      <c r="D3">
        <v>3.1</v>
      </c>
      <c r="E3">
        <v>4.4000000000000004</v>
      </c>
      <c r="F3">
        <v>6</v>
      </c>
      <c r="L3">
        <v>3.2</v>
      </c>
    </row>
    <row r="4" spans="1:15" x14ac:dyDescent="0.25">
      <c r="A4" t="s">
        <v>1</v>
      </c>
      <c r="B4">
        <v>5.2</v>
      </c>
      <c r="C4">
        <v>5.4</v>
      </c>
      <c r="D4">
        <v>4.5</v>
      </c>
      <c r="E4">
        <v>6</v>
      </c>
      <c r="F4">
        <v>2.7</v>
      </c>
      <c r="G4">
        <v>4.7</v>
      </c>
      <c r="H4">
        <v>3.4</v>
      </c>
      <c r="I4">
        <v>3.3</v>
      </c>
      <c r="J4">
        <v>2.7</v>
      </c>
      <c r="L4">
        <v>2.2000000000000002</v>
      </c>
      <c r="M4">
        <v>3.9</v>
      </c>
    </row>
    <row r="5" spans="1:15" x14ac:dyDescent="0.25">
      <c r="A5" t="s">
        <v>2</v>
      </c>
      <c r="F5">
        <v>5.4</v>
      </c>
      <c r="G5">
        <v>3.3</v>
      </c>
      <c r="H5">
        <v>2.4</v>
      </c>
      <c r="I5">
        <v>2.1</v>
      </c>
      <c r="J5">
        <v>2.5</v>
      </c>
      <c r="L5">
        <v>3.9</v>
      </c>
      <c r="M5">
        <v>1.2</v>
      </c>
    </row>
    <row r="6" spans="1:15" x14ac:dyDescent="0.25">
      <c r="A6" t="s">
        <v>16</v>
      </c>
      <c r="C6">
        <v>3.5</v>
      </c>
      <c r="K6" t="s">
        <v>4</v>
      </c>
      <c r="L6">
        <v>3.5</v>
      </c>
    </row>
    <row r="7" spans="1:15" x14ac:dyDescent="0.25">
      <c r="A7" t="s">
        <v>17</v>
      </c>
      <c r="I7">
        <v>0.3</v>
      </c>
      <c r="J7">
        <v>0.7</v>
      </c>
      <c r="K7" t="s">
        <v>10</v>
      </c>
      <c r="M7">
        <v>0.3</v>
      </c>
    </row>
    <row r="8" spans="1:15" x14ac:dyDescent="0.25">
      <c r="A8" t="s">
        <v>14</v>
      </c>
      <c r="B8">
        <v>6300</v>
      </c>
      <c r="C8">
        <v>4880</v>
      </c>
      <c r="D8">
        <v>2130</v>
      </c>
      <c r="E8">
        <v>1210</v>
      </c>
      <c r="F8">
        <v>6120</v>
      </c>
      <c r="G8">
        <v>4830</v>
      </c>
      <c r="H8">
        <v>2750</v>
      </c>
      <c r="I8">
        <v>8580</v>
      </c>
      <c r="J8">
        <v>4460</v>
      </c>
      <c r="K8" t="s">
        <v>11</v>
      </c>
      <c r="M8">
        <v>0.7</v>
      </c>
    </row>
    <row r="9" spans="1:15" x14ac:dyDescent="0.25">
      <c r="K9" t="s">
        <v>24</v>
      </c>
      <c r="L9">
        <v>30000</v>
      </c>
      <c r="M9">
        <v>20000</v>
      </c>
    </row>
    <row r="10" spans="1:15" x14ac:dyDescent="0.25">
      <c r="K10" t="s">
        <v>18</v>
      </c>
      <c r="L10">
        <v>10.5</v>
      </c>
      <c r="M10">
        <v>10</v>
      </c>
    </row>
    <row r="12" spans="1:15" x14ac:dyDescent="0.25">
      <c r="E12" t="s">
        <v>12</v>
      </c>
      <c r="K12" t="s">
        <v>22</v>
      </c>
      <c r="M12" t="s">
        <v>15</v>
      </c>
      <c r="O12" t="s">
        <v>26</v>
      </c>
    </row>
    <row r="13" spans="1:15" x14ac:dyDescent="0.25">
      <c r="A13" t="s">
        <v>13</v>
      </c>
      <c r="B13" t="s">
        <v>3</v>
      </c>
      <c r="C13" t="s">
        <v>4</v>
      </c>
      <c r="D13" t="s">
        <v>5</v>
      </c>
      <c r="E13" t="s">
        <v>6</v>
      </c>
      <c r="F13" t="s">
        <v>7</v>
      </c>
      <c r="G13" t="s">
        <v>8</v>
      </c>
      <c r="H13" t="s">
        <v>9</v>
      </c>
      <c r="I13" t="s">
        <v>10</v>
      </c>
      <c r="J13" t="s">
        <v>11</v>
      </c>
      <c r="K13" t="s">
        <v>24</v>
      </c>
      <c r="M13" t="s">
        <v>16</v>
      </c>
      <c r="N13" t="s">
        <v>17</v>
      </c>
    </row>
    <row r="14" spans="1:15" x14ac:dyDescent="0.25">
      <c r="A14" t="s">
        <v>0</v>
      </c>
      <c r="B14">
        <v>6300</v>
      </c>
      <c r="C14">
        <v>0</v>
      </c>
      <c r="D14">
        <v>2130</v>
      </c>
      <c r="E14">
        <v>1210</v>
      </c>
      <c r="F14">
        <v>0</v>
      </c>
      <c r="G14">
        <v>0</v>
      </c>
      <c r="H14">
        <v>0</v>
      </c>
      <c r="I14">
        <v>0</v>
      </c>
      <c r="J14">
        <v>0</v>
      </c>
      <c r="K14">
        <f>SUM(B14:J14)</f>
        <v>9640</v>
      </c>
      <c r="M14">
        <v>9640</v>
      </c>
      <c r="N14">
        <v>0</v>
      </c>
      <c r="O14">
        <f>SUM(M14:N14)</f>
        <v>9640</v>
      </c>
    </row>
    <row r="15" spans="1:15" x14ac:dyDescent="0.25">
      <c r="A15" t="s">
        <v>1</v>
      </c>
      <c r="B15">
        <v>0</v>
      </c>
      <c r="C15">
        <v>0</v>
      </c>
      <c r="D15">
        <v>0</v>
      </c>
      <c r="E15">
        <v>0</v>
      </c>
      <c r="F15">
        <v>6120</v>
      </c>
      <c r="G15">
        <v>0</v>
      </c>
      <c r="H15">
        <v>620</v>
      </c>
      <c r="I15">
        <v>0</v>
      </c>
      <c r="J15">
        <v>0</v>
      </c>
      <c r="K15">
        <f t="shared" ref="K15:K18" si="0">SUM(B15:J15)</f>
        <v>6740</v>
      </c>
      <c r="M15">
        <v>6740</v>
      </c>
      <c r="N15">
        <v>0</v>
      </c>
      <c r="O15">
        <f t="shared" ref="O15:O18" si="1">SUM(M15:N15)</f>
        <v>6740</v>
      </c>
    </row>
    <row r="16" spans="1:15" x14ac:dyDescent="0.25">
      <c r="A16" t="s">
        <v>2</v>
      </c>
      <c r="B16">
        <v>0</v>
      </c>
      <c r="C16">
        <v>0</v>
      </c>
      <c r="D16">
        <v>0</v>
      </c>
      <c r="E16">
        <v>0</v>
      </c>
      <c r="F16">
        <v>0</v>
      </c>
      <c r="G16">
        <v>4830</v>
      </c>
      <c r="H16">
        <v>2130</v>
      </c>
      <c r="I16">
        <v>0</v>
      </c>
      <c r="J16">
        <v>0</v>
      </c>
      <c r="K16">
        <f t="shared" si="0"/>
        <v>6960</v>
      </c>
      <c r="M16">
        <v>0</v>
      </c>
      <c r="N16">
        <v>6960</v>
      </c>
      <c r="O16">
        <f t="shared" si="1"/>
        <v>6960</v>
      </c>
    </row>
    <row r="17" spans="1:14" x14ac:dyDescent="0.25">
      <c r="A17" t="s">
        <v>16</v>
      </c>
      <c r="B17">
        <v>0</v>
      </c>
      <c r="C17">
        <v>4880</v>
      </c>
      <c r="D17">
        <v>0</v>
      </c>
      <c r="E17">
        <v>0</v>
      </c>
      <c r="F17">
        <v>0</v>
      </c>
      <c r="G17">
        <v>0</v>
      </c>
      <c r="H17">
        <v>0</v>
      </c>
      <c r="I17">
        <v>0</v>
      </c>
      <c r="J17">
        <v>0</v>
      </c>
      <c r="K17">
        <f t="shared" si="0"/>
        <v>4880</v>
      </c>
      <c r="L17" t="s">
        <v>4</v>
      </c>
      <c r="M17">
        <f>C17</f>
        <v>4880</v>
      </c>
      <c r="N17">
        <f>C18</f>
        <v>0</v>
      </c>
    </row>
    <row r="18" spans="1:14" x14ac:dyDescent="0.25">
      <c r="A18" t="s">
        <v>17</v>
      </c>
      <c r="B18">
        <v>0</v>
      </c>
      <c r="C18">
        <v>0</v>
      </c>
      <c r="D18">
        <v>0</v>
      </c>
      <c r="E18">
        <v>0</v>
      </c>
      <c r="F18">
        <v>0</v>
      </c>
      <c r="G18">
        <v>0</v>
      </c>
      <c r="H18">
        <v>0</v>
      </c>
      <c r="I18">
        <v>8580</v>
      </c>
      <c r="J18">
        <v>4460</v>
      </c>
      <c r="K18">
        <f t="shared" si="0"/>
        <v>13040</v>
      </c>
      <c r="L18" t="s">
        <v>10</v>
      </c>
      <c r="M18">
        <f>I17</f>
        <v>0</v>
      </c>
      <c r="N18">
        <f>I18</f>
        <v>8580</v>
      </c>
    </row>
    <row r="19" spans="1:14" x14ac:dyDescent="0.25">
      <c r="A19" t="s">
        <v>14</v>
      </c>
      <c r="B19">
        <f>SUM(B14:B18)</f>
        <v>6300</v>
      </c>
      <c r="C19">
        <f t="shared" ref="C19:J19" si="2">SUM(C14:C18)</f>
        <v>4880</v>
      </c>
      <c r="D19">
        <f t="shared" si="2"/>
        <v>2130</v>
      </c>
      <c r="E19">
        <f t="shared" si="2"/>
        <v>1210</v>
      </c>
      <c r="F19">
        <f t="shared" si="2"/>
        <v>6120</v>
      </c>
      <c r="G19">
        <f t="shared" si="2"/>
        <v>4830</v>
      </c>
      <c r="H19">
        <f t="shared" si="2"/>
        <v>2750</v>
      </c>
      <c r="I19">
        <f t="shared" si="2"/>
        <v>8580</v>
      </c>
      <c r="J19">
        <f t="shared" si="2"/>
        <v>4460</v>
      </c>
      <c r="L19" t="s">
        <v>11</v>
      </c>
      <c r="M19">
        <f>J17</f>
        <v>0</v>
      </c>
      <c r="N19">
        <f>J18</f>
        <v>4460</v>
      </c>
    </row>
    <row r="20" spans="1:14" x14ac:dyDescent="0.25">
      <c r="M20">
        <f>SUM(M14:M19)</f>
        <v>21260</v>
      </c>
      <c r="N20">
        <f>SUM(N14:N19)</f>
        <v>20000</v>
      </c>
    </row>
    <row r="21" spans="1:14" x14ac:dyDescent="0.25">
      <c r="A21" t="s">
        <v>20</v>
      </c>
      <c r="B21">
        <f>SUMPRODUCT(L10:M10,M20:N20)</f>
        <v>423230</v>
      </c>
    </row>
    <row r="22" spans="1:14" x14ac:dyDescent="0.25">
      <c r="A22" t="s">
        <v>21</v>
      </c>
      <c r="B22">
        <f>SUMPRODUCT(B14:J18,B3:J7)+SUMPRODUCT(L3:M5,M14:N16)</f>
        <v>130304</v>
      </c>
    </row>
    <row r="23" spans="1:14" x14ac:dyDescent="0.25">
      <c r="A23" t="s">
        <v>22</v>
      </c>
      <c r="B23">
        <f>B22+B21</f>
        <v>553534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89F2B-1CA7-4A5F-BCE6-49003BD20386}">
  <dimension ref="A1"/>
  <sheetViews>
    <sheetView tabSelected="1" workbookViewId="0">
      <selection activeCell="H13" sqref="H1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1</vt:lpstr>
      <vt:lpstr>Problem 2</vt:lpstr>
      <vt:lpstr>Problem 3</vt:lpstr>
      <vt:lpstr>Problem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Hoffman</dc:creator>
  <cp:lastModifiedBy>Ben Hoffman</cp:lastModifiedBy>
  <dcterms:created xsi:type="dcterms:W3CDTF">2020-05-07T19:55:23Z</dcterms:created>
  <dcterms:modified xsi:type="dcterms:W3CDTF">2020-05-07T22:41:44Z</dcterms:modified>
</cp:coreProperties>
</file>