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im/Google Drive/Documents/Coding/ACFT/"/>
    </mc:Choice>
  </mc:AlternateContent>
  <xr:revisionPtr revIDLastSave="0" documentId="13_ncr:1_{0242FEEF-5C51-CB47-A8C7-2C83CD74BA4B}" xr6:coauthVersionLast="47" xr6:coauthVersionMax="47" xr10:uidLastSave="{00000000-0000-0000-0000-000000000000}"/>
  <bookViews>
    <workbookView xWindow="0" yWindow="0" windowWidth="28800" windowHeight="18000" xr2:uid="{2699F2C3-E992-7B47-BE33-742A67310BF5}"/>
  </bookViews>
  <sheets>
    <sheet name="score chart" sheetId="1" r:id="rId1"/>
    <sheet name="MD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1" l="1"/>
  <c r="M87" i="1"/>
  <c r="M82" i="1"/>
  <c r="M77" i="1"/>
  <c r="M72" i="1"/>
  <c r="M67" i="1"/>
  <c r="M62" i="1"/>
  <c r="M52" i="1"/>
  <c r="M57" i="1"/>
  <c r="M47" i="1"/>
  <c r="M29" i="1"/>
  <c r="M30" i="1"/>
  <c r="M31" i="1"/>
  <c r="M32" i="1"/>
  <c r="M33" i="1"/>
  <c r="M34" i="1"/>
  <c r="M35" i="1"/>
  <c r="M36" i="1"/>
  <c r="M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8" i="1"/>
  <c r="M39" i="1"/>
  <c r="M40" i="1"/>
  <c r="M41" i="1"/>
  <c r="M42" i="1"/>
  <c r="M3" i="1"/>
  <c r="M2" i="1"/>
  <c r="L102" i="1"/>
  <c r="L97" i="1"/>
  <c r="L92" i="1"/>
  <c r="L87" i="1"/>
  <c r="L82" i="1"/>
  <c r="L77" i="1"/>
  <c r="L72" i="1"/>
  <c r="L67" i="1"/>
  <c r="L62" i="1"/>
  <c r="L57" i="1"/>
  <c r="L47" i="1"/>
  <c r="L52" i="1"/>
  <c r="L4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2" i="1"/>
  <c r="K102" i="1"/>
  <c r="K92" i="1"/>
  <c r="K82" i="1"/>
  <c r="K72" i="1"/>
  <c r="K62" i="1"/>
  <c r="K52" i="1"/>
  <c r="K42" i="1"/>
  <c r="K40" i="1"/>
  <c r="K39" i="1"/>
  <c r="K38" i="1"/>
  <c r="K37" i="1"/>
  <c r="K5" i="1"/>
  <c r="K8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2" i="1"/>
</calcChain>
</file>

<file path=xl/sharedStrings.xml><?xml version="1.0" encoding="utf-8"?>
<sst xmlns="http://schemas.openxmlformats.org/spreadsheetml/2006/main" count="67" uniqueCount="63">
  <si>
    <t>Points </t>
  </si>
  <si>
    <t>MDL</t>
  </si>
  <si>
    <t>SPT</t>
  </si>
  <si>
    <t>HRP</t>
  </si>
  <si>
    <t>SDC</t>
  </si>
  <si>
    <t>LTK</t>
  </si>
  <si>
    <t>2MR</t>
  </si>
  <si>
    <t>Minimum for "heavy" jobs.</t>
  </si>
  <si>
    <t>Minimum for "significant"  jobs.</t>
  </si>
  <si>
    <t>Minimum for "moderate" jobs.</t>
  </si>
  <si>
    <t>if (hrp === 60) {document.getElementById('HRPid').innerHTML = '100';}</t>
  </si>
  <si>
    <t>if (hrp &lt; 60 &amp; hrp &gt;= 59) {document.getElementById('HRPid').innerHTML = '99';}</t>
  </si>
  <si>
    <t>if (hrp &lt; 59 &amp; hrp &gt;= 58) {document.getElementById('HRPid').innerHTML = '98';}</t>
  </si>
  <si>
    <t>if (hrp &lt; 58 &amp; hrp &gt;= 57) {document.getElementById('HRPid').innerHTML = '97';}</t>
  </si>
  <si>
    <t>if (hrp &lt; 57 &amp; hrp &gt;= 56) {document.getElementById('HRPid').innerHTML = '96';}</t>
  </si>
  <si>
    <t>if (hrp &lt; 56 &amp; hrp &gt;= 55) {document.getElementById('HRPid').innerHTML = '95';}</t>
  </si>
  <si>
    <t>if (hrp &lt; 55 &amp; hrp &gt;= 54) {document.getElementById('HRPid').innerHTML = '94';}</t>
  </si>
  <si>
    <t>if (hrp &lt; 54 &amp; hrp &gt;= 53) {document.getElementById('HRPid').innerHTML = '93';}</t>
  </si>
  <si>
    <t>if (hrp &lt; 53 &amp; hrp &gt;= 52) {document.getElementById('HRPid').innerHTML = '92';}</t>
  </si>
  <si>
    <t>if (hrp &lt; 52 &amp; hrp &gt;= 51) {document.getElementById('HRPid').innerHTML = '91';}</t>
  </si>
  <si>
    <t>if (hrp &lt; 51 &amp; hrp &gt;= 50) {document.getElementById('HRPid').innerHTML = '90';}</t>
  </si>
  <si>
    <t>if (hrp &lt; 50 &amp; hrp &gt;= 49) {document.getElementById('HRPid').innerHTML = '89';}</t>
  </si>
  <si>
    <t>if (hrp &lt; 49 &amp; hrp &gt;= 48) {document.getElementById('HRPid').innerHTML = '88';}</t>
  </si>
  <si>
    <t>if (hrp &lt; 48 &amp; hrp &gt;= 47) {document.getElementById('HRPid').innerHTML = '87';}</t>
  </si>
  <si>
    <t>if (hrp &lt; 47 &amp; hrp &gt;= 46) {document.getElementById('HRPid').innerHTML = '86';}</t>
  </si>
  <si>
    <t>if (hrp &lt; 46 &amp; hrp &gt;= 45) {document.getElementById('HRPid').innerHTML = '85';}</t>
  </si>
  <si>
    <t>if (hrp &lt; 45 &amp; hrp &gt;= 44) {document.getElementById('HRPid').innerHTML = '84';}</t>
  </si>
  <si>
    <t>if (hrp &lt; 44 &amp; hrp &gt;= 43) {document.getElementById('HRPid').innerHTML = '83';}</t>
  </si>
  <si>
    <t>if (hrp &lt; 43 &amp; hrp &gt;= 42) {document.getElementById('HRPid').innerHTML = '82';}</t>
  </si>
  <si>
    <t>if (hrp &lt; 42 &amp; hrp &gt;= 41) {document.getElementById('HRPid').innerHTML = '81';}</t>
  </si>
  <si>
    <t>if (hrp &lt; 41 &amp; hrp &gt;= 40) {document.getElementById('HRPid').innerHTML = '80';}</t>
  </si>
  <si>
    <t>if (hrp &lt; 40 &amp; hrp &gt;= 39) {document.getElementById('HRPid').innerHTML = '79';}</t>
  </si>
  <si>
    <t>if (hrp &lt; 39 &amp; hrp &gt;= 38) {document.getElementById('HRPid').innerHTML = '78';}</t>
  </si>
  <si>
    <t>if (hrp &lt; 38 &amp; hrp &gt;= 37) {document.getElementById('HRPid').innerHTML = '77';}</t>
  </si>
  <si>
    <t>if (hrp &lt; 37 &amp; hrp &gt;= 36) {document.getElementById('HRPid').innerHTML = '76';}</t>
  </si>
  <si>
    <t>if (hrp &lt; 36 &amp; hrp &gt;= 35) {document.getElementById('HRPid').innerHTML = '75';}</t>
  </si>
  <si>
    <t>if (hrp &lt; 35 &amp; hrp &gt;= 34) {document.getElementById('HRPid').innerHTML = '74';}</t>
  </si>
  <si>
    <t>if (hrp &lt; 34 &amp; hrp &gt;= 33) {document.getElementById('HRPid').innerHTML = '73';}</t>
  </si>
  <si>
    <t>if (hrp &lt; 33 &amp; hrp &gt;= 32) {document.getElementById('HRPid').innerHTML = '72';}</t>
  </si>
  <si>
    <t>if (hrp &lt; 32 &amp; hrp &gt;= 31) {document.getElementById('HRPid').innerHTML = '71';}</t>
  </si>
  <si>
    <t>if (hrp &lt; 31 &amp; hrp &gt;= 30) {document.getElementById('HRPid').innerHTML = '70';}</t>
  </si>
  <si>
    <t>if (hrp &lt; 30 &amp; hrp &gt;= 28) {document.getElementById('HRPid').innerHTML = '69';}</t>
  </si>
  <si>
    <t>if (hrp &lt; 28 &amp; hrp &gt;= 26) {document.getElementById('HRPid').innerHTML = '68';}</t>
  </si>
  <si>
    <t>if (hrp &lt; 26 &amp; hrp &gt;= 24) {document.getElementById('HRPid').innerHTML = '67';}</t>
  </si>
  <si>
    <t>if (hrp &lt; 24 &amp; hrp &gt;= 22) {document.getElementById('HRPid').innerHTML = '66';}</t>
  </si>
  <si>
    <t>if (hrp &lt; 22 &amp; hrp &gt;= 20) {document.getElementById('HRPid').innerHTML = '65';}</t>
  </si>
  <si>
    <t>if (hrp &lt; 20 &amp; hrp &gt;= 18) {document.getElementById('HRPid').innerHTML = '64';}</t>
  </si>
  <si>
    <t>if (hrp &lt; 18 &amp; hrp &gt;= 16) {document.getElementById('HRPid').innerHTML = '63';}</t>
  </si>
  <si>
    <t>if (hrp &lt; 16 &amp; hrp &gt;= 14) {document.getElementById('HRPid').innerHTML = '62';}</t>
  </si>
  <si>
    <t>if (hrp &lt; 14 &amp; hrp &gt;= 12) {document.getElementById('HRPid').innerHTML = '61';}</t>
  </si>
  <si>
    <t>if (hrp &lt; 12 &amp; hrp &gt;= 10) {document.getElementById('HRPid').innerHTML = '60';}</t>
  </si>
  <si>
    <t>if (hrp &lt; 1) {document.getElementById('HRPid').innerHTML = '0';}</t>
  </si>
  <si>
    <t>if (hrp &lt; 10 &amp; hrp &gt;= 9) {document.getElementById('HRPid').innerHTML = '55';}</t>
  </si>
  <si>
    <t>if (hrp &lt; 9 &amp; hrp &gt;= 8) {document.getElementById('HRPid').innerHTML = '50';}</t>
  </si>
  <si>
    <t>if (hrp &lt; 8 &amp; hrp &gt;= 7) {document.getElementById('HRPid').innerHTML = '45';}</t>
  </si>
  <si>
    <t>if (hrp &lt; 7 &amp; hrp &gt;= 6) {document.getElementById('HRPid').innerHTML = '40';}</t>
  </si>
  <si>
    <t>if (hrp &lt; 6 &amp; hrp &gt;= 5) {document.getElementById('HRPid').innerHTML = '35';}</t>
  </si>
  <si>
    <t>if (hrp &lt; 5 &amp; hrp &gt;= 4) {document.getElementById('HRPid').innerHTML = '30';}</t>
  </si>
  <si>
    <t>if (hrp &lt; 4 &amp; hrp &gt;= 3) {document.getElementById('HRPid').innerHTML = '25';}</t>
  </si>
  <si>
    <t>if (hrp &lt; 3 &amp; hrp &gt;= 2) {document.getElementById('HRPid').innerHTML = '20';}</t>
  </si>
  <si>
    <t>if (hrp &lt; 2 &amp; hrp &gt;= 1) {document.getElementById('HRPid').innerHTML = '15';}</t>
  </si>
  <si>
    <t>SDC-sec</t>
  </si>
  <si>
    <t>2MR-sec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</si>
</sst>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65"/>
      <color rgb="FF292B2C"/>
      <name val="Helvetica"/>
      <family val="2"/>
    </font>
    <font>
      <sz val="10.65"/>
      <color rgb="FF292B2C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20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8C4F-3A95-5744-8DB3-477125656639}">
  <dimension ref="A1:M102"/>
  <sheetViews>
    <sheetView tabSelected="1" zoomScaleNormal="100" workbookViewId="0">
      <selection activeCell="F6" sqref="F6"/>
    </sheetView>
  </sheetViews>
  <sheetFormatPr baseColWidth="10" defaultRowHeight="16" x14ac:dyDescent="0.2"/>
  <cols>
    <col min="2" max="4" width="10.83203125" style="6"/>
  </cols>
  <sheetData>
    <row r="1" spans="1:13" x14ac:dyDescent="0.2">
      <c r="A1" s="1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2" t="s">
        <v>61</v>
      </c>
      <c r="G1" s="1" t="s">
        <v>5</v>
      </c>
      <c r="H1" s="1" t="s">
        <v>6</v>
      </c>
      <c r="I1" s="2" t="s">
        <v>62</v>
      </c>
      <c r="K1" s="1" t="s">
        <v>1</v>
      </c>
      <c r="L1" s="1" t="s">
        <v>2</v>
      </c>
      <c r="M1" s="1" t="s">
        <v>3</v>
      </c>
    </row>
    <row r="2" spans="1:13" x14ac:dyDescent="0.2">
      <c r="A2" s="2">
        <v>100</v>
      </c>
      <c r="B2" s="5">
        <v>340</v>
      </c>
      <c r="C2" s="5">
        <v>12.5</v>
      </c>
      <c r="D2" s="5">
        <v>60</v>
      </c>
      <c r="E2" s="3">
        <v>6.458333333333334E-2</v>
      </c>
      <c r="F2" s="3"/>
      <c r="G2" s="2">
        <v>20</v>
      </c>
      <c r="H2" s="3">
        <v>0.5625</v>
      </c>
      <c r="I2" s="3"/>
      <c r="K2" t="str">
        <f>_xlfn.CONCAT("if (mdl === ", B2, ") {document.getElementById('MDLid').innerHTML = '", A2,"';}")</f>
        <v>if (mdl === 340) {document.getElementById('MDLid').innerHTML = '100';}</v>
      </c>
      <c r="L2" t="str">
        <f>_xlfn.CONCAT("if (spt === ", C2, ") {document.getElementById('SPTid').innerHTML = '", A2,"';}")</f>
        <v>if (spt === 12.5) {document.getElementById('SPTid').innerHTML = '100';}</v>
      </c>
      <c r="M2" t="str">
        <f>_xlfn.CONCAT("if (hrp === ", D2, ") {document.getElementById('HRPid').innerHTML = '", A2,"';}")</f>
        <v>if (hrp === 60) {document.getElementById('HRPid').innerHTML = '100';}</v>
      </c>
    </row>
    <row r="3" spans="1:13" x14ac:dyDescent="0.2">
      <c r="A3" s="2">
        <v>99</v>
      </c>
      <c r="B3" s="5"/>
      <c r="C3" s="5">
        <v>12.4</v>
      </c>
      <c r="D3" s="5">
        <v>59</v>
      </c>
      <c r="E3" s="3">
        <v>6.6666666666666666E-2</v>
      </c>
      <c r="F3" s="3"/>
      <c r="G3" s="2"/>
      <c r="H3" s="3">
        <v>0.56874999999999998</v>
      </c>
      <c r="I3" s="3"/>
      <c r="L3" t="str">
        <f>_xlfn.CONCAT("if (spt &lt; ", C2, " &amp; spt &gt;= ", C3, ") {document.getElementById('SPTid').innerHTML = '", A3,"';}")</f>
        <v>if (spt &lt; 12.5 &amp; spt &gt;= 12.4) {document.getElementById('SPTid').innerHTML = '99';}</v>
      </c>
      <c r="M3" t="str">
        <f>_xlfn.CONCAT("if (hrp &lt; ", D2, " &amp; hrp &gt;= ", D3, ") {document.getElementById('HRPid').innerHTML = '", A3,"';}")</f>
        <v>if (hrp &lt; 60 &amp; hrp &gt;= 59) {document.getElementById('HRPid').innerHTML = '99';}</v>
      </c>
    </row>
    <row r="4" spans="1:13" x14ac:dyDescent="0.2">
      <c r="A4" s="2">
        <v>98</v>
      </c>
      <c r="B4" s="5"/>
      <c r="C4" s="5">
        <v>12.2</v>
      </c>
      <c r="D4" s="5">
        <v>58</v>
      </c>
      <c r="E4" s="3">
        <v>6.8749999999999992E-2</v>
      </c>
      <c r="F4" s="3"/>
      <c r="G4" s="2">
        <v>19</v>
      </c>
      <c r="H4" s="3">
        <v>0.57500000000000007</v>
      </c>
      <c r="I4" s="3"/>
      <c r="L4" t="str">
        <f t="shared" ref="L4:L42" si="0">_xlfn.CONCAT("if (spt &lt; ", C3, " &amp; spt &gt;= ", C4, ") {document.getElementById('SPTid').innerHTML = '", A4,"';}")</f>
        <v>if (spt &lt; 12.4 &amp; spt &gt;= 12.2) {document.getElementById('SPTid').innerHTML = '98';}</v>
      </c>
      <c r="M4" t="str">
        <f t="shared" ref="M4:M42" si="1">_xlfn.CONCAT("if (hrp &lt; ", D3, " &amp; hrp &gt;= ", D4, ") {document.getElementById('HRPid').innerHTML = '", A4,"';}")</f>
        <v>if (hrp &lt; 59 &amp; hrp &gt;= 58) {document.getElementById('HRPid').innerHTML = '98';}</v>
      </c>
    </row>
    <row r="5" spans="1:13" x14ac:dyDescent="0.2">
      <c r="A5" s="2">
        <v>97</v>
      </c>
      <c r="B5" s="5">
        <v>330</v>
      </c>
      <c r="C5" s="5">
        <v>12.1</v>
      </c>
      <c r="D5" s="5">
        <v>57</v>
      </c>
      <c r="E5" s="3">
        <v>7.013888888888889E-2</v>
      </c>
      <c r="F5" s="3"/>
      <c r="G5" s="2"/>
      <c r="H5" s="3">
        <v>0.58124999999999993</v>
      </c>
      <c r="I5" s="3"/>
      <c r="K5" t="str">
        <f>_xlfn.CONCAT("if (mdl &lt; ",B2, " &amp; mdl &gt;= ", B5, ") {document.getElementById('MDLid').innerHTML = '", A5,"';}")</f>
        <v>if (mdl &lt; 340 &amp; mdl &gt;= 330) {document.getElementById('MDLid').innerHTML = '97';}</v>
      </c>
      <c r="L5" t="str">
        <f t="shared" si="0"/>
        <v>if (spt &lt; 12.2 &amp; spt &gt;= 12.1) {document.getElementById('SPTid').innerHTML = '97';}</v>
      </c>
      <c r="M5" t="str">
        <f t="shared" si="1"/>
        <v>if (hrp &lt; 58 &amp; hrp &gt;= 57) {document.getElementById('HRPid').innerHTML = '97';}</v>
      </c>
    </row>
    <row r="6" spans="1:13" x14ac:dyDescent="0.2">
      <c r="A6" s="2">
        <v>96</v>
      </c>
      <c r="B6" s="5"/>
      <c r="C6" s="5">
        <v>11.9</v>
      </c>
      <c r="D6" s="5">
        <v>56</v>
      </c>
      <c r="E6" s="3">
        <v>7.1527777777777787E-2</v>
      </c>
      <c r="F6" s="3"/>
      <c r="G6" s="2">
        <v>18</v>
      </c>
      <c r="H6" s="3">
        <v>0.58750000000000002</v>
      </c>
      <c r="I6" s="3"/>
      <c r="L6" t="str">
        <f t="shared" si="0"/>
        <v>if (spt &lt; 12.1 &amp; spt &gt;= 11.9) {document.getElementById('SPTid').innerHTML = '96';}</v>
      </c>
      <c r="M6" t="str">
        <f t="shared" si="1"/>
        <v>if (hrp &lt; 57 &amp; hrp &gt;= 56) {document.getElementById('HRPid').innerHTML = '96';}</v>
      </c>
    </row>
    <row r="7" spans="1:13" x14ac:dyDescent="0.2">
      <c r="A7" s="2">
        <v>95</v>
      </c>
      <c r="B7" s="5"/>
      <c r="C7" s="5">
        <v>11.8</v>
      </c>
      <c r="D7" s="5">
        <v>55</v>
      </c>
      <c r="E7" s="3">
        <v>7.2916666666666671E-2</v>
      </c>
      <c r="F7" s="3"/>
      <c r="G7" s="2"/>
      <c r="H7" s="3">
        <v>0.59375</v>
      </c>
      <c r="I7" s="3"/>
      <c r="L7" t="str">
        <f t="shared" si="0"/>
        <v>if (spt &lt; 11.9 &amp; spt &gt;= 11.8) {document.getElementById('SPTid').innerHTML = '95';}</v>
      </c>
      <c r="M7" t="str">
        <f t="shared" si="1"/>
        <v>if (hrp &lt; 56 &amp; hrp &gt;= 55) {document.getElementById('HRPid').innerHTML = '95';}</v>
      </c>
    </row>
    <row r="8" spans="1:13" x14ac:dyDescent="0.2">
      <c r="A8" s="2">
        <v>94</v>
      </c>
      <c r="B8" s="5">
        <v>320</v>
      </c>
      <c r="C8" s="5">
        <v>11.6</v>
      </c>
      <c r="D8" s="5">
        <v>54</v>
      </c>
      <c r="E8" s="3">
        <v>7.3611111111111113E-2</v>
      </c>
      <c r="F8" s="3"/>
      <c r="G8" s="2">
        <v>17</v>
      </c>
      <c r="H8" s="3">
        <v>0.6</v>
      </c>
      <c r="I8" s="3"/>
      <c r="K8" t="str">
        <f>_xlfn.CONCAT("if (mdl &lt; ",B5, " &amp; mdl &gt;= ", B8, ") {document.getElementById('MDLid').innerHTML = '", A8,"';}")</f>
        <v>if (mdl &lt; 330 &amp; mdl &gt;= 320) {document.getElementById('MDLid').innerHTML = '94';}</v>
      </c>
      <c r="L8" t="str">
        <f t="shared" si="0"/>
        <v>if (spt &lt; 11.8 &amp; spt &gt;= 11.6) {document.getElementById('SPTid').innerHTML = '94';}</v>
      </c>
      <c r="M8" t="str">
        <f t="shared" si="1"/>
        <v>if (hrp &lt; 55 &amp; hrp &gt;= 54) {document.getElementById('HRPid').innerHTML = '94';}</v>
      </c>
    </row>
    <row r="9" spans="1:13" x14ac:dyDescent="0.2">
      <c r="A9" s="2">
        <v>93</v>
      </c>
      <c r="B9" s="5"/>
      <c r="C9" s="5">
        <v>11.5</v>
      </c>
      <c r="D9" s="5">
        <v>53</v>
      </c>
      <c r="E9" s="3">
        <v>7.4305555555555555E-2</v>
      </c>
      <c r="F9" s="3"/>
      <c r="G9" s="2"/>
      <c r="H9" s="3">
        <v>0.60625000000000007</v>
      </c>
      <c r="I9" s="3"/>
      <c r="L9" t="str">
        <f t="shared" si="0"/>
        <v>if (spt &lt; 11.6 &amp; spt &gt;= 11.5) {document.getElementById('SPTid').innerHTML = '93';}</v>
      </c>
      <c r="M9" t="str">
        <f t="shared" si="1"/>
        <v>if (hrp &lt; 54 &amp; hrp &gt;= 53) {document.getElementById('HRPid').innerHTML = '93';}</v>
      </c>
    </row>
    <row r="10" spans="1:13" x14ac:dyDescent="0.2">
      <c r="A10" s="2">
        <v>92</v>
      </c>
      <c r="B10" s="5">
        <v>310</v>
      </c>
      <c r="C10" s="5">
        <v>11.3</v>
      </c>
      <c r="D10" s="5">
        <v>52</v>
      </c>
      <c r="E10" s="3">
        <v>7.4999999999999997E-2</v>
      </c>
      <c r="F10" s="3"/>
      <c r="G10" s="2">
        <v>16</v>
      </c>
      <c r="H10" s="3">
        <v>0.61249999999999993</v>
      </c>
      <c r="I10" s="3"/>
      <c r="K10" t="str">
        <f>_xlfn.CONCAT("if (mdl &lt; ",B8, " &amp; mdl &gt;= ", B10, ") {document.getElementById('MDLid').innerHTML = '", A10,"';}")</f>
        <v>if (mdl &lt; 320 &amp; mdl &gt;= 310) {document.getElementById('MDLid').innerHTML = '92';}</v>
      </c>
      <c r="L10" t="str">
        <f t="shared" si="0"/>
        <v>if (spt &lt; 11.5 &amp; spt &gt;= 11.3) {document.getElementById('SPTid').innerHTML = '92';}</v>
      </c>
      <c r="M10" t="str">
        <f t="shared" si="1"/>
        <v>if (hrp &lt; 53 &amp; hrp &gt;= 52) {document.getElementById('HRPid').innerHTML = '92';}</v>
      </c>
    </row>
    <row r="11" spans="1:13" x14ac:dyDescent="0.2">
      <c r="A11" s="2">
        <v>91</v>
      </c>
      <c r="B11" s="5"/>
      <c r="C11" s="5">
        <v>11.2</v>
      </c>
      <c r="D11" s="5">
        <v>51</v>
      </c>
      <c r="E11" s="3">
        <v>7.5694444444444439E-2</v>
      </c>
      <c r="F11" s="3"/>
      <c r="G11" s="2"/>
      <c r="H11" s="3">
        <v>0.61875000000000002</v>
      </c>
      <c r="I11" s="3"/>
      <c r="L11" t="str">
        <f t="shared" si="0"/>
        <v>if (spt &lt; 11.3 &amp; spt &gt;= 11.2) {document.getElementById('SPTid').innerHTML = '91';}</v>
      </c>
      <c r="M11" t="str">
        <f t="shared" si="1"/>
        <v>if (hrp &lt; 52 &amp; hrp &gt;= 51) {document.getElementById('HRPid').innerHTML = '91';}</v>
      </c>
    </row>
    <row r="12" spans="1:13" x14ac:dyDescent="0.2">
      <c r="A12" s="2">
        <v>90</v>
      </c>
      <c r="B12" s="5">
        <v>300</v>
      </c>
      <c r="C12" s="5">
        <v>11</v>
      </c>
      <c r="D12" s="5">
        <v>50</v>
      </c>
      <c r="E12" s="3">
        <v>7.6388888888888895E-2</v>
      </c>
      <c r="F12" s="3"/>
      <c r="G12" s="2">
        <v>15</v>
      </c>
      <c r="H12" s="3">
        <v>0.625</v>
      </c>
      <c r="I12" s="3"/>
      <c r="K12" t="str">
        <f>_xlfn.CONCAT("if (mdl &lt; ",B10, " &amp; mdl &gt;= ", B12, ") {document.getElementById('MDLid').innerHTML = '", A12,"';}")</f>
        <v>if (mdl &lt; 310 &amp; mdl &gt;= 300) {document.getElementById('MDLid').innerHTML = '90';}</v>
      </c>
      <c r="L12" t="str">
        <f t="shared" si="0"/>
        <v>if (spt &lt; 11.2 &amp; spt &gt;= 11) {document.getElementById('SPTid').innerHTML = '90';}</v>
      </c>
      <c r="M12" t="str">
        <f t="shared" si="1"/>
        <v>if (hrp &lt; 51 &amp; hrp &gt;= 50) {document.getElementById('HRPid').innerHTML = '90';}</v>
      </c>
    </row>
    <row r="13" spans="1:13" x14ac:dyDescent="0.2">
      <c r="A13" s="2">
        <v>89</v>
      </c>
      <c r="B13" s="5"/>
      <c r="C13" s="5">
        <v>10.9</v>
      </c>
      <c r="D13" s="5">
        <v>49</v>
      </c>
      <c r="E13" s="3">
        <v>7.7083333333333337E-2</v>
      </c>
      <c r="F13" s="3"/>
      <c r="G13" s="2"/>
      <c r="H13" s="3">
        <v>0.63124999999999998</v>
      </c>
      <c r="I13" s="3"/>
      <c r="L13" t="str">
        <f t="shared" si="0"/>
        <v>if (spt &lt; 11 &amp; spt &gt;= 10.9) {document.getElementById('SPTid').innerHTML = '89';}</v>
      </c>
      <c r="M13" t="str">
        <f t="shared" si="1"/>
        <v>if (hrp &lt; 50 &amp; hrp &gt;= 49) {document.getElementById('HRPid').innerHTML = '89';}</v>
      </c>
    </row>
    <row r="14" spans="1:13" x14ac:dyDescent="0.2">
      <c r="A14" s="2">
        <v>88</v>
      </c>
      <c r="B14" s="5">
        <v>290</v>
      </c>
      <c r="C14" s="5">
        <v>10.7</v>
      </c>
      <c r="D14" s="5">
        <v>48</v>
      </c>
      <c r="E14" s="3">
        <v>7.7777777777777779E-2</v>
      </c>
      <c r="F14" s="3"/>
      <c r="G14" s="2">
        <v>14</v>
      </c>
      <c r="H14" s="3">
        <v>0.63750000000000007</v>
      </c>
      <c r="I14" s="3"/>
      <c r="K14" t="str">
        <f>_xlfn.CONCAT("if (mdl &lt; ",B12, " &amp; mdl &gt;= ", B14, ") {document.getElementById('MDLid').innerHTML = '", A14,"';}")</f>
        <v>if (mdl &lt; 300 &amp; mdl &gt;= 290) {document.getElementById('MDLid').innerHTML = '88';}</v>
      </c>
      <c r="L14" t="str">
        <f t="shared" si="0"/>
        <v>if (spt &lt; 10.9 &amp; spt &gt;= 10.7) {document.getElementById('SPTid').innerHTML = '88';}</v>
      </c>
      <c r="M14" t="str">
        <f t="shared" si="1"/>
        <v>if (hrp &lt; 49 &amp; hrp &gt;= 48) {document.getElementById('HRPid').innerHTML = '88';}</v>
      </c>
    </row>
    <row r="15" spans="1:13" x14ac:dyDescent="0.2">
      <c r="A15" s="2">
        <v>87</v>
      </c>
      <c r="B15" s="5"/>
      <c r="C15" s="5">
        <v>10.6</v>
      </c>
      <c r="D15" s="5">
        <v>47</v>
      </c>
      <c r="E15" s="3">
        <v>7.8472222222222221E-2</v>
      </c>
      <c r="F15" s="3"/>
      <c r="G15" s="2"/>
      <c r="H15" s="3">
        <v>0.64374999999999993</v>
      </c>
      <c r="I15" s="3"/>
      <c r="L15" t="str">
        <f t="shared" si="0"/>
        <v>if (spt &lt; 10.7 &amp; spt &gt;= 10.6) {document.getElementById('SPTid').innerHTML = '87';}</v>
      </c>
      <c r="M15" t="str">
        <f t="shared" si="1"/>
        <v>if (hrp &lt; 48 &amp; hrp &gt;= 47) {document.getElementById('HRPid').innerHTML = '87';}</v>
      </c>
    </row>
    <row r="16" spans="1:13" x14ac:dyDescent="0.2">
      <c r="A16" s="2">
        <v>86</v>
      </c>
      <c r="B16" s="5">
        <v>280</v>
      </c>
      <c r="C16" s="5">
        <v>10.4</v>
      </c>
      <c r="D16" s="5">
        <v>46</v>
      </c>
      <c r="E16" s="3">
        <v>7.9166666666666663E-2</v>
      </c>
      <c r="F16" s="3"/>
      <c r="G16" s="2">
        <v>13</v>
      </c>
      <c r="H16" s="3">
        <v>0.65</v>
      </c>
      <c r="I16" s="3"/>
      <c r="K16" t="str">
        <f>_xlfn.CONCAT("if (mdl &lt; ",B14, " &amp; mdl &gt;= ", B16, ") {document.getElementById('MDLid').innerHTML = '", A16,"';}")</f>
        <v>if (mdl &lt; 290 &amp; mdl &gt;= 280) {document.getElementById('MDLid').innerHTML = '86';}</v>
      </c>
      <c r="L16" t="str">
        <f t="shared" si="0"/>
        <v>if (spt &lt; 10.6 &amp; spt &gt;= 10.4) {document.getElementById('SPTid').innerHTML = '86';}</v>
      </c>
      <c r="M16" t="str">
        <f t="shared" si="1"/>
        <v>if (hrp &lt; 47 &amp; hrp &gt;= 46) {document.getElementById('HRPid').innerHTML = '86';}</v>
      </c>
    </row>
    <row r="17" spans="1:13" x14ac:dyDescent="0.2">
      <c r="A17" s="2">
        <v>85</v>
      </c>
      <c r="B17" s="5"/>
      <c r="C17" s="5">
        <v>10.3</v>
      </c>
      <c r="D17" s="5">
        <v>45</v>
      </c>
      <c r="E17" s="3">
        <v>7.9861111111111105E-2</v>
      </c>
      <c r="F17" s="3"/>
      <c r="G17" s="2"/>
      <c r="H17" s="3">
        <v>0.65625</v>
      </c>
      <c r="I17" s="3"/>
      <c r="L17" t="str">
        <f t="shared" si="0"/>
        <v>if (spt &lt; 10.4 &amp; spt &gt;= 10.3) {document.getElementById('SPTid').innerHTML = '85';}</v>
      </c>
      <c r="M17" t="str">
        <f t="shared" si="1"/>
        <v>if (hrp &lt; 46 &amp; hrp &gt;= 45) {document.getElementById('HRPid').innerHTML = '85';}</v>
      </c>
    </row>
    <row r="18" spans="1:13" x14ac:dyDescent="0.2">
      <c r="A18" s="2">
        <v>84</v>
      </c>
      <c r="B18" s="5">
        <v>270</v>
      </c>
      <c r="C18" s="5">
        <v>10.1</v>
      </c>
      <c r="D18" s="5">
        <v>44</v>
      </c>
      <c r="E18" s="3">
        <v>8.0555555555555561E-2</v>
      </c>
      <c r="F18" s="3"/>
      <c r="G18" s="2">
        <v>12</v>
      </c>
      <c r="H18" s="3">
        <v>0.66249999999999998</v>
      </c>
      <c r="I18" s="3"/>
      <c r="K18" t="str">
        <f>_xlfn.CONCAT("if (mdl &lt; ",B16, " &amp; mdl &gt;= ", B18, ") {document.getElementById('MDLid').innerHTML = '", A18,"';}")</f>
        <v>if (mdl &lt; 280 &amp; mdl &gt;= 270) {document.getElementById('MDLid').innerHTML = '84';}</v>
      </c>
      <c r="L18" t="str">
        <f t="shared" si="0"/>
        <v>if (spt &lt; 10.3 &amp; spt &gt;= 10.1) {document.getElementById('SPTid').innerHTML = '84';}</v>
      </c>
      <c r="M18" t="str">
        <f t="shared" si="1"/>
        <v>if (hrp &lt; 45 &amp; hrp &gt;= 44) {document.getElementById('HRPid').innerHTML = '84';}</v>
      </c>
    </row>
    <row r="19" spans="1:13" x14ac:dyDescent="0.2">
      <c r="A19" s="2">
        <v>83</v>
      </c>
      <c r="B19" s="5"/>
      <c r="C19" s="5">
        <v>10</v>
      </c>
      <c r="D19" s="5">
        <v>43</v>
      </c>
      <c r="E19" s="3">
        <v>8.1250000000000003E-2</v>
      </c>
      <c r="F19" s="3"/>
      <c r="G19" s="2"/>
      <c r="H19" s="3">
        <v>0.66875000000000007</v>
      </c>
      <c r="I19" s="3"/>
      <c r="L19" t="str">
        <f t="shared" si="0"/>
        <v>if (spt &lt; 10.1 &amp; spt &gt;= 10) {document.getElementById('SPTid').innerHTML = '83';}</v>
      </c>
      <c r="M19" t="str">
        <f t="shared" si="1"/>
        <v>if (hrp &lt; 44 &amp; hrp &gt;= 43) {document.getElementById('HRPid').innerHTML = '83';}</v>
      </c>
    </row>
    <row r="20" spans="1:13" x14ac:dyDescent="0.2">
      <c r="A20" s="2">
        <v>82</v>
      </c>
      <c r="B20" s="5">
        <v>260</v>
      </c>
      <c r="C20" s="5">
        <v>9.8000000000000007</v>
      </c>
      <c r="D20" s="5">
        <v>42</v>
      </c>
      <c r="E20" s="3">
        <v>8.1944444444444445E-2</v>
      </c>
      <c r="F20" s="3"/>
      <c r="G20" s="2">
        <v>11</v>
      </c>
      <c r="H20" s="3">
        <v>0.67499999999999993</v>
      </c>
      <c r="I20" s="3"/>
      <c r="K20" t="str">
        <f>_xlfn.CONCAT("if (mdl &lt; ",B18, " &amp; mdl &gt;= ", B20, ") {document.getElementById('MDLid').innerHTML = '", A20,"';}")</f>
        <v>if (mdl &lt; 270 &amp; mdl &gt;= 260) {document.getElementById('MDLid').innerHTML = '82';}</v>
      </c>
      <c r="L20" t="str">
        <f t="shared" si="0"/>
        <v>if (spt &lt; 10 &amp; spt &gt;= 9.8) {document.getElementById('SPTid').innerHTML = '82';}</v>
      </c>
      <c r="M20" t="str">
        <f t="shared" si="1"/>
        <v>if (hrp &lt; 43 &amp; hrp &gt;= 42) {document.getElementById('HRPid').innerHTML = '82';}</v>
      </c>
    </row>
    <row r="21" spans="1:13" x14ac:dyDescent="0.2">
      <c r="A21" s="2">
        <v>81</v>
      </c>
      <c r="B21" s="5"/>
      <c r="C21" s="5">
        <v>9.6999999999999993</v>
      </c>
      <c r="D21" s="5">
        <v>41</v>
      </c>
      <c r="E21" s="3">
        <v>8.2638888888888887E-2</v>
      </c>
      <c r="F21" s="3"/>
      <c r="G21" s="2"/>
      <c r="H21" s="3">
        <v>0.68125000000000002</v>
      </c>
      <c r="I21" s="3"/>
      <c r="L21" t="str">
        <f t="shared" si="0"/>
        <v>if (spt &lt; 9.8 &amp; spt &gt;= 9.7) {document.getElementById('SPTid').innerHTML = '81';}</v>
      </c>
      <c r="M21" t="str">
        <f t="shared" si="1"/>
        <v>if (hrp &lt; 42 &amp; hrp &gt;= 41) {document.getElementById('HRPid').innerHTML = '81';}</v>
      </c>
    </row>
    <row r="22" spans="1:13" x14ac:dyDescent="0.2">
      <c r="A22" s="2">
        <v>80</v>
      </c>
      <c r="B22" s="5">
        <v>250</v>
      </c>
      <c r="C22" s="5">
        <v>9.5</v>
      </c>
      <c r="D22" s="5">
        <v>40</v>
      </c>
      <c r="E22" s="3">
        <v>8.3333333333333329E-2</v>
      </c>
      <c r="F22" s="3"/>
      <c r="G22" s="2">
        <v>10</v>
      </c>
      <c r="H22" s="3">
        <v>0.6875</v>
      </c>
      <c r="I22" s="3"/>
      <c r="K22" t="str">
        <f>_xlfn.CONCAT("if (mdl &lt; ",B20, " &amp; mdl &gt;= ", B22, ") {document.getElementById('MDLid').innerHTML = '", A22,"';}")</f>
        <v>if (mdl &lt; 260 &amp; mdl &gt;= 250) {document.getElementById('MDLid').innerHTML = '80';}</v>
      </c>
      <c r="L22" t="str">
        <f t="shared" si="0"/>
        <v>if (spt &lt; 9.7 &amp; spt &gt;= 9.5) {document.getElementById('SPTid').innerHTML = '80';}</v>
      </c>
      <c r="M22" t="str">
        <f t="shared" si="1"/>
        <v>if (hrp &lt; 41 &amp; hrp &gt;= 40) {document.getElementById('HRPid').innerHTML = '80';}</v>
      </c>
    </row>
    <row r="23" spans="1:13" x14ac:dyDescent="0.2">
      <c r="A23" s="2">
        <v>79</v>
      </c>
      <c r="B23" s="5"/>
      <c r="C23" s="5">
        <v>9.4</v>
      </c>
      <c r="D23" s="5">
        <v>39</v>
      </c>
      <c r="E23" s="3">
        <v>8.4027777777777771E-2</v>
      </c>
      <c r="F23" s="3"/>
      <c r="G23" s="2"/>
      <c r="H23" s="3">
        <v>0.69374999999999998</v>
      </c>
      <c r="I23" s="3"/>
      <c r="L23" t="str">
        <f t="shared" si="0"/>
        <v>if (spt &lt; 9.5 &amp; spt &gt;= 9.4) {document.getElementById('SPTid').innerHTML = '79';}</v>
      </c>
      <c r="M23" t="str">
        <f t="shared" si="1"/>
        <v>if (hrp &lt; 40 &amp; hrp &gt;= 39) {document.getElementById('HRPid').innerHTML = '79';}</v>
      </c>
    </row>
    <row r="24" spans="1:13" x14ac:dyDescent="0.2">
      <c r="A24" s="2">
        <v>78</v>
      </c>
      <c r="B24" s="5">
        <v>240</v>
      </c>
      <c r="C24" s="5">
        <v>9.1999999999999993</v>
      </c>
      <c r="D24" s="5">
        <v>38</v>
      </c>
      <c r="E24" s="3">
        <v>8.4722222222222213E-2</v>
      </c>
      <c r="F24" s="3"/>
      <c r="G24" s="2">
        <v>9</v>
      </c>
      <c r="H24" s="3">
        <v>0.70000000000000007</v>
      </c>
      <c r="I24" s="3"/>
      <c r="K24" t="str">
        <f>_xlfn.CONCAT("if (mdl &lt; ",B22, " &amp; mdl &gt;= ", B24, ") {document.getElementById('MDLid').innerHTML = '", A24,"';}")</f>
        <v>if (mdl &lt; 250 &amp; mdl &gt;= 240) {document.getElementById('MDLid').innerHTML = '78';}</v>
      </c>
      <c r="L24" t="str">
        <f t="shared" si="0"/>
        <v>if (spt &lt; 9.4 &amp; spt &gt;= 9.2) {document.getElementById('SPTid').innerHTML = '78';}</v>
      </c>
      <c r="M24" t="str">
        <f t="shared" si="1"/>
        <v>if (hrp &lt; 39 &amp; hrp &gt;= 38) {document.getElementById('HRPid').innerHTML = '78';}</v>
      </c>
    </row>
    <row r="25" spans="1:13" x14ac:dyDescent="0.2">
      <c r="A25" s="2">
        <v>77</v>
      </c>
      <c r="B25" s="5"/>
      <c r="C25" s="5">
        <v>9.1</v>
      </c>
      <c r="D25" s="5">
        <v>37</v>
      </c>
      <c r="E25" s="3">
        <v>8.5416666666666655E-2</v>
      </c>
      <c r="F25" s="3"/>
      <c r="G25" s="2"/>
      <c r="H25" s="3">
        <v>0.70624999999999993</v>
      </c>
      <c r="I25" s="3"/>
      <c r="L25" t="str">
        <f t="shared" si="0"/>
        <v>if (spt &lt; 9.2 &amp; spt &gt;= 9.1) {document.getElementById('SPTid').innerHTML = '77';}</v>
      </c>
      <c r="M25" t="str">
        <f t="shared" si="1"/>
        <v>if (hrp &lt; 38 &amp; hrp &gt;= 37) {document.getElementById('HRPid').innerHTML = '77';}</v>
      </c>
    </row>
    <row r="26" spans="1:13" x14ac:dyDescent="0.2">
      <c r="A26" s="2">
        <v>76</v>
      </c>
      <c r="B26" s="5">
        <v>230</v>
      </c>
      <c r="C26" s="5">
        <v>8.9</v>
      </c>
      <c r="D26" s="5">
        <v>36</v>
      </c>
      <c r="E26" s="3">
        <v>8.6111111111111124E-2</v>
      </c>
      <c r="F26" s="3"/>
      <c r="G26" s="2">
        <v>8</v>
      </c>
      <c r="H26" s="3">
        <v>0.71250000000000002</v>
      </c>
      <c r="I26" s="3"/>
      <c r="K26" t="str">
        <f>_xlfn.CONCAT("if (mdl &lt; ",B24, " &amp; mdl &gt;= ", B26, ") {document.getElementById('MDLid').innerHTML = '", A26,"';}")</f>
        <v>if (mdl &lt; 240 &amp; mdl &gt;= 230) {document.getElementById('MDLid').innerHTML = '76';}</v>
      </c>
      <c r="L26" t="str">
        <f>_xlfn.CONCAT("if (spt &lt; ", C25, " &amp; spt &gt;= ", C26, ") {document.getElementById('SPTid').innerHTML = '", A26,"';}")</f>
        <v>if (spt &lt; 9.1 &amp; spt &gt;= 8.9) {document.getElementById('SPTid').innerHTML = '76';}</v>
      </c>
      <c r="M26" t="str">
        <f t="shared" si="1"/>
        <v>if (hrp &lt; 37 &amp; hrp &gt;= 36) {document.getElementById('HRPid').innerHTML = '76';}</v>
      </c>
    </row>
    <row r="27" spans="1:13" x14ac:dyDescent="0.2">
      <c r="A27" s="2">
        <v>75</v>
      </c>
      <c r="B27" s="5"/>
      <c r="C27" s="5">
        <v>8.8000000000000007</v>
      </c>
      <c r="D27" s="5">
        <v>35</v>
      </c>
      <c r="E27" s="3">
        <v>8.6805555555555566E-2</v>
      </c>
      <c r="F27" s="3"/>
      <c r="G27" s="2"/>
      <c r="H27" s="3">
        <v>0.71875</v>
      </c>
      <c r="I27" s="3"/>
      <c r="L27" t="str">
        <f t="shared" si="0"/>
        <v>if (spt &lt; 8.9 &amp; spt &gt;= 8.8) {document.getElementById('SPTid').innerHTML = '75';}</v>
      </c>
      <c r="M27" t="str">
        <f t="shared" si="1"/>
        <v>if (hrp &lt; 36 &amp; hrp &gt;= 35) {document.getElementById('HRPid').innerHTML = '75';}</v>
      </c>
    </row>
    <row r="28" spans="1:13" x14ac:dyDescent="0.2">
      <c r="A28" s="2">
        <v>74</v>
      </c>
      <c r="B28" s="5">
        <v>220</v>
      </c>
      <c r="C28" s="5">
        <v>8.6</v>
      </c>
      <c r="D28" s="5">
        <v>34</v>
      </c>
      <c r="E28" s="3">
        <v>8.7500000000000008E-2</v>
      </c>
      <c r="F28" s="3"/>
      <c r="G28" s="2">
        <v>7</v>
      </c>
      <c r="H28" s="3">
        <v>0.72499999999999998</v>
      </c>
      <c r="I28" s="3"/>
      <c r="K28" t="str">
        <f>_xlfn.CONCAT("if (mdl &lt; ",B26, " &amp; mdl &gt;= ", B28, ") {document.getElementById('MDLid').innerHTML = '", A28,"';}")</f>
        <v>if (mdl &lt; 230 &amp; mdl &gt;= 220) {document.getElementById('MDLid').innerHTML = '74';}</v>
      </c>
      <c r="L28" t="str">
        <f t="shared" si="0"/>
        <v>if (spt &lt; 8.8 &amp; spt &gt;= 8.6) {document.getElementById('SPTid').innerHTML = '74';}</v>
      </c>
      <c r="M28" t="str">
        <f t="shared" si="1"/>
        <v>if (hrp &lt; 35 &amp; hrp &gt;= 34) {document.getElementById('HRPid').innerHTML = '74';}</v>
      </c>
    </row>
    <row r="29" spans="1:13" x14ac:dyDescent="0.2">
      <c r="A29" s="2">
        <v>73</v>
      </c>
      <c r="B29" s="5"/>
      <c r="C29" s="5">
        <v>8.5</v>
      </c>
      <c r="D29" s="5">
        <v>33</v>
      </c>
      <c r="E29" s="3">
        <v>8.819444444444445E-2</v>
      </c>
      <c r="F29" s="3"/>
      <c r="G29" s="2"/>
      <c r="H29" s="3">
        <v>0.73125000000000007</v>
      </c>
      <c r="I29" s="3"/>
      <c r="L29" t="str">
        <f t="shared" si="0"/>
        <v>if (spt &lt; 8.6 &amp; spt &gt;= 8.5) {document.getElementById('SPTid').innerHTML = '73';}</v>
      </c>
      <c r="M29" t="str">
        <f t="shared" si="1"/>
        <v>if (hrp &lt; 34 &amp; hrp &gt;= 33) {document.getElementById('HRPid').innerHTML = '73';}</v>
      </c>
    </row>
    <row r="30" spans="1:13" x14ac:dyDescent="0.2">
      <c r="A30" s="2">
        <v>72</v>
      </c>
      <c r="B30" s="5">
        <v>210</v>
      </c>
      <c r="C30" s="5">
        <v>8.3000000000000007</v>
      </c>
      <c r="D30" s="5">
        <v>32</v>
      </c>
      <c r="E30" s="3">
        <v>8.8888888888888892E-2</v>
      </c>
      <c r="F30" s="3"/>
      <c r="G30" s="2">
        <v>6</v>
      </c>
      <c r="H30" s="3">
        <v>0.73749999999999993</v>
      </c>
      <c r="I30" s="3"/>
      <c r="K30" t="str">
        <f>_xlfn.CONCAT("if (mdl &lt; ",B28, " &amp; mdl &gt;= ", B30, ") {document.getElementById('MDLid').innerHTML = '", A30,"';}")</f>
        <v>if (mdl &lt; 220 &amp; mdl &gt;= 210) {document.getElementById('MDLid').innerHTML = '72';}</v>
      </c>
      <c r="L30" t="str">
        <f t="shared" si="0"/>
        <v>if (spt &lt; 8.5 &amp; spt &gt;= 8.3) {document.getElementById('SPTid').innerHTML = '72';}</v>
      </c>
      <c r="M30" t="str">
        <f t="shared" si="1"/>
        <v>if (hrp &lt; 33 &amp; hrp &gt;= 32) {document.getElementById('HRPid').innerHTML = '72';}</v>
      </c>
    </row>
    <row r="31" spans="1:13" x14ac:dyDescent="0.2">
      <c r="A31" s="2">
        <v>71</v>
      </c>
      <c r="B31" s="5"/>
      <c r="C31" s="5">
        <v>8.1999999999999993</v>
      </c>
      <c r="D31" s="5">
        <v>31</v>
      </c>
      <c r="E31" s="3">
        <v>8.9583333333333334E-2</v>
      </c>
      <c r="F31" s="3"/>
      <c r="G31" s="2"/>
      <c r="H31" s="3">
        <v>0.74375000000000002</v>
      </c>
      <c r="I31" s="3"/>
      <c r="L31" t="str">
        <f t="shared" si="0"/>
        <v>if (spt &lt; 8.3 &amp; spt &gt;= 8.2) {document.getElementById('SPTid').innerHTML = '71';}</v>
      </c>
      <c r="M31" t="str">
        <f t="shared" si="1"/>
        <v>if (hrp &lt; 32 &amp; hrp &gt;= 31) {document.getElementById('HRPid').innerHTML = '71';}</v>
      </c>
    </row>
    <row r="32" spans="1:13" x14ac:dyDescent="0.2">
      <c r="A32" s="2">
        <v>70</v>
      </c>
      <c r="B32" s="5">
        <v>200</v>
      </c>
      <c r="C32" s="5">
        <v>8</v>
      </c>
      <c r="D32" s="5">
        <v>30</v>
      </c>
      <c r="E32" s="3">
        <v>9.0277777777777776E-2</v>
      </c>
      <c r="F32" s="3"/>
      <c r="G32" s="2">
        <v>5</v>
      </c>
      <c r="H32" s="3">
        <v>0.75</v>
      </c>
      <c r="I32" s="3"/>
      <c r="J32" s="1" t="s">
        <v>7</v>
      </c>
      <c r="K32" t="str">
        <f>_xlfn.CONCAT("if (mdl &lt; ",B30, " &amp; mdl &gt;= ", B32, ") {document.getElementById('MDLid').innerHTML = '", A32,"';}")</f>
        <v>if (mdl &lt; 210 &amp; mdl &gt;= 200) {document.getElementById('MDLid').innerHTML = '70';}</v>
      </c>
      <c r="L32" t="str">
        <f t="shared" si="0"/>
        <v>if (spt &lt; 8.2 &amp; spt &gt;= 8) {document.getElementById('SPTid').innerHTML = '70';}</v>
      </c>
      <c r="M32" t="str">
        <f t="shared" si="1"/>
        <v>if (hrp &lt; 31 &amp; hrp &gt;= 30) {document.getElementById('HRPid').innerHTML = '70';}</v>
      </c>
    </row>
    <row r="33" spans="1:13" x14ac:dyDescent="0.2">
      <c r="A33" s="2">
        <v>69</v>
      </c>
      <c r="B33" s="5"/>
      <c r="C33" s="5">
        <v>7.8</v>
      </c>
      <c r="D33" s="5">
        <v>28</v>
      </c>
      <c r="E33" s="3">
        <v>9.3055555555555558E-2</v>
      </c>
      <c r="F33" s="3"/>
      <c r="G33" s="2"/>
      <c r="H33" s="3">
        <v>0.7583333333333333</v>
      </c>
      <c r="I33" s="3"/>
      <c r="L33" t="str">
        <f t="shared" si="0"/>
        <v>if (spt &lt; 8 &amp; spt &gt;= 7.8) {document.getElementById('SPTid').innerHTML = '69';}</v>
      </c>
      <c r="M33" t="str">
        <f t="shared" si="1"/>
        <v>if (hrp &lt; 30 &amp; hrp &gt;= 28) {document.getElementById('HRPid').innerHTML = '69';}</v>
      </c>
    </row>
    <row r="34" spans="1:13" x14ac:dyDescent="0.2">
      <c r="A34" s="2">
        <v>68</v>
      </c>
      <c r="B34" s="5">
        <v>190</v>
      </c>
      <c r="C34" s="5">
        <v>7.5</v>
      </c>
      <c r="D34" s="5">
        <v>26</v>
      </c>
      <c r="E34" s="3">
        <v>9.5833333333333326E-2</v>
      </c>
      <c r="F34" s="3"/>
      <c r="G34" s="2">
        <v>4</v>
      </c>
      <c r="H34" s="3">
        <v>0.76666666666666661</v>
      </c>
      <c r="I34" s="3"/>
      <c r="K34" t="str">
        <f>_xlfn.CONCAT("if (mdl &lt; ",B32, " &amp; mdl &gt;= ", B34, ") {document.getElementById('MDLid').innerHTML = '", A34,"';}")</f>
        <v>if (mdl &lt; 200 &amp; mdl &gt;= 190) {document.getElementById('MDLid').innerHTML = '68';}</v>
      </c>
      <c r="L34" t="str">
        <f t="shared" si="0"/>
        <v>if (spt &lt; 7.8 &amp; spt &gt;= 7.5) {document.getElementById('SPTid').innerHTML = '68';}</v>
      </c>
      <c r="M34" t="str">
        <f t="shared" si="1"/>
        <v>if (hrp &lt; 28 &amp; hrp &gt;= 26) {document.getElementById('HRPid').innerHTML = '68';}</v>
      </c>
    </row>
    <row r="35" spans="1:13" x14ac:dyDescent="0.2">
      <c r="A35" s="2">
        <v>67</v>
      </c>
      <c r="B35" s="5"/>
      <c r="C35" s="5">
        <v>7.1</v>
      </c>
      <c r="D35" s="5">
        <v>24</v>
      </c>
      <c r="E35" s="3">
        <v>9.8611111111111108E-2</v>
      </c>
      <c r="F35" s="3"/>
      <c r="G35" s="2"/>
      <c r="H35" s="3">
        <v>0.77500000000000002</v>
      </c>
      <c r="I35" s="3"/>
      <c r="L35" t="str">
        <f t="shared" si="0"/>
        <v>if (spt &lt; 7.5 &amp; spt &gt;= 7.1) {document.getElementById('SPTid').innerHTML = '67';}</v>
      </c>
      <c r="M35" t="str">
        <f t="shared" si="1"/>
        <v>if (hrp &lt; 26 &amp; hrp &gt;= 24) {document.getElementById('HRPid').innerHTML = '67';}</v>
      </c>
    </row>
    <row r="36" spans="1:13" x14ac:dyDescent="0.2">
      <c r="A36" s="2">
        <v>66</v>
      </c>
      <c r="B36" s="5"/>
      <c r="C36" s="5">
        <v>6.8</v>
      </c>
      <c r="D36" s="5">
        <v>22</v>
      </c>
      <c r="E36" s="3">
        <v>0.1013888888888889</v>
      </c>
      <c r="F36" s="3"/>
      <c r="G36" s="2"/>
      <c r="H36" s="3">
        <v>0.78333333333333333</v>
      </c>
      <c r="I36" s="3"/>
      <c r="L36" t="str">
        <f t="shared" si="0"/>
        <v>if (spt &lt; 7.1 &amp; spt &gt;= 6.8) {document.getElementById('SPTid').innerHTML = '66';}</v>
      </c>
      <c r="M36" t="str">
        <f t="shared" si="1"/>
        <v>if (hrp &lt; 24 &amp; hrp &gt;= 22) {document.getElementById('HRPid').innerHTML = '66';}</v>
      </c>
    </row>
    <row r="37" spans="1:13" x14ac:dyDescent="0.2">
      <c r="A37" s="2">
        <v>65</v>
      </c>
      <c r="B37" s="5">
        <v>180</v>
      </c>
      <c r="C37" s="5">
        <v>6.5</v>
      </c>
      <c r="D37" s="5">
        <v>20</v>
      </c>
      <c r="E37" s="3">
        <v>0.10416666666666667</v>
      </c>
      <c r="F37" s="3"/>
      <c r="G37" s="2">
        <v>3</v>
      </c>
      <c r="H37" s="3">
        <v>0.79166666666666663</v>
      </c>
      <c r="I37" s="3"/>
      <c r="J37" s="1" t="s">
        <v>8</v>
      </c>
      <c r="K37" t="str">
        <f>_xlfn.CONCAT("if (mdl &lt; ",B34, " &amp; mdl &gt;= ", B37, ") {document.getElementById('MDLid').innerHTML = '", A37,"';}")</f>
        <v>if (mdl &lt; 190 &amp; mdl &gt;= 180) {document.getElementById('MDLid').innerHTML = '65';}</v>
      </c>
      <c r="L37" t="str">
        <f t="shared" si="0"/>
        <v>if (spt &lt; 6.8 &amp; spt &gt;= 6.5) {document.getElementById('SPTid').innerHTML = '65';}</v>
      </c>
      <c r="M37" t="str">
        <f t="shared" si="1"/>
        <v>if (hrp &lt; 22 &amp; hrp &gt;= 20) {document.getElementById('HRPid').innerHTML = '65';}</v>
      </c>
    </row>
    <row r="38" spans="1:13" x14ac:dyDescent="0.2">
      <c r="A38" s="2">
        <v>64</v>
      </c>
      <c r="B38" s="5">
        <v>170</v>
      </c>
      <c r="C38" s="5">
        <v>6.2</v>
      </c>
      <c r="D38" s="5">
        <v>18</v>
      </c>
      <c r="E38" s="3">
        <v>0.1076388888888889</v>
      </c>
      <c r="F38" s="3"/>
      <c r="G38" s="2"/>
      <c r="H38" s="3">
        <v>0.80833333333333324</v>
      </c>
      <c r="I38" s="3"/>
      <c r="K38" t="str">
        <f>_xlfn.CONCAT("if (mdl &lt; ",B37, " &amp; mdl &gt;= ", B38, ") {document.getElementById('MDLid').innerHTML = '", A38,"';}")</f>
        <v>if (mdl &lt; 180 &amp; mdl &gt;= 170) {document.getElementById('MDLid').innerHTML = '64';}</v>
      </c>
      <c r="L38" t="str">
        <f t="shared" si="0"/>
        <v>if (spt &lt; 6.5 &amp; spt &gt;= 6.2) {document.getElementById('SPTid').innerHTML = '64';}</v>
      </c>
      <c r="M38" t="str">
        <f t="shared" si="1"/>
        <v>if (hrp &lt; 20 &amp; hrp &gt;= 18) {document.getElementById('HRPid').innerHTML = '64';}</v>
      </c>
    </row>
    <row r="39" spans="1:13" x14ac:dyDescent="0.2">
      <c r="A39" s="2">
        <v>63</v>
      </c>
      <c r="B39" s="5">
        <v>160</v>
      </c>
      <c r="C39" s="5">
        <v>5.8</v>
      </c>
      <c r="D39" s="5">
        <v>16</v>
      </c>
      <c r="E39" s="3">
        <v>0.1111111111111111</v>
      </c>
      <c r="F39" s="3"/>
      <c r="G39" s="2"/>
      <c r="H39" s="3">
        <v>0.82500000000000007</v>
      </c>
      <c r="I39" s="3"/>
      <c r="K39" t="str">
        <f>_xlfn.CONCAT("if (mdl &lt; ",B38, " &amp; mdl &gt;= ", B39, ") {document.getElementById('MDLid').innerHTML = '", A39,"';}")</f>
        <v>if (mdl &lt; 170 &amp; mdl &gt;= 160) {document.getElementById('MDLid').innerHTML = '63';}</v>
      </c>
      <c r="L39" t="str">
        <f t="shared" si="0"/>
        <v>if (spt &lt; 6.2 &amp; spt &gt;= 5.8) {document.getElementById('SPTid').innerHTML = '63';}</v>
      </c>
      <c r="M39" t="str">
        <f t="shared" si="1"/>
        <v>if (hrp &lt; 18 &amp; hrp &gt;= 16) {document.getElementById('HRPid').innerHTML = '63';}</v>
      </c>
    </row>
    <row r="40" spans="1:13" x14ac:dyDescent="0.2">
      <c r="A40" s="2">
        <v>62</v>
      </c>
      <c r="B40" s="5">
        <v>150</v>
      </c>
      <c r="C40" s="5">
        <v>5.4</v>
      </c>
      <c r="D40" s="5">
        <v>14</v>
      </c>
      <c r="E40" s="3">
        <v>0.11458333333333333</v>
      </c>
      <c r="F40" s="3"/>
      <c r="G40" s="2">
        <v>2</v>
      </c>
      <c r="H40" s="3">
        <v>0.84166666666666667</v>
      </c>
      <c r="I40" s="3"/>
      <c r="K40" t="str">
        <f>_xlfn.CONCAT("if (mdl &lt; ",B39, " &amp; mdl &gt;= ", B40, ") {document.getElementById('MDLid').innerHTML = '", A40,"';}")</f>
        <v>if (mdl &lt; 160 &amp; mdl &gt;= 150) {document.getElementById('MDLid').innerHTML = '62';}</v>
      </c>
      <c r="L40" t="str">
        <f t="shared" si="0"/>
        <v>if (spt &lt; 5.8 &amp; spt &gt;= 5.4) {document.getElementById('SPTid').innerHTML = '62';}</v>
      </c>
      <c r="M40" t="str">
        <f t="shared" si="1"/>
        <v>if (hrp &lt; 16 &amp; hrp &gt;= 14) {document.getElementById('HRPid').innerHTML = '62';}</v>
      </c>
    </row>
    <row r="41" spans="1:13" x14ac:dyDescent="0.2">
      <c r="A41" s="2">
        <v>61</v>
      </c>
      <c r="B41" s="5"/>
      <c r="C41" s="5">
        <v>4.9000000000000004</v>
      </c>
      <c r="D41" s="5">
        <v>12</v>
      </c>
      <c r="E41" s="3">
        <v>0.11805555555555557</v>
      </c>
      <c r="F41" s="3"/>
      <c r="G41" s="2"/>
      <c r="H41" s="3">
        <v>0.85833333333333339</v>
      </c>
      <c r="I41" s="3"/>
      <c r="L41" t="str">
        <f t="shared" si="0"/>
        <v>if (spt &lt; 5.4 &amp; spt &gt;= 4.9) {document.getElementById('SPTid').innerHTML = '61';}</v>
      </c>
      <c r="M41" t="str">
        <f t="shared" si="1"/>
        <v>if (hrp &lt; 14 &amp; hrp &gt;= 12) {document.getElementById('HRPid').innerHTML = '61';}</v>
      </c>
    </row>
    <row r="42" spans="1:13" x14ac:dyDescent="0.2">
      <c r="A42" s="2">
        <v>60</v>
      </c>
      <c r="B42" s="5">
        <v>140</v>
      </c>
      <c r="C42" s="5">
        <v>4.5</v>
      </c>
      <c r="D42" s="5">
        <v>10</v>
      </c>
      <c r="E42" s="3">
        <v>0.125</v>
      </c>
      <c r="F42" s="3"/>
      <c r="G42" s="2">
        <v>1</v>
      </c>
      <c r="H42" s="3">
        <v>0.875</v>
      </c>
      <c r="I42" s="3"/>
      <c r="J42" s="1" t="s">
        <v>9</v>
      </c>
      <c r="K42" t="str">
        <f>_xlfn.CONCAT("if (mdl &lt; ",B40, " &amp; mdl &gt;= ", B42, ") {document.getElementById('MDLid').innerHTML = '", A42,"';}")</f>
        <v>if (mdl &lt; 150 &amp; mdl &gt;= 140) {document.getElementById('MDLid').innerHTML = '60';}</v>
      </c>
      <c r="L42" t="str">
        <f t="shared" si="0"/>
        <v>if (spt &lt; 4.9 &amp; spt &gt;= 4.5) {document.getElementById('SPTid').innerHTML = '60';}</v>
      </c>
      <c r="M42" t="str">
        <f t="shared" si="1"/>
        <v>if (hrp &lt; 12 &amp; hrp &gt;= 10) {document.getElementById('HRPid').innerHTML = '60';}</v>
      </c>
    </row>
    <row r="43" spans="1:13" x14ac:dyDescent="0.2">
      <c r="A43" s="2">
        <v>59</v>
      </c>
      <c r="B43" s="5"/>
      <c r="C43" s="5"/>
      <c r="D43" s="5"/>
      <c r="E43" s="3">
        <v>0.12569444444444444</v>
      </c>
      <c r="F43" s="3"/>
      <c r="G43" s="2"/>
      <c r="H43" s="3">
        <v>0.87569444444444444</v>
      </c>
      <c r="I43" s="3"/>
    </row>
    <row r="44" spans="1:13" x14ac:dyDescent="0.2">
      <c r="A44" s="2">
        <v>58</v>
      </c>
      <c r="B44" s="5"/>
      <c r="C44" s="5"/>
      <c r="D44" s="5"/>
      <c r="E44" s="3">
        <v>0.12638888888888888</v>
      </c>
      <c r="F44" s="3"/>
      <c r="G44" s="2"/>
      <c r="H44" s="3">
        <v>0.87708333333333333</v>
      </c>
      <c r="I44" s="3"/>
    </row>
    <row r="45" spans="1:13" x14ac:dyDescent="0.2">
      <c r="A45" s="2">
        <v>57</v>
      </c>
      <c r="B45" s="5"/>
      <c r="C45" s="5"/>
      <c r="D45" s="5"/>
      <c r="E45" s="3">
        <v>0.12708333333333333</v>
      </c>
      <c r="F45" s="3"/>
      <c r="G45" s="2"/>
      <c r="H45" s="3">
        <v>0.87847222222222221</v>
      </c>
      <c r="I45" s="3"/>
    </row>
    <row r="46" spans="1:13" x14ac:dyDescent="0.2">
      <c r="A46" s="2">
        <v>56</v>
      </c>
      <c r="B46" s="5"/>
      <c r="C46" s="5"/>
      <c r="D46" s="5"/>
      <c r="E46" s="3">
        <v>0.1277777777777778</v>
      </c>
      <c r="F46" s="3"/>
      <c r="G46" s="2"/>
      <c r="H46" s="3">
        <v>0.87986111111111109</v>
      </c>
      <c r="I46" s="3"/>
    </row>
    <row r="47" spans="1:13" x14ac:dyDescent="0.2">
      <c r="A47" s="2">
        <v>55</v>
      </c>
      <c r="B47" s="5"/>
      <c r="C47" s="5">
        <v>4.4000000000000004</v>
      </c>
      <c r="D47" s="5">
        <v>9</v>
      </c>
      <c r="E47" s="3">
        <v>0.12847222222222224</v>
      </c>
      <c r="F47" s="3"/>
      <c r="G47" s="2"/>
      <c r="H47" s="3">
        <v>0.88124999999999998</v>
      </c>
      <c r="I47" s="3"/>
      <c r="L47" t="str">
        <f>_xlfn.CONCAT("if (spt &lt; ", C42, " &amp; spt &gt;= ", C47, ") {document.getElementById('SPTid').innerHTML = '", A47,"';}")</f>
        <v>if (spt &lt; 4.5 &amp; spt &gt;= 4.4) {document.getElementById('SPTid').innerHTML = '55';}</v>
      </c>
      <c r="M47" t="str">
        <f>_xlfn.CONCAT("if (hrp &lt; ", D42, " &amp; hrp &gt;= ", D47, ") {document.getElementById('HRPid').innerHTML = '", A47,"';}")</f>
        <v>if (hrp &lt; 10 &amp; hrp &gt;= 9) {document.getElementById('HRPid').innerHTML = '55';}</v>
      </c>
    </row>
    <row r="48" spans="1:13" x14ac:dyDescent="0.2">
      <c r="A48" s="2">
        <v>54</v>
      </c>
      <c r="B48" s="5"/>
      <c r="C48" s="5"/>
      <c r="D48" s="5"/>
      <c r="E48" s="3">
        <v>0.12916666666666668</v>
      </c>
      <c r="F48" s="3"/>
      <c r="G48" s="2"/>
      <c r="H48" s="3">
        <v>0.88194444444444453</v>
      </c>
      <c r="I48" s="3"/>
    </row>
    <row r="49" spans="1:13" x14ac:dyDescent="0.2">
      <c r="A49" s="2">
        <v>53</v>
      </c>
      <c r="B49" s="5"/>
      <c r="C49" s="5"/>
      <c r="D49" s="5"/>
      <c r="E49" s="3">
        <v>0.12986111111111112</v>
      </c>
      <c r="F49" s="3"/>
      <c r="G49" s="2"/>
      <c r="H49" s="3">
        <v>0.8833333333333333</v>
      </c>
      <c r="I49" s="3"/>
    </row>
    <row r="50" spans="1:13" x14ac:dyDescent="0.2">
      <c r="A50" s="2">
        <v>52</v>
      </c>
      <c r="B50" s="5"/>
      <c r="C50" s="5"/>
      <c r="D50" s="5"/>
      <c r="E50" s="3">
        <v>0.13055555555555556</v>
      </c>
      <c r="F50" s="3"/>
      <c r="G50" s="2"/>
      <c r="H50" s="3">
        <v>0.8847222222222223</v>
      </c>
      <c r="I50" s="3"/>
    </row>
    <row r="51" spans="1:13" x14ac:dyDescent="0.2">
      <c r="A51" s="2">
        <v>51</v>
      </c>
      <c r="B51" s="5"/>
      <c r="C51" s="5"/>
      <c r="D51" s="5"/>
      <c r="E51" s="3">
        <v>0.13125000000000001</v>
      </c>
      <c r="F51" s="3"/>
      <c r="G51" s="2"/>
      <c r="H51" s="3">
        <v>0.88611111111111107</v>
      </c>
      <c r="I51" s="3"/>
    </row>
    <row r="52" spans="1:13" x14ac:dyDescent="0.2">
      <c r="A52" s="2">
        <v>50</v>
      </c>
      <c r="B52" s="5">
        <v>130</v>
      </c>
      <c r="C52" s="5">
        <v>4.3</v>
      </c>
      <c r="D52" s="5">
        <v>8</v>
      </c>
      <c r="E52" s="3">
        <v>0.13194444444444445</v>
      </c>
      <c r="F52" s="3"/>
      <c r="G52" s="2"/>
      <c r="H52" s="3">
        <v>0.88750000000000007</v>
      </c>
      <c r="I52" s="3"/>
      <c r="K52" t="str">
        <f>_xlfn.CONCAT("if (mdl &lt; ",B42, " &amp; mdl &gt;= ", B52, ") {document.getElementById('MDLid').innerHTML = '", A52,"';}")</f>
        <v>if (mdl &lt; 140 &amp; mdl &gt;= 130) {document.getElementById('MDLid').innerHTML = '50';}</v>
      </c>
      <c r="L52" t="str">
        <f>_xlfn.CONCAT("if (spt &lt; ", C47, " &amp; spt &gt;= ", C52, ") {document.getElementById('SPTid').innerHTML = '", A52,"';}")</f>
        <v>if (spt &lt; 4.4 &amp; spt &gt;= 4.3) {document.getElementById('SPTid').innerHTML = '50';}</v>
      </c>
      <c r="M52" t="str">
        <f>_xlfn.CONCAT("if (hrp &lt; ", D47, " &amp; hrp &gt;= ", D52, ") {document.getElementById('HRPid').innerHTML = '", A52,"';}")</f>
        <v>if (hrp &lt; 9 &amp; hrp &gt;= 8) {document.getElementById('HRPid').innerHTML = '50';}</v>
      </c>
    </row>
    <row r="53" spans="1:13" x14ac:dyDescent="0.2">
      <c r="A53" s="2">
        <v>49</v>
      </c>
      <c r="B53" s="5"/>
      <c r="C53" s="5"/>
      <c r="D53" s="5"/>
      <c r="E53" s="2"/>
      <c r="F53" s="2"/>
      <c r="G53" s="2"/>
      <c r="H53" s="3">
        <v>0.8881944444444444</v>
      </c>
      <c r="I53" s="3"/>
    </row>
    <row r="54" spans="1:13" x14ac:dyDescent="0.2">
      <c r="A54" s="2">
        <v>48</v>
      </c>
      <c r="B54" s="5"/>
      <c r="C54" s="5"/>
      <c r="D54" s="5"/>
      <c r="E54" s="3">
        <v>0.13263888888888889</v>
      </c>
      <c r="F54" s="3"/>
      <c r="G54" s="2"/>
      <c r="H54" s="3">
        <v>0.88958333333333339</v>
      </c>
      <c r="I54" s="3"/>
    </row>
    <row r="55" spans="1:13" x14ac:dyDescent="0.2">
      <c r="A55" s="2">
        <v>47</v>
      </c>
      <c r="B55" s="5"/>
      <c r="C55" s="5"/>
      <c r="D55" s="5"/>
      <c r="E55" s="2"/>
      <c r="F55" s="2"/>
      <c r="G55" s="2"/>
      <c r="H55" s="3">
        <v>0.89097222222222217</v>
      </c>
      <c r="I55" s="3"/>
    </row>
    <row r="56" spans="1:13" x14ac:dyDescent="0.2">
      <c r="A56" s="2">
        <v>46</v>
      </c>
      <c r="B56" s="5"/>
      <c r="C56" s="5"/>
      <c r="D56" s="5"/>
      <c r="E56" s="3">
        <v>0.13333333333333333</v>
      </c>
      <c r="F56" s="3"/>
      <c r="G56" s="2"/>
      <c r="H56" s="3">
        <v>0.89236111111111116</v>
      </c>
      <c r="I56" s="3"/>
    </row>
    <row r="57" spans="1:13" x14ac:dyDescent="0.2">
      <c r="A57" s="2">
        <v>45</v>
      </c>
      <c r="B57" s="5"/>
      <c r="C57" s="5">
        <v>4.2</v>
      </c>
      <c r="D57" s="5">
        <v>7</v>
      </c>
      <c r="E57" s="2"/>
      <c r="F57" s="2"/>
      <c r="G57" s="2"/>
      <c r="H57" s="3">
        <v>0.89374999999999993</v>
      </c>
      <c r="I57" s="3"/>
      <c r="L57" t="str">
        <f>_xlfn.CONCAT("if (spt &lt; ", C52, " &amp; spt &gt;= ", C57, ") {document.getElementById('SPTid').innerHTML = '", A57,"';}")</f>
        <v>if (spt &lt; 4.3 &amp; spt &gt;= 4.2) {document.getElementById('SPTid').innerHTML = '45';}</v>
      </c>
      <c r="M57" t="str">
        <f>_xlfn.CONCAT("if (hrp &lt; ", D52, " &amp; hrp &gt;= ", D57, ") {document.getElementById('HRPid').innerHTML = '", A57,"';}")</f>
        <v>if (hrp &lt; 8 &amp; hrp &gt;= 7) {document.getElementById('HRPid').innerHTML = '45';}</v>
      </c>
    </row>
    <row r="58" spans="1:13" x14ac:dyDescent="0.2">
      <c r="A58" s="2">
        <v>44</v>
      </c>
      <c r="B58" s="5"/>
      <c r="C58" s="5"/>
      <c r="D58" s="5"/>
      <c r="E58" s="3">
        <v>0.13402777777777777</v>
      </c>
      <c r="F58" s="3"/>
      <c r="G58" s="2"/>
      <c r="H58" s="3">
        <v>0.89444444444444438</v>
      </c>
      <c r="I58" s="3"/>
    </row>
    <row r="59" spans="1:13" x14ac:dyDescent="0.2">
      <c r="A59" s="2">
        <v>43</v>
      </c>
      <c r="B59" s="5"/>
      <c r="C59" s="5"/>
      <c r="D59" s="5"/>
      <c r="E59" s="2"/>
      <c r="F59" s="2"/>
      <c r="G59" s="2"/>
      <c r="H59" s="3">
        <v>0.89583333333333337</v>
      </c>
      <c r="I59" s="3"/>
    </row>
    <row r="60" spans="1:13" x14ac:dyDescent="0.2">
      <c r="A60" s="2">
        <v>42</v>
      </c>
      <c r="B60" s="5"/>
      <c r="C60" s="5"/>
      <c r="D60" s="5"/>
      <c r="E60" s="3">
        <v>0.13472222222222222</v>
      </c>
      <c r="F60" s="3"/>
      <c r="G60" s="2"/>
      <c r="H60" s="3">
        <v>0.89722222222222225</v>
      </c>
      <c r="I60" s="3"/>
    </row>
    <row r="61" spans="1:13" x14ac:dyDescent="0.2">
      <c r="A61" s="2">
        <v>41</v>
      </c>
      <c r="B61" s="5"/>
      <c r="C61" s="5"/>
      <c r="D61" s="5"/>
      <c r="E61" s="2"/>
      <c r="F61" s="2"/>
      <c r="G61" s="2"/>
      <c r="H61" s="3">
        <v>0.89861111111111114</v>
      </c>
      <c r="I61" s="3"/>
    </row>
    <row r="62" spans="1:13" x14ac:dyDescent="0.2">
      <c r="A62" s="2">
        <v>40</v>
      </c>
      <c r="B62" s="5">
        <v>120</v>
      </c>
      <c r="C62" s="5">
        <v>4.0999999999999996</v>
      </c>
      <c r="D62" s="5">
        <v>6</v>
      </c>
      <c r="E62" s="3">
        <v>0.13541666666666666</v>
      </c>
      <c r="F62" s="3"/>
      <c r="G62" s="2"/>
      <c r="H62" s="3">
        <v>0.9</v>
      </c>
      <c r="I62" s="3"/>
      <c r="K62" t="str">
        <f>_xlfn.CONCAT("if (mdl &lt; ",B52, " &amp; mdl &gt;= ", B62, ") {document.getElementById('MDLid').innerHTML = '", A62,"';}")</f>
        <v>if (mdl &lt; 130 &amp; mdl &gt;= 120) {document.getElementById('MDLid').innerHTML = '40';}</v>
      </c>
      <c r="L62" t="str">
        <f>_xlfn.CONCAT("if (spt &lt; ", C57, " &amp; spt &gt;= ", C62, ") {document.getElementById('SPTid').innerHTML = '", A62,"';}")</f>
        <v>if (spt &lt; 4.2 &amp; spt &gt;= 4.1) {document.getElementById('SPTid').innerHTML = '40';}</v>
      </c>
      <c r="M62" t="str">
        <f>_xlfn.CONCAT("if (hrp &lt; ", D57, " &amp; hrp &gt;= ", D62, ") {document.getElementById('HRPid').innerHTML = '", A62,"';}")</f>
        <v>if (hrp &lt; 7 &amp; hrp &gt;= 6) {document.getElementById('HRPid').innerHTML = '40';}</v>
      </c>
    </row>
    <row r="63" spans="1:13" x14ac:dyDescent="0.2">
      <c r="A63" s="2">
        <v>39</v>
      </c>
      <c r="B63" s="5"/>
      <c r="C63" s="5"/>
      <c r="D63" s="5"/>
      <c r="E63" s="2"/>
      <c r="F63" s="2"/>
      <c r="G63" s="2"/>
      <c r="H63" s="3">
        <v>0.90069444444444446</v>
      </c>
      <c r="I63" s="3"/>
    </row>
    <row r="64" spans="1:13" x14ac:dyDescent="0.2">
      <c r="A64" s="2">
        <v>38</v>
      </c>
      <c r="B64" s="5"/>
      <c r="C64" s="5"/>
      <c r="D64" s="5"/>
      <c r="E64" s="3">
        <v>0.1361111111111111</v>
      </c>
      <c r="F64" s="3"/>
      <c r="G64" s="2"/>
      <c r="H64" s="3">
        <v>0.90208333333333324</v>
      </c>
      <c r="I64" s="3"/>
    </row>
    <row r="65" spans="1:13" x14ac:dyDescent="0.2">
      <c r="A65" s="2">
        <v>37</v>
      </c>
      <c r="B65" s="5"/>
      <c r="C65" s="5"/>
      <c r="D65" s="5"/>
      <c r="E65" s="2"/>
      <c r="F65" s="2"/>
      <c r="G65" s="2"/>
      <c r="H65" s="3">
        <v>0.90347222222222223</v>
      </c>
      <c r="I65" s="3"/>
    </row>
    <row r="66" spans="1:13" x14ac:dyDescent="0.2">
      <c r="A66" s="2">
        <v>36</v>
      </c>
      <c r="B66" s="5"/>
      <c r="C66" s="5"/>
      <c r="D66" s="5"/>
      <c r="E66" s="3">
        <v>0.13680555555555554</v>
      </c>
      <c r="F66" s="3"/>
      <c r="G66" s="2"/>
      <c r="H66" s="3">
        <v>0.90486111111111101</v>
      </c>
      <c r="I66" s="3"/>
    </row>
    <row r="67" spans="1:13" x14ac:dyDescent="0.2">
      <c r="A67" s="2">
        <v>35</v>
      </c>
      <c r="B67" s="5"/>
      <c r="C67" s="5">
        <v>4</v>
      </c>
      <c r="D67" s="5">
        <v>5</v>
      </c>
      <c r="E67" s="2"/>
      <c r="F67" s="2"/>
      <c r="G67" s="2"/>
      <c r="H67" s="3">
        <v>0.90625</v>
      </c>
      <c r="I67" s="3"/>
      <c r="L67" t="str">
        <f>_xlfn.CONCAT("if (spt &lt; ", C62, " &amp; spt &gt;= ", C67, ") {document.getElementById('SPTid').innerHTML = '", A67,"';}")</f>
        <v>if (spt &lt; 4.1 &amp; spt &gt;= 4) {document.getElementById('SPTid').innerHTML = '35';}</v>
      </c>
      <c r="M67" t="str">
        <f>_xlfn.CONCAT("if (hrp &lt; ", D62, " &amp; hrp &gt;= ", D67, ") {document.getElementById('HRPid').innerHTML = '", A67,"';}")</f>
        <v>if (hrp &lt; 6 &amp; hrp &gt;= 5) {document.getElementById('HRPid').innerHTML = '35';}</v>
      </c>
    </row>
    <row r="68" spans="1:13" x14ac:dyDescent="0.2">
      <c r="A68" s="2">
        <v>34</v>
      </c>
      <c r="B68" s="5"/>
      <c r="C68" s="5"/>
      <c r="D68" s="5"/>
      <c r="E68" s="3">
        <v>0.13749999999999998</v>
      </c>
      <c r="F68" s="3"/>
      <c r="G68" s="2"/>
      <c r="H68" s="3">
        <v>0.90694444444444444</v>
      </c>
      <c r="I68" s="3"/>
    </row>
    <row r="69" spans="1:13" x14ac:dyDescent="0.2">
      <c r="A69" s="2">
        <v>33</v>
      </c>
      <c r="B69" s="5"/>
      <c r="C69" s="5"/>
      <c r="D69" s="5"/>
      <c r="E69" s="2"/>
      <c r="F69" s="2"/>
      <c r="G69" s="2"/>
      <c r="H69" s="3">
        <v>0.90833333333333333</v>
      </c>
      <c r="I69" s="3"/>
    </row>
    <row r="70" spans="1:13" x14ac:dyDescent="0.2">
      <c r="A70" s="2">
        <v>32</v>
      </c>
      <c r="B70" s="5"/>
      <c r="C70" s="5"/>
      <c r="D70" s="5"/>
      <c r="E70" s="3">
        <v>0.13819444444444443</v>
      </c>
      <c r="F70" s="3"/>
      <c r="G70" s="2"/>
      <c r="H70" s="3">
        <v>0.90972222222222221</v>
      </c>
      <c r="I70" s="3"/>
    </row>
    <row r="71" spans="1:13" x14ac:dyDescent="0.2">
      <c r="A71" s="2">
        <v>31</v>
      </c>
      <c r="B71" s="5"/>
      <c r="C71" s="5"/>
      <c r="D71" s="5"/>
      <c r="E71" s="2"/>
      <c r="F71" s="2"/>
      <c r="G71" s="2"/>
      <c r="H71" s="3">
        <v>0.91111111111111109</v>
      </c>
      <c r="I71" s="3"/>
    </row>
    <row r="72" spans="1:13" x14ac:dyDescent="0.2">
      <c r="A72" s="2">
        <v>30</v>
      </c>
      <c r="B72" s="5">
        <v>110</v>
      </c>
      <c r="C72" s="5">
        <v>3.9</v>
      </c>
      <c r="D72" s="5">
        <v>4</v>
      </c>
      <c r="E72" s="3">
        <v>0.1388888888888889</v>
      </c>
      <c r="F72" s="3"/>
      <c r="G72" s="2"/>
      <c r="H72" s="3">
        <v>0.91249999999999998</v>
      </c>
      <c r="I72" s="3"/>
      <c r="K72" t="str">
        <f>_xlfn.CONCAT("if (mdl &lt; ",B62, " &amp; mdl &gt;= ", B72, ") {document.getElementById('MDLid').innerHTML = '", A72,"';}")</f>
        <v>if (mdl &lt; 120 &amp; mdl &gt;= 110) {document.getElementById('MDLid').innerHTML = '30';}</v>
      </c>
      <c r="L72" t="str">
        <f>_xlfn.CONCAT("if (spt &lt; ", C67, " &amp; spt &gt;= ", C72, ") {document.getElementById('SPTid').innerHTML = '", A72,"';}")</f>
        <v>if (spt &lt; 4 &amp; spt &gt;= 3.9) {document.getElementById('SPTid').innerHTML = '30';}</v>
      </c>
      <c r="M72" t="str">
        <f>_xlfn.CONCAT("if (hrp &lt; ", D67, " &amp; hrp &gt;= ", D72, ") {document.getElementById('HRPid').innerHTML = '", A72,"';}")</f>
        <v>if (hrp &lt; 5 &amp; hrp &gt;= 4) {document.getElementById('HRPid').innerHTML = '30';}</v>
      </c>
    </row>
    <row r="73" spans="1:13" x14ac:dyDescent="0.2">
      <c r="A73" s="2">
        <v>29</v>
      </c>
      <c r="B73" s="5"/>
      <c r="C73" s="5"/>
      <c r="D73" s="5"/>
      <c r="E73" s="2"/>
      <c r="F73" s="2"/>
      <c r="G73" s="2"/>
      <c r="H73" s="3">
        <v>0.91319444444444453</v>
      </c>
      <c r="I73" s="3"/>
    </row>
    <row r="74" spans="1:13" x14ac:dyDescent="0.2">
      <c r="A74" s="2">
        <v>28</v>
      </c>
      <c r="B74" s="5"/>
      <c r="C74" s="5"/>
      <c r="D74" s="5"/>
      <c r="E74" s="3">
        <v>0.13958333333333334</v>
      </c>
      <c r="F74" s="3"/>
      <c r="G74" s="2"/>
      <c r="H74" s="3">
        <v>0.9145833333333333</v>
      </c>
      <c r="I74" s="3"/>
    </row>
    <row r="75" spans="1:13" x14ac:dyDescent="0.2">
      <c r="A75" s="2">
        <v>27</v>
      </c>
      <c r="B75" s="5"/>
      <c r="C75" s="5"/>
      <c r="D75" s="5"/>
      <c r="E75" s="2"/>
      <c r="F75" s="2"/>
      <c r="G75" s="2"/>
      <c r="H75" s="3">
        <v>0.9159722222222223</v>
      </c>
      <c r="I75" s="3"/>
    </row>
    <row r="76" spans="1:13" x14ac:dyDescent="0.2">
      <c r="A76" s="2">
        <v>26</v>
      </c>
      <c r="B76" s="5"/>
      <c r="C76" s="5"/>
      <c r="D76" s="5"/>
      <c r="E76" s="3">
        <v>0.14027777777777778</v>
      </c>
      <c r="F76" s="3"/>
      <c r="G76" s="2"/>
      <c r="H76" s="3">
        <v>0.91736111111111107</v>
      </c>
      <c r="I76" s="3"/>
    </row>
    <row r="77" spans="1:13" x14ac:dyDescent="0.2">
      <c r="A77" s="2">
        <v>25</v>
      </c>
      <c r="B77" s="5"/>
      <c r="C77" s="5">
        <v>3.8</v>
      </c>
      <c r="D77" s="5">
        <v>3</v>
      </c>
      <c r="E77" s="2"/>
      <c r="F77" s="2"/>
      <c r="G77" s="2"/>
      <c r="H77" s="3">
        <v>0.91875000000000007</v>
      </c>
      <c r="I77" s="3"/>
      <c r="L77" t="str">
        <f>_xlfn.CONCAT("if (spt &lt; ", C72, " &amp; spt &gt;= ", C77, ") {document.getElementById('SPTid').innerHTML = '", A77,"';}")</f>
        <v>if (spt &lt; 3.9 &amp; spt &gt;= 3.8) {document.getElementById('SPTid').innerHTML = '25';}</v>
      </c>
      <c r="M77" t="str">
        <f>_xlfn.CONCAT("if (hrp &lt; ", D72, " &amp; hrp &gt;= ", D77, ") {document.getElementById('HRPid').innerHTML = '", A77,"';}")</f>
        <v>if (hrp &lt; 4 &amp; hrp &gt;= 3) {document.getElementById('HRPid').innerHTML = '25';}</v>
      </c>
    </row>
    <row r="78" spans="1:13" x14ac:dyDescent="0.2">
      <c r="A78" s="2">
        <v>24</v>
      </c>
      <c r="B78" s="5"/>
      <c r="C78" s="5"/>
      <c r="D78" s="5"/>
      <c r="E78" s="3">
        <v>0.14097222222222222</v>
      </c>
      <c r="F78" s="3"/>
      <c r="G78" s="2"/>
      <c r="H78" s="3">
        <v>0.9194444444444444</v>
      </c>
      <c r="I78" s="3"/>
    </row>
    <row r="79" spans="1:13" x14ac:dyDescent="0.2">
      <c r="A79" s="2">
        <v>23</v>
      </c>
      <c r="B79" s="5"/>
      <c r="C79" s="5"/>
      <c r="D79" s="5"/>
      <c r="E79" s="2"/>
      <c r="F79" s="2"/>
      <c r="G79" s="2"/>
      <c r="H79" s="3">
        <v>0.92083333333333339</v>
      </c>
      <c r="I79" s="3"/>
    </row>
    <row r="80" spans="1:13" x14ac:dyDescent="0.2">
      <c r="A80" s="2">
        <v>22</v>
      </c>
      <c r="B80" s="5"/>
      <c r="C80" s="5"/>
      <c r="D80" s="5"/>
      <c r="E80" s="3">
        <v>0.14166666666666666</v>
      </c>
      <c r="F80" s="3"/>
      <c r="G80" s="2"/>
      <c r="H80" s="3">
        <v>0.92222222222222217</v>
      </c>
      <c r="I80" s="3"/>
    </row>
    <row r="81" spans="1:13" x14ac:dyDescent="0.2">
      <c r="A81" s="2">
        <v>21</v>
      </c>
      <c r="B81" s="5"/>
      <c r="C81" s="5"/>
      <c r="D81" s="5"/>
      <c r="E81" s="2"/>
      <c r="F81" s="2"/>
      <c r="G81" s="2"/>
      <c r="H81" s="3">
        <v>0.92361111111111116</v>
      </c>
      <c r="I81" s="3"/>
    </row>
    <row r="82" spans="1:13" x14ac:dyDescent="0.2">
      <c r="A82" s="2">
        <v>20</v>
      </c>
      <c r="B82" s="5">
        <v>100</v>
      </c>
      <c r="C82" s="5">
        <v>3.7</v>
      </c>
      <c r="D82" s="5">
        <v>2</v>
      </c>
      <c r="E82" s="3">
        <v>0.1423611111111111</v>
      </c>
      <c r="F82" s="3"/>
      <c r="G82" s="2"/>
      <c r="H82" s="3">
        <v>0.92499999999999993</v>
      </c>
      <c r="I82" s="3"/>
      <c r="K82" t="str">
        <f>_xlfn.CONCAT("if (mdl &lt; ",B72, " &amp; mdl &gt;= ", B82, ") {document.getElementById('MDLid').innerHTML = '", A82,"';}")</f>
        <v>if (mdl &lt; 110 &amp; mdl &gt;= 100) {document.getElementById('MDLid').innerHTML = '20';}</v>
      </c>
      <c r="L82" t="str">
        <f>_xlfn.CONCAT("if (spt &lt; ", C77, " &amp; spt &gt;= ", C82, ") {document.getElementById('SPTid').innerHTML = '", A82,"';}")</f>
        <v>if (spt &lt; 3.8 &amp; spt &gt;= 3.7) {document.getElementById('SPTid').innerHTML = '20';}</v>
      </c>
      <c r="M82" t="str">
        <f>_xlfn.CONCAT("if (hrp &lt; ", D77, " &amp; hrp &gt;= ", D82, ") {document.getElementById('HRPid').innerHTML = '", A82,"';}")</f>
        <v>if (hrp &lt; 3 &amp; hrp &gt;= 2) {document.getElementById('HRPid').innerHTML = '20';}</v>
      </c>
    </row>
    <row r="83" spans="1:13" x14ac:dyDescent="0.2">
      <c r="A83" s="2">
        <v>19</v>
      </c>
      <c r="B83" s="5"/>
      <c r="C83" s="5"/>
      <c r="D83" s="5"/>
      <c r="E83" s="2"/>
      <c r="F83" s="2"/>
      <c r="G83" s="2"/>
      <c r="H83" s="3">
        <v>0.92569444444444438</v>
      </c>
      <c r="I83" s="3"/>
    </row>
    <row r="84" spans="1:13" x14ac:dyDescent="0.2">
      <c r="A84" s="2">
        <v>18</v>
      </c>
      <c r="B84" s="5"/>
      <c r="C84" s="5"/>
      <c r="D84" s="5"/>
      <c r="E84" s="3">
        <v>0.14305555555555557</v>
      </c>
      <c r="F84" s="3"/>
      <c r="G84" s="2"/>
      <c r="H84" s="3">
        <v>0.92708333333333337</v>
      </c>
      <c r="I84" s="3"/>
    </row>
    <row r="85" spans="1:13" x14ac:dyDescent="0.2">
      <c r="A85" s="2">
        <v>17</v>
      </c>
      <c r="B85" s="5"/>
      <c r="C85" s="5"/>
      <c r="D85" s="5"/>
      <c r="E85" s="2"/>
      <c r="F85" s="2"/>
      <c r="G85" s="2"/>
      <c r="H85" s="3">
        <v>0.92847222222222225</v>
      </c>
      <c r="I85" s="3"/>
    </row>
    <row r="86" spans="1:13" x14ac:dyDescent="0.2">
      <c r="A86" s="2">
        <v>16</v>
      </c>
      <c r="B86" s="5"/>
      <c r="C86" s="5"/>
      <c r="D86" s="5"/>
      <c r="E86" s="3">
        <v>0.14375000000000002</v>
      </c>
      <c r="F86" s="3"/>
      <c r="G86" s="2"/>
      <c r="H86" s="3">
        <v>0.92986111111111114</v>
      </c>
      <c r="I86" s="3"/>
    </row>
    <row r="87" spans="1:13" x14ac:dyDescent="0.2">
      <c r="A87" s="2">
        <v>15</v>
      </c>
      <c r="B87" s="5"/>
      <c r="C87" s="5">
        <v>3.6</v>
      </c>
      <c r="D87" s="5">
        <v>1</v>
      </c>
      <c r="E87" s="2"/>
      <c r="F87" s="2"/>
      <c r="G87" s="2"/>
      <c r="H87" s="3">
        <v>0.93125000000000002</v>
      </c>
      <c r="I87" s="3"/>
      <c r="L87" t="str">
        <f>_xlfn.CONCAT("if (spt &lt; ", C82, " &amp; spt &gt;= ", C87, ") {document.getElementById('SPTid').innerHTML = '", A87,"';}")</f>
        <v>if (spt &lt; 3.7 &amp; spt &gt;= 3.6) {document.getElementById('SPTid').innerHTML = '15';}</v>
      </c>
      <c r="M87" t="str">
        <f>_xlfn.CONCAT("if (hrp &lt; ", D82, " &amp; hrp &gt;= ", D87, ") {document.getElementById('HRPid').innerHTML = '", A87,"';}")</f>
        <v>if (hrp &lt; 2 &amp; hrp &gt;= 1) {document.getElementById('HRPid').innerHTML = '15';}</v>
      </c>
    </row>
    <row r="88" spans="1:13" x14ac:dyDescent="0.2">
      <c r="A88" s="2">
        <v>14</v>
      </c>
      <c r="B88" s="5"/>
      <c r="C88" s="5"/>
      <c r="D88" s="5"/>
      <c r="E88" s="3">
        <v>0.14444444444444446</v>
      </c>
      <c r="F88" s="3"/>
      <c r="G88" s="2"/>
      <c r="H88" s="3">
        <v>0.93194444444444446</v>
      </c>
      <c r="I88" s="3"/>
    </row>
    <row r="89" spans="1:13" x14ac:dyDescent="0.2">
      <c r="A89" s="2">
        <v>13</v>
      </c>
      <c r="B89" s="5"/>
      <c r="C89" s="5"/>
      <c r="D89" s="5"/>
      <c r="E89" s="2"/>
      <c r="F89" s="2"/>
      <c r="G89" s="2"/>
      <c r="H89" s="3">
        <v>0.93333333333333324</v>
      </c>
      <c r="I89" s="3"/>
    </row>
    <row r="90" spans="1:13" x14ac:dyDescent="0.2">
      <c r="A90" s="2">
        <v>12</v>
      </c>
      <c r="B90" s="5"/>
      <c r="C90" s="5"/>
      <c r="D90" s="5"/>
      <c r="E90" s="3">
        <v>0.1451388888888889</v>
      </c>
      <c r="F90" s="3"/>
      <c r="G90" s="2"/>
      <c r="H90" s="3">
        <v>0.93472222222222223</v>
      </c>
      <c r="I90" s="3"/>
    </row>
    <row r="91" spans="1:13" x14ac:dyDescent="0.2">
      <c r="A91" s="2">
        <v>11</v>
      </c>
      <c r="B91" s="5"/>
      <c r="C91" s="5"/>
      <c r="D91" s="5"/>
      <c r="E91" s="2"/>
      <c r="F91" s="2"/>
      <c r="G91" s="2"/>
      <c r="H91" s="3">
        <v>0.93611111111111101</v>
      </c>
      <c r="I91" s="3"/>
    </row>
    <row r="92" spans="1:13" x14ac:dyDescent="0.2">
      <c r="A92" s="2">
        <v>10</v>
      </c>
      <c r="B92" s="5">
        <v>90</v>
      </c>
      <c r="C92" s="5">
        <v>3.5</v>
      </c>
      <c r="D92" s="5"/>
      <c r="E92" s="3">
        <v>0.14583333333333334</v>
      </c>
      <c r="F92" s="3"/>
      <c r="G92" s="2"/>
      <c r="H92" s="3">
        <v>0.9375</v>
      </c>
      <c r="I92" s="3"/>
      <c r="K92" t="str">
        <f>_xlfn.CONCAT("if (mdl &lt; ",B82, " &amp; mdl &gt;= ", B92, ") {document.getElementById('MDLid').innerHTML = '", A92,"';}")</f>
        <v>if (mdl &lt; 100 &amp; mdl &gt;= 90) {document.getElementById('MDLid').innerHTML = '10';}</v>
      </c>
      <c r="L92" t="str">
        <f>_xlfn.CONCAT("if (spt &lt; ", C87, " &amp; spt &gt;= ", C92, ") {document.getElementById('SPTid').innerHTML = '", A92,"';}")</f>
        <v>if (spt &lt; 3.6 &amp; spt &gt;= 3.5) {document.getElementById('SPTid').innerHTML = '10';}</v>
      </c>
    </row>
    <row r="93" spans="1:13" x14ac:dyDescent="0.2">
      <c r="A93" s="2">
        <v>9</v>
      </c>
      <c r="B93" s="5"/>
      <c r="C93" s="5"/>
      <c r="D93" s="5"/>
      <c r="E93" s="2"/>
      <c r="F93" s="2"/>
      <c r="G93" s="2"/>
      <c r="H93" s="3">
        <v>0.93819444444444444</v>
      </c>
      <c r="I93" s="3"/>
    </row>
    <row r="94" spans="1:13" x14ac:dyDescent="0.2">
      <c r="A94" s="2">
        <v>8</v>
      </c>
      <c r="B94" s="5"/>
      <c r="C94" s="5"/>
      <c r="D94" s="5"/>
      <c r="E94" s="3">
        <v>0.14652777777777778</v>
      </c>
      <c r="F94" s="3"/>
      <c r="G94" s="2"/>
      <c r="H94" s="3">
        <v>0.93958333333333333</v>
      </c>
      <c r="I94" s="3"/>
    </row>
    <row r="95" spans="1:13" x14ac:dyDescent="0.2">
      <c r="A95" s="2">
        <v>7</v>
      </c>
      <c r="B95" s="5"/>
      <c r="C95" s="5"/>
      <c r="D95" s="5"/>
      <c r="E95" s="2"/>
      <c r="F95" s="2"/>
      <c r="G95" s="2"/>
      <c r="H95" s="3">
        <v>0.94097222222222221</v>
      </c>
      <c r="I95" s="3"/>
    </row>
    <row r="96" spans="1:13" x14ac:dyDescent="0.2">
      <c r="A96" s="2">
        <v>6</v>
      </c>
      <c r="B96" s="5"/>
      <c r="C96" s="5"/>
      <c r="D96" s="5"/>
      <c r="E96" s="3">
        <v>0.14722222222222223</v>
      </c>
      <c r="F96" s="3"/>
      <c r="G96" s="2"/>
      <c r="H96" s="3">
        <v>0.94236111111111109</v>
      </c>
      <c r="I96" s="3"/>
    </row>
    <row r="97" spans="1:13" x14ac:dyDescent="0.2">
      <c r="A97" s="2">
        <v>5</v>
      </c>
      <c r="B97" s="5"/>
      <c r="C97" s="5">
        <v>3.4</v>
      </c>
      <c r="D97" s="5"/>
      <c r="E97" s="2"/>
      <c r="F97" s="2"/>
      <c r="G97" s="2"/>
      <c r="H97" s="3">
        <v>0.94374999999999998</v>
      </c>
      <c r="I97" s="3"/>
      <c r="L97" t="str">
        <f>_xlfn.CONCAT("if (spt &lt; ", C92, " &amp; spt &gt;= ", C97, ") {document.getElementById('SPTid').innerHTML = '", A97,"';}")</f>
        <v>if (spt &lt; 3.5 &amp; spt &gt;= 3.4) {document.getElementById('SPTid').innerHTML = '5';}</v>
      </c>
    </row>
    <row r="98" spans="1:13" x14ac:dyDescent="0.2">
      <c r="A98" s="2">
        <v>4</v>
      </c>
      <c r="B98" s="5"/>
      <c r="C98" s="5"/>
      <c r="D98" s="5"/>
      <c r="E98" s="3">
        <v>0.14791666666666667</v>
      </c>
      <c r="F98" s="3"/>
      <c r="G98" s="2"/>
      <c r="H98" s="3">
        <v>0.94444444444444453</v>
      </c>
      <c r="I98" s="3"/>
    </row>
    <row r="99" spans="1:13" x14ac:dyDescent="0.2">
      <c r="A99" s="2">
        <v>3</v>
      </c>
      <c r="B99" s="5"/>
      <c r="C99" s="5"/>
      <c r="D99" s="5"/>
      <c r="E99" s="2"/>
      <c r="F99" s="2"/>
      <c r="G99" s="2"/>
      <c r="H99" s="3">
        <v>0.9458333333333333</v>
      </c>
      <c r="I99" s="3"/>
    </row>
    <row r="100" spans="1:13" x14ac:dyDescent="0.2">
      <c r="A100" s="2">
        <v>2</v>
      </c>
      <c r="B100" s="5"/>
      <c r="C100" s="5"/>
      <c r="D100" s="5"/>
      <c r="E100" s="3">
        <v>0.14861111111111111</v>
      </c>
      <c r="F100" s="3"/>
      <c r="G100" s="2"/>
      <c r="H100" s="3">
        <v>0.9472222222222223</v>
      </c>
      <c r="I100" s="3"/>
    </row>
    <row r="101" spans="1:13" x14ac:dyDescent="0.2">
      <c r="A101" s="2">
        <v>1</v>
      </c>
      <c r="B101" s="5"/>
      <c r="C101" s="5"/>
      <c r="D101" s="5"/>
      <c r="E101" s="2"/>
      <c r="F101" s="2"/>
      <c r="G101" s="2"/>
      <c r="H101" s="3">
        <v>0.94861111111111107</v>
      </c>
      <c r="I101" s="3"/>
    </row>
    <row r="102" spans="1:13" x14ac:dyDescent="0.2">
      <c r="A102" s="2">
        <v>0</v>
      </c>
      <c r="B102" s="5">
        <v>80</v>
      </c>
      <c r="C102" s="5">
        <v>3.3</v>
      </c>
      <c r="D102" s="5">
        <v>0</v>
      </c>
      <c r="E102" s="3">
        <v>0.14930555555555555</v>
      </c>
      <c r="F102" s="3"/>
      <c r="G102" s="2">
        <v>0</v>
      </c>
      <c r="H102" s="3">
        <v>0.95000000000000007</v>
      </c>
      <c r="I102" s="3"/>
      <c r="K102" t="str">
        <f>_xlfn.CONCAT("if (mdl &lt; ",B92, ") {document.getElementById('MDLid').innerHTML = '", A102,"';}")</f>
        <v>if (mdl &lt; 90) {document.getElementById('MDLid').innerHTML = '0';}</v>
      </c>
      <c r="L102" t="str">
        <f>_xlfn.CONCAT("if (spt &lt; ", C97, ") {document.getElementById('SPTid').innerHTML = '", A102,"';}")</f>
        <v>if (spt &lt; 3.4) {document.getElementById('SPTid').innerHTML = '0';}</v>
      </c>
      <c r="M102" t="str">
        <f>_xlfn.CONCAT("if (hrp &lt; ", D87, ") {document.getElementById('HRPid').innerHTML = '", A102,"';}")</f>
        <v>if (hrp &lt; 1) {document.getElementById('HRPid').innerHTML = '0';}</v>
      </c>
    </row>
  </sheetData>
  <sortState xmlns:xlrd2="http://schemas.microsoft.com/office/spreadsheetml/2017/richdata2" ref="A2:A101">
    <sortCondition descending="1" ref="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661D-0DF0-A84A-9E4E-9982F9792815}">
  <dimension ref="A1:A52"/>
  <sheetViews>
    <sheetView workbookViewId="0">
      <selection activeCell="A52" sqref="A2:A52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17</v>
      </c>
    </row>
    <row r="10" spans="1:1" x14ac:dyDescent="0.2">
      <c r="A10" t="s">
        <v>18</v>
      </c>
    </row>
    <row r="11" spans="1:1" x14ac:dyDescent="0.2">
      <c r="A11" t="s">
        <v>19</v>
      </c>
    </row>
    <row r="12" spans="1:1" x14ac:dyDescent="0.2">
      <c r="A12" t="s">
        <v>20</v>
      </c>
    </row>
    <row r="13" spans="1:1" x14ac:dyDescent="0.2">
      <c r="A13" t="s">
        <v>21</v>
      </c>
    </row>
    <row r="14" spans="1:1" x14ac:dyDescent="0.2">
      <c r="A14" t="s">
        <v>22</v>
      </c>
    </row>
    <row r="15" spans="1:1" x14ac:dyDescent="0.2">
      <c r="A15" t="s">
        <v>23</v>
      </c>
    </row>
    <row r="16" spans="1:1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52</v>
      </c>
    </row>
    <row r="44" spans="1:1" x14ac:dyDescent="0.2">
      <c r="A44" t="s">
        <v>53</v>
      </c>
    </row>
    <row r="45" spans="1:1" x14ac:dyDescent="0.2">
      <c r="A45" t="s">
        <v>54</v>
      </c>
    </row>
    <row r="46" spans="1:1" x14ac:dyDescent="0.2">
      <c r="A46" t="s">
        <v>55</v>
      </c>
    </row>
    <row r="47" spans="1:1" x14ac:dyDescent="0.2">
      <c r="A47" t="s">
        <v>56</v>
      </c>
    </row>
    <row r="48" spans="1:1" x14ac:dyDescent="0.2">
      <c r="A48" t="s">
        <v>57</v>
      </c>
    </row>
    <row r="49" spans="1:1" x14ac:dyDescent="0.2">
      <c r="A49" t="s">
        <v>58</v>
      </c>
    </row>
    <row r="50" spans="1:1" x14ac:dyDescent="0.2">
      <c r="A50" t="s">
        <v>59</v>
      </c>
    </row>
    <row r="51" spans="1:1" x14ac:dyDescent="0.2">
      <c r="A51" t="s">
        <v>60</v>
      </c>
    </row>
    <row r="52" spans="1:1" x14ac:dyDescent="0.2">
      <c r="A5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chart</vt:lpstr>
      <vt:lpstr>MDL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2021-06-05T15:56:32Z</dcterms:created>
  <dcterms:modified xsi:type="dcterms:W3CDTF">2021-06-08T20:09:14Z</dcterms:modified>
</cp:coreProperties>
</file>