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fn20944_bristol_ac_uk/Documents/YEAR 3_2022-23/IALCEE 2023/midasGEN/arch/"/>
    </mc:Choice>
  </mc:AlternateContent>
  <xr:revisionPtr revIDLastSave="342" documentId="11_F25DC773A252ABDACC10484CB15A7CE85BDE58F4" xr6:coauthVersionLast="47" xr6:coauthVersionMax="47" xr10:uidLastSave="{43110FC7-18D3-4C81-9340-9D709A0F529C}"/>
  <bookViews>
    <workbookView xWindow="0" yWindow="0" windowWidth="14400" windowHeight="15600" activeTab="4" xr2:uid="{00000000-000D-0000-FFFF-FFFF00000000}"/>
  </bookViews>
  <sheets>
    <sheet name="spandrel_walls" sheetId="1" r:id="rId1"/>
    <sheet name="parapet" sheetId="2" r:id="rId2"/>
    <sheet name="backfill" sheetId="3" r:id="rId3"/>
    <sheet name="spandrel_walls_second_method" sheetId="4" r:id="rId4"/>
    <sheet name="backfill_walls_second_method" sheetId="6" r:id="rId5"/>
    <sheet name="Sheet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G9" i="6" s="1"/>
  <c r="G10" i="6" s="1"/>
  <c r="G7" i="6"/>
  <c r="G6" i="6"/>
  <c r="F8" i="6"/>
  <c r="F9" i="6" s="1"/>
  <c r="F7" i="6"/>
  <c r="F6" i="6"/>
  <c r="D6" i="6"/>
  <c r="E6" i="6" s="1"/>
  <c r="E7" i="4"/>
  <c r="E8" i="4"/>
  <c r="E9" i="4"/>
  <c r="E10" i="4"/>
  <c r="E6" i="4"/>
  <c r="D8" i="4"/>
  <c r="D9" i="4"/>
  <c r="D10" i="4" s="1"/>
  <c r="D7" i="4"/>
  <c r="D6" i="4"/>
  <c r="H7" i="4"/>
  <c r="H8" i="4"/>
  <c r="H9" i="4"/>
  <c r="H10" i="4"/>
  <c r="H6" i="4"/>
  <c r="G16" i="3"/>
  <c r="E16" i="3"/>
  <c r="C20" i="3"/>
  <c r="C76" i="3"/>
  <c r="G5" i="1"/>
  <c r="J5" i="3"/>
  <c r="J7" i="3"/>
  <c r="I7" i="3"/>
  <c r="I5" i="3"/>
  <c r="C78" i="3"/>
  <c r="C77" i="3"/>
  <c r="D76" i="3"/>
  <c r="C73" i="3"/>
  <c r="C72" i="3"/>
  <c r="C68" i="3"/>
  <c r="E17" i="3"/>
  <c r="D78" i="3" s="1"/>
  <c r="D73" i="3"/>
  <c r="E15" i="3"/>
  <c r="D68" i="3" s="1"/>
  <c r="E14" i="3"/>
  <c r="G14" i="3" s="1"/>
  <c r="E13" i="3"/>
  <c r="E12" i="3"/>
  <c r="E11" i="3"/>
  <c r="E10" i="3"/>
  <c r="E9" i="3"/>
  <c r="E8" i="3"/>
  <c r="G8" i="3" s="1"/>
  <c r="C38" i="3" s="1"/>
  <c r="D38" i="3" s="1"/>
  <c r="E7" i="3"/>
  <c r="G7" i="3" s="1"/>
  <c r="E6" i="3"/>
  <c r="K5" i="3"/>
  <c r="L5" i="3" s="1"/>
  <c r="E5" i="3"/>
  <c r="G5" i="3" s="1"/>
  <c r="E3" i="2"/>
  <c r="L7" i="1"/>
  <c r="K5" i="1"/>
  <c r="L5" i="1" s="1"/>
  <c r="E17" i="1"/>
  <c r="C76" i="1"/>
  <c r="C77" i="1"/>
  <c r="C78" i="1"/>
  <c r="C72" i="1"/>
  <c r="C73" i="1"/>
  <c r="C68" i="1"/>
  <c r="E6" i="1"/>
  <c r="E7" i="1"/>
  <c r="G7" i="1" s="1"/>
  <c r="E8" i="1"/>
  <c r="E9" i="1"/>
  <c r="E10" i="1"/>
  <c r="E11" i="1"/>
  <c r="E12" i="1"/>
  <c r="E13" i="1"/>
  <c r="E14" i="1"/>
  <c r="E15" i="1"/>
  <c r="E16" i="1"/>
  <c r="E5" i="1"/>
  <c r="H7" i="6" l="1"/>
  <c r="H6" i="6"/>
  <c r="F10" i="6"/>
  <c r="H10" i="6" s="1"/>
  <c r="H9" i="6"/>
  <c r="H8" i="6"/>
  <c r="D7" i="6"/>
  <c r="D8" i="6" s="1"/>
  <c r="E8" i="6" s="1"/>
  <c r="D9" i="6"/>
  <c r="G9" i="3"/>
  <c r="C42" i="3" s="1"/>
  <c r="D42" i="3" s="1"/>
  <c r="G12" i="3"/>
  <c r="C47" i="3" s="1"/>
  <c r="D47" i="3" s="1"/>
  <c r="L7" i="3"/>
  <c r="C32" i="3"/>
  <c r="D32" i="3" s="1"/>
  <c r="C33" i="3"/>
  <c r="D33" i="3" s="1"/>
  <c r="G10" i="3"/>
  <c r="C45" i="3" s="1"/>
  <c r="C63" i="3"/>
  <c r="D63" i="3" s="1"/>
  <c r="G13" i="3"/>
  <c r="C56" i="3" s="1"/>
  <c r="D56" i="3" s="1"/>
  <c r="C22" i="3"/>
  <c r="D22" i="3" s="1"/>
  <c r="C21" i="3"/>
  <c r="D21" i="3" s="1"/>
  <c r="D20" i="3"/>
  <c r="C23" i="3"/>
  <c r="D23" i="3" s="1"/>
  <c r="C57" i="3"/>
  <c r="D57" i="3" s="1"/>
  <c r="C53" i="3"/>
  <c r="D53" i="3" s="1"/>
  <c r="C61" i="3"/>
  <c r="D61" i="3" s="1"/>
  <c r="C65" i="3"/>
  <c r="D65" i="3" s="1"/>
  <c r="C30" i="3"/>
  <c r="D30" i="3" s="1"/>
  <c r="C35" i="3"/>
  <c r="D35" i="3" s="1"/>
  <c r="D45" i="3"/>
  <c r="G6" i="3"/>
  <c r="C31" i="3"/>
  <c r="D31" i="3" s="1"/>
  <c r="C36" i="3"/>
  <c r="D36" i="3" s="1"/>
  <c r="G11" i="3"/>
  <c r="G15" i="3"/>
  <c r="C37" i="3"/>
  <c r="D37" i="3" s="1"/>
  <c r="D72" i="3"/>
  <c r="D77" i="3"/>
  <c r="G13" i="1"/>
  <c r="C60" i="1" s="1"/>
  <c r="D60" i="1" s="1"/>
  <c r="C23" i="1"/>
  <c r="D23" i="1" s="1"/>
  <c r="D72" i="1"/>
  <c r="D68" i="1"/>
  <c r="D78" i="1"/>
  <c r="D77" i="1"/>
  <c r="G8" i="1"/>
  <c r="C38" i="1" s="1"/>
  <c r="D38" i="1" s="1"/>
  <c r="D76" i="1"/>
  <c r="C31" i="1"/>
  <c r="D31" i="1" s="1"/>
  <c r="C30" i="1"/>
  <c r="D30" i="1" s="1"/>
  <c r="G10" i="1"/>
  <c r="C45" i="1" s="1"/>
  <c r="D45" i="1" s="1"/>
  <c r="G9" i="1"/>
  <c r="C40" i="1" s="1"/>
  <c r="D40" i="1" s="1"/>
  <c r="G14" i="1"/>
  <c r="C57" i="1" s="1"/>
  <c r="D57" i="1" s="1"/>
  <c r="C32" i="1"/>
  <c r="D32" i="1" s="1"/>
  <c r="C33" i="1"/>
  <c r="D33" i="1" s="1"/>
  <c r="G11" i="1"/>
  <c r="G12" i="1"/>
  <c r="G6" i="1"/>
  <c r="G15" i="1"/>
  <c r="C70" i="1" s="1"/>
  <c r="G16" i="1"/>
  <c r="C75" i="1" s="1"/>
  <c r="D75" i="1" s="1"/>
  <c r="D73" i="1"/>
  <c r="E7" i="6" l="1"/>
  <c r="D10" i="6"/>
  <c r="E10" i="6" s="1"/>
  <c r="E9" i="6"/>
  <c r="C75" i="3"/>
  <c r="D75" i="3" s="1"/>
  <c r="C71" i="3"/>
  <c r="D71" i="3" s="1"/>
  <c r="C55" i="3"/>
  <c r="D55" i="3" s="1"/>
  <c r="C51" i="3"/>
  <c r="D51" i="3" s="1"/>
  <c r="C40" i="3"/>
  <c r="D40" i="3" s="1"/>
  <c r="C43" i="3"/>
  <c r="D43" i="3" s="1"/>
  <c r="C41" i="3"/>
  <c r="D41" i="3" s="1"/>
  <c r="C67" i="3"/>
  <c r="D67" i="3" s="1"/>
  <c r="C52" i="3"/>
  <c r="D52" i="3" s="1"/>
  <c r="C48" i="3"/>
  <c r="D48" i="3" s="1"/>
  <c r="C60" i="3"/>
  <c r="D60" i="3" s="1"/>
  <c r="C58" i="3"/>
  <c r="D58" i="3" s="1"/>
  <c r="C62" i="3"/>
  <c r="D62" i="3" s="1"/>
  <c r="C66" i="3"/>
  <c r="D66" i="3" s="1"/>
  <c r="C70" i="3"/>
  <c r="D70" i="3" s="1"/>
  <c r="C46" i="3"/>
  <c r="D46" i="3" s="1"/>
  <c r="C50" i="3"/>
  <c r="D50" i="3" s="1"/>
  <c r="C27" i="3"/>
  <c r="D27" i="3" s="1"/>
  <c r="C26" i="3"/>
  <c r="D26" i="3" s="1"/>
  <c r="C28" i="3"/>
  <c r="D28" i="3" s="1"/>
  <c r="C25" i="3"/>
  <c r="D25" i="3" s="1"/>
  <c r="C52" i="1"/>
  <c r="D52" i="1" s="1"/>
  <c r="C37" i="1"/>
  <c r="D37" i="1" s="1"/>
  <c r="C22" i="1"/>
  <c r="D22" i="1" s="1"/>
  <c r="C21" i="1"/>
  <c r="D21" i="1" s="1"/>
  <c r="C35" i="1"/>
  <c r="D35" i="1" s="1"/>
  <c r="C20" i="1"/>
  <c r="D20" i="1" s="1"/>
  <c r="C56" i="1"/>
  <c r="D56" i="1" s="1"/>
  <c r="C48" i="1"/>
  <c r="D48" i="1" s="1"/>
  <c r="C53" i="1"/>
  <c r="D53" i="1" s="1"/>
  <c r="C42" i="1"/>
  <c r="D42" i="1" s="1"/>
  <c r="C41" i="1"/>
  <c r="D41" i="1" s="1"/>
  <c r="C43" i="1"/>
  <c r="D43" i="1" s="1"/>
  <c r="C61" i="1"/>
  <c r="D61" i="1" s="1"/>
  <c r="C36" i="1"/>
  <c r="D36" i="1" s="1"/>
  <c r="C65" i="1"/>
  <c r="D65" i="1" s="1"/>
  <c r="C55" i="1"/>
  <c r="D55" i="1" s="1"/>
  <c r="C51" i="1"/>
  <c r="D51" i="1" s="1"/>
  <c r="C47" i="1"/>
  <c r="D47" i="1" s="1"/>
  <c r="C50" i="1"/>
  <c r="D50" i="1" s="1"/>
  <c r="C46" i="1"/>
  <c r="D46" i="1" s="1"/>
  <c r="C28" i="1"/>
  <c r="D28" i="1" s="1"/>
  <c r="C26" i="1"/>
  <c r="D26" i="1" s="1"/>
  <c r="C27" i="1"/>
  <c r="D27" i="1" s="1"/>
  <c r="C25" i="1"/>
  <c r="D25" i="1" s="1"/>
  <c r="C71" i="1"/>
  <c r="D71" i="1" s="1"/>
  <c r="C67" i="1"/>
  <c r="D67" i="1" s="1"/>
  <c r="C63" i="1"/>
  <c r="D63" i="1" s="1"/>
  <c r="C66" i="1"/>
  <c r="D66" i="1" s="1"/>
  <c r="C62" i="1"/>
  <c r="D62" i="1" s="1"/>
  <c r="C58" i="1"/>
  <c r="D58" i="1" s="1"/>
  <c r="D70" i="1"/>
</calcChain>
</file>

<file path=xl/sharedStrings.xml><?xml version="1.0" encoding="utf-8"?>
<sst xmlns="http://schemas.openxmlformats.org/spreadsheetml/2006/main" count="57" uniqueCount="26">
  <si>
    <t>Unit weight</t>
  </si>
  <si>
    <t>Thickness</t>
  </si>
  <si>
    <t>Height</t>
  </si>
  <si>
    <t>Trapezoid load</t>
  </si>
  <si>
    <t>x</t>
  </si>
  <si>
    <t>h(x)</t>
  </si>
  <si>
    <t>h3</t>
  </si>
  <si>
    <t>H(x)</t>
  </si>
  <si>
    <t>ID</t>
  </si>
  <si>
    <t>N1</t>
  </si>
  <si>
    <t>N2</t>
  </si>
  <si>
    <t>Uniform load</t>
  </si>
  <si>
    <t>Total height of spandrel walls</t>
  </si>
  <si>
    <t>gamma</t>
  </si>
  <si>
    <t>hpt</t>
  </si>
  <si>
    <t>q</t>
  </si>
  <si>
    <t>b</t>
  </si>
  <si>
    <t>Total height of backfill</t>
  </si>
  <si>
    <t>Nodes of application on the left side</t>
  </si>
  <si>
    <t>Physical height</t>
  </si>
  <si>
    <t>loading line</t>
  </si>
  <si>
    <t>points</t>
  </si>
  <si>
    <t>y</t>
  </si>
  <si>
    <t>thickness</t>
  </si>
  <si>
    <t>x_relative</t>
  </si>
  <si>
    <t>loading_line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</si>
</sst>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8"/>
  <sheetViews>
    <sheetView topLeftCell="B1" workbookViewId="0">
      <selection activeCell="G4" sqref="G4"/>
    </sheetView>
  </sheetViews>
  <sheetFormatPr defaultRowHeight="15" x14ac:dyDescent="0.25"/>
  <cols>
    <col min="1" max="1" width="18.28515625" bestFit="1" customWidth="1"/>
    <col min="2" max="2" width="27.5703125" bestFit="1" customWidth="1"/>
    <col min="3" max="3" width="9.5703125" bestFit="1" customWidth="1"/>
    <col min="5" max="5" width="34" bestFit="1" customWidth="1"/>
  </cols>
  <sheetData>
    <row r="2" spans="2:12" x14ac:dyDescent="0.25">
      <c r="B2" s="1" t="s">
        <v>12</v>
      </c>
      <c r="C2">
        <v>4.46</v>
      </c>
    </row>
    <row r="4" spans="2:12" x14ac:dyDescent="0.25">
      <c r="B4" s="1" t="s">
        <v>0</v>
      </c>
      <c r="C4" s="1" t="s">
        <v>1</v>
      </c>
      <c r="D4" s="1" t="s">
        <v>19</v>
      </c>
      <c r="E4" s="1" t="s">
        <v>3</v>
      </c>
      <c r="G4" s="1" t="s">
        <v>6</v>
      </c>
      <c r="I4" s="1" t="s">
        <v>0</v>
      </c>
      <c r="J4" s="1" t="s">
        <v>1</v>
      </c>
      <c r="K4" s="1" t="s">
        <v>2</v>
      </c>
      <c r="L4" s="1" t="s">
        <v>11</v>
      </c>
    </row>
    <row r="5" spans="2:12" x14ac:dyDescent="0.25">
      <c r="B5">
        <v>22</v>
      </c>
      <c r="C5">
        <v>0.2</v>
      </c>
      <c r="D5">
        <v>3.8</v>
      </c>
      <c r="E5">
        <f>B5*C5*D5</f>
        <v>16.72</v>
      </c>
      <c r="G5">
        <f>E5-E6</f>
        <v>2.2879999999999985</v>
      </c>
      <c r="I5">
        <v>22</v>
      </c>
      <c r="J5">
        <v>0.2</v>
      </c>
      <c r="K5">
        <f>C2-D5</f>
        <v>0.66000000000000014</v>
      </c>
      <c r="L5">
        <f>I5*J5*K5</f>
        <v>2.9040000000000008</v>
      </c>
    </row>
    <row r="6" spans="2:12" x14ac:dyDescent="0.25">
      <c r="B6">
        <v>22</v>
      </c>
      <c r="C6">
        <v>0.2</v>
      </c>
      <c r="D6">
        <v>3.28</v>
      </c>
      <c r="E6">
        <f t="shared" ref="E6:E17" si="0">B6*C6*D6</f>
        <v>14.432</v>
      </c>
      <c r="G6">
        <f t="shared" ref="G6:G16" si="1">E6-E7</f>
        <v>2.1559999999999988</v>
      </c>
    </row>
    <row r="7" spans="2:12" x14ac:dyDescent="0.25">
      <c r="B7">
        <v>22</v>
      </c>
      <c r="C7">
        <v>0.2</v>
      </c>
      <c r="D7">
        <v>2.79</v>
      </c>
      <c r="E7">
        <f t="shared" si="0"/>
        <v>12.276000000000002</v>
      </c>
      <c r="G7">
        <f t="shared" si="1"/>
        <v>2.0240000000000009</v>
      </c>
      <c r="I7">
        <v>22</v>
      </c>
      <c r="J7">
        <v>0.2</v>
      </c>
      <c r="L7">
        <f>I7*J7</f>
        <v>4.4000000000000004</v>
      </c>
    </row>
    <row r="8" spans="2:12" x14ac:dyDescent="0.25">
      <c r="B8">
        <v>22</v>
      </c>
      <c r="C8">
        <v>0.2</v>
      </c>
      <c r="D8">
        <v>2.33</v>
      </c>
      <c r="E8">
        <f t="shared" si="0"/>
        <v>10.252000000000001</v>
      </c>
      <c r="G8">
        <f t="shared" si="1"/>
        <v>1.9359999999999999</v>
      </c>
    </row>
    <row r="9" spans="2:12" x14ac:dyDescent="0.25">
      <c r="B9">
        <v>22</v>
      </c>
      <c r="C9">
        <v>0.2</v>
      </c>
      <c r="D9">
        <v>1.89</v>
      </c>
      <c r="E9">
        <f t="shared" si="0"/>
        <v>8.3160000000000007</v>
      </c>
      <c r="G9">
        <f t="shared" si="1"/>
        <v>1.7600000000000007</v>
      </c>
    </row>
    <row r="10" spans="2:12" x14ac:dyDescent="0.25">
      <c r="B10">
        <v>22</v>
      </c>
      <c r="C10">
        <v>0.2</v>
      </c>
      <c r="D10">
        <v>1.49</v>
      </c>
      <c r="E10">
        <f t="shared" si="0"/>
        <v>6.556</v>
      </c>
      <c r="G10">
        <f t="shared" si="1"/>
        <v>1.5840000000000005</v>
      </c>
    </row>
    <row r="11" spans="2:12" x14ac:dyDescent="0.25">
      <c r="B11">
        <v>22</v>
      </c>
      <c r="C11">
        <v>0.2</v>
      </c>
      <c r="D11">
        <v>1.1299999999999999</v>
      </c>
      <c r="E11">
        <f t="shared" si="0"/>
        <v>4.9719999999999995</v>
      </c>
      <c r="G11">
        <f t="shared" si="1"/>
        <v>1.3639999999999994</v>
      </c>
    </row>
    <row r="12" spans="2:12" x14ac:dyDescent="0.25">
      <c r="B12">
        <v>22</v>
      </c>
      <c r="C12">
        <v>0.2</v>
      </c>
      <c r="D12">
        <v>0.82</v>
      </c>
      <c r="E12">
        <f t="shared" si="0"/>
        <v>3.6080000000000001</v>
      </c>
      <c r="G12">
        <f t="shared" si="1"/>
        <v>1.1879999999999997</v>
      </c>
    </row>
    <row r="13" spans="2:12" x14ac:dyDescent="0.25">
      <c r="B13">
        <v>22</v>
      </c>
      <c r="C13">
        <v>0.2</v>
      </c>
      <c r="D13">
        <v>0.55000000000000004</v>
      </c>
      <c r="E13">
        <f t="shared" si="0"/>
        <v>2.4200000000000004</v>
      </c>
      <c r="G13">
        <f t="shared" si="1"/>
        <v>0.96800000000000019</v>
      </c>
    </row>
    <row r="14" spans="2:12" x14ac:dyDescent="0.25">
      <c r="B14">
        <v>22</v>
      </c>
      <c r="C14">
        <v>0.2</v>
      </c>
      <c r="D14">
        <v>0.33</v>
      </c>
      <c r="E14">
        <f t="shared" si="0"/>
        <v>1.4520000000000002</v>
      </c>
      <c r="G14">
        <f t="shared" si="1"/>
        <v>0.70400000000000007</v>
      </c>
    </row>
    <row r="15" spans="2:12" x14ac:dyDescent="0.25">
      <c r="B15">
        <v>22</v>
      </c>
      <c r="C15">
        <v>0.2</v>
      </c>
      <c r="D15">
        <v>0.17</v>
      </c>
      <c r="E15">
        <f t="shared" si="0"/>
        <v>0.74800000000000011</v>
      </c>
      <c r="G15">
        <f t="shared" si="1"/>
        <v>0.4840000000000001</v>
      </c>
    </row>
    <row r="16" spans="2:12" x14ac:dyDescent="0.25">
      <c r="B16">
        <v>22</v>
      </c>
      <c r="C16">
        <v>0.2</v>
      </c>
      <c r="D16">
        <v>0.06</v>
      </c>
      <c r="E16">
        <f t="shared" si="0"/>
        <v>0.26400000000000001</v>
      </c>
      <c r="G16">
        <f t="shared" si="1"/>
        <v>0.26400000000000001</v>
      </c>
    </row>
    <row r="17" spans="1:5" x14ac:dyDescent="0.25">
      <c r="B17">
        <v>22</v>
      </c>
      <c r="C17">
        <v>0.2</v>
      </c>
      <c r="D17">
        <v>0</v>
      </c>
      <c r="E17">
        <f t="shared" si="0"/>
        <v>0</v>
      </c>
    </row>
    <row r="19" spans="1:5" x14ac:dyDescent="0.25">
      <c r="A19" s="1" t="s">
        <v>8</v>
      </c>
      <c r="B19" s="1" t="s">
        <v>4</v>
      </c>
      <c r="C19" s="1" t="s">
        <v>5</v>
      </c>
      <c r="D19" s="1" t="s">
        <v>7</v>
      </c>
      <c r="E19" s="1" t="s">
        <v>18</v>
      </c>
    </row>
    <row r="20" spans="1:5" x14ac:dyDescent="0.25">
      <c r="A20">
        <v>25</v>
      </c>
      <c r="B20">
        <v>0</v>
      </c>
      <c r="C20">
        <f>($B$23-B20)/($B$23-$B$20)*$G$5</f>
        <v>2.2879999999999985</v>
      </c>
      <c r="D20" s="2">
        <f>$E$6+C20</f>
        <v>16.72</v>
      </c>
      <c r="E20" t="s">
        <v>10</v>
      </c>
    </row>
    <row r="21" spans="1:5" x14ac:dyDescent="0.25">
      <c r="B21">
        <v>0.2</v>
      </c>
      <c r="C21">
        <f t="shared" ref="C21:C23" si="2">($B$23-B21)/($B$23-$B$20)*$G$5</f>
        <v>1.8303999999999989</v>
      </c>
      <c r="D21" s="2">
        <f t="shared" ref="D21:D23" si="3">$E$6+C21</f>
        <v>16.2624</v>
      </c>
    </row>
    <row r="22" spans="1:5" x14ac:dyDescent="0.25">
      <c r="B22">
        <v>0.8</v>
      </c>
      <c r="C22">
        <f t="shared" si="2"/>
        <v>0.45759999999999962</v>
      </c>
      <c r="D22" s="2">
        <f t="shared" si="3"/>
        <v>14.8896</v>
      </c>
    </row>
    <row r="23" spans="1:5" x14ac:dyDescent="0.25">
      <c r="B23">
        <v>1</v>
      </c>
      <c r="C23">
        <f t="shared" si="2"/>
        <v>0</v>
      </c>
      <c r="D23" s="2">
        <f t="shared" si="3"/>
        <v>14.432</v>
      </c>
      <c r="E23" t="s">
        <v>9</v>
      </c>
    </row>
    <row r="25" spans="1:5" x14ac:dyDescent="0.25">
      <c r="A25">
        <v>24</v>
      </c>
      <c r="B25">
        <v>0</v>
      </c>
      <c r="C25">
        <f>($B$28-B25)/($B$28-$B$25) * $G$6</f>
        <v>2.1559999999999988</v>
      </c>
      <c r="D25" s="2">
        <f>C25+$E$7</f>
        <v>14.432</v>
      </c>
    </row>
    <row r="26" spans="1:5" x14ac:dyDescent="0.25">
      <c r="B26">
        <v>0.2</v>
      </c>
      <c r="C26">
        <f t="shared" ref="C26:C28" si="4">($B$28-B26)/($B$28-$B$25) * $G$6</f>
        <v>1.7247999999999992</v>
      </c>
      <c r="D26" s="2">
        <f t="shared" ref="D26:D28" si="5">C26+$E$7</f>
        <v>14.000800000000002</v>
      </c>
    </row>
    <row r="27" spans="1:5" x14ac:dyDescent="0.25">
      <c r="B27">
        <v>0.8</v>
      </c>
      <c r="C27">
        <f t="shared" si="4"/>
        <v>0.43119999999999964</v>
      </c>
      <c r="D27" s="2">
        <f t="shared" si="5"/>
        <v>12.707200000000002</v>
      </c>
    </row>
    <row r="28" spans="1:5" x14ac:dyDescent="0.25">
      <c r="B28">
        <v>1</v>
      </c>
      <c r="C28">
        <f t="shared" si="4"/>
        <v>0</v>
      </c>
      <c r="D28" s="2">
        <f t="shared" si="5"/>
        <v>12.276000000000002</v>
      </c>
    </row>
    <row r="30" spans="1:5" x14ac:dyDescent="0.25">
      <c r="A30">
        <v>23</v>
      </c>
      <c r="B30">
        <v>0</v>
      </c>
      <c r="C30">
        <f>($B$33-B30)/($B$33-$B$30) * $G$7</f>
        <v>2.0240000000000009</v>
      </c>
      <c r="D30" s="2">
        <f>C30+$E$8</f>
        <v>12.276000000000002</v>
      </c>
    </row>
    <row r="31" spans="1:5" x14ac:dyDescent="0.25">
      <c r="B31">
        <v>0.2</v>
      </c>
      <c r="C31">
        <f t="shared" ref="C31:C33" si="6">($B$33-B31)/($B$33-$B$30) * $G$7</f>
        <v>1.6192000000000009</v>
      </c>
      <c r="D31" s="2">
        <f t="shared" ref="D31:D33" si="7">C31+$E$8</f>
        <v>11.871200000000002</v>
      </c>
    </row>
    <row r="32" spans="1:5" x14ac:dyDescent="0.25">
      <c r="B32">
        <v>0.8</v>
      </c>
      <c r="C32">
        <f t="shared" si="6"/>
        <v>0.4048000000000001</v>
      </c>
      <c r="D32" s="2">
        <f t="shared" si="7"/>
        <v>10.6568</v>
      </c>
    </row>
    <row r="33" spans="1:4" x14ac:dyDescent="0.25">
      <c r="B33">
        <v>1</v>
      </c>
      <c r="C33">
        <f t="shared" si="6"/>
        <v>0</v>
      </c>
      <c r="D33" s="2">
        <f t="shared" si="7"/>
        <v>10.252000000000001</v>
      </c>
    </row>
    <row r="35" spans="1:4" x14ac:dyDescent="0.25">
      <c r="A35">
        <v>22</v>
      </c>
      <c r="B35">
        <v>0</v>
      </c>
      <c r="C35">
        <f>($B$38-B35)/($B$38-$B$35) * $G$8</f>
        <v>1.9359999999999999</v>
      </c>
      <c r="D35" s="2">
        <f>C35+$E$9</f>
        <v>10.252000000000001</v>
      </c>
    </row>
    <row r="36" spans="1:4" x14ac:dyDescent="0.25">
      <c r="B36">
        <v>0.2</v>
      </c>
      <c r="C36">
        <f t="shared" ref="C36:C38" si="8">($B$38-B36)/($B$38-$B$35) * $G$8</f>
        <v>1.5488</v>
      </c>
      <c r="D36" s="2">
        <f t="shared" ref="D36:D38" si="9">C36+$E$9</f>
        <v>9.8648000000000007</v>
      </c>
    </row>
    <row r="37" spans="1:4" x14ac:dyDescent="0.25">
      <c r="B37">
        <v>0.8</v>
      </c>
      <c r="C37">
        <f t="shared" si="8"/>
        <v>0.38719999999999988</v>
      </c>
      <c r="D37" s="2">
        <f t="shared" si="9"/>
        <v>8.7032000000000007</v>
      </c>
    </row>
    <row r="38" spans="1:4" x14ac:dyDescent="0.25">
      <c r="B38">
        <v>1</v>
      </c>
      <c r="C38">
        <f t="shared" si="8"/>
        <v>0</v>
      </c>
      <c r="D38" s="2">
        <f t="shared" si="9"/>
        <v>8.3160000000000007</v>
      </c>
    </row>
    <row r="40" spans="1:4" x14ac:dyDescent="0.25">
      <c r="A40">
        <v>21</v>
      </c>
      <c r="B40">
        <v>0</v>
      </c>
      <c r="C40">
        <f>($B$43-B40)/($B$43-$B$40) * $G$9</f>
        <v>1.7600000000000007</v>
      </c>
      <c r="D40" s="2">
        <f>C40+$E$10</f>
        <v>8.3160000000000007</v>
      </c>
    </row>
    <row r="41" spans="1:4" x14ac:dyDescent="0.25">
      <c r="B41">
        <v>0.2</v>
      </c>
      <c r="C41">
        <f t="shared" ref="C41:C43" si="10">($B$43-B41)/($B$43-$B$40) * $G$9</f>
        <v>1.4080000000000006</v>
      </c>
      <c r="D41" s="2">
        <f t="shared" ref="D41:D43" si="11">C41+$E$10</f>
        <v>7.9640000000000004</v>
      </c>
    </row>
    <row r="42" spans="1:4" x14ac:dyDescent="0.25">
      <c r="B42">
        <v>0.8</v>
      </c>
      <c r="C42">
        <f t="shared" si="10"/>
        <v>0.35200000000000004</v>
      </c>
      <c r="D42" s="2">
        <f t="shared" si="11"/>
        <v>6.9080000000000004</v>
      </c>
    </row>
    <row r="43" spans="1:4" x14ac:dyDescent="0.25">
      <c r="B43">
        <v>1</v>
      </c>
      <c r="C43">
        <f t="shared" si="10"/>
        <v>0</v>
      </c>
      <c r="D43" s="2">
        <f t="shared" si="11"/>
        <v>6.556</v>
      </c>
    </row>
    <row r="45" spans="1:4" x14ac:dyDescent="0.25">
      <c r="A45">
        <v>20</v>
      </c>
      <c r="B45">
        <v>0</v>
      </c>
      <c r="C45">
        <f>G10 * ($B$48-B45)/($B$48-$B$45)</f>
        <v>1.5840000000000005</v>
      </c>
      <c r="D45" s="2">
        <f>$E$11+C45</f>
        <v>6.556</v>
      </c>
    </row>
    <row r="46" spans="1:4" x14ac:dyDescent="0.25">
      <c r="B46">
        <v>0.2</v>
      </c>
      <c r="C46">
        <f t="shared" ref="C46:C48" si="12">G11 * ($B$48-B46)/($B$48-$B$45)</f>
        <v>1.0911999999999995</v>
      </c>
      <c r="D46" s="2">
        <f t="shared" ref="D46:D48" si="13">$E$11+C46</f>
        <v>6.0631999999999993</v>
      </c>
    </row>
    <row r="47" spans="1:4" x14ac:dyDescent="0.25">
      <c r="B47">
        <v>0.8</v>
      </c>
      <c r="C47">
        <f t="shared" si="12"/>
        <v>0.23759999999999989</v>
      </c>
      <c r="D47" s="2">
        <f t="shared" si="13"/>
        <v>5.2095999999999991</v>
      </c>
    </row>
    <row r="48" spans="1:4" x14ac:dyDescent="0.25">
      <c r="B48">
        <v>1</v>
      </c>
      <c r="C48">
        <f t="shared" si="12"/>
        <v>0</v>
      </c>
      <c r="D48" s="2">
        <f t="shared" si="13"/>
        <v>4.9719999999999995</v>
      </c>
    </row>
    <row r="50" spans="1:4" x14ac:dyDescent="0.25">
      <c r="A50">
        <v>19</v>
      </c>
      <c r="B50">
        <v>0</v>
      </c>
      <c r="C50">
        <f>G11 * ($B$53-B50)/($B$53-$B$50)</f>
        <v>1.3639999999999994</v>
      </c>
      <c r="D50" s="2">
        <f>$E$12+C50</f>
        <v>4.9719999999999995</v>
      </c>
    </row>
    <row r="51" spans="1:4" x14ac:dyDescent="0.25">
      <c r="B51">
        <v>0.2</v>
      </c>
      <c r="C51">
        <f t="shared" ref="C51:C53" si="14">G12 * ($B$53-B51)/($B$53-$B$50)</f>
        <v>0.9503999999999998</v>
      </c>
      <c r="D51" s="2">
        <f t="shared" ref="D51:D53" si="15">$E$12+C51</f>
        <v>4.5583999999999998</v>
      </c>
    </row>
    <row r="52" spans="1:4" x14ac:dyDescent="0.25">
      <c r="B52">
        <v>0.8</v>
      </c>
      <c r="C52">
        <f t="shared" si="14"/>
        <v>0.19359999999999999</v>
      </c>
      <c r="D52" s="2">
        <f t="shared" si="15"/>
        <v>3.8016000000000001</v>
      </c>
    </row>
    <row r="53" spans="1:4" x14ac:dyDescent="0.25">
      <c r="B53">
        <v>1</v>
      </c>
      <c r="C53">
        <f t="shared" si="14"/>
        <v>0</v>
      </c>
      <c r="D53" s="2">
        <f t="shared" si="15"/>
        <v>3.6080000000000001</v>
      </c>
    </row>
    <row r="55" spans="1:4" x14ac:dyDescent="0.25">
      <c r="A55">
        <v>18</v>
      </c>
      <c r="B55">
        <v>0</v>
      </c>
      <c r="C55">
        <f>G12 * ($B$58-B55)/($B$58-$B$55)</f>
        <v>1.1879999999999997</v>
      </c>
      <c r="D55" s="2">
        <f>C55+$E$13</f>
        <v>3.6080000000000001</v>
      </c>
    </row>
    <row r="56" spans="1:4" x14ac:dyDescent="0.25">
      <c r="B56">
        <v>0.2</v>
      </c>
      <c r="C56">
        <f t="shared" ref="C56:C58" si="16">G13 * ($B$58-B56)/($B$58-$B$55)</f>
        <v>0.7744000000000002</v>
      </c>
      <c r="D56" s="2">
        <f t="shared" ref="D56:D58" si="17">C56+$E$13</f>
        <v>3.1944000000000008</v>
      </c>
    </row>
    <row r="57" spans="1:4" x14ac:dyDescent="0.25">
      <c r="B57">
        <v>0.8</v>
      </c>
      <c r="C57">
        <f t="shared" si="16"/>
        <v>0.14079999999999998</v>
      </c>
      <c r="D57" s="2">
        <f t="shared" si="17"/>
        <v>2.5608000000000004</v>
      </c>
    </row>
    <row r="58" spans="1:4" x14ac:dyDescent="0.25">
      <c r="B58">
        <v>1</v>
      </c>
      <c r="C58">
        <f t="shared" si="16"/>
        <v>0</v>
      </c>
      <c r="D58" s="2">
        <f t="shared" si="17"/>
        <v>2.4200000000000004</v>
      </c>
    </row>
    <row r="60" spans="1:4" x14ac:dyDescent="0.25">
      <c r="A60">
        <v>17</v>
      </c>
      <c r="B60">
        <v>0</v>
      </c>
      <c r="C60">
        <f>G13 * ($B$63-B60)/($B$63-$B$60)</f>
        <v>0.96800000000000019</v>
      </c>
      <c r="D60" s="2">
        <f>C60+$E$14</f>
        <v>2.4200000000000004</v>
      </c>
    </row>
    <row r="61" spans="1:4" x14ac:dyDescent="0.25">
      <c r="B61">
        <v>0.2</v>
      </c>
      <c r="C61">
        <f t="shared" ref="C61:C63" si="18">G14 * ($B$63-B61)/($B$63-$B$60)</f>
        <v>0.56320000000000003</v>
      </c>
      <c r="D61" s="2">
        <f t="shared" ref="D61:D63" si="19">C61+$E$14</f>
        <v>2.0152000000000001</v>
      </c>
    </row>
    <row r="62" spans="1:4" x14ac:dyDescent="0.25">
      <c r="B62">
        <v>0.8</v>
      </c>
      <c r="C62">
        <f t="shared" si="18"/>
        <v>9.6799999999999997E-2</v>
      </c>
      <c r="D62" s="2">
        <f t="shared" si="19"/>
        <v>1.5488000000000002</v>
      </c>
    </row>
    <row r="63" spans="1:4" x14ac:dyDescent="0.25">
      <c r="B63">
        <v>1</v>
      </c>
      <c r="C63">
        <f t="shared" si="18"/>
        <v>0</v>
      </c>
      <c r="D63" s="2">
        <f t="shared" si="19"/>
        <v>1.4520000000000002</v>
      </c>
    </row>
    <row r="65" spans="1:4" x14ac:dyDescent="0.25">
      <c r="A65">
        <v>16</v>
      </c>
      <c r="B65">
        <v>0</v>
      </c>
      <c r="C65">
        <f>G14 * ($B$68-B65)/($B$68-$B$65)</f>
        <v>0.70400000000000007</v>
      </c>
      <c r="D65" s="2">
        <f>C65+$E$15</f>
        <v>1.4520000000000002</v>
      </c>
    </row>
    <row r="66" spans="1:4" x14ac:dyDescent="0.25">
      <c r="B66">
        <v>0.2</v>
      </c>
      <c r="C66">
        <f t="shared" ref="C66:C68" si="20">G15 * ($B$68-B66)/($B$68-$B$65)</f>
        <v>0.3872000000000001</v>
      </c>
      <c r="D66" s="2">
        <f t="shared" ref="D66:D68" si="21">C66+$E$15</f>
        <v>1.1352000000000002</v>
      </c>
    </row>
    <row r="67" spans="1:4" x14ac:dyDescent="0.25">
      <c r="B67">
        <v>0.8</v>
      </c>
      <c r="C67">
        <f t="shared" si="20"/>
        <v>5.2799999999999993E-2</v>
      </c>
      <c r="D67" s="2">
        <f t="shared" si="21"/>
        <v>0.80080000000000007</v>
      </c>
    </row>
    <row r="68" spans="1:4" x14ac:dyDescent="0.25">
      <c r="B68">
        <v>1</v>
      </c>
      <c r="C68">
        <f t="shared" si="20"/>
        <v>0</v>
      </c>
      <c r="D68" s="2">
        <f t="shared" si="21"/>
        <v>0.74800000000000011</v>
      </c>
    </row>
    <row r="70" spans="1:4" x14ac:dyDescent="0.25">
      <c r="A70">
        <v>15</v>
      </c>
      <c r="B70">
        <v>0</v>
      </c>
      <c r="C70">
        <f>G15 * ($B$73-B70)/($B$73-$B$70)</f>
        <v>0.4840000000000001</v>
      </c>
      <c r="D70" s="2">
        <f>C70+$E$16</f>
        <v>0.74800000000000011</v>
      </c>
    </row>
    <row r="71" spans="1:4" x14ac:dyDescent="0.25">
      <c r="B71">
        <v>0.2</v>
      </c>
      <c r="C71">
        <f t="shared" ref="C71:C73" si="22">G16 * ($B$73-B71)/($B$73-$B$70)</f>
        <v>0.21120000000000003</v>
      </c>
      <c r="D71" s="2">
        <f t="shared" ref="D71:D73" si="23">C71+$E$16</f>
        <v>0.47520000000000007</v>
      </c>
    </row>
    <row r="72" spans="1:4" x14ac:dyDescent="0.25">
      <c r="B72">
        <v>0.8</v>
      </c>
      <c r="C72">
        <f t="shared" si="22"/>
        <v>0</v>
      </c>
      <c r="D72" s="2">
        <f t="shared" si="23"/>
        <v>0.26400000000000001</v>
      </c>
    </row>
    <row r="73" spans="1:4" x14ac:dyDescent="0.25">
      <c r="B73">
        <v>1</v>
      </c>
      <c r="C73">
        <f t="shared" si="22"/>
        <v>0</v>
      </c>
      <c r="D73" s="2">
        <f t="shared" si="23"/>
        <v>0.26400000000000001</v>
      </c>
    </row>
    <row r="75" spans="1:4" x14ac:dyDescent="0.25">
      <c r="A75">
        <v>14</v>
      </c>
      <c r="B75">
        <v>0</v>
      </c>
      <c r="C75">
        <f>G16 * ($B$78-B75)/($B$78-$B$75)</f>
        <v>0.26400000000000001</v>
      </c>
      <c r="D75" s="2">
        <f>C75+$E$17</f>
        <v>0.26400000000000001</v>
      </c>
    </row>
    <row r="76" spans="1:4" x14ac:dyDescent="0.25">
      <c r="B76">
        <v>0.2</v>
      </c>
      <c r="C76">
        <f t="shared" ref="C76:C78" si="24">G17 * ($B$78-B76)/($B$78-$B$75)</f>
        <v>0</v>
      </c>
      <c r="D76" s="2">
        <f>C76+$E$17</f>
        <v>0</v>
      </c>
    </row>
    <row r="77" spans="1:4" x14ac:dyDescent="0.25">
      <c r="B77">
        <v>0.8</v>
      </c>
      <c r="C77">
        <f t="shared" si="24"/>
        <v>0</v>
      </c>
      <c r="D77" s="2">
        <f t="shared" ref="D77:D78" si="25">C77+$E$17</f>
        <v>0</v>
      </c>
    </row>
    <row r="78" spans="1:4" x14ac:dyDescent="0.25">
      <c r="B78">
        <v>1</v>
      </c>
      <c r="C78">
        <f t="shared" si="24"/>
        <v>0</v>
      </c>
      <c r="D78" s="2">
        <f t="shared" si="25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8D7A-9983-4004-A261-FC6B503480B2}">
  <dimension ref="B2:E3"/>
  <sheetViews>
    <sheetView workbookViewId="0">
      <selection activeCell="D4" sqref="D4"/>
    </sheetView>
  </sheetViews>
  <sheetFormatPr defaultRowHeight="15" x14ac:dyDescent="0.25"/>
  <sheetData>
    <row r="2" spans="2:5" x14ac:dyDescent="0.25">
      <c r="B2" s="1" t="s">
        <v>13</v>
      </c>
      <c r="C2" s="1" t="s">
        <v>14</v>
      </c>
      <c r="D2" s="1" t="s">
        <v>16</v>
      </c>
      <c r="E2" s="1" t="s">
        <v>15</v>
      </c>
    </row>
    <row r="3" spans="2:5" x14ac:dyDescent="0.25">
      <c r="B3">
        <v>22</v>
      </c>
      <c r="C3">
        <v>0.92</v>
      </c>
      <c r="D3">
        <v>0.2</v>
      </c>
      <c r="E3">
        <f>B3*C3*D3</f>
        <v>4.0480000000000009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DD8E-0CF3-467E-AB39-680D404839D2}">
  <dimension ref="A2:L78"/>
  <sheetViews>
    <sheetView topLeftCell="B1" workbookViewId="0">
      <selection activeCell="C76" sqref="C76"/>
    </sheetView>
  </sheetViews>
  <sheetFormatPr defaultRowHeight="15" x14ac:dyDescent="0.25"/>
  <cols>
    <col min="2" max="2" width="27.5703125" bestFit="1" customWidth="1"/>
    <col min="3" max="3" width="9.5703125" bestFit="1" customWidth="1"/>
    <col min="5" max="5" width="14.140625" bestFit="1" customWidth="1"/>
  </cols>
  <sheetData>
    <row r="2" spans="2:12" x14ac:dyDescent="0.25">
      <c r="B2" s="1" t="s">
        <v>17</v>
      </c>
      <c r="C2">
        <v>4.46</v>
      </c>
    </row>
    <row r="4" spans="2:12" x14ac:dyDescent="0.25">
      <c r="B4" s="1" t="s">
        <v>0</v>
      </c>
      <c r="C4" s="1" t="s">
        <v>1</v>
      </c>
      <c r="D4" s="1" t="s">
        <v>2</v>
      </c>
      <c r="E4" s="1" t="s">
        <v>3</v>
      </c>
      <c r="G4" s="1" t="s">
        <v>6</v>
      </c>
      <c r="I4" s="1" t="s">
        <v>0</v>
      </c>
      <c r="J4" s="1" t="s">
        <v>1</v>
      </c>
      <c r="K4" s="1" t="s">
        <v>2</v>
      </c>
      <c r="L4" s="1" t="s">
        <v>11</v>
      </c>
    </row>
    <row r="5" spans="2:12" x14ac:dyDescent="0.25">
      <c r="B5">
        <v>19</v>
      </c>
      <c r="C5">
        <v>1</v>
      </c>
      <c r="D5">
        <v>3.8</v>
      </c>
      <c r="E5">
        <f>B5*C5*D5</f>
        <v>72.2</v>
      </c>
      <c r="G5">
        <f t="shared" ref="G5:G15" si="0">E5-E6</f>
        <v>9.8800000000000097</v>
      </c>
      <c r="I5">
        <f>B5</f>
        <v>19</v>
      </c>
      <c r="J5">
        <f>C5</f>
        <v>1</v>
      </c>
      <c r="K5">
        <f>C2-D5</f>
        <v>0.66000000000000014</v>
      </c>
      <c r="L5">
        <f>I5*J5*K5</f>
        <v>12.540000000000003</v>
      </c>
    </row>
    <row r="6" spans="2:12" x14ac:dyDescent="0.25">
      <c r="B6">
        <v>19</v>
      </c>
      <c r="C6">
        <v>1</v>
      </c>
      <c r="D6">
        <v>3.28</v>
      </c>
      <c r="E6">
        <f t="shared" ref="E6:E17" si="1">B6*C6*D6</f>
        <v>62.319999999999993</v>
      </c>
      <c r="G6">
        <f t="shared" si="0"/>
        <v>9.3099999999999952</v>
      </c>
    </row>
    <row r="7" spans="2:12" x14ac:dyDescent="0.25">
      <c r="B7">
        <v>19</v>
      </c>
      <c r="C7">
        <v>1</v>
      </c>
      <c r="D7">
        <v>2.79</v>
      </c>
      <c r="E7">
        <f t="shared" si="1"/>
        <v>53.01</v>
      </c>
      <c r="G7">
        <f t="shared" si="0"/>
        <v>8.7399999999999949</v>
      </c>
      <c r="I7">
        <f>I5</f>
        <v>19</v>
      </c>
      <c r="J7">
        <f>J5</f>
        <v>1</v>
      </c>
      <c r="L7">
        <f>I7*J7</f>
        <v>19</v>
      </c>
    </row>
    <row r="8" spans="2:12" x14ac:dyDescent="0.25">
      <c r="B8">
        <v>19</v>
      </c>
      <c r="C8">
        <v>1</v>
      </c>
      <c r="D8">
        <v>2.33</v>
      </c>
      <c r="E8">
        <f t="shared" si="1"/>
        <v>44.27</v>
      </c>
      <c r="G8">
        <f t="shared" si="0"/>
        <v>8.3600000000000065</v>
      </c>
    </row>
    <row r="9" spans="2:12" x14ac:dyDescent="0.25">
      <c r="B9">
        <v>19</v>
      </c>
      <c r="C9">
        <v>1</v>
      </c>
      <c r="D9">
        <v>1.89</v>
      </c>
      <c r="E9">
        <f t="shared" si="1"/>
        <v>35.909999999999997</v>
      </c>
      <c r="G9">
        <f t="shared" si="0"/>
        <v>7.5999999999999979</v>
      </c>
    </row>
    <row r="10" spans="2:12" x14ac:dyDescent="0.25">
      <c r="B10">
        <v>19</v>
      </c>
      <c r="C10">
        <v>1</v>
      </c>
      <c r="D10">
        <v>1.49</v>
      </c>
      <c r="E10">
        <f t="shared" si="1"/>
        <v>28.31</v>
      </c>
      <c r="G10">
        <f t="shared" si="0"/>
        <v>6.84</v>
      </c>
    </row>
    <row r="11" spans="2:12" x14ac:dyDescent="0.25">
      <c r="B11">
        <v>19</v>
      </c>
      <c r="C11">
        <v>1</v>
      </c>
      <c r="D11">
        <v>1.1299999999999999</v>
      </c>
      <c r="E11">
        <f t="shared" si="1"/>
        <v>21.47</v>
      </c>
      <c r="G11">
        <f t="shared" si="0"/>
        <v>5.8900000000000006</v>
      </c>
    </row>
    <row r="12" spans="2:12" x14ac:dyDescent="0.25">
      <c r="B12">
        <v>19</v>
      </c>
      <c r="C12">
        <v>1</v>
      </c>
      <c r="D12">
        <v>0.82</v>
      </c>
      <c r="E12">
        <f t="shared" si="1"/>
        <v>15.579999999999998</v>
      </c>
      <c r="G12">
        <f t="shared" si="0"/>
        <v>5.1299999999999972</v>
      </c>
    </row>
    <row r="13" spans="2:12" x14ac:dyDescent="0.25">
      <c r="B13">
        <v>19</v>
      </c>
      <c r="C13">
        <v>1</v>
      </c>
      <c r="D13">
        <v>0.55000000000000004</v>
      </c>
      <c r="E13">
        <f t="shared" si="1"/>
        <v>10.450000000000001</v>
      </c>
      <c r="G13">
        <f t="shared" si="0"/>
        <v>4.1800000000000006</v>
      </c>
    </row>
    <row r="14" spans="2:12" x14ac:dyDescent="0.25">
      <c r="B14">
        <v>19</v>
      </c>
      <c r="C14">
        <v>1</v>
      </c>
      <c r="D14">
        <v>0.33</v>
      </c>
      <c r="E14">
        <f t="shared" si="1"/>
        <v>6.2700000000000005</v>
      </c>
      <c r="G14">
        <f t="shared" si="0"/>
        <v>3.04</v>
      </c>
    </row>
    <row r="15" spans="2:12" x14ac:dyDescent="0.25">
      <c r="B15">
        <v>19</v>
      </c>
      <c r="C15">
        <v>1</v>
      </c>
      <c r="D15">
        <v>0.17</v>
      </c>
      <c r="E15">
        <f t="shared" si="1"/>
        <v>3.2300000000000004</v>
      </c>
      <c r="G15">
        <f t="shared" si="0"/>
        <v>2.0900000000000007</v>
      </c>
    </row>
    <row r="16" spans="2:12" x14ac:dyDescent="0.25">
      <c r="B16">
        <v>19</v>
      </c>
      <c r="C16">
        <v>1</v>
      </c>
      <c r="D16">
        <v>0.06</v>
      </c>
      <c r="E16">
        <f>B16*C16*D16</f>
        <v>1.1399999999999999</v>
      </c>
      <c r="G16">
        <f>E16-E17</f>
        <v>1.1399999999999999</v>
      </c>
    </row>
    <row r="17" spans="1:5" x14ac:dyDescent="0.25">
      <c r="B17">
        <v>19</v>
      </c>
      <c r="C17">
        <v>1</v>
      </c>
      <c r="D17">
        <v>0</v>
      </c>
      <c r="E17">
        <f t="shared" si="1"/>
        <v>0</v>
      </c>
    </row>
    <row r="19" spans="1:5" x14ac:dyDescent="0.25">
      <c r="A19" s="1" t="s">
        <v>8</v>
      </c>
      <c r="B19" s="1" t="s">
        <v>4</v>
      </c>
      <c r="C19" s="1" t="s">
        <v>5</v>
      </c>
      <c r="D19" s="1" t="s">
        <v>7</v>
      </c>
    </row>
    <row r="20" spans="1:5" x14ac:dyDescent="0.25">
      <c r="A20">
        <v>25</v>
      </c>
      <c r="B20">
        <v>0</v>
      </c>
      <c r="C20">
        <f>($B$23-B20)/($B$23-$B$20)*$G$5</f>
        <v>9.8800000000000097</v>
      </c>
      <c r="D20" s="2">
        <f>$E$6+C20</f>
        <v>72.2</v>
      </c>
      <c r="E20" t="s">
        <v>10</v>
      </c>
    </row>
    <row r="21" spans="1:5" x14ac:dyDescent="0.25">
      <c r="B21">
        <v>0.2</v>
      </c>
      <c r="C21">
        <f t="shared" ref="C21:C23" si="2">($B$23-B21)/($B$23-$B$20)*$G$5</f>
        <v>7.9040000000000079</v>
      </c>
      <c r="D21" s="2">
        <f t="shared" ref="D21:D23" si="3">$E$6+C21</f>
        <v>70.224000000000004</v>
      </c>
    </row>
    <row r="22" spans="1:5" x14ac:dyDescent="0.25">
      <c r="B22">
        <v>0.8</v>
      </c>
      <c r="C22">
        <f t="shared" si="2"/>
        <v>1.9760000000000015</v>
      </c>
      <c r="D22" s="2">
        <f t="shared" si="3"/>
        <v>64.295999999999992</v>
      </c>
    </row>
    <row r="23" spans="1:5" x14ac:dyDescent="0.25">
      <c r="B23">
        <v>1</v>
      </c>
      <c r="C23">
        <f t="shared" si="2"/>
        <v>0</v>
      </c>
      <c r="D23" s="2">
        <f t="shared" si="3"/>
        <v>62.319999999999993</v>
      </c>
      <c r="E23" t="s">
        <v>9</v>
      </c>
    </row>
    <row r="25" spans="1:5" x14ac:dyDescent="0.25">
      <c r="A25">
        <v>24</v>
      </c>
      <c r="B25">
        <v>0</v>
      </c>
      <c r="C25">
        <f>($B$28-B25)/($B$28-$B$25) * $G$6</f>
        <v>9.3099999999999952</v>
      </c>
      <c r="D25" s="2">
        <f>C25+$E$7</f>
        <v>62.319999999999993</v>
      </c>
    </row>
    <row r="26" spans="1:5" x14ac:dyDescent="0.25">
      <c r="B26">
        <v>0.2</v>
      </c>
      <c r="C26">
        <f t="shared" ref="C26:C28" si="4">($B$28-B26)/($B$28-$B$25) * $G$6</f>
        <v>7.4479999999999968</v>
      </c>
      <c r="D26" s="2">
        <f t="shared" ref="D26:D28" si="5">C26+$E$7</f>
        <v>60.457999999999998</v>
      </c>
    </row>
    <row r="27" spans="1:5" x14ac:dyDescent="0.25">
      <c r="B27">
        <v>0.8</v>
      </c>
      <c r="C27">
        <f t="shared" si="4"/>
        <v>1.8619999999999985</v>
      </c>
      <c r="D27" s="2">
        <f t="shared" si="5"/>
        <v>54.872</v>
      </c>
    </row>
    <row r="28" spans="1:5" x14ac:dyDescent="0.25">
      <c r="B28">
        <v>1</v>
      </c>
      <c r="C28">
        <f t="shared" si="4"/>
        <v>0</v>
      </c>
      <c r="D28" s="2">
        <f t="shared" si="5"/>
        <v>53.01</v>
      </c>
    </row>
    <row r="30" spans="1:5" x14ac:dyDescent="0.25">
      <c r="A30">
        <v>23</v>
      </c>
      <c r="B30">
        <v>0</v>
      </c>
      <c r="C30">
        <f>($B$33-B30)/($B$33-$B$30) * $G$7</f>
        <v>8.7399999999999949</v>
      </c>
      <c r="D30" s="2">
        <f>C30+$E$8</f>
        <v>53.01</v>
      </c>
    </row>
    <row r="31" spans="1:5" x14ac:dyDescent="0.25">
      <c r="B31">
        <v>0.2</v>
      </c>
      <c r="C31">
        <f t="shared" ref="C31:C33" si="6">($B$33-B31)/($B$33-$B$30) * $G$7</f>
        <v>6.9919999999999964</v>
      </c>
      <c r="D31" s="2">
        <f t="shared" ref="D31:D33" si="7">C31+$E$8</f>
        <v>51.262</v>
      </c>
    </row>
    <row r="32" spans="1:5" x14ac:dyDescent="0.25">
      <c r="B32">
        <v>0.8</v>
      </c>
      <c r="C32">
        <f t="shared" si="6"/>
        <v>1.7479999999999987</v>
      </c>
      <c r="D32" s="2">
        <f t="shared" si="7"/>
        <v>46.018000000000001</v>
      </c>
    </row>
    <row r="33" spans="1:4" x14ac:dyDescent="0.25">
      <c r="B33">
        <v>1</v>
      </c>
      <c r="C33">
        <f t="shared" si="6"/>
        <v>0</v>
      </c>
      <c r="D33" s="2">
        <f t="shared" si="7"/>
        <v>44.27</v>
      </c>
    </row>
    <row r="35" spans="1:4" x14ac:dyDescent="0.25">
      <c r="A35">
        <v>22</v>
      </c>
      <c r="B35">
        <v>0</v>
      </c>
      <c r="C35">
        <f>($B$38-B35)/($B$38-$B$35) * $G$8</f>
        <v>8.3600000000000065</v>
      </c>
      <c r="D35" s="2">
        <f>C35+$E$9</f>
        <v>44.27</v>
      </c>
    </row>
    <row r="36" spans="1:4" x14ac:dyDescent="0.25">
      <c r="B36">
        <v>0.2</v>
      </c>
      <c r="C36">
        <f t="shared" ref="C36:C38" si="8">($B$38-B36)/($B$38-$B$35) * $G$8</f>
        <v>6.6880000000000059</v>
      </c>
      <c r="D36" s="2">
        <f t="shared" ref="D36:D38" si="9">C36+$E$9</f>
        <v>42.597999999999999</v>
      </c>
    </row>
    <row r="37" spans="1:4" x14ac:dyDescent="0.25">
      <c r="B37">
        <v>0.8</v>
      </c>
      <c r="C37">
        <f t="shared" si="8"/>
        <v>1.672000000000001</v>
      </c>
      <c r="D37" s="2">
        <f t="shared" si="9"/>
        <v>37.582000000000001</v>
      </c>
    </row>
    <row r="38" spans="1:4" x14ac:dyDescent="0.25">
      <c r="B38">
        <v>1</v>
      </c>
      <c r="C38">
        <f t="shared" si="8"/>
        <v>0</v>
      </c>
      <c r="D38" s="2">
        <f t="shared" si="9"/>
        <v>35.909999999999997</v>
      </c>
    </row>
    <row r="40" spans="1:4" x14ac:dyDescent="0.25">
      <c r="A40">
        <v>21</v>
      </c>
      <c r="B40">
        <v>0</v>
      </c>
      <c r="C40">
        <f>($B$43-B40)/($B$43-$B$40) * $G$9</f>
        <v>7.5999999999999979</v>
      </c>
      <c r="D40" s="2">
        <f>C40+$E$10</f>
        <v>35.909999999999997</v>
      </c>
    </row>
    <row r="41" spans="1:4" x14ac:dyDescent="0.25">
      <c r="B41">
        <v>0.2</v>
      </c>
      <c r="C41">
        <f t="shared" ref="C41:C43" si="10">($B$43-B41)/($B$43-$B$40) * $G$9</f>
        <v>6.0799999999999983</v>
      </c>
      <c r="D41" s="2">
        <f t="shared" ref="D41:D43" si="11">C41+$E$10</f>
        <v>34.39</v>
      </c>
    </row>
    <row r="42" spans="1:4" x14ac:dyDescent="0.25">
      <c r="B42">
        <v>0.8</v>
      </c>
      <c r="C42">
        <f t="shared" si="10"/>
        <v>1.5199999999999991</v>
      </c>
      <c r="D42" s="2">
        <f t="shared" si="11"/>
        <v>29.83</v>
      </c>
    </row>
    <row r="43" spans="1:4" x14ac:dyDescent="0.25">
      <c r="B43">
        <v>1</v>
      </c>
      <c r="C43">
        <f t="shared" si="10"/>
        <v>0</v>
      </c>
      <c r="D43" s="2">
        <f t="shared" si="11"/>
        <v>28.31</v>
      </c>
    </row>
    <row r="45" spans="1:4" x14ac:dyDescent="0.25">
      <c r="A45">
        <v>20</v>
      </c>
      <c r="B45">
        <v>0</v>
      </c>
      <c r="C45">
        <f>G10 * ($B$48-B45)/($B$48-$B$45)</f>
        <v>6.84</v>
      </c>
      <c r="D45" s="2">
        <f>$E$11+C45</f>
        <v>28.31</v>
      </c>
    </row>
    <row r="46" spans="1:4" x14ac:dyDescent="0.25">
      <c r="B46">
        <v>0.2</v>
      </c>
      <c r="C46">
        <f t="shared" ref="C46:C48" si="12">G11 * ($B$48-B46)/($B$48-$B$45)</f>
        <v>4.7120000000000006</v>
      </c>
      <c r="D46" s="2">
        <f t="shared" ref="D46:D48" si="13">$E$11+C46</f>
        <v>26.181999999999999</v>
      </c>
    </row>
    <row r="47" spans="1:4" x14ac:dyDescent="0.25">
      <c r="B47">
        <v>0.8</v>
      </c>
      <c r="C47">
        <f t="shared" si="12"/>
        <v>1.0259999999999991</v>
      </c>
      <c r="D47" s="2">
        <f t="shared" si="13"/>
        <v>22.495999999999999</v>
      </c>
    </row>
    <row r="48" spans="1:4" x14ac:dyDescent="0.25">
      <c r="B48">
        <v>1</v>
      </c>
      <c r="C48">
        <f t="shared" si="12"/>
        <v>0</v>
      </c>
      <c r="D48" s="2">
        <f t="shared" si="13"/>
        <v>21.47</v>
      </c>
    </row>
    <row r="50" spans="1:4" x14ac:dyDescent="0.25">
      <c r="A50">
        <v>19</v>
      </c>
      <c r="B50">
        <v>0</v>
      </c>
      <c r="C50">
        <f>G11 * ($B$53-B50)/($B$53-$B$50)</f>
        <v>5.8900000000000006</v>
      </c>
      <c r="D50" s="2">
        <f>$E$12+C50</f>
        <v>21.47</v>
      </c>
    </row>
    <row r="51" spans="1:4" x14ac:dyDescent="0.25">
      <c r="B51">
        <v>0.2</v>
      </c>
      <c r="C51">
        <f t="shared" ref="C51:C53" si="14">G12 * ($B$53-B51)/($B$53-$B$50)</f>
        <v>4.1039999999999983</v>
      </c>
      <c r="D51" s="2">
        <f t="shared" ref="D51:D53" si="15">$E$12+C51</f>
        <v>19.683999999999997</v>
      </c>
    </row>
    <row r="52" spans="1:4" x14ac:dyDescent="0.25">
      <c r="B52">
        <v>0.8</v>
      </c>
      <c r="C52">
        <f t="shared" si="14"/>
        <v>0.83599999999999997</v>
      </c>
      <c r="D52" s="2">
        <f t="shared" si="15"/>
        <v>16.415999999999997</v>
      </c>
    </row>
    <row r="53" spans="1:4" x14ac:dyDescent="0.25">
      <c r="B53">
        <v>1</v>
      </c>
      <c r="C53">
        <f t="shared" si="14"/>
        <v>0</v>
      </c>
      <c r="D53" s="2">
        <f t="shared" si="15"/>
        <v>15.579999999999998</v>
      </c>
    </row>
    <row r="55" spans="1:4" x14ac:dyDescent="0.25">
      <c r="A55">
        <v>18</v>
      </c>
      <c r="B55">
        <v>0</v>
      </c>
      <c r="C55">
        <f>G12 * ($B$58-B55)/($B$58-$B$55)</f>
        <v>5.1299999999999972</v>
      </c>
      <c r="D55" s="2">
        <f>C55+$E$13</f>
        <v>15.579999999999998</v>
      </c>
    </row>
    <row r="56" spans="1:4" x14ac:dyDescent="0.25">
      <c r="B56">
        <v>0.2</v>
      </c>
      <c r="C56">
        <f t="shared" ref="C56:C58" si="16">G13 * ($B$58-B56)/($B$58-$B$55)</f>
        <v>3.3440000000000007</v>
      </c>
      <c r="D56" s="2">
        <f t="shared" ref="D56:D58" si="17">C56+$E$13</f>
        <v>13.794000000000002</v>
      </c>
    </row>
    <row r="57" spans="1:4" x14ac:dyDescent="0.25">
      <c r="B57">
        <v>0.8</v>
      </c>
      <c r="C57">
        <f t="shared" si="16"/>
        <v>0.60799999999999987</v>
      </c>
      <c r="D57" s="2">
        <f t="shared" si="17"/>
        <v>11.058000000000002</v>
      </c>
    </row>
    <row r="58" spans="1:4" x14ac:dyDescent="0.25">
      <c r="B58">
        <v>1</v>
      </c>
      <c r="C58">
        <f t="shared" si="16"/>
        <v>0</v>
      </c>
      <c r="D58" s="2">
        <f t="shared" si="17"/>
        <v>10.450000000000001</v>
      </c>
    </row>
    <row r="60" spans="1:4" x14ac:dyDescent="0.25">
      <c r="A60">
        <v>17</v>
      </c>
      <c r="B60">
        <v>0</v>
      </c>
      <c r="C60">
        <f>G13 * ($B$63-B60)/($B$63-$B$60)</f>
        <v>4.1800000000000006</v>
      </c>
      <c r="D60" s="2">
        <f>C60+$E$14</f>
        <v>10.450000000000001</v>
      </c>
    </row>
    <row r="61" spans="1:4" x14ac:dyDescent="0.25">
      <c r="B61">
        <v>0.2</v>
      </c>
      <c r="C61">
        <f t="shared" ref="C61:C63" si="18">G14 * ($B$63-B61)/($B$63-$B$60)</f>
        <v>2.4320000000000004</v>
      </c>
      <c r="D61" s="2">
        <f t="shared" ref="D61:D63" si="19">C61+$E$14</f>
        <v>8.7020000000000017</v>
      </c>
    </row>
    <row r="62" spans="1:4" x14ac:dyDescent="0.25">
      <c r="B62">
        <v>0.8</v>
      </c>
      <c r="C62">
        <f t="shared" si="18"/>
        <v>0.41800000000000004</v>
      </c>
      <c r="D62" s="2">
        <f t="shared" si="19"/>
        <v>6.6880000000000006</v>
      </c>
    </row>
    <row r="63" spans="1:4" x14ac:dyDescent="0.25">
      <c r="B63">
        <v>1</v>
      </c>
      <c r="C63">
        <f t="shared" si="18"/>
        <v>0</v>
      </c>
      <c r="D63" s="2">
        <f t="shared" si="19"/>
        <v>6.2700000000000005</v>
      </c>
    </row>
    <row r="65" spans="1:4" x14ac:dyDescent="0.25">
      <c r="A65">
        <v>16</v>
      </c>
      <c r="B65">
        <v>0</v>
      </c>
      <c r="C65">
        <f>G14 * ($B$68-B65)/($B$68-$B$65)</f>
        <v>3.04</v>
      </c>
      <c r="D65" s="2">
        <f>C65+$E$15</f>
        <v>6.2700000000000005</v>
      </c>
    </row>
    <row r="66" spans="1:4" x14ac:dyDescent="0.25">
      <c r="B66">
        <v>0.2</v>
      </c>
      <c r="C66">
        <f t="shared" ref="C66:C68" si="20">G15 * ($B$68-B66)/($B$68-$B$65)</f>
        <v>1.6720000000000006</v>
      </c>
      <c r="D66" s="2">
        <f t="shared" ref="D66:D68" si="21">C66+$E$15</f>
        <v>4.902000000000001</v>
      </c>
    </row>
    <row r="67" spans="1:4" x14ac:dyDescent="0.25">
      <c r="B67">
        <v>0.8</v>
      </c>
      <c r="C67">
        <f t="shared" si="20"/>
        <v>0.22799999999999992</v>
      </c>
      <c r="D67" s="2">
        <f t="shared" si="21"/>
        <v>3.4580000000000002</v>
      </c>
    </row>
    <row r="68" spans="1:4" x14ac:dyDescent="0.25">
      <c r="B68">
        <v>1</v>
      </c>
      <c r="C68">
        <f t="shared" si="20"/>
        <v>0</v>
      </c>
      <c r="D68" s="2">
        <f t="shared" si="21"/>
        <v>3.2300000000000004</v>
      </c>
    </row>
    <row r="70" spans="1:4" x14ac:dyDescent="0.25">
      <c r="A70">
        <v>15</v>
      </c>
      <c r="B70">
        <v>0</v>
      </c>
      <c r="C70">
        <f>G15 * ($B$73-B70)/($B$73-$B$70)</f>
        <v>2.0900000000000007</v>
      </c>
      <c r="D70" s="2">
        <f>C70+$E$16</f>
        <v>3.2300000000000004</v>
      </c>
    </row>
    <row r="71" spans="1:4" x14ac:dyDescent="0.25">
      <c r="B71">
        <v>0.2</v>
      </c>
      <c r="C71">
        <f t="shared" ref="C71:C73" si="22">G16 * ($B$73-B71)/($B$73-$B$70)</f>
        <v>0.91199999999999992</v>
      </c>
      <c r="D71" s="2">
        <f t="shared" ref="D71:D73" si="23">C71+$E$16</f>
        <v>2.0519999999999996</v>
      </c>
    </row>
    <row r="72" spans="1:4" x14ac:dyDescent="0.25">
      <c r="B72">
        <v>0.8</v>
      </c>
      <c r="C72">
        <f t="shared" si="22"/>
        <v>0</v>
      </c>
      <c r="D72" s="2">
        <f t="shared" si="23"/>
        <v>1.1399999999999999</v>
      </c>
    </row>
    <row r="73" spans="1:4" x14ac:dyDescent="0.25">
      <c r="B73">
        <v>1</v>
      </c>
      <c r="C73">
        <f t="shared" si="22"/>
        <v>0</v>
      </c>
      <c r="D73" s="2">
        <f t="shared" si="23"/>
        <v>1.1399999999999999</v>
      </c>
    </row>
    <row r="75" spans="1:4" x14ac:dyDescent="0.25">
      <c r="A75">
        <v>14</v>
      </c>
      <c r="B75">
        <v>0</v>
      </c>
      <c r="C75">
        <f>G16 * ($B$78-B75)/($B$78-$B$75)</f>
        <v>1.1399999999999999</v>
      </c>
      <c r="D75" s="2">
        <f>C75+$E$17</f>
        <v>1.1399999999999999</v>
      </c>
    </row>
    <row r="76" spans="1:4" x14ac:dyDescent="0.25">
      <c r="B76">
        <v>0.2</v>
      </c>
      <c r="C76">
        <f>G17 * ($B$78-B76)/($B$78-$B$75)</f>
        <v>0</v>
      </c>
      <c r="D76" s="2">
        <f>C76+$E$17</f>
        <v>0</v>
      </c>
    </row>
    <row r="77" spans="1:4" x14ac:dyDescent="0.25">
      <c r="B77">
        <v>0.8</v>
      </c>
      <c r="C77">
        <f t="shared" ref="C77:C78" si="24">G18 * ($B$78-B77)/($B$78-$B$75)</f>
        <v>0</v>
      </c>
      <c r="D77" s="2">
        <f t="shared" ref="D77:D78" si="25">C77+$E$17</f>
        <v>0</v>
      </c>
    </row>
    <row r="78" spans="1:4" x14ac:dyDescent="0.25">
      <c r="B78">
        <v>1</v>
      </c>
      <c r="C78">
        <f t="shared" si="24"/>
        <v>0</v>
      </c>
      <c r="D78" s="2">
        <f t="shared" si="2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CB2A-29ED-402D-9D0A-6160CD23B072}">
  <dimension ref="A2:H10"/>
  <sheetViews>
    <sheetView workbookViewId="0">
      <selection activeCell="H31" sqref="H31"/>
    </sheetView>
  </sheetViews>
  <sheetFormatPr defaultRowHeight="15" x14ac:dyDescent="0.25"/>
  <cols>
    <col min="5" max="5" width="9.85546875" bestFit="1" customWidth="1"/>
  </cols>
  <sheetData>
    <row r="2" spans="1:8" x14ac:dyDescent="0.25">
      <c r="B2" s="1" t="s">
        <v>20</v>
      </c>
    </row>
    <row r="3" spans="1:8" x14ac:dyDescent="0.25">
      <c r="B3">
        <v>5.1100000000000003</v>
      </c>
    </row>
    <row r="5" spans="1:8" x14ac:dyDescent="0.25">
      <c r="A5" t="s">
        <v>21</v>
      </c>
      <c r="B5" t="s">
        <v>4</v>
      </c>
      <c r="C5" t="s">
        <v>22</v>
      </c>
      <c r="D5" t="s">
        <v>25</v>
      </c>
      <c r="E5" s="1" t="s">
        <v>24</v>
      </c>
      <c r="F5" t="s">
        <v>13</v>
      </c>
      <c r="G5" t="s">
        <v>23</v>
      </c>
      <c r="H5" s="1" t="s">
        <v>15</v>
      </c>
    </row>
    <row r="6" spans="1:8" x14ac:dyDescent="0.25">
      <c r="A6">
        <v>1</v>
      </c>
      <c r="B6">
        <v>0</v>
      </c>
      <c r="C6">
        <v>3.81</v>
      </c>
      <c r="D6">
        <f>B3</f>
        <v>5.1100000000000003</v>
      </c>
      <c r="E6" s="1">
        <f>B6/D6</f>
        <v>0</v>
      </c>
      <c r="F6">
        <v>22</v>
      </c>
      <c r="G6">
        <v>0.2</v>
      </c>
      <c r="H6" s="1">
        <f>C6*F6*G6</f>
        <v>16.764000000000003</v>
      </c>
    </row>
    <row r="7" spans="1:8" x14ac:dyDescent="0.25">
      <c r="A7">
        <v>2</v>
      </c>
      <c r="B7">
        <v>0.75</v>
      </c>
      <c r="C7">
        <v>2.2799999999999998</v>
      </c>
      <c r="D7">
        <f>D6</f>
        <v>5.1100000000000003</v>
      </c>
      <c r="E7" s="1">
        <f t="shared" ref="E7:E10" si="0">B7/D7</f>
        <v>0.14677103718199608</v>
      </c>
      <c r="F7">
        <v>22</v>
      </c>
      <c r="G7">
        <v>0.2</v>
      </c>
      <c r="H7" s="1">
        <f t="shared" ref="H7:H10" si="1">C7*F7*G7</f>
        <v>10.032</v>
      </c>
    </row>
    <row r="8" spans="1:8" x14ac:dyDescent="0.25">
      <c r="A8">
        <v>3</v>
      </c>
      <c r="B8">
        <v>1.92</v>
      </c>
      <c r="C8">
        <v>1.06</v>
      </c>
      <c r="D8">
        <f t="shared" ref="D8:D10" si="2">D7</f>
        <v>5.1100000000000003</v>
      </c>
      <c r="E8" s="1">
        <f t="shared" si="0"/>
        <v>0.37573385518590996</v>
      </c>
      <c r="F8">
        <v>22</v>
      </c>
      <c r="G8">
        <v>0.2</v>
      </c>
      <c r="H8" s="1">
        <f t="shared" si="1"/>
        <v>4.6640000000000006</v>
      </c>
    </row>
    <row r="9" spans="1:8" x14ac:dyDescent="0.25">
      <c r="A9">
        <v>4</v>
      </c>
      <c r="B9">
        <v>3.43</v>
      </c>
      <c r="C9">
        <v>0.27</v>
      </c>
      <c r="D9">
        <f t="shared" si="2"/>
        <v>5.1100000000000003</v>
      </c>
      <c r="E9" s="1">
        <f t="shared" si="0"/>
        <v>0.67123287671232879</v>
      </c>
      <c r="F9">
        <v>22</v>
      </c>
      <c r="G9">
        <v>0.2</v>
      </c>
      <c r="H9" s="1">
        <f t="shared" si="1"/>
        <v>1.1880000000000002</v>
      </c>
    </row>
    <row r="10" spans="1:8" x14ac:dyDescent="0.25">
      <c r="A10">
        <v>5</v>
      </c>
      <c r="B10">
        <v>5.1100000000000003</v>
      </c>
      <c r="C10">
        <v>0</v>
      </c>
      <c r="D10">
        <f t="shared" si="2"/>
        <v>5.1100000000000003</v>
      </c>
      <c r="E10" s="1">
        <f t="shared" si="0"/>
        <v>1</v>
      </c>
      <c r="F10">
        <v>22</v>
      </c>
      <c r="G10">
        <v>0.2</v>
      </c>
      <c r="H10" s="1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6932-71F4-4D06-87D3-EFC0D664E98A}">
  <dimension ref="A1:H10"/>
  <sheetViews>
    <sheetView tabSelected="1" workbookViewId="0">
      <selection activeCell="G7" sqref="G7:G10"/>
    </sheetView>
  </sheetViews>
  <sheetFormatPr defaultRowHeight="15" x14ac:dyDescent="0.25"/>
  <cols>
    <col min="5" max="5" width="9.85546875" bestFit="1" customWidth="1"/>
  </cols>
  <sheetData>
    <row r="1" spans="1:8" x14ac:dyDescent="0.25">
      <c r="B1" s="1" t="s">
        <v>13</v>
      </c>
      <c r="C1">
        <v>19</v>
      </c>
    </row>
    <row r="2" spans="1:8" x14ac:dyDescent="0.25">
      <c r="B2" s="1" t="s">
        <v>20</v>
      </c>
      <c r="C2">
        <v>5.1100000000000003</v>
      </c>
    </row>
    <row r="3" spans="1:8" x14ac:dyDescent="0.25">
      <c r="B3" s="1" t="s">
        <v>23</v>
      </c>
      <c r="C3">
        <v>1</v>
      </c>
    </row>
    <row r="5" spans="1:8" x14ac:dyDescent="0.25">
      <c r="A5" t="s">
        <v>21</v>
      </c>
      <c r="B5" s="1" t="s">
        <v>4</v>
      </c>
      <c r="C5" t="s">
        <v>22</v>
      </c>
      <c r="D5" t="s">
        <v>25</v>
      </c>
      <c r="E5" s="1" t="s">
        <v>24</v>
      </c>
      <c r="F5" t="s">
        <v>13</v>
      </c>
      <c r="G5" t="s">
        <v>23</v>
      </c>
      <c r="H5" s="1" t="s">
        <v>15</v>
      </c>
    </row>
    <row r="6" spans="1:8" x14ac:dyDescent="0.25">
      <c r="A6">
        <v>1</v>
      </c>
      <c r="B6" s="1">
        <v>0</v>
      </c>
      <c r="C6">
        <v>3.81</v>
      </c>
      <c r="D6">
        <f>C2</f>
        <v>5.1100000000000003</v>
      </c>
      <c r="E6" s="1">
        <f>B6/D6</f>
        <v>0</v>
      </c>
      <c r="F6">
        <f>C1</f>
        <v>19</v>
      </c>
      <c r="G6">
        <f>C3</f>
        <v>1</v>
      </c>
      <c r="H6" s="1">
        <f>C6*F6*G6</f>
        <v>72.39</v>
      </c>
    </row>
    <row r="7" spans="1:8" x14ac:dyDescent="0.25">
      <c r="A7">
        <v>2</v>
      </c>
      <c r="B7" s="1">
        <v>0.75</v>
      </c>
      <c r="C7">
        <v>2.2799999999999998</v>
      </c>
      <c r="D7">
        <f>D6</f>
        <v>5.1100000000000003</v>
      </c>
      <c r="E7" s="1">
        <f t="shared" ref="E7:E10" si="0">B7/D7</f>
        <v>0.14677103718199608</v>
      </c>
      <c r="F7">
        <f>F6</f>
        <v>19</v>
      </c>
      <c r="G7">
        <f>G6</f>
        <v>1</v>
      </c>
      <c r="H7" s="1">
        <f t="shared" ref="H7:H10" si="1">C7*F7*G7</f>
        <v>43.319999999999993</v>
      </c>
    </row>
    <row r="8" spans="1:8" x14ac:dyDescent="0.25">
      <c r="A8">
        <v>3</v>
      </c>
      <c r="B8" s="1">
        <v>1.92</v>
      </c>
      <c r="C8">
        <v>1.06</v>
      </c>
      <c r="D8">
        <f t="shared" ref="D8:D10" si="2">D7</f>
        <v>5.1100000000000003</v>
      </c>
      <c r="E8" s="1">
        <f t="shared" si="0"/>
        <v>0.37573385518590996</v>
      </c>
      <c r="F8">
        <f t="shared" ref="F8:F10" si="3">F7</f>
        <v>19</v>
      </c>
      <c r="G8">
        <f t="shared" ref="G8:G10" si="4">G7</f>
        <v>1</v>
      </c>
      <c r="H8" s="1">
        <f t="shared" si="1"/>
        <v>20.14</v>
      </c>
    </row>
    <row r="9" spans="1:8" x14ac:dyDescent="0.25">
      <c r="A9">
        <v>4</v>
      </c>
      <c r="B9" s="1">
        <v>3.43</v>
      </c>
      <c r="C9">
        <v>0.27</v>
      </c>
      <c r="D9">
        <f t="shared" si="2"/>
        <v>5.1100000000000003</v>
      </c>
      <c r="E9" s="1">
        <f t="shared" si="0"/>
        <v>0.67123287671232879</v>
      </c>
      <c r="F9">
        <f t="shared" si="3"/>
        <v>19</v>
      </c>
      <c r="G9">
        <f t="shared" si="4"/>
        <v>1</v>
      </c>
      <c r="H9" s="1">
        <f t="shared" si="1"/>
        <v>5.1300000000000008</v>
      </c>
    </row>
    <row r="10" spans="1:8" x14ac:dyDescent="0.25">
      <c r="A10">
        <v>5</v>
      </c>
      <c r="B10" s="1">
        <v>5.1100000000000003</v>
      </c>
      <c r="C10">
        <v>0</v>
      </c>
      <c r="D10">
        <f t="shared" si="2"/>
        <v>5.1100000000000003</v>
      </c>
      <c r="E10" s="1">
        <f t="shared" si="0"/>
        <v>1</v>
      </c>
      <c r="F10">
        <f t="shared" si="3"/>
        <v>19</v>
      </c>
      <c r="G10">
        <f t="shared" si="4"/>
        <v>1</v>
      </c>
      <c r="H10" s="1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AD8A-DD73-418C-8FA0-069616772D7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spandrel_walls</vt:lpstr>
      <vt:lpstr>parapet</vt:lpstr>
      <vt:lpstr>backfill</vt:lpstr>
      <vt:lpstr>spandrel_walls_second_method</vt:lpstr>
      <vt:lpstr>backfill_walls_second_method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Degan Di Dieco</dc:creator>
  <cp:lastModifiedBy>Giuseppe Degan Di Dieco</cp:lastModifiedBy>
  <dcterms:created xsi:type="dcterms:W3CDTF">2015-06-05T18:17:20Z</dcterms:created>
  <dcterms:modified xsi:type="dcterms:W3CDTF">2023-03-09T15:28:39Z</dcterms:modified>
</cp:coreProperties>
</file>