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105" windowWidth="15600" windowHeight="11760" activeTab="1"/>
  </bookViews>
  <sheets>
    <sheet name="Diagram1" sheetId="4" r:id="rId1"/>
    <sheet name="bicikliut" sheetId="1" r:id="rId2"/>
  </sheets>
  <calcPr calcId="145621"/>
</workbook>
</file>

<file path=xl/calcChain.xml><?xml version="1.0" encoding="utf-8"?>
<calcChain xmlns="http://schemas.openxmlformats.org/spreadsheetml/2006/main">
  <c r="I15" i="1" l="1"/>
  <c r="I16" i="1"/>
  <c r="I17" i="1"/>
  <c r="I18" i="1"/>
  <c r="I14" i="1"/>
  <c r="I1" i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  <c r="I2" i="1" l="1"/>
  <c r="I3" i="1" s="1"/>
  <c r="I4" i="1" s="1"/>
</calcChain>
</file>

<file path=xl/sharedStrings.xml><?xml version="1.0" encoding="utf-8"?>
<sst xmlns="http://schemas.openxmlformats.org/spreadsheetml/2006/main" count="297" uniqueCount="120">
  <si>
    <t>Siófok</t>
  </si>
  <si>
    <t xml:space="preserve">Vak Bottyán utca </t>
  </si>
  <si>
    <t xml:space="preserve">Vilma utca </t>
  </si>
  <si>
    <t>balra</t>
  </si>
  <si>
    <t xml:space="preserve">Kossuth Lajos utca </t>
  </si>
  <si>
    <t>jobbra</t>
  </si>
  <si>
    <t xml:space="preserve">Balaton utca </t>
  </si>
  <si>
    <t xml:space="preserve">Bethlen Gábor utca </t>
  </si>
  <si>
    <t xml:space="preserve">Galamb köz </t>
  </si>
  <si>
    <t xml:space="preserve">Kaáli Nagy Dezső utca </t>
  </si>
  <si>
    <t>enyhén jobbra</t>
  </si>
  <si>
    <t xml:space="preserve">Vasút sor </t>
  </si>
  <si>
    <t xml:space="preserve">Jubileumi tér </t>
  </si>
  <si>
    <t>enyhén balra</t>
  </si>
  <si>
    <t xml:space="preserve">Zsigmond utca </t>
  </si>
  <si>
    <t xml:space="preserve">Hámán Kató utca </t>
  </si>
  <si>
    <t xml:space="preserve">Orgona utca </t>
  </si>
  <si>
    <t xml:space="preserve">Muskátli utca </t>
  </si>
  <si>
    <t>Zamárdi</t>
  </si>
  <si>
    <t xml:space="preserve">Tulipán utca </t>
  </si>
  <si>
    <t xml:space="preserve">Rózsa utca </t>
  </si>
  <si>
    <t xml:space="preserve">Dessewffy Arisztid utca </t>
  </si>
  <si>
    <t xml:space="preserve">Jegenye tér </t>
  </si>
  <si>
    <t xml:space="preserve">József Attila utca </t>
  </si>
  <si>
    <t xml:space="preserve">Aradi utca </t>
  </si>
  <si>
    <t xml:space="preserve">Kiss Ernő utca </t>
  </si>
  <si>
    <t>Szántód</t>
  </si>
  <si>
    <t xml:space="preserve">Panoráma utca </t>
  </si>
  <si>
    <t xml:space="preserve">Harcsa utca </t>
  </si>
  <si>
    <t xml:space="preserve">Szent István út </t>
  </si>
  <si>
    <t xml:space="preserve">Tihany utca </t>
  </si>
  <si>
    <t xml:space="preserve">Parti villasor </t>
  </si>
  <si>
    <t xml:space="preserve">Rigó utca </t>
  </si>
  <si>
    <t xml:space="preserve">Gyulai Jenő utca </t>
  </si>
  <si>
    <t>Balatonföldvár</t>
  </si>
  <si>
    <t xml:space="preserve">Somogyi Béla utca </t>
  </si>
  <si>
    <t xml:space="preserve">Rákóczi Ferenc utca </t>
  </si>
  <si>
    <t xml:space="preserve">Széchenyi István utca </t>
  </si>
  <si>
    <t xml:space="preserve">Budapesti út </t>
  </si>
  <si>
    <t xml:space="preserve">Kőröshegyi út </t>
  </si>
  <si>
    <t xml:space="preserve">Dózsa György utca </t>
  </si>
  <si>
    <t>Kőröshegy</t>
  </si>
  <si>
    <t xml:space="preserve">Kozma S. tér </t>
  </si>
  <si>
    <t xml:space="preserve">Petőfi utca </t>
  </si>
  <si>
    <t xml:space="preserve">Kaposvári utca </t>
  </si>
  <si>
    <t xml:space="preserve">Alsórendű út </t>
  </si>
  <si>
    <t>Kereki</t>
  </si>
  <si>
    <t>Pusztaszemes</t>
  </si>
  <si>
    <t>Kapoly</t>
  </si>
  <si>
    <t xml:space="preserve">Táncsics Mihály utca </t>
  </si>
  <si>
    <t>Tab</t>
  </si>
  <si>
    <t xml:space="preserve">Arany János utca </t>
  </si>
  <si>
    <t xml:space="preserve">Szent István utca </t>
  </si>
  <si>
    <t xml:space="preserve">Kisfaludy utca </t>
  </si>
  <si>
    <t>Kánya</t>
  </si>
  <si>
    <t xml:space="preserve">Fő utca </t>
  </si>
  <si>
    <t xml:space="preserve">Szabadság utca </t>
  </si>
  <si>
    <t xml:space="preserve">Rákóczi utca </t>
  </si>
  <si>
    <t xml:space="preserve">Ady Endre utca </t>
  </si>
  <si>
    <t>Tengőd</t>
  </si>
  <si>
    <t xml:space="preserve">Kossuth utca </t>
  </si>
  <si>
    <t xml:space="preserve">Deák Ferenc utca </t>
  </si>
  <si>
    <t xml:space="preserve">Petőfi Sándor utca </t>
  </si>
  <si>
    <t>Iregszemcse</t>
  </si>
  <si>
    <t xml:space="preserve">Zrínyi utca </t>
  </si>
  <si>
    <t xml:space="preserve">Kölcsey utca </t>
  </si>
  <si>
    <t xml:space="preserve">Béke utca </t>
  </si>
  <si>
    <t xml:space="preserve">65 sz. út </t>
  </si>
  <si>
    <t>Tamási</t>
  </si>
  <si>
    <t xml:space="preserve">Páva utca </t>
  </si>
  <si>
    <t xml:space="preserve">Vörösmarty Mihály utca </t>
  </si>
  <si>
    <t xml:space="preserve">Szabadság út </t>
  </si>
  <si>
    <t xml:space="preserve">Zrínyi Miklós utca </t>
  </si>
  <si>
    <t xml:space="preserve">61 sz. út </t>
  </si>
  <si>
    <t xml:space="preserve">Vágóhíd utca </t>
  </si>
  <si>
    <t xml:space="preserve">Szarkahegy utca </t>
  </si>
  <si>
    <t>Szakály</t>
  </si>
  <si>
    <t xml:space="preserve">Árpád utca </t>
  </si>
  <si>
    <t xml:space="preserve">Bartók Béla utca </t>
  </si>
  <si>
    <t>Hőgyész</t>
  </si>
  <si>
    <t xml:space="preserve">Szérűskert utca </t>
  </si>
  <si>
    <t xml:space="preserve">Jókai utca </t>
  </si>
  <si>
    <t xml:space="preserve">Tátra utca </t>
  </si>
  <si>
    <t>Kéty</t>
  </si>
  <si>
    <t xml:space="preserve">Hegedűs Gyula utca </t>
  </si>
  <si>
    <t>Zomba</t>
  </si>
  <si>
    <t xml:space="preserve">Darvas József utca </t>
  </si>
  <si>
    <t>Harc</t>
  </si>
  <si>
    <t xml:space="preserve">Széchenyi utca </t>
  </si>
  <si>
    <t xml:space="preserve">Vörösmarty tér </t>
  </si>
  <si>
    <t xml:space="preserve">Diós utca </t>
  </si>
  <si>
    <t>Szekszárd</t>
  </si>
  <si>
    <t xml:space="preserve">6 sz. út </t>
  </si>
  <si>
    <t xml:space="preserve">Palánki út </t>
  </si>
  <si>
    <t xml:space="preserve">Pásztor utca </t>
  </si>
  <si>
    <t xml:space="preserve">Szentmiklósi út </t>
  </si>
  <si>
    <t xml:space="preserve">Selyem utca </t>
  </si>
  <si>
    <t xml:space="preserve">Patak utca </t>
  </si>
  <si>
    <t xml:space="preserve">Pázmány tér </t>
  </si>
  <si>
    <t xml:space="preserve">Hrabovszki utca </t>
  </si>
  <si>
    <t xml:space="preserve">Szakály testvérek utca </t>
  </si>
  <si>
    <t xml:space="preserve">Tinódi utca </t>
  </si>
  <si>
    <t xml:space="preserve">Kölcsey lakótelep </t>
  </si>
  <si>
    <t xml:space="preserve">Augusz Imre utca </t>
  </si>
  <si>
    <t xml:space="preserve">Szent István tér </t>
  </si>
  <si>
    <t xml:space="preserve"> </t>
  </si>
  <si>
    <t>Hely</t>
  </si>
  <si>
    <t>Táv</t>
  </si>
  <si>
    <t>Irány</t>
  </si>
  <si>
    <t>Távolság:</t>
  </si>
  <si>
    <t>Utazási idő:</t>
  </si>
  <si>
    <t>Idő</t>
  </si>
  <si>
    <t>Táv (m)</t>
  </si>
  <si>
    <t>Sebesség (km/h)</t>
  </si>
  <si>
    <t>Település</t>
  </si>
  <si>
    <t>Pihenő idő:</t>
  </si>
  <si>
    <t>Szakasz</t>
  </si>
  <si>
    <t>Települések száma:</t>
  </si>
  <si>
    <t>Darab</t>
  </si>
  <si>
    <t>egyenesen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</si>
</sst>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&quot; km&quot;"/>
    <numFmt numFmtId="165" formatCode="0&quot; m&quot;"/>
    <numFmt numFmtId="166" formatCode="0.00000&quot; h&quot;"/>
    <numFmt numFmtId="167" formatCode="0.00&quot; km&quot;"/>
    <numFmt numFmtId="168" formatCode="0.00&quot; h&quot;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 vertical="center" wrapText="1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165" fontId="0" fillId="0" borderId="10" xfId="0" applyNumberFormat="1" applyBorder="1"/>
    <xf numFmtId="164" fontId="0" fillId="0" borderId="10" xfId="0" applyNumberFormat="1" applyBorder="1"/>
    <xf numFmtId="0" fontId="0" fillId="0" borderId="11" xfId="0" applyBorder="1"/>
    <xf numFmtId="166" fontId="0" fillId="0" borderId="12" xfId="0" applyNumberFormat="1" applyBorder="1"/>
    <xf numFmtId="0" fontId="0" fillId="0" borderId="13" xfId="0" applyBorder="1"/>
    <xf numFmtId="0" fontId="0" fillId="0" borderId="14" xfId="0" applyBorder="1"/>
    <xf numFmtId="165" fontId="0" fillId="0" borderId="14" xfId="0" applyNumberFormat="1" applyBorder="1"/>
    <xf numFmtId="164" fontId="0" fillId="0" borderId="14" xfId="0" applyNumberFormat="1" applyBorder="1"/>
    <xf numFmtId="166" fontId="0" fillId="0" borderId="15" xfId="0" applyNumberFormat="1" applyBorder="1"/>
    <xf numFmtId="0" fontId="0" fillId="0" borderId="16" xfId="0" applyBorder="1"/>
    <xf numFmtId="0" fontId="0" fillId="0" borderId="17" xfId="0" applyBorder="1"/>
    <xf numFmtId="165" fontId="0" fillId="0" borderId="17" xfId="0" applyNumberFormat="1" applyBorder="1"/>
    <xf numFmtId="164" fontId="0" fillId="0" borderId="17" xfId="0" applyNumberFormat="1" applyBorder="1"/>
    <xf numFmtId="166" fontId="0" fillId="0" borderId="18" xfId="0" applyNumberFormat="1" applyBorder="1"/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165" fontId="16" fillId="0" borderId="20" xfId="0" applyNumberFormat="1" applyFont="1" applyBorder="1" applyAlignment="1">
      <alignment horizontal="center" vertical="center" wrapText="1"/>
    </xf>
    <xf numFmtId="164" fontId="16" fillId="0" borderId="20" xfId="0" applyNumberFormat="1" applyFont="1" applyBorder="1" applyAlignment="1">
      <alignment horizontal="center" vertical="center" wrapText="1"/>
    </xf>
    <xf numFmtId="166" fontId="16" fillId="0" borderId="21" xfId="0" applyNumberFormat="1" applyFont="1" applyBorder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(1)" xfId="18" builtinId="29" customBuiltin="1"/>
    <cellStyle name="Jelölőszín (2)" xfId="22" builtinId="33" customBuiltin="1"/>
    <cellStyle name="Jelölőszín (3)" xfId="26" builtinId="37" customBuiltin="1"/>
    <cellStyle name="Jelölőszín (4)" xfId="30" builtinId="41" customBuiltin="1"/>
    <cellStyle name="Jelölőszín (5)" xfId="34" builtinId="45" customBuiltin="1"/>
    <cellStyle name="Jelölőszín (6)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/>
              <a:t>Szekszárdi</a:t>
            </a:r>
            <a:r>
              <a:rPr lang="hu-HU" baseline="0"/>
              <a:t> útszakaszok menetideje</a:t>
            </a:r>
            <a:endParaRPr lang="hu-H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bicikliut!$C$111:$C$130</c:f>
              <c:strCache>
                <c:ptCount val="20"/>
                <c:pt idx="0">
                  <c:v>6 sz. út </c:v>
                </c:pt>
                <c:pt idx="1">
                  <c:v>Alsórendű út </c:v>
                </c:pt>
                <c:pt idx="2">
                  <c:v>Palánki út </c:v>
                </c:pt>
                <c:pt idx="3">
                  <c:v>Pásztor utca </c:v>
                </c:pt>
                <c:pt idx="4">
                  <c:v>Szentmiklósi út </c:v>
                </c:pt>
                <c:pt idx="5">
                  <c:v>Rákóczi utca </c:v>
                </c:pt>
                <c:pt idx="6">
                  <c:v>Selyem utca </c:v>
                </c:pt>
                <c:pt idx="7">
                  <c:v>Palánki út </c:v>
                </c:pt>
                <c:pt idx="8">
                  <c:v>Rákóczi utca </c:v>
                </c:pt>
                <c:pt idx="9">
                  <c:v>Patak utca </c:v>
                </c:pt>
                <c:pt idx="10">
                  <c:v>József Attila utca </c:v>
                </c:pt>
                <c:pt idx="11">
                  <c:v>Pázmány tér </c:v>
                </c:pt>
                <c:pt idx="12">
                  <c:v>Hrabovszki utca </c:v>
                </c:pt>
                <c:pt idx="13">
                  <c:v>Szakály testvérek utca </c:v>
                </c:pt>
                <c:pt idx="14">
                  <c:v>Árpád utca </c:v>
                </c:pt>
                <c:pt idx="15">
                  <c:v>Zrínyi utca </c:v>
                </c:pt>
                <c:pt idx="16">
                  <c:v>Tinódi utca </c:v>
                </c:pt>
                <c:pt idx="17">
                  <c:v>Kölcsey lakótelep </c:v>
                </c:pt>
                <c:pt idx="18">
                  <c:v>Augusz Imre utca </c:v>
                </c:pt>
                <c:pt idx="19">
                  <c:v>Szent István tér </c:v>
                </c:pt>
              </c:strCache>
            </c:strRef>
          </c:cat>
          <c:val>
            <c:numRef>
              <c:f>bicikliut!$F$111:$F$130</c:f>
              <c:numCache>
                <c:formatCode>0.00000" h"</c:formatCode>
                <c:ptCount val="20"/>
                <c:pt idx="0">
                  <c:v>0.11499999999999999</c:v>
                </c:pt>
                <c:pt idx="1">
                  <c:v>5.4916666666666669E-2</c:v>
                </c:pt>
                <c:pt idx="2">
                  <c:v>1.3666666666666667E-2</c:v>
                </c:pt>
                <c:pt idx="3">
                  <c:v>2.6444444444444444E-2</c:v>
                </c:pt>
                <c:pt idx="4">
                  <c:v>2.4333333333333332E-2</c:v>
                </c:pt>
                <c:pt idx="5">
                  <c:v>3.7555555555555557E-2</c:v>
                </c:pt>
                <c:pt idx="6">
                  <c:v>4.3333333333333335E-2</c:v>
                </c:pt>
                <c:pt idx="7">
                  <c:v>3.6000000000000004E-2</c:v>
                </c:pt>
                <c:pt idx="8">
                  <c:v>3.4777777777777776E-2</c:v>
                </c:pt>
                <c:pt idx="9">
                  <c:v>1.8333333333333333E-2</c:v>
                </c:pt>
                <c:pt idx="10">
                  <c:v>3.5916666666666666E-2</c:v>
                </c:pt>
                <c:pt idx="11">
                  <c:v>1.1666666666666667E-2</c:v>
                </c:pt>
                <c:pt idx="12">
                  <c:v>2.9166666666666664E-2</c:v>
                </c:pt>
                <c:pt idx="13">
                  <c:v>2.3555555555555555E-2</c:v>
                </c:pt>
                <c:pt idx="14">
                  <c:v>1.2333333333333333E-2</c:v>
                </c:pt>
                <c:pt idx="15">
                  <c:v>5.0916666666666666E-2</c:v>
                </c:pt>
                <c:pt idx="16">
                  <c:v>3.5777777777777776E-2</c:v>
                </c:pt>
                <c:pt idx="17">
                  <c:v>2.6666666666666668E-2</c:v>
                </c:pt>
                <c:pt idx="18">
                  <c:v>3.2000000000000001E-2</c:v>
                </c:pt>
                <c:pt idx="19">
                  <c:v>2.2833333333333334E-2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177984"/>
        <c:axId val="89023616"/>
      </c:barChart>
      <c:catAx>
        <c:axId val="99177984"/>
        <c:scaling>
          <c:orientation val="minMax"/>
        </c:scaling>
        <c:delete val="0"/>
        <c:axPos val="b"/>
        <c:majorTickMark val="out"/>
        <c:minorTickMark val="none"/>
        <c:tickLblPos val="nextTo"/>
        <c:crossAx val="89023616"/>
        <c:crosses val="autoZero"/>
        <c:auto val="1"/>
        <c:lblAlgn val="ctr"/>
        <c:lblOffset val="100"/>
        <c:noMultiLvlLbl val="0"/>
      </c:catAx>
      <c:valAx>
        <c:axId val="89023616"/>
        <c:scaling>
          <c:orientation val="minMax"/>
        </c:scaling>
        <c:delete val="0"/>
        <c:axPos val="l"/>
        <c:majorGridlines/>
        <c:numFmt formatCode="0.00000&quot; h&quot;" sourceLinked="1"/>
        <c:majorTickMark val="out"/>
        <c:minorTickMark val="none"/>
        <c:tickLblPos val="nextTo"/>
        <c:crossAx val="99177984"/>
        <c:crosses val="autoZero"/>
        <c:crossBetween val="between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Diagram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1"/>
  <sheetViews>
    <sheetView tabSelected="1" workbookViewId="0"/>
  </sheetViews>
  <sheetFormatPr defaultRowHeight="15" x14ac:dyDescent="0.25"/>
  <cols>
    <col min="1" max="1" width="14.140625" bestFit="1" customWidth="1"/>
    <col min="2" max="2" width="14" bestFit="1" customWidth="1"/>
    <col min="3" max="3" width="22.7109375" bestFit="1" customWidth="1"/>
    <col min="4" max="4" width="8.140625" style="3" bestFit="1" customWidth="1"/>
    <col min="5" max="5" width="9.7109375" style="2" bestFit="1" customWidth="1"/>
    <col min="6" max="6" width="9.140625" style="4" bestFit="1" customWidth="1"/>
    <col min="8" max="8" width="14" style="29" bestFit="1" customWidth="1"/>
    <col min="9" max="9" width="16" style="29" bestFit="1" customWidth="1"/>
  </cols>
  <sheetData>
    <row r="1" spans="1:9" s="1" customFormat="1" ht="30.75" thickBot="1" x14ac:dyDescent="0.3">
      <c r="A1" s="21" t="s">
        <v>114</v>
      </c>
      <c r="B1" s="22" t="s">
        <v>108</v>
      </c>
      <c r="C1" s="22" t="s">
        <v>106</v>
      </c>
      <c r="D1" s="23" t="s">
        <v>107</v>
      </c>
      <c r="E1" s="24" t="s">
        <v>116</v>
      </c>
      <c r="F1" s="25" t="s">
        <v>111</v>
      </c>
      <c r="H1" s="5" t="s">
        <v>117</v>
      </c>
      <c r="I1" s="1">
        <f>COUNTA(A2:A130)</f>
        <v>19</v>
      </c>
    </row>
    <row r="2" spans="1:9" x14ac:dyDescent="0.25">
      <c r="A2" s="16" t="s">
        <v>0</v>
      </c>
      <c r="B2" s="17" t="s">
        <v>119</v>
      </c>
      <c r="C2" s="17" t="s">
        <v>1</v>
      </c>
      <c r="D2" s="18">
        <v>67</v>
      </c>
      <c r="E2" s="19">
        <f>D2/1000</f>
        <v>6.7000000000000004E-2</v>
      </c>
      <c r="F2" s="20">
        <f t="shared" ref="F2:F33" si="0">E2/VLOOKUP(D2,$H$7:$I$11,2)</f>
        <v>1.1166666666666667E-2</v>
      </c>
      <c r="H2" s="5" t="s">
        <v>109</v>
      </c>
      <c r="I2" s="26">
        <f>SUM(E2:E130)</f>
        <v>126.55800000000002</v>
      </c>
    </row>
    <row r="3" spans="1:9" x14ac:dyDescent="0.25">
      <c r="A3" s="9"/>
      <c r="B3" s="6" t="s">
        <v>119</v>
      </c>
      <c r="C3" s="6" t="s">
        <v>2</v>
      </c>
      <c r="D3" s="7">
        <v>67</v>
      </c>
      <c r="E3" s="8">
        <f t="shared" ref="E3:E63" si="1">D3/1000</f>
        <v>6.7000000000000004E-2</v>
      </c>
      <c r="F3" s="10">
        <f t="shared" si="0"/>
        <v>1.1166666666666667E-2</v>
      </c>
      <c r="H3" s="27" t="s">
        <v>115</v>
      </c>
      <c r="I3" s="28">
        <f>ROUNDDOWN(I2/25,0)*0.5</f>
        <v>2.5</v>
      </c>
    </row>
    <row r="4" spans="1:9" x14ac:dyDescent="0.25">
      <c r="A4" s="9"/>
      <c r="B4" s="6" t="s">
        <v>3</v>
      </c>
      <c r="C4" s="6" t="s">
        <v>4</v>
      </c>
      <c r="D4" s="7">
        <v>493</v>
      </c>
      <c r="E4" s="8">
        <f t="shared" si="1"/>
        <v>0.49299999999999999</v>
      </c>
      <c r="F4" s="10">
        <f t="shared" si="0"/>
        <v>4.1083333333333333E-2</v>
      </c>
      <c r="H4" s="27" t="s">
        <v>110</v>
      </c>
      <c r="I4" s="28">
        <f>SUM(F2:F130)+I3</f>
        <v>10.577166666666667</v>
      </c>
    </row>
    <row r="5" spans="1:9" x14ac:dyDescent="0.25">
      <c r="A5" s="9"/>
      <c r="B5" s="6" t="s">
        <v>5</v>
      </c>
      <c r="C5" s="6" t="s">
        <v>6</v>
      </c>
      <c r="D5" s="7">
        <v>125</v>
      </c>
      <c r="E5" s="8">
        <f t="shared" si="1"/>
        <v>0.125</v>
      </c>
      <c r="F5" s="10">
        <f t="shared" si="0"/>
        <v>2.0833333333333332E-2</v>
      </c>
      <c r="H5" s="27"/>
    </row>
    <row r="6" spans="1:9" x14ac:dyDescent="0.25">
      <c r="A6" s="9"/>
      <c r="B6" s="6" t="s">
        <v>119</v>
      </c>
      <c r="C6" s="6" t="s">
        <v>7</v>
      </c>
      <c r="D6" s="7">
        <v>154</v>
      </c>
      <c r="E6" s="8">
        <f t="shared" si="1"/>
        <v>0.154</v>
      </c>
      <c r="F6" s="10">
        <f t="shared" si="0"/>
        <v>2.5666666666666667E-2</v>
      </c>
      <c r="H6" s="27" t="s">
        <v>112</v>
      </c>
      <c r="I6" s="27" t="s">
        <v>113</v>
      </c>
    </row>
    <row r="7" spans="1:9" x14ac:dyDescent="0.25">
      <c r="A7" s="9"/>
      <c r="B7" s="6" t="s">
        <v>3</v>
      </c>
      <c r="C7" s="6" t="s">
        <v>8</v>
      </c>
      <c r="D7" s="7">
        <v>266</v>
      </c>
      <c r="E7" s="8">
        <f t="shared" si="1"/>
        <v>0.26600000000000001</v>
      </c>
      <c r="F7" s="10">
        <f t="shared" si="0"/>
        <v>2.9555555555555557E-2</v>
      </c>
      <c r="H7" s="29">
        <v>0</v>
      </c>
      <c r="I7" s="29">
        <v>3</v>
      </c>
    </row>
    <row r="8" spans="1:9" x14ac:dyDescent="0.25">
      <c r="A8" s="9"/>
      <c r="B8" s="6" t="s">
        <v>3</v>
      </c>
      <c r="C8" s="6" t="s">
        <v>9</v>
      </c>
      <c r="D8" s="7">
        <v>92</v>
      </c>
      <c r="E8" s="8">
        <f t="shared" si="1"/>
        <v>9.1999999999999998E-2</v>
      </c>
      <c r="F8" s="10">
        <f t="shared" si="0"/>
        <v>1.5333333333333332E-2</v>
      </c>
      <c r="H8" s="29">
        <v>50</v>
      </c>
      <c r="I8" s="29">
        <v>6</v>
      </c>
    </row>
    <row r="9" spans="1:9" x14ac:dyDescent="0.25">
      <c r="A9" s="9"/>
      <c r="B9" s="6" t="s">
        <v>10</v>
      </c>
      <c r="C9" s="6" t="s">
        <v>11</v>
      </c>
      <c r="D9" s="7">
        <v>1400</v>
      </c>
      <c r="E9" s="8">
        <f t="shared" si="1"/>
        <v>1.4</v>
      </c>
      <c r="F9" s="10">
        <f t="shared" si="0"/>
        <v>6.9999999999999993E-2</v>
      </c>
      <c r="H9" s="29">
        <v>200</v>
      </c>
      <c r="I9" s="29">
        <v>9</v>
      </c>
    </row>
    <row r="10" spans="1:9" x14ac:dyDescent="0.25">
      <c r="A10" s="9"/>
      <c r="B10" s="6" t="s">
        <v>119</v>
      </c>
      <c r="C10" s="6" t="s">
        <v>12</v>
      </c>
      <c r="D10" s="7">
        <v>82</v>
      </c>
      <c r="E10" s="8">
        <f t="shared" si="1"/>
        <v>8.2000000000000003E-2</v>
      </c>
      <c r="F10" s="10">
        <f t="shared" si="0"/>
        <v>1.3666666666666667E-2</v>
      </c>
      <c r="H10" s="29">
        <v>400</v>
      </c>
      <c r="I10" s="29">
        <v>12</v>
      </c>
    </row>
    <row r="11" spans="1:9" x14ac:dyDescent="0.25">
      <c r="A11" s="9"/>
      <c r="B11" s="6" t="s">
        <v>13</v>
      </c>
      <c r="C11" s="6" t="s">
        <v>14</v>
      </c>
      <c r="D11" s="7">
        <v>15</v>
      </c>
      <c r="E11" s="8">
        <f t="shared" si="1"/>
        <v>1.4999999999999999E-2</v>
      </c>
      <c r="F11" s="10">
        <f t="shared" si="0"/>
        <v>5.0000000000000001E-3</v>
      </c>
      <c r="H11" s="29">
        <v>1000</v>
      </c>
      <c r="I11" s="29">
        <v>20</v>
      </c>
    </row>
    <row r="12" spans="1:9" x14ac:dyDescent="0.25">
      <c r="A12" s="9"/>
      <c r="B12" s="6" t="s">
        <v>13</v>
      </c>
      <c r="C12" s="6" t="s">
        <v>15</v>
      </c>
      <c r="D12" s="7">
        <v>2000</v>
      </c>
      <c r="E12" s="8">
        <f t="shared" si="1"/>
        <v>2</v>
      </c>
      <c r="F12" s="10">
        <f t="shared" si="0"/>
        <v>0.1</v>
      </c>
    </row>
    <row r="13" spans="1:9" x14ac:dyDescent="0.25">
      <c r="A13" s="9"/>
      <c r="B13" s="6" t="s">
        <v>5</v>
      </c>
      <c r="C13" s="6" t="s">
        <v>16</v>
      </c>
      <c r="D13" s="7">
        <v>46</v>
      </c>
      <c r="E13" s="8">
        <f t="shared" si="1"/>
        <v>4.5999999999999999E-2</v>
      </c>
      <c r="F13" s="10">
        <f t="shared" si="0"/>
        <v>1.5333333333333332E-2</v>
      </c>
      <c r="H13" s="27" t="s">
        <v>108</v>
      </c>
      <c r="I13" s="27" t="s">
        <v>118</v>
      </c>
    </row>
    <row r="14" spans="1:9" x14ac:dyDescent="0.25">
      <c r="A14" s="9"/>
      <c r="B14" s="6" t="s">
        <v>3</v>
      </c>
      <c r="C14" s="6" t="s">
        <v>17</v>
      </c>
      <c r="D14" s="7">
        <v>22</v>
      </c>
      <c r="E14" s="8">
        <f t="shared" si="1"/>
        <v>2.1999999999999999E-2</v>
      </c>
      <c r="F14" s="10">
        <f t="shared" si="0"/>
        <v>7.3333333333333332E-3</v>
      </c>
      <c r="H14" s="29" t="s">
        <v>119</v>
      </c>
      <c r="I14" s="29">
        <f>COUNTIF($B$2:$B$130,H14)</f>
        <v>39</v>
      </c>
    </row>
    <row r="15" spans="1:9" x14ac:dyDescent="0.25">
      <c r="A15" s="9" t="s">
        <v>18</v>
      </c>
      <c r="B15" s="6" t="s">
        <v>119</v>
      </c>
      <c r="C15" s="6" t="s">
        <v>17</v>
      </c>
      <c r="D15" s="7">
        <v>392</v>
      </c>
      <c r="E15" s="8">
        <f t="shared" si="1"/>
        <v>0.39200000000000002</v>
      </c>
      <c r="F15" s="10">
        <f t="shared" si="0"/>
        <v>4.3555555555555556E-2</v>
      </c>
      <c r="H15" s="29" t="s">
        <v>3</v>
      </c>
      <c r="I15" s="29">
        <f t="shared" ref="I15:I18" si="2">COUNTIF($B$2:$B$130,H15)</f>
        <v>28</v>
      </c>
    </row>
    <row r="16" spans="1:9" x14ac:dyDescent="0.25">
      <c r="A16" s="9"/>
      <c r="B16" s="6" t="s">
        <v>5</v>
      </c>
      <c r="C16" s="6" t="s">
        <v>19</v>
      </c>
      <c r="D16" s="7">
        <v>196</v>
      </c>
      <c r="E16" s="8">
        <f t="shared" si="1"/>
        <v>0.19600000000000001</v>
      </c>
      <c r="F16" s="10">
        <f t="shared" si="0"/>
        <v>3.266666666666667E-2</v>
      </c>
      <c r="H16" s="29" t="s">
        <v>5</v>
      </c>
      <c r="I16" s="29">
        <f t="shared" si="2"/>
        <v>29</v>
      </c>
    </row>
    <row r="17" spans="1:9" x14ac:dyDescent="0.25">
      <c r="A17" s="9"/>
      <c r="B17" s="6" t="s">
        <v>3</v>
      </c>
      <c r="C17" s="6" t="s">
        <v>20</v>
      </c>
      <c r="D17" s="7">
        <v>520</v>
      </c>
      <c r="E17" s="8">
        <f t="shared" si="1"/>
        <v>0.52</v>
      </c>
      <c r="F17" s="10">
        <f t="shared" si="0"/>
        <v>4.3333333333333335E-2</v>
      </c>
      <c r="H17" s="29" t="s">
        <v>13</v>
      </c>
      <c r="I17" s="29">
        <f t="shared" si="2"/>
        <v>19</v>
      </c>
    </row>
    <row r="18" spans="1:9" x14ac:dyDescent="0.25">
      <c r="A18" s="9"/>
      <c r="B18" s="6" t="s">
        <v>119</v>
      </c>
      <c r="C18" s="6" t="s">
        <v>21</v>
      </c>
      <c r="D18" s="7">
        <v>624</v>
      </c>
      <c r="E18" s="8">
        <f t="shared" si="1"/>
        <v>0.624</v>
      </c>
      <c r="F18" s="10">
        <f t="shared" si="0"/>
        <v>5.1999999999999998E-2</v>
      </c>
      <c r="H18" s="29" t="s">
        <v>10</v>
      </c>
      <c r="I18" s="29">
        <f t="shared" si="2"/>
        <v>14</v>
      </c>
    </row>
    <row r="19" spans="1:9" x14ac:dyDescent="0.25">
      <c r="A19" s="9"/>
      <c r="B19" s="6" t="s">
        <v>119</v>
      </c>
      <c r="C19" s="6" t="s">
        <v>22</v>
      </c>
      <c r="D19" s="7">
        <v>88</v>
      </c>
      <c r="E19" s="8">
        <f t="shared" si="1"/>
        <v>8.7999999999999995E-2</v>
      </c>
      <c r="F19" s="10">
        <f t="shared" si="0"/>
        <v>1.4666666666666666E-2</v>
      </c>
    </row>
    <row r="20" spans="1:9" x14ac:dyDescent="0.25">
      <c r="A20" s="9"/>
      <c r="B20" s="6" t="s">
        <v>119</v>
      </c>
      <c r="C20" s="6" t="s">
        <v>21</v>
      </c>
      <c r="D20" s="7">
        <v>1400</v>
      </c>
      <c r="E20" s="8">
        <f t="shared" si="1"/>
        <v>1.4</v>
      </c>
      <c r="F20" s="10">
        <f t="shared" si="0"/>
        <v>6.9999999999999993E-2</v>
      </c>
    </row>
    <row r="21" spans="1:9" x14ac:dyDescent="0.25">
      <c r="A21" s="9"/>
      <c r="B21" s="6" t="s">
        <v>5</v>
      </c>
      <c r="C21" s="6" t="s">
        <v>23</v>
      </c>
      <c r="D21" s="7">
        <v>3</v>
      </c>
      <c r="E21" s="8">
        <f t="shared" si="1"/>
        <v>3.0000000000000001E-3</v>
      </c>
      <c r="F21" s="10">
        <f t="shared" si="0"/>
        <v>1E-3</v>
      </c>
    </row>
    <row r="22" spans="1:9" x14ac:dyDescent="0.25">
      <c r="A22" s="9"/>
      <c r="B22" s="6" t="s">
        <v>3</v>
      </c>
      <c r="C22" s="6" t="s">
        <v>24</v>
      </c>
      <c r="D22" s="7">
        <v>6</v>
      </c>
      <c r="E22" s="8">
        <f t="shared" si="1"/>
        <v>6.0000000000000001E-3</v>
      </c>
      <c r="F22" s="10">
        <f t="shared" si="0"/>
        <v>2E-3</v>
      </c>
    </row>
    <row r="23" spans="1:9" x14ac:dyDescent="0.25">
      <c r="A23" s="9"/>
      <c r="B23" s="6" t="s">
        <v>5</v>
      </c>
      <c r="C23" s="6" t="s">
        <v>23</v>
      </c>
      <c r="D23" s="7">
        <v>193</v>
      </c>
      <c r="E23" s="8">
        <f t="shared" si="1"/>
        <v>0.193</v>
      </c>
      <c r="F23" s="10">
        <f t="shared" si="0"/>
        <v>3.216666666666667E-2</v>
      </c>
    </row>
    <row r="24" spans="1:9" x14ac:dyDescent="0.25">
      <c r="A24" s="9"/>
      <c r="B24" s="6" t="s">
        <v>3</v>
      </c>
      <c r="C24" s="6" t="s">
        <v>25</v>
      </c>
      <c r="D24" s="7">
        <v>1900</v>
      </c>
      <c r="E24" s="8">
        <f t="shared" si="1"/>
        <v>1.9</v>
      </c>
      <c r="F24" s="10">
        <f t="shared" si="0"/>
        <v>9.5000000000000001E-2</v>
      </c>
    </row>
    <row r="25" spans="1:9" x14ac:dyDescent="0.25">
      <c r="A25" s="9" t="s">
        <v>26</v>
      </c>
      <c r="B25" s="6" t="s">
        <v>119</v>
      </c>
      <c r="C25" s="6" t="s">
        <v>27</v>
      </c>
      <c r="D25" s="7">
        <v>539</v>
      </c>
      <c r="E25" s="8">
        <f t="shared" si="1"/>
        <v>0.53900000000000003</v>
      </c>
      <c r="F25" s="10">
        <f t="shared" si="0"/>
        <v>4.4916666666666667E-2</v>
      </c>
    </row>
    <row r="26" spans="1:9" x14ac:dyDescent="0.25">
      <c r="A26" s="9"/>
      <c r="B26" s="6" t="s">
        <v>3</v>
      </c>
      <c r="C26" s="6" t="s">
        <v>28</v>
      </c>
      <c r="D26" s="7">
        <v>274</v>
      </c>
      <c r="E26" s="8">
        <f t="shared" si="1"/>
        <v>0.27400000000000002</v>
      </c>
      <c r="F26" s="10">
        <f t="shared" si="0"/>
        <v>3.0444444444444448E-2</v>
      </c>
    </row>
    <row r="27" spans="1:9" x14ac:dyDescent="0.25">
      <c r="A27" s="9"/>
      <c r="B27" s="6" t="s">
        <v>5</v>
      </c>
      <c r="C27" s="6" t="s">
        <v>29</v>
      </c>
      <c r="D27" s="7">
        <v>1400</v>
      </c>
      <c r="E27" s="8">
        <f t="shared" si="1"/>
        <v>1.4</v>
      </c>
      <c r="F27" s="10">
        <f t="shared" si="0"/>
        <v>6.9999999999999993E-2</v>
      </c>
    </row>
    <row r="28" spans="1:9" x14ac:dyDescent="0.25">
      <c r="A28" s="9"/>
      <c r="B28" s="6" t="s">
        <v>10</v>
      </c>
      <c r="C28" s="6" t="s">
        <v>30</v>
      </c>
      <c r="D28" s="7">
        <v>74</v>
      </c>
      <c r="E28" s="8">
        <f t="shared" si="1"/>
        <v>7.3999999999999996E-2</v>
      </c>
      <c r="F28" s="10">
        <f t="shared" si="0"/>
        <v>1.2333333333333333E-2</v>
      </c>
    </row>
    <row r="29" spans="1:9" x14ac:dyDescent="0.25">
      <c r="A29" s="9"/>
      <c r="B29" s="6" t="s">
        <v>3</v>
      </c>
      <c r="C29" s="6" t="s">
        <v>31</v>
      </c>
      <c r="D29" s="7">
        <v>1100</v>
      </c>
      <c r="E29" s="8">
        <f t="shared" si="1"/>
        <v>1.1000000000000001</v>
      </c>
      <c r="F29" s="10">
        <f t="shared" si="0"/>
        <v>5.5000000000000007E-2</v>
      </c>
    </row>
    <row r="30" spans="1:9" x14ac:dyDescent="0.25">
      <c r="A30" s="9"/>
      <c r="B30" s="6" t="s">
        <v>3</v>
      </c>
      <c r="C30" s="6" t="s">
        <v>32</v>
      </c>
      <c r="D30" s="7">
        <v>415</v>
      </c>
      <c r="E30" s="8">
        <f t="shared" si="1"/>
        <v>0.41499999999999998</v>
      </c>
      <c r="F30" s="10">
        <f t="shared" si="0"/>
        <v>3.4583333333333334E-2</v>
      </c>
    </row>
    <row r="31" spans="1:9" x14ac:dyDescent="0.25">
      <c r="A31" s="9"/>
      <c r="B31" s="6" t="s">
        <v>10</v>
      </c>
      <c r="C31" s="6" t="s">
        <v>33</v>
      </c>
      <c r="D31" s="7">
        <v>633</v>
      </c>
      <c r="E31" s="8">
        <f t="shared" si="1"/>
        <v>0.63300000000000001</v>
      </c>
      <c r="F31" s="10">
        <f t="shared" si="0"/>
        <v>5.2749999999999998E-2</v>
      </c>
    </row>
    <row r="32" spans="1:9" x14ac:dyDescent="0.25">
      <c r="A32" s="9" t="s">
        <v>34</v>
      </c>
      <c r="B32" s="6" t="s">
        <v>119</v>
      </c>
      <c r="C32" s="6" t="s">
        <v>35</v>
      </c>
      <c r="D32" s="7">
        <v>1400</v>
      </c>
      <c r="E32" s="8">
        <f t="shared" si="1"/>
        <v>1.4</v>
      </c>
      <c r="F32" s="10">
        <f t="shared" si="0"/>
        <v>6.9999999999999993E-2</v>
      </c>
    </row>
    <row r="33" spans="1:6" x14ac:dyDescent="0.25">
      <c r="A33" s="9"/>
      <c r="B33" s="6" t="s">
        <v>119</v>
      </c>
      <c r="C33" s="6" t="s">
        <v>36</v>
      </c>
      <c r="D33" s="7">
        <v>371</v>
      </c>
      <c r="E33" s="8">
        <f t="shared" si="1"/>
        <v>0.371</v>
      </c>
      <c r="F33" s="10">
        <f t="shared" si="0"/>
        <v>4.1222222222222223E-2</v>
      </c>
    </row>
    <row r="34" spans="1:6" x14ac:dyDescent="0.25">
      <c r="A34" s="9"/>
      <c r="B34" s="6" t="s">
        <v>3</v>
      </c>
      <c r="C34" s="6" t="s">
        <v>37</v>
      </c>
      <c r="D34" s="7">
        <v>390</v>
      </c>
      <c r="E34" s="8">
        <f t="shared" si="1"/>
        <v>0.39</v>
      </c>
      <c r="F34" s="10">
        <f t="shared" ref="F34:F65" si="3">E34/VLOOKUP(D34,$H$7:$I$11,2)</f>
        <v>4.3333333333333335E-2</v>
      </c>
    </row>
    <row r="35" spans="1:6" x14ac:dyDescent="0.25">
      <c r="A35" s="9"/>
      <c r="B35" s="6" t="s">
        <v>10</v>
      </c>
      <c r="C35" s="6" t="s">
        <v>38</v>
      </c>
      <c r="D35" s="7">
        <v>97</v>
      </c>
      <c r="E35" s="8">
        <f t="shared" si="1"/>
        <v>9.7000000000000003E-2</v>
      </c>
      <c r="F35" s="10">
        <f t="shared" si="3"/>
        <v>1.6166666666666666E-2</v>
      </c>
    </row>
    <row r="36" spans="1:6" x14ac:dyDescent="0.25">
      <c r="A36" s="9"/>
      <c r="B36" s="6" t="s">
        <v>119</v>
      </c>
      <c r="C36" s="6" t="s">
        <v>39</v>
      </c>
      <c r="D36" s="7">
        <v>1200</v>
      </c>
      <c r="E36" s="8">
        <f t="shared" si="1"/>
        <v>1.2</v>
      </c>
      <c r="F36" s="10">
        <f t="shared" si="3"/>
        <v>0.06</v>
      </c>
    </row>
    <row r="37" spans="1:6" x14ac:dyDescent="0.25">
      <c r="A37" s="9"/>
      <c r="B37" s="6" t="s">
        <v>119</v>
      </c>
      <c r="C37" s="6" t="s">
        <v>40</v>
      </c>
      <c r="D37" s="7">
        <v>205</v>
      </c>
      <c r="E37" s="8">
        <f t="shared" si="1"/>
        <v>0.20499999999999999</v>
      </c>
      <c r="F37" s="10">
        <f t="shared" si="3"/>
        <v>2.2777777777777775E-2</v>
      </c>
    </row>
    <row r="38" spans="1:6" x14ac:dyDescent="0.25">
      <c r="A38" s="9" t="s">
        <v>41</v>
      </c>
      <c r="B38" s="6" t="s">
        <v>119</v>
      </c>
      <c r="C38" s="6" t="s">
        <v>40</v>
      </c>
      <c r="D38" s="7">
        <v>797</v>
      </c>
      <c r="E38" s="8">
        <f t="shared" si="1"/>
        <v>0.79700000000000004</v>
      </c>
      <c r="F38" s="10">
        <f t="shared" si="3"/>
        <v>6.6416666666666666E-2</v>
      </c>
    </row>
    <row r="39" spans="1:6" x14ac:dyDescent="0.25">
      <c r="A39" s="9"/>
      <c r="B39" s="6" t="s">
        <v>13</v>
      </c>
      <c r="C39" s="6" t="s">
        <v>42</v>
      </c>
      <c r="D39" s="7">
        <v>563</v>
      </c>
      <c r="E39" s="8">
        <f t="shared" si="1"/>
        <v>0.56299999999999994</v>
      </c>
      <c r="F39" s="10">
        <f t="shared" si="3"/>
        <v>4.6916666666666662E-2</v>
      </c>
    </row>
    <row r="40" spans="1:6" x14ac:dyDescent="0.25">
      <c r="A40" s="9"/>
      <c r="B40" s="6" t="s">
        <v>5</v>
      </c>
      <c r="C40" s="6" t="s">
        <v>43</v>
      </c>
      <c r="D40" s="7">
        <v>925</v>
      </c>
      <c r="E40" s="8">
        <f t="shared" si="1"/>
        <v>0.92500000000000004</v>
      </c>
      <c r="F40" s="10">
        <f t="shared" si="3"/>
        <v>7.7083333333333337E-2</v>
      </c>
    </row>
    <row r="41" spans="1:6" x14ac:dyDescent="0.25">
      <c r="A41" s="9"/>
      <c r="B41" s="6" t="s">
        <v>119</v>
      </c>
      <c r="C41" s="6" t="s">
        <v>44</v>
      </c>
      <c r="D41" s="7">
        <v>671</v>
      </c>
      <c r="E41" s="8">
        <f t="shared" si="1"/>
        <v>0.67100000000000004</v>
      </c>
      <c r="F41" s="10">
        <f t="shared" si="3"/>
        <v>5.591666666666667E-2</v>
      </c>
    </row>
    <row r="42" spans="1:6" x14ac:dyDescent="0.25">
      <c r="A42" s="9"/>
      <c r="B42" s="6" t="s">
        <v>119</v>
      </c>
      <c r="C42" s="6" t="s">
        <v>45</v>
      </c>
      <c r="D42" s="7">
        <v>1500</v>
      </c>
      <c r="E42" s="8">
        <f t="shared" si="1"/>
        <v>1.5</v>
      </c>
      <c r="F42" s="10">
        <f t="shared" si="3"/>
        <v>7.4999999999999997E-2</v>
      </c>
    </row>
    <row r="43" spans="1:6" x14ac:dyDescent="0.25">
      <c r="A43" s="9" t="s">
        <v>46</v>
      </c>
      <c r="B43" s="6" t="s">
        <v>119</v>
      </c>
      <c r="C43" s="6" t="s">
        <v>43</v>
      </c>
      <c r="D43" s="7">
        <v>2400</v>
      </c>
      <c r="E43" s="8">
        <f t="shared" si="1"/>
        <v>2.4</v>
      </c>
      <c r="F43" s="10">
        <f t="shared" si="3"/>
        <v>0.12</v>
      </c>
    </row>
    <row r="44" spans="1:6" x14ac:dyDescent="0.25">
      <c r="A44" s="9"/>
      <c r="B44" s="6" t="s">
        <v>119</v>
      </c>
      <c r="C44" s="6" t="s">
        <v>45</v>
      </c>
      <c r="D44" s="7">
        <v>739</v>
      </c>
      <c r="E44" s="8">
        <f t="shared" si="1"/>
        <v>0.73899999999999999</v>
      </c>
      <c r="F44" s="10">
        <f t="shared" si="3"/>
        <v>6.158333333333333E-2</v>
      </c>
    </row>
    <row r="45" spans="1:6" x14ac:dyDescent="0.25">
      <c r="A45" s="9" t="s">
        <v>47</v>
      </c>
      <c r="B45" s="6" t="s">
        <v>119</v>
      </c>
      <c r="C45" s="6" t="s">
        <v>4</v>
      </c>
      <c r="D45" s="7">
        <v>2100</v>
      </c>
      <c r="E45" s="8">
        <f t="shared" si="1"/>
        <v>2.1</v>
      </c>
      <c r="F45" s="10">
        <f t="shared" si="3"/>
        <v>0.10500000000000001</v>
      </c>
    </row>
    <row r="46" spans="1:6" x14ac:dyDescent="0.25">
      <c r="A46" s="9"/>
      <c r="B46" s="6" t="s">
        <v>119</v>
      </c>
      <c r="C46" s="6" t="s">
        <v>45</v>
      </c>
      <c r="D46" s="7">
        <v>7000</v>
      </c>
      <c r="E46" s="8">
        <f t="shared" si="1"/>
        <v>7</v>
      </c>
      <c r="F46" s="10">
        <f t="shared" si="3"/>
        <v>0.35</v>
      </c>
    </row>
    <row r="47" spans="1:6" x14ac:dyDescent="0.25">
      <c r="A47" s="9" t="s">
        <v>48</v>
      </c>
      <c r="B47" s="6" t="s">
        <v>119</v>
      </c>
      <c r="C47" s="6" t="s">
        <v>49</v>
      </c>
      <c r="D47" s="7">
        <v>222</v>
      </c>
      <c r="E47" s="8">
        <f t="shared" si="1"/>
        <v>0.222</v>
      </c>
      <c r="F47" s="10">
        <f t="shared" si="3"/>
        <v>2.4666666666666667E-2</v>
      </c>
    </row>
    <row r="48" spans="1:6" x14ac:dyDescent="0.25">
      <c r="A48" s="9"/>
      <c r="B48" s="6" t="s">
        <v>119</v>
      </c>
      <c r="C48" s="6" t="s">
        <v>45</v>
      </c>
      <c r="D48" s="7">
        <v>3600</v>
      </c>
      <c r="E48" s="8">
        <f t="shared" si="1"/>
        <v>3.6</v>
      </c>
      <c r="F48" s="10">
        <f t="shared" si="3"/>
        <v>0.18</v>
      </c>
    </row>
    <row r="49" spans="1:6" x14ac:dyDescent="0.25">
      <c r="A49" s="9" t="s">
        <v>50</v>
      </c>
      <c r="B49" s="6" t="s">
        <v>3</v>
      </c>
      <c r="C49" s="6" t="s">
        <v>4</v>
      </c>
      <c r="D49" s="7">
        <v>272</v>
      </c>
      <c r="E49" s="8">
        <f t="shared" si="1"/>
        <v>0.27200000000000002</v>
      </c>
      <c r="F49" s="10">
        <f t="shared" si="3"/>
        <v>3.0222222222222223E-2</v>
      </c>
    </row>
    <row r="50" spans="1:6" x14ac:dyDescent="0.25">
      <c r="A50" s="9"/>
      <c r="B50" s="6" t="s">
        <v>5</v>
      </c>
      <c r="C50" s="6" t="s">
        <v>51</v>
      </c>
      <c r="D50" s="7">
        <v>750</v>
      </c>
      <c r="E50" s="8">
        <f t="shared" si="1"/>
        <v>0.75</v>
      </c>
      <c r="F50" s="10">
        <f t="shared" si="3"/>
        <v>6.25E-2</v>
      </c>
    </row>
    <row r="51" spans="1:6" x14ac:dyDescent="0.25">
      <c r="A51" s="9"/>
      <c r="B51" s="6" t="s">
        <v>10</v>
      </c>
      <c r="C51" s="6" t="s">
        <v>36</v>
      </c>
      <c r="D51" s="7">
        <v>630</v>
      </c>
      <c r="E51" s="8">
        <f t="shared" si="1"/>
        <v>0.63</v>
      </c>
      <c r="F51" s="10">
        <f t="shared" si="3"/>
        <v>5.2499999999999998E-2</v>
      </c>
    </row>
    <row r="52" spans="1:6" x14ac:dyDescent="0.25">
      <c r="A52" s="9"/>
      <c r="B52" s="6" t="s">
        <v>10</v>
      </c>
      <c r="C52" s="6" t="s">
        <v>52</v>
      </c>
      <c r="D52" s="7">
        <v>270</v>
      </c>
      <c r="E52" s="8">
        <f t="shared" si="1"/>
        <v>0.27</v>
      </c>
      <c r="F52" s="10">
        <f t="shared" si="3"/>
        <v>3.0000000000000002E-2</v>
      </c>
    </row>
    <row r="53" spans="1:6" x14ac:dyDescent="0.25">
      <c r="A53" s="9"/>
      <c r="B53" s="6" t="s">
        <v>5</v>
      </c>
      <c r="C53" s="6" t="s">
        <v>53</v>
      </c>
      <c r="D53" s="7">
        <v>678</v>
      </c>
      <c r="E53" s="8">
        <f t="shared" si="1"/>
        <v>0.67800000000000005</v>
      </c>
      <c r="F53" s="10">
        <f t="shared" si="3"/>
        <v>5.6500000000000002E-2</v>
      </c>
    </row>
    <row r="54" spans="1:6" x14ac:dyDescent="0.25">
      <c r="A54" s="9"/>
      <c r="B54" s="6" t="s">
        <v>119</v>
      </c>
      <c r="C54" s="6" t="s">
        <v>45</v>
      </c>
      <c r="D54" s="7">
        <v>2600</v>
      </c>
      <c r="E54" s="8">
        <f t="shared" si="1"/>
        <v>2.6</v>
      </c>
      <c r="F54" s="10">
        <f t="shared" si="3"/>
        <v>0.13</v>
      </c>
    </row>
    <row r="55" spans="1:6" x14ac:dyDescent="0.25">
      <c r="A55" s="9" t="s">
        <v>54</v>
      </c>
      <c r="B55" s="6" t="s">
        <v>119</v>
      </c>
      <c r="C55" s="6" t="s">
        <v>55</v>
      </c>
      <c r="D55" s="7">
        <v>1100</v>
      </c>
      <c r="E55" s="8">
        <f t="shared" si="1"/>
        <v>1.1000000000000001</v>
      </c>
      <c r="F55" s="10">
        <f t="shared" si="3"/>
        <v>5.5000000000000007E-2</v>
      </c>
    </row>
    <row r="56" spans="1:6" x14ac:dyDescent="0.25">
      <c r="A56" s="9"/>
      <c r="B56" s="6" t="s">
        <v>13</v>
      </c>
      <c r="C56" s="6" t="s">
        <v>56</v>
      </c>
      <c r="D56" s="7">
        <v>146</v>
      </c>
      <c r="E56" s="8">
        <f t="shared" si="1"/>
        <v>0.14599999999999999</v>
      </c>
      <c r="F56" s="10">
        <f t="shared" si="3"/>
        <v>2.4333333333333332E-2</v>
      </c>
    </row>
    <row r="57" spans="1:6" x14ac:dyDescent="0.25">
      <c r="A57" s="9"/>
      <c r="B57" s="6" t="s">
        <v>10</v>
      </c>
      <c r="C57" s="6" t="s">
        <v>57</v>
      </c>
      <c r="D57" s="7">
        <v>960</v>
      </c>
      <c r="E57" s="8">
        <f t="shared" si="1"/>
        <v>0.96</v>
      </c>
      <c r="F57" s="10">
        <f t="shared" si="3"/>
        <v>0.08</v>
      </c>
    </row>
    <row r="58" spans="1:6" x14ac:dyDescent="0.25">
      <c r="A58" s="9"/>
      <c r="B58" s="6" t="s">
        <v>3</v>
      </c>
      <c r="C58" s="6" t="s">
        <v>58</v>
      </c>
      <c r="D58" s="7">
        <v>79</v>
      </c>
      <c r="E58" s="8">
        <f t="shared" si="1"/>
        <v>7.9000000000000001E-2</v>
      </c>
      <c r="F58" s="10">
        <f t="shared" si="3"/>
        <v>1.3166666666666667E-2</v>
      </c>
    </row>
    <row r="59" spans="1:6" x14ac:dyDescent="0.25">
      <c r="A59" s="9"/>
      <c r="B59" s="6" t="s">
        <v>119</v>
      </c>
      <c r="C59" s="6" t="s">
        <v>45</v>
      </c>
      <c r="D59" s="7">
        <v>2500</v>
      </c>
      <c r="E59" s="8">
        <f t="shared" si="1"/>
        <v>2.5</v>
      </c>
      <c r="F59" s="10">
        <f t="shared" si="3"/>
        <v>0.125</v>
      </c>
    </row>
    <row r="60" spans="1:6" x14ac:dyDescent="0.25">
      <c r="A60" s="9" t="s">
        <v>59</v>
      </c>
      <c r="B60" s="6" t="s">
        <v>10</v>
      </c>
      <c r="C60" s="6" t="s">
        <v>60</v>
      </c>
      <c r="D60" s="7">
        <v>232</v>
      </c>
      <c r="E60" s="8">
        <f t="shared" si="1"/>
        <v>0.23200000000000001</v>
      </c>
      <c r="F60" s="10">
        <f t="shared" si="3"/>
        <v>2.5777777777777778E-2</v>
      </c>
    </row>
    <row r="61" spans="1:6" x14ac:dyDescent="0.25">
      <c r="A61" s="9"/>
      <c r="B61" s="6" t="s">
        <v>3</v>
      </c>
      <c r="C61" s="6" t="s">
        <v>40</v>
      </c>
      <c r="D61" s="7">
        <v>98</v>
      </c>
      <c r="E61" s="8">
        <f t="shared" si="1"/>
        <v>9.8000000000000004E-2</v>
      </c>
      <c r="F61" s="10">
        <f t="shared" si="3"/>
        <v>1.6333333333333335E-2</v>
      </c>
    </row>
    <row r="62" spans="1:6" x14ac:dyDescent="0.25">
      <c r="A62" s="9"/>
      <c r="B62" s="6" t="s">
        <v>13</v>
      </c>
      <c r="C62" s="6" t="s">
        <v>61</v>
      </c>
      <c r="D62" s="7">
        <v>47</v>
      </c>
      <c r="E62" s="8">
        <f t="shared" si="1"/>
        <v>4.7E-2</v>
      </c>
      <c r="F62" s="10">
        <f t="shared" si="3"/>
        <v>1.5666666666666666E-2</v>
      </c>
    </row>
    <row r="63" spans="1:6" x14ac:dyDescent="0.25">
      <c r="A63" s="9"/>
      <c r="B63" s="6" t="s">
        <v>5</v>
      </c>
      <c r="C63" s="6" t="s">
        <v>62</v>
      </c>
      <c r="D63" s="7">
        <v>522</v>
      </c>
      <c r="E63" s="8">
        <f t="shared" si="1"/>
        <v>0.52200000000000002</v>
      </c>
      <c r="F63" s="10">
        <f t="shared" si="3"/>
        <v>4.3500000000000004E-2</v>
      </c>
    </row>
    <row r="64" spans="1:6" x14ac:dyDescent="0.25">
      <c r="A64" s="9"/>
      <c r="B64" s="6" t="s">
        <v>119</v>
      </c>
      <c r="C64" s="6" t="s">
        <v>45</v>
      </c>
      <c r="D64" s="7">
        <v>4900</v>
      </c>
      <c r="E64" s="8">
        <f t="shared" ref="E64:E126" si="4">D64/1000</f>
        <v>4.9000000000000004</v>
      </c>
      <c r="F64" s="10">
        <f t="shared" si="3"/>
        <v>0.24500000000000002</v>
      </c>
    </row>
    <row r="65" spans="1:6" x14ac:dyDescent="0.25">
      <c r="A65" s="9" t="s">
        <v>63</v>
      </c>
      <c r="B65" s="6" t="s">
        <v>119</v>
      </c>
      <c r="C65" s="6" t="s">
        <v>58</v>
      </c>
      <c r="D65" s="7">
        <v>562</v>
      </c>
      <c r="E65" s="8">
        <f t="shared" si="4"/>
        <v>0.56200000000000006</v>
      </c>
      <c r="F65" s="10">
        <f t="shared" si="3"/>
        <v>4.6833333333333338E-2</v>
      </c>
    </row>
    <row r="66" spans="1:6" x14ac:dyDescent="0.25">
      <c r="A66" s="9"/>
      <c r="B66" s="6" t="s">
        <v>10</v>
      </c>
      <c r="C66" s="6" t="s">
        <v>64</v>
      </c>
      <c r="D66" s="7">
        <v>346</v>
      </c>
      <c r="E66" s="8">
        <f t="shared" si="4"/>
        <v>0.34599999999999997</v>
      </c>
      <c r="F66" s="10">
        <f t="shared" ref="F66:F97" si="5">E66/VLOOKUP(D66,$H$7:$I$11,2)</f>
        <v>3.8444444444444441E-2</v>
      </c>
    </row>
    <row r="67" spans="1:6" x14ac:dyDescent="0.25">
      <c r="A67" s="9"/>
      <c r="B67" s="6" t="s">
        <v>3</v>
      </c>
      <c r="C67" s="6" t="s">
        <v>65</v>
      </c>
      <c r="D67" s="7">
        <v>581</v>
      </c>
      <c r="E67" s="8">
        <f t="shared" si="4"/>
        <v>0.58099999999999996</v>
      </c>
      <c r="F67" s="10">
        <f t="shared" si="5"/>
        <v>4.8416666666666663E-2</v>
      </c>
    </row>
    <row r="68" spans="1:6" x14ac:dyDescent="0.25">
      <c r="A68" s="9"/>
      <c r="B68" s="6" t="s">
        <v>10</v>
      </c>
      <c r="C68" s="6" t="s">
        <v>40</v>
      </c>
      <c r="D68" s="7">
        <v>89</v>
      </c>
      <c r="E68" s="8">
        <f t="shared" si="4"/>
        <v>8.8999999999999996E-2</v>
      </c>
      <c r="F68" s="10">
        <f t="shared" si="5"/>
        <v>1.4833333333333332E-2</v>
      </c>
    </row>
    <row r="69" spans="1:6" x14ac:dyDescent="0.25">
      <c r="A69" s="9"/>
      <c r="B69" s="6" t="s">
        <v>5</v>
      </c>
      <c r="C69" s="6" t="s">
        <v>66</v>
      </c>
      <c r="D69" s="7">
        <v>725</v>
      </c>
      <c r="E69" s="8">
        <f t="shared" si="4"/>
        <v>0.72499999999999998</v>
      </c>
      <c r="F69" s="10">
        <f t="shared" si="5"/>
        <v>6.0416666666666667E-2</v>
      </c>
    </row>
    <row r="70" spans="1:6" x14ac:dyDescent="0.25">
      <c r="A70" s="9"/>
      <c r="B70" s="6" t="s">
        <v>5</v>
      </c>
      <c r="C70" s="6" t="s">
        <v>67</v>
      </c>
      <c r="D70" s="7">
        <v>10100</v>
      </c>
      <c r="E70" s="8">
        <f t="shared" si="4"/>
        <v>10.1</v>
      </c>
      <c r="F70" s="10">
        <f t="shared" si="5"/>
        <v>0.505</v>
      </c>
    </row>
    <row r="71" spans="1:6" x14ac:dyDescent="0.25">
      <c r="A71" s="9" t="s">
        <v>68</v>
      </c>
      <c r="B71" s="6" t="s">
        <v>3</v>
      </c>
      <c r="C71" s="6" t="s">
        <v>69</v>
      </c>
      <c r="D71" s="7">
        <v>590</v>
      </c>
      <c r="E71" s="8">
        <f t="shared" si="4"/>
        <v>0.59</v>
      </c>
      <c r="F71" s="10">
        <f t="shared" si="5"/>
        <v>4.9166666666666664E-2</v>
      </c>
    </row>
    <row r="72" spans="1:6" x14ac:dyDescent="0.25">
      <c r="A72" s="9"/>
      <c r="B72" s="6" t="s">
        <v>119</v>
      </c>
      <c r="C72" s="6" t="s">
        <v>24</v>
      </c>
      <c r="D72" s="7">
        <v>233</v>
      </c>
      <c r="E72" s="8">
        <f t="shared" si="4"/>
        <v>0.23300000000000001</v>
      </c>
      <c r="F72" s="10">
        <f t="shared" si="5"/>
        <v>2.5888888888888892E-2</v>
      </c>
    </row>
    <row r="73" spans="1:6" x14ac:dyDescent="0.25">
      <c r="A73" s="9"/>
      <c r="B73" s="6" t="s">
        <v>3</v>
      </c>
      <c r="C73" s="6" t="s">
        <v>70</v>
      </c>
      <c r="D73" s="7">
        <v>205</v>
      </c>
      <c r="E73" s="8">
        <f t="shared" si="4"/>
        <v>0.20499999999999999</v>
      </c>
      <c r="F73" s="10">
        <f t="shared" si="5"/>
        <v>2.2777777777777775E-2</v>
      </c>
    </row>
    <row r="74" spans="1:6" x14ac:dyDescent="0.25">
      <c r="A74" s="9"/>
      <c r="B74" s="6" t="s">
        <v>119</v>
      </c>
      <c r="C74" s="6" t="s">
        <v>71</v>
      </c>
      <c r="D74" s="7">
        <v>125</v>
      </c>
      <c r="E74" s="8">
        <f t="shared" si="4"/>
        <v>0.125</v>
      </c>
      <c r="F74" s="10">
        <f t="shared" si="5"/>
        <v>2.0833333333333332E-2</v>
      </c>
    </row>
    <row r="75" spans="1:6" x14ac:dyDescent="0.25">
      <c r="A75" s="9"/>
      <c r="B75" s="6" t="s">
        <v>13</v>
      </c>
      <c r="C75" s="6" t="s">
        <v>72</v>
      </c>
      <c r="D75" s="7">
        <v>222</v>
      </c>
      <c r="E75" s="8">
        <f t="shared" si="4"/>
        <v>0.222</v>
      </c>
      <c r="F75" s="10">
        <f t="shared" si="5"/>
        <v>2.4666666666666667E-2</v>
      </c>
    </row>
    <row r="76" spans="1:6" x14ac:dyDescent="0.25">
      <c r="A76" s="9"/>
      <c r="B76" s="6" t="s">
        <v>5</v>
      </c>
      <c r="C76" s="6" t="s">
        <v>40</v>
      </c>
      <c r="D76" s="7">
        <v>855</v>
      </c>
      <c r="E76" s="8">
        <f t="shared" si="4"/>
        <v>0.85499999999999998</v>
      </c>
      <c r="F76" s="10">
        <f t="shared" si="5"/>
        <v>7.1249999999999994E-2</v>
      </c>
    </row>
    <row r="77" spans="1:6" x14ac:dyDescent="0.25">
      <c r="A77" s="9"/>
      <c r="B77" s="6" t="s">
        <v>10</v>
      </c>
      <c r="C77" s="6" t="s">
        <v>73</v>
      </c>
      <c r="D77" s="7">
        <v>66</v>
      </c>
      <c r="E77" s="8">
        <f t="shared" si="4"/>
        <v>6.6000000000000003E-2</v>
      </c>
      <c r="F77" s="10">
        <f t="shared" si="5"/>
        <v>1.1000000000000001E-2</v>
      </c>
    </row>
    <row r="78" spans="1:6" x14ac:dyDescent="0.25">
      <c r="A78" s="9"/>
      <c r="B78" s="6" t="s">
        <v>3</v>
      </c>
      <c r="C78" s="6" t="s">
        <v>67</v>
      </c>
      <c r="D78" s="7">
        <v>707</v>
      </c>
      <c r="E78" s="8">
        <f t="shared" si="4"/>
        <v>0.70699999999999996</v>
      </c>
      <c r="F78" s="10">
        <f t="shared" si="5"/>
        <v>5.8916666666666666E-2</v>
      </c>
    </row>
    <row r="79" spans="1:6" x14ac:dyDescent="0.25">
      <c r="A79" s="9"/>
      <c r="B79" s="6" t="s">
        <v>13</v>
      </c>
      <c r="C79" s="6" t="s">
        <v>74</v>
      </c>
      <c r="D79" s="7">
        <v>323</v>
      </c>
      <c r="E79" s="8">
        <f t="shared" si="4"/>
        <v>0.32300000000000001</v>
      </c>
      <c r="F79" s="10">
        <f t="shared" si="5"/>
        <v>3.5888888888888887E-2</v>
      </c>
    </row>
    <row r="80" spans="1:6" x14ac:dyDescent="0.25">
      <c r="A80" s="9"/>
      <c r="B80" s="6" t="s">
        <v>5</v>
      </c>
      <c r="C80" s="6" t="s">
        <v>75</v>
      </c>
      <c r="D80" s="7">
        <v>303</v>
      </c>
      <c r="E80" s="8">
        <f t="shared" si="4"/>
        <v>0.30299999999999999</v>
      </c>
      <c r="F80" s="10">
        <f t="shared" si="5"/>
        <v>3.3666666666666664E-2</v>
      </c>
    </row>
    <row r="81" spans="1:6" x14ac:dyDescent="0.25">
      <c r="A81" s="9"/>
      <c r="B81" s="6" t="s">
        <v>3</v>
      </c>
      <c r="C81" s="6" t="s">
        <v>67</v>
      </c>
      <c r="D81" s="7">
        <v>12200</v>
      </c>
      <c r="E81" s="8">
        <f t="shared" si="4"/>
        <v>12.2</v>
      </c>
      <c r="F81" s="10">
        <f t="shared" si="5"/>
        <v>0.61</v>
      </c>
    </row>
    <row r="82" spans="1:6" x14ac:dyDescent="0.25">
      <c r="A82" s="9" t="s">
        <v>76</v>
      </c>
      <c r="B82" s="6" t="s">
        <v>13</v>
      </c>
      <c r="C82" s="6" t="s">
        <v>62</v>
      </c>
      <c r="D82" s="7">
        <v>524</v>
      </c>
      <c r="E82" s="8">
        <f t="shared" si="4"/>
        <v>0.52400000000000002</v>
      </c>
      <c r="F82" s="10">
        <f t="shared" si="5"/>
        <v>4.3666666666666666E-2</v>
      </c>
    </row>
    <row r="83" spans="1:6" x14ac:dyDescent="0.25">
      <c r="A83" s="9"/>
      <c r="B83" s="6" t="s">
        <v>5</v>
      </c>
      <c r="C83" s="6" t="s">
        <v>4</v>
      </c>
      <c r="D83" s="7">
        <v>927</v>
      </c>
      <c r="E83" s="8">
        <f t="shared" si="4"/>
        <v>0.92700000000000005</v>
      </c>
      <c r="F83" s="10">
        <f t="shared" si="5"/>
        <v>7.7249999999999999E-2</v>
      </c>
    </row>
    <row r="84" spans="1:6" x14ac:dyDescent="0.25">
      <c r="A84" s="9"/>
      <c r="B84" s="6" t="s">
        <v>13</v>
      </c>
      <c r="C84" s="6" t="s">
        <v>77</v>
      </c>
      <c r="D84" s="7">
        <v>636</v>
      </c>
      <c r="E84" s="8">
        <f t="shared" si="4"/>
        <v>0.63600000000000001</v>
      </c>
      <c r="F84" s="10">
        <f t="shared" si="5"/>
        <v>5.2999999999999999E-2</v>
      </c>
    </row>
    <row r="85" spans="1:6" x14ac:dyDescent="0.25">
      <c r="A85" s="9"/>
      <c r="B85" s="6" t="s">
        <v>119</v>
      </c>
      <c r="C85" s="6" t="s">
        <v>11</v>
      </c>
      <c r="D85" s="7">
        <v>578</v>
      </c>
      <c r="E85" s="8">
        <f t="shared" si="4"/>
        <v>0.57799999999999996</v>
      </c>
      <c r="F85" s="10">
        <f t="shared" si="5"/>
        <v>4.8166666666666663E-2</v>
      </c>
    </row>
    <row r="86" spans="1:6" x14ac:dyDescent="0.25">
      <c r="A86" s="9"/>
      <c r="B86" s="6" t="s">
        <v>119</v>
      </c>
      <c r="C86" s="6" t="s">
        <v>78</v>
      </c>
      <c r="D86" s="7">
        <v>1100</v>
      </c>
      <c r="E86" s="8">
        <f t="shared" si="4"/>
        <v>1.1000000000000001</v>
      </c>
      <c r="F86" s="10">
        <f t="shared" si="5"/>
        <v>5.5000000000000007E-2</v>
      </c>
    </row>
    <row r="87" spans="1:6" x14ac:dyDescent="0.25">
      <c r="A87" s="9"/>
      <c r="B87" s="6" t="s">
        <v>5</v>
      </c>
      <c r="C87" s="6" t="s">
        <v>67</v>
      </c>
      <c r="D87" s="7">
        <v>1500</v>
      </c>
      <c r="E87" s="8">
        <f t="shared" si="4"/>
        <v>1.5</v>
      </c>
      <c r="F87" s="10">
        <f t="shared" si="5"/>
        <v>7.4999999999999997E-2</v>
      </c>
    </row>
    <row r="88" spans="1:6" x14ac:dyDescent="0.25">
      <c r="A88" s="9" t="s">
        <v>79</v>
      </c>
      <c r="B88" s="6" t="s">
        <v>3</v>
      </c>
      <c r="C88" s="6" t="s">
        <v>80</v>
      </c>
      <c r="D88" s="7">
        <v>1100</v>
      </c>
      <c r="E88" s="8">
        <f t="shared" si="4"/>
        <v>1.1000000000000001</v>
      </c>
      <c r="F88" s="10">
        <f t="shared" si="5"/>
        <v>5.5000000000000007E-2</v>
      </c>
    </row>
    <row r="89" spans="1:6" x14ac:dyDescent="0.25">
      <c r="A89" s="9"/>
      <c r="B89" s="6" t="s">
        <v>13</v>
      </c>
      <c r="C89" s="6" t="s">
        <v>58</v>
      </c>
      <c r="D89" s="7">
        <v>694</v>
      </c>
      <c r="E89" s="8">
        <f t="shared" si="4"/>
        <v>0.69399999999999995</v>
      </c>
      <c r="F89" s="10">
        <f t="shared" si="5"/>
        <v>5.7833333333333327E-2</v>
      </c>
    </row>
    <row r="90" spans="1:6" x14ac:dyDescent="0.25">
      <c r="A90" s="9"/>
      <c r="B90" s="6" t="s">
        <v>13</v>
      </c>
      <c r="C90" s="6" t="s">
        <v>20</v>
      </c>
      <c r="D90" s="7">
        <v>197</v>
      </c>
      <c r="E90" s="8">
        <f t="shared" si="4"/>
        <v>0.19700000000000001</v>
      </c>
      <c r="F90" s="10">
        <f t="shared" si="5"/>
        <v>3.2833333333333332E-2</v>
      </c>
    </row>
    <row r="91" spans="1:6" x14ac:dyDescent="0.25">
      <c r="A91" s="9"/>
      <c r="B91" s="6" t="s">
        <v>3</v>
      </c>
      <c r="C91" s="6" t="s">
        <v>60</v>
      </c>
      <c r="D91" s="7">
        <v>69</v>
      </c>
      <c r="E91" s="8">
        <f t="shared" si="4"/>
        <v>6.9000000000000006E-2</v>
      </c>
      <c r="F91" s="10">
        <f t="shared" si="5"/>
        <v>1.1500000000000002E-2</v>
      </c>
    </row>
    <row r="92" spans="1:6" x14ac:dyDescent="0.25">
      <c r="A92" s="9"/>
      <c r="B92" s="6" t="s">
        <v>5</v>
      </c>
      <c r="C92" s="6" t="s">
        <v>55</v>
      </c>
      <c r="D92" s="7">
        <v>290</v>
      </c>
      <c r="E92" s="8">
        <f t="shared" si="4"/>
        <v>0.28999999999999998</v>
      </c>
      <c r="F92" s="10">
        <f t="shared" si="5"/>
        <v>3.2222222222222222E-2</v>
      </c>
    </row>
    <row r="93" spans="1:6" x14ac:dyDescent="0.25">
      <c r="A93" s="9"/>
      <c r="B93" s="6" t="s">
        <v>5</v>
      </c>
      <c r="C93" s="6" t="s">
        <v>51</v>
      </c>
      <c r="D93" s="7">
        <v>200</v>
      </c>
      <c r="E93" s="8">
        <f t="shared" si="4"/>
        <v>0.2</v>
      </c>
      <c r="F93" s="10">
        <f t="shared" si="5"/>
        <v>2.2222222222222223E-2</v>
      </c>
    </row>
    <row r="94" spans="1:6" x14ac:dyDescent="0.25">
      <c r="A94" s="9"/>
      <c r="B94" s="6" t="s">
        <v>13</v>
      </c>
      <c r="C94" s="6" t="s">
        <v>64</v>
      </c>
      <c r="D94" s="7">
        <v>296</v>
      </c>
      <c r="E94" s="8">
        <f t="shared" si="4"/>
        <v>0.29599999999999999</v>
      </c>
      <c r="F94" s="10">
        <f t="shared" si="5"/>
        <v>3.2888888888888884E-2</v>
      </c>
    </row>
    <row r="95" spans="1:6" x14ac:dyDescent="0.25">
      <c r="A95" s="9"/>
      <c r="B95" s="6" t="s">
        <v>13</v>
      </c>
      <c r="C95" s="6" t="s">
        <v>81</v>
      </c>
      <c r="D95" s="7">
        <v>349</v>
      </c>
      <c r="E95" s="8">
        <f t="shared" si="4"/>
        <v>0.34899999999999998</v>
      </c>
      <c r="F95" s="10">
        <f t="shared" si="5"/>
        <v>3.8777777777777772E-2</v>
      </c>
    </row>
    <row r="96" spans="1:6" x14ac:dyDescent="0.25">
      <c r="A96" s="9"/>
      <c r="B96" s="6" t="s">
        <v>13</v>
      </c>
      <c r="C96" s="6" t="s">
        <v>82</v>
      </c>
      <c r="D96" s="7">
        <v>1500</v>
      </c>
      <c r="E96" s="8">
        <f t="shared" si="4"/>
        <v>1.5</v>
      </c>
      <c r="F96" s="10">
        <f t="shared" si="5"/>
        <v>7.4999999999999997E-2</v>
      </c>
    </row>
    <row r="97" spans="1:6" x14ac:dyDescent="0.25">
      <c r="A97" s="9"/>
      <c r="B97" s="6" t="s">
        <v>5</v>
      </c>
      <c r="C97" s="6" t="s">
        <v>67</v>
      </c>
      <c r="D97" s="7">
        <v>8800</v>
      </c>
      <c r="E97" s="8">
        <f t="shared" si="4"/>
        <v>8.8000000000000007</v>
      </c>
      <c r="F97" s="10">
        <f t="shared" si="5"/>
        <v>0.44000000000000006</v>
      </c>
    </row>
    <row r="98" spans="1:6" x14ac:dyDescent="0.25">
      <c r="A98" s="9" t="s">
        <v>83</v>
      </c>
      <c r="B98" s="6" t="s">
        <v>10</v>
      </c>
      <c r="C98" s="6" t="s">
        <v>56</v>
      </c>
      <c r="D98" s="7">
        <v>536</v>
      </c>
      <c r="E98" s="8">
        <f t="shared" si="4"/>
        <v>0.53600000000000003</v>
      </c>
      <c r="F98" s="10">
        <f t="shared" ref="F98:F129" si="6">E98/VLOOKUP(D98,$H$7:$I$11,2)</f>
        <v>4.4666666666666667E-2</v>
      </c>
    </row>
    <row r="99" spans="1:6" x14ac:dyDescent="0.25">
      <c r="A99" s="9"/>
      <c r="B99" s="6" t="s">
        <v>13</v>
      </c>
      <c r="C99" s="6" t="s">
        <v>43</v>
      </c>
      <c r="D99" s="7">
        <v>421</v>
      </c>
      <c r="E99" s="8">
        <f t="shared" si="4"/>
        <v>0.42099999999999999</v>
      </c>
      <c r="F99" s="10">
        <f t="shared" si="6"/>
        <v>3.5083333333333334E-2</v>
      </c>
    </row>
    <row r="100" spans="1:6" x14ac:dyDescent="0.25">
      <c r="A100" s="9"/>
      <c r="B100" s="6" t="s">
        <v>5</v>
      </c>
      <c r="C100" s="6" t="s">
        <v>84</v>
      </c>
      <c r="D100" s="7">
        <v>168</v>
      </c>
      <c r="E100" s="8">
        <f t="shared" si="4"/>
        <v>0.16800000000000001</v>
      </c>
      <c r="F100" s="10">
        <f t="shared" si="6"/>
        <v>2.8000000000000001E-2</v>
      </c>
    </row>
    <row r="101" spans="1:6" x14ac:dyDescent="0.25">
      <c r="A101" s="9"/>
      <c r="B101" s="6" t="s">
        <v>3</v>
      </c>
      <c r="C101" s="6" t="s">
        <v>40</v>
      </c>
      <c r="D101" s="7">
        <v>383</v>
      </c>
      <c r="E101" s="8">
        <f t="shared" si="4"/>
        <v>0.38300000000000001</v>
      </c>
      <c r="F101" s="10">
        <f t="shared" si="6"/>
        <v>4.2555555555555555E-2</v>
      </c>
    </row>
    <row r="102" spans="1:6" x14ac:dyDescent="0.25">
      <c r="A102" s="9"/>
      <c r="B102" s="6" t="s">
        <v>10</v>
      </c>
      <c r="C102" s="6" t="s">
        <v>67</v>
      </c>
      <c r="D102" s="7">
        <v>3000</v>
      </c>
      <c r="E102" s="8">
        <f t="shared" si="4"/>
        <v>3</v>
      </c>
      <c r="F102" s="10">
        <f t="shared" si="6"/>
        <v>0.15</v>
      </c>
    </row>
    <row r="103" spans="1:6" x14ac:dyDescent="0.25">
      <c r="A103" s="9" t="s">
        <v>85</v>
      </c>
      <c r="B103" s="6" t="s">
        <v>3</v>
      </c>
      <c r="C103" s="6" t="s">
        <v>86</v>
      </c>
      <c r="D103" s="7">
        <v>908</v>
      </c>
      <c r="E103" s="8">
        <f t="shared" si="4"/>
        <v>0.90800000000000003</v>
      </c>
      <c r="F103" s="10">
        <f t="shared" si="6"/>
        <v>7.5666666666666674E-2</v>
      </c>
    </row>
    <row r="104" spans="1:6" x14ac:dyDescent="0.25">
      <c r="A104" s="9"/>
      <c r="B104" s="6" t="s">
        <v>119</v>
      </c>
      <c r="C104" s="6" t="s">
        <v>58</v>
      </c>
      <c r="D104" s="7">
        <v>674</v>
      </c>
      <c r="E104" s="8">
        <f t="shared" si="4"/>
        <v>0.67400000000000004</v>
      </c>
      <c r="F104" s="10">
        <f t="shared" si="6"/>
        <v>5.616666666666667E-2</v>
      </c>
    </row>
    <row r="105" spans="1:6" x14ac:dyDescent="0.25">
      <c r="A105" s="9"/>
      <c r="B105" s="6" t="s">
        <v>13</v>
      </c>
      <c r="C105" s="6" t="s">
        <v>67</v>
      </c>
      <c r="D105" s="7">
        <v>5000</v>
      </c>
      <c r="E105" s="8">
        <f t="shared" si="4"/>
        <v>5</v>
      </c>
      <c r="F105" s="10">
        <f t="shared" si="6"/>
        <v>0.25</v>
      </c>
    </row>
    <row r="106" spans="1:6" x14ac:dyDescent="0.25">
      <c r="A106" s="9" t="s">
        <v>87</v>
      </c>
      <c r="B106" s="6" t="s">
        <v>13</v>
      </c>
      <c r="C106" s="6" t="s">
        <v>88</v>
      </c>
      <c r="D106" s="7">
        <v>330</v>
      </c>
      <c r="E106" s="8">
        <f t="shared" si="4"/>
        <v>0.33</v>
      </c>
      <c r="F106" s="10">
        <f t="shared" si="6"/>
        <v>3.6666666666666667E-2</v>
      </c>
    </row>
    <row r="107" spans="1:6" x14ac:dyDescent="0.25">
      <c r="A107" s="9"/>
      <c r="B107" s="6" t="s">
        <v>119</v>
      </c>
      <c r="C107" s="6" t="s">
        <v>89</v>
      </c>
      <c r="D107" s="7">
        <v>152</v>
      </c>
      <c r="E107" s="8">
        <f t="shared" si="4"/>
        <v>0.152</v>
      </c>
      <c r="F107" s="10">
        <f t="shared" si="6"/>
        <v>2.5333333333333333E-2</v>
      </c>
    </row>
    <row r="108" spans="1:6" x14ac:dyDescent="0.25">
      <c r="A108" s="9"/>
      <c r="B108" s="6" t="s">
        <v>5</v>
      </c>
      <c r="C108" s="6" t="s">
        <v>62</v>
      </c>
      <c r="D108" s="7">
        <v>480</v>
      </c>
      <c r="E108" s="8">
        <f t="shared" si="4"/>
        <v>0.48</v>
      </c>
      <c r="F108" s="10">
        <f t="shared" si="6"/>
        <v>0.04</v>
      </c>
    </row>
    <row r="109" spans="1:6" x14ac:dyDescent="0.25">
      <c r="A109" s="9"/>
      <c r="B109" s="6" t="s">
        <v>5</v>
      </c>
      <c r="C109" s="6" t="s">
        <v>90</v>
      </c>
      <c r="D109" s="7">
        <v>152</v>
      </c>
      <c r="E109" s="8">
        <f t="shared" si="4"/>
        <v>0.152</v>
      </c>
      <c r="F109" s="10">
        <f t="shared" si="6"/>
        <v>2.5333333333333333E-2</v>
      </c>
    </row>
    <row r="110" spans="1:6" x14ac:dyDescent="0.25">
      <c r="A110" s="9"/>
      <c r="B110" s="6" t="s">
        <v>3</v>
      </c>
      <c r="C110" s="6" t="s">
        <v>67</v>
      </c>
      <c r="D110" s="7">
        <v>5600</v>
      </c>
      <c r="E110" s="8">
        <f t="shared" si="4"/>
        <v>5.6</v>
      </c>
      <c r="F110" s="10">
        <f t="shared" si="6"/>
        <v>0.27999999999999997</v>
      </c>
    </row>
    <row r="111" spans="1:6" x14ac:dyDescent="0.25">
      <c r="A111" s="9" t="s">
        <v>91</v>
      </c>
      <c r="B111" s="6" t="s">
        <v>10</v>
      </c>
      <c r="C111" s="6" t="s">
        <v>92</v>
      </c>
      <c r="D111" s="7">
        <v>2300</v>
      </c>
      <c r="E111" s="8">
        <f t="shared" si="4"/>
        <v>2.2999999999999998</v>
      </c>
      <c r="F111" s="10">
        <f t="shared" si="6"/>
        <v>0.11499999999999999</v>
      </c>
    </row>
    <row r="112" spans="1:6" x14ac:dyDescent="0.25">
      <c r="A112" s="9"/>
      <c r="B112" s="6" t="s">
        <v>119</v>
      </c>
      <c r="C112" s="6" t="s">
        <v>45</v>
      </c>
      <c r="D112" s="7">
        <v>659</v>
      </c>
      <c r="E112" s="8">
        <f t="shared" si="4"/>
        <v>0.65900000000000003</v>
      </c>
      <c r="F112" s="10">
        <f t="shared" si="6"/>
        <v>5.4916666666666669E-2</v>
      </c>
    </row>
    <row r="113" spans="1:6" x14ac:dyDescent="0.25">
      <c r="A113" s="9"/>
      <c r="B113" s="6" t="s">
        <v>119</v>
      </c>
      <c r="C113" s="6" t="s">
        <v>93</v>
      </c>
      <c r="D113" s="7">
        <v>82</v>
      </c>
      <c r="E113" s="8">
        <f t="shared" si="4"/>
        <v>8.2000000000000003E-2</v>
      </c>
      <c r="F113" s="10">
        <f t="shared" si="6"/>
        <v>1.3666666666666667E-2</v>
      </c>
    </row>
    <row r="114" spans="1:6" x14ac:dyDescent="0.25">
      <c r="A114" s="9"/>
      <c r="B114" s="6" t="s">
        <v>5</v>
      </c>
      <c r="C114" s="6" t="s">
        <v>94</v>
      </c>
      <c r="D114" s="7">
        <v>238</v>
      </c>
      <c r="E114" s="8">
        <f t="shared" si="4"/>
        <v>0.23799999999999999</v>
      </c>
      <c r="F114" s="10">
        <f t="shared" si="6"/>
        <v>2.6444444444444444E-2</v>
      </c>
    </row>
    <row r="115" spans="1:6" x14ac:dyDescent="0.25">
      <c r="A115" s="9"/>
      <c r="B115" s="6" t="s">
        <v>5</v>
      </c>
      <c r="C115" s="6" t="s">
        <v>95</v>
      </c>
      <c r="D115" s="7">
        <v>146</v>
      </c>
      <c r="E115" s="8">
        <f t="shared" si="4"/>
        <v>0.14599999999999999</v>
      </c>
      <c r="F115" s="10">
        <f t="shared" si="6"/>
        <v>2.4333333333333332E-2</v>
      </c>
    </row>
    <row r="116" spans="1:6" x14ac:dyDescent="0.25">
      <c r="A116" s="9"/>
      <c r="B116" s="6" t="s">
        <v>3</v>
      </c>
      <c r="C116" s="6" t="s">
        <v>57</v>
      </c>
      <c r="D116" s="7">
        <v>338</v>
      </c>
      <c r="E116" s="8">
        <f t="shared" si="4"/>
        <v>0.33800000000000002</v>
      </c>
      <c r="F116" s="10">
        <f t="shared" si="6"/>
        <v>3.7555555555555557E-2</v>
      </c>
    </row>
    <row r="117" spans="1:6" x14ac:dyDescent="0.25">
      <c r="A117" s="9"/>
      <c r="B117" s="6" t="s">
        <v>13</v>
      </c>
      <c r="C117" s="6" t="s">
        <v>96</v>
      </c>
      <c r="D117" s="7">
        <v>390</v>
      </c>
      <c r="E117" s="8">
        <f t="shared" si="4"/>
        <v>0.39</v>
      </c>
      <c r="F117" s="10">
        <f t="shared" si="6"/>
        <v>4.3333333333333335E-2</v>
      </c>
    </row>
    <row r="118" spans="1:6" x14ac:dyDescent="0.25">
      <c r="A118" s="9"/>
      <c r="B118" s="6" t="s">
        <v>5</v>
      </c>
      <c r="C118" s="6" t="s">
        <v>93</v>
      </c>
      <c r="D118" s="7">
        <v>324</v>
      </c>
      <c r="E118" s="8">
        <f t="shared" si="4"/>
        <v>0.32400000000000001</v>
      </c>
      <c r="F118" s="10">
        <f t="shared" si="6"/>
        <v>3.6000000000000004E-2</v>
      </c>
    </row>
    <row r="119" spans="1:6" x14ac:dyDescent="0.25">
      <c r="A119" s="9"/>
      <c r="B119" s="6" t="s">
        <v>13</v>
      </c>
      <c r="C119" s="6" t="s">
        <v>57</v>
      </c>
      <c r="D119" s="7">
        <v>313</v>
      </c>
      <c r="E119" s="8">
        <f t="shared" si="4"/>
        <v>0.313</v>
      </c>
      <c r="F119" s="10">
        <f t="shared" si="6"/>
        <v>3.4777777777777776E-2</v>
      </c>
    </row>
    <row r="120" spans="1:6" x14ac:dyDescent="0.25">
      <c r="A120" s="9"/>
      <c r="B120" s="6" t="s">
        <v>3</v>
      </c>
      <c r="C120" s="6" t="s">
        <v>97</v>
      </c>
      <c r="D120" s="7">
        <v>110</v>
      </c>
      <c r="E120" s="8">
        <f t="shared" si="4"/>
        <v>0.11</v>
      </c>
      <c r="F120" s="10">
        <f t="shared" si="6"/>
        <v>1.8333333333333333E-2</v>
      </c>
    </row>
    <row r="121" spans="1:6" x14ac:dyDescent="0.25">
      <c r="A121" s="9"/>
      <c r="B121" s="6" t="s">
        <v>5</v>
      </c>
      <c r="C121" s="6" t="s">
        <v>23</v>
      </c>
      <c r="D121" s="7">
        <v>431</v>
      </c>
      <c r="E121" s="8">
        <f t="shared" si="4"/>
        <v>0.43099999999999999</v>
      </c>
      <c r="F121" s="10">
        <f t="shared" si="6"/>
        <v>3.5916666666666666E-2</v>
      </c>
    </row>
    <row r="122" spans="1:6" x14ac:dyDescent="0.25">
      <c r="A122" s="9"/>
      <c r="B122" s="6" t="s">
        <v>119</v>
      </c>
      <c r="C122" s="6" t="s">
        <v>98</v>
      </c>
      <c r="D122" s="7">
        <v>35</v>
      </c>
      <c r="E122" s="8">
        <f t="shared" si="4"/>
        <v>3.5000000000000003E-2</v>
      </c>
      <c r="F122" s="10">
        <f t="shared" si="6"/>
        <v>1.1666666666666667E-2</v>
      </c>
    </row>
    <row r="123" spans="1:6" x14ac:dyDescent="0.25">
      <c r="A123" s="9"/>
      <c r="B123" s="6" t="s">
        <v>119</v>
      </c>
      <c r="C123" s="6" t="s">
        <v>99</v>
      </c>
      <c r="D123" s="7">
        <v>175</v>
      </c>
      <c r="E123" s="8">
        <f t="shared" si="4"/>
        <v>0.17499999999999999</v>
      </c>
      <c r="F123" s="10">
        <f t="shared" si="6"/>
        <v>2.9166666666666664E-2</v>
      </c>
    </row>
    <row r="124" spans="1:6" x14ac:dyDescent="0.25">
      <c r="A124" s="9"/>
      <c r="B124" s="6" t="s">
        <v>3</v>
      </c>
      <c r="C124" s="6" t="s">
        <v>100</v>
      </c>
      <c r="D124" s="7">
        <v>212</v>
      </c>
      <c r="E124" s="8">
        <f t="shared" si="4"/>
        <v>0.21199999999999999</v>
      </c>
      <c r="F124" s="10">
        <f t="shared" si="6"/>
        <v>2.3555555555555555E-2</v>
      </c>
    </row>
    <row r="125" spans="1:6" x14ac:dyDescent="0.25">
      <c r="A125" s="9"/>
      <c r="B125" s="6" t="s">
        <v>119</v>
      </c>
      <c r="C125" s="6" t="s">
        <v>77</v>
      </c>
      <c r="D125" s="7">
        <v>37</v>
      </c>
      <c r="E125" s="8">
        <f t="shared" si="4"/>
        <v>3.6999999999999998E-2</v>
      </c>
      <c r="F125" s="10">
        <f t="shared" si="6"/>
        <v>1.2333333333333333E-2</v>
      </c>
    </row>
    <row r="126" spans="1:6" x14ac:dyDescent="0.25">
      <c r="A126" s="9"/>
      <c r="B126" s="6" t="s">
        <v>5</v>
      </c>
      <c r="C126" s="6" t="s">
        <v>64</v>
      </c>
      <c r="D126" s="7">
        <v>611</v>
      </c>
      <c r="E126" s="8">
        <f t="shared" si="4"/>
        <v>0.61099999999999999</v>
      </c>
      <c r="F126" s="10">
        <f t="shared" si="6"/>
        <v>5.0916666666666666E-2</v>
      </c>
    </row>
    <row r="127" spans="1:6" x14ac:dyDescent="0.25">
      <c r="A127" s="9"/>
      <c r="B127" s="6" t="s">
        <v>5</v>
      </c>
      <c r="C127" s="6" t="s">
        <v>101</v>
      </c>
      <c r="D127" s="7">
        <v>322</v>
      </c>
      <c r="E127" s="8">
        <f t="shared" ref="E127:E130" si="7">D127/1000</f>
        <v>0.32200000000000001</v>
      </c>
      <c r="F127" s="10">
        <f t="shared" si="6"/>
        <v>3.5777777777777776E-2</v>
      </c>
    </row>
    <row r="128" spans="1:6" x14ac:dyDescent="0.25">
      <c r="A128" s="9"/>
      <c r="B128" s="6" t="s">
        <v>3</v>
      </c>
      <c r="C128" s="6" t="s">
        <v>102</v>
      </c>
      <c r="D128" s="7">
        <v>160</v>
      </c>
      <c r="E128" s="8">
        <f t="shared" si="7"/>
        <v>0.16</v>
      </c>
      <c r="F128" s="10">
        <f t="shared" si="6"/>
        <v>2.6666666666666668E-2</v>
      </c>
    </row>
    <row r="129" spans="1:6" x14ac:dyDescent="0.25">
      <c r="A129" s="9"/>
      <c r="B129" s="6" t="s">
        <v>119</v>
      </c>
      <c r="C129" s="6" t="s">
        <v>103</v>
      </c>
      <c r="D129" s="7">
        <v>192</v>
      </c>
      <c r="E129" s="8">
        <f t="shared" si="7"/>
        <v>0.192</v>
      </c>
      <c r="F129" s="10">
        <f t="shared" si="6"/>
        <v>3.2000000000000001E-2</v>
      </c>
    </row>
    <row r="130" spans="1:6" ht="15.75" thickBot="1" x14ac:dyDescent="0.3">
      <c r="A130" s="11"/>
      <c r="B130" s="12" t="s">
        <v>5</v>
      </c>
      <c r="C130" s="12" t="s">
        <v>104</v>
      </c>
      <c r="D130" s="13">
        <v>137</v>
      </c>
      <c r="E130" s="14">
        <f t="shared" si="7"/>
        <v>0.13700000000000001</v>
      </c>
      <c r="F130" s="15">
        <f t="shared" ref="F130" si="8">E130/VLOOKUP(D130,$H$7:$I$11,2)</f>
        <v>2.2833333333333334E-2</v>
      </c>
    </row>
    <row r="131" spans="1:6" x14ac:dyDescent="0.25">
      <c r="C131" t="s">
        <v>105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1</vt:i4>
      </vt:variant>
      <vt:variant>
        <vt:lpstr>Diagramok</vt:lpstr>
      </vt:variant>
      <vt:variant>
        <vt:i4>1</vt:i4>
      </vt:variant>
    </vt:vector>
  </HeadingPairs>
  <TitlesOfParts>
    <vt:vector size="2" baseType="lpstr">
      <vt:lpstr>bicikliut</vt:lpstr>
      <vt:lpstr>Diagram1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2011-08-24T16:09:51Z</cp:lastPrinted>
  <dcterms:created xsi:type="dcterms:W3CDTF">2011-08-24T14:47:36Z</dcterms:created>
  <dcterms:modified xsi:type="dcterms:W3CDTF">2011-11-23T04:40:32Z</dcterms:modified>
</cp:coreProperties>
</file>