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120" yWindow="96" windowWidth="23892" windowHeight="14532"/>
  </bookViews>
  <sheets>
    <sheet name="ebstat" sheetId="1" r:id="rId1"/>
  </sheets>
  <definedNames>
    <definedName name="_xlnm._FilterDatabase" localSheetId="0" hidden="1">ebstat!$A$2:$Q$78</definedName>
  </definedNames>
  <calcPr calcId="171027"/>
</workbook>
</file>

<file path=xl/calcChain.xml><?xml version="1.0" encoding="utf-8"?>
<calcChain xmlns="http://schemas.openxmlformats.org/spreadsheetml/2006/main">
  <c r="V6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" i="1"/>
  <c r="P4" i="1"/>
  <c r="P3" i="1"/>
  <c r="Q25" i="1" l="1"/>
  <c r="Q4" i="1"/>
  <c r="K3" i="1"/>
  <c r="Q27" i="1"/>
  <c r="Q28" i="1"/>
  <c r="Q10" i="1"/>
  <c r="Q31" i="1"/>
  <c r="Q32" i="1"/>
  <c r="Q5" i="1"/>
  <c r="Q6" i="1"/>
  <c r="Q35" i="1"/>
  <c r="Q39" i="1"/>
  <c r="Q40" i="1"/>
  <c r="Q42" i="1"/>
  <c r="Q43" i="1"/>
  <c r="Q14" i="1"/>
  <c r="Q15" i="1"/>
  <c r="Q46" i="1"/>
  <c r="Q47" i="1"/>
  <c r="Q17" i="1"/>
  <c r="Q50" i="1"/>
  <c r="Q18" i="1"/>
  <c r="Q53" i="1"/>
  <c r="Q8" i="1"/>
  <c r="Q56" i="1"/>
  <c r="Q59" i="1"/>
  <c r="Q9" i="1"/>
  <c r="Q62" i="1"/>
  <c r="Q19" i="1"/>
  <c r="Q65" i="1"/>
  <c r="Q20" i="1"/>
  <c r="Q67" i="1"/>
  <c r="Q68" i="1"/>
  <c r="Q71" i="1"/>
  <c r="Q72" i="1"/>
  <c r="Q75" i="1"/>
  <c r="Q76" i="1"/>
  <c r="Q22" i="1"/>
  <c r="V12" i="1" l="1"/>
  <c r="V13" i="1"/>
  <c r="V10" i="1"/>
  <c r="V14" i="1"/>
  <c r="V11" i="1"/>
  <c r="V9" i="1"/>
  <c r="Q78" i="1"/>
  <c r="Q74" i="1"/>
  <c r="Q70" i="1"/>
  <c r="Q21" i="1"/>
  <c r="Q64" i="1"/>
  <c r="Q61" i="1"/>
  <c r="Q58" i="1"/>
  <c r="Q55" i="1"/>
  <c r="Q52" i="1"/>
  <c r="Q49" i="1"/>
  <c r="Q16" i="1"/>
  <c r="Q44" i="1"/>
  <c r="Q41" i="1"/>
  <c r="Q38" i="1"/>
  <c r="Q34" i="1"/>
  <c r="Q12" i="1"/>
  <c r="Q30" i="1"/>
  <c r="Q26" i="1"/>
  <c r="Q24" i="1"/>
  <c r="Q77" i="1"/>
  <c r="Q73" i="1"/>
  <c r="Q69" i="1"/>
  <c r="Q66" i="1"/>
  <c r="Q63" i="1"/>
  <c r="Q60" i="1"/>
  <c r="Q57" i="1"/>
  <c r="Q54" i="1"/>
  <c r="Q51" i="1"/>
  <c r="Q48" i="1"/>
  <c r="Q45" i="1"/>
  <c r="Q13" i="1"/>
  <c r="Q7" i="1"/>
  <c r="Q36" i="1"/>
  <c r="Q33" i="1"/>
  <c r="Q11" i="1"/>
  <c r="Q29" i="1"/>
  <c r="Q3" i="1"/>
  <c r="Q23" i="1"/>
  <c r="Q37" i="1"/>
  <c r="Z16" i="1"/>
  <c r="Z72" i="1"/>
  <c r="Z8" i="1"/>
  <c r="Z7" i="1"/>
  <c r="Z6" i="1"/>
  <c r="Z27" i="1"/>
  <c r="Z23" i="1"/>
  <c r="Z58" i="1"/>
  <c r="Z55" i="1"/>
  <c r="Z33" i="1"/>
  <c r="Z31" i="1"/>
  <c r="Z30" i="1"/>
  <c r="Z69" i="1"/>
  <c r="Z68" i="1"/>
  <c r="Z75" i="1"/>
  <c r="Z67" i="1"/>
  <c r="Z25" i="1"/>
  <c r="Z48" i="1"/>
  <c r="Z46" i="1"/>
  <c r="Z10" i="1"/>
  <c r="Z65" i="1"/>
  <c r="Z63" i="1"/>
  <c r="Z20" i="1"/>
  <c r="Z9" i="1"/>
  <c r="Z3" i="1"/>
  <c r="Z35" i="1"/>
  <c r="Z34" i="1"/>
  <c r="Z54" i="1"/>
  <c r="Z78" i="1"/>
  <c r="Z52" i="1"/>
  <c r="Z29" i="1"/>
  <c r="Z14" i="1"/>
  <c r="Z13" i="1"/>
  <c r="Z12" i="1"/>
  <c r="Z28" i="1"/>
  <c r="Z11" i="1"/>
  <c r="Z47" i="1"/>
  <c r="Z45" i="1"/>
  <c r="Z42" i="1"/>
  <c r="Z21" i="1"/>
  <c r="Z4" i="1"/>
  <c r="Z19" i="1"/>
  <c r="Z74" i="1"/>
  <c r="Z37" i="1"/>
  <c r="Z39" i="1"/>
  <c r="Z57" i="1"/>
  <c r="Z53" i="1"/>
  <c r="Z51" i="1"/>
  <c r="Z50" i="1"/>
  <c r="Z66" i="1"/>
  <c r="Z44" i="1"/>
  <c r="Z41" i="1"/>
  <c r="Z5" i="1"/>
  <c r="Z62" i="1"/>
  <c r="Z38" i="1"/>
  <c r="Z60" i="1"/>
  <c r="Z59" i="1"/>
  <c r="Z73" i="1"/>
  <c r="Z56" i="1"/>
  <c r="Z71" i="1"/>
  <c r="Z32" i="1"/>
  <c r="Z15" i="1"/>
  <c r="Z70" i="1"/>
  <c r="Z77" i="1"/>
  <c r="Z76" i="1"/>
  <c r="Z49" i="1"/>
  <c r="Z26" i="1"/>
  <c r="Z24" i="1"/>
  <c r="Z22" i="1"/>
  <c r="Z43" i="1"/>
  <c r="Z40" i="1"/>
  <c r="Z64" i="1"/>
  <c r="Z61" i="1"/>
  <c r="Z18" i="1"/>
  <c r="Z17" i="1"/>
  <c r="Z36" i="1"/>
  <c r="V3" i="1"/>
  <c r="T19" i="1" l="1"/>
  <c r="U19" i="1"/>
  <c r="V19" i="1"/>
  <c r="S19" i="1"/>
  <c r="V5" i="1"/>
  <c r="V4" i="1"/>
</calcChain>
</file>

<file path=xl/sharedStrings.xml><?xml version="1.0" encoding="utf-8"?>
<sst xmlns="http://schemas.openxmlformats.org/spreadsheetml/2006/main" count="105" uniqueCount="103">
  <si>
    <t>Antoine Griezmann</t>
  </si>
  <si>
    <t>Álvaro Morata</t>
  </si>
  <si>
    <t>Cristiano Ronaldo</t>
  </si>
  <si>
    <t>Dimitri Payet</t>
  </si>
  <si>
    <t>Gareth Bale</t>
  </si>
  <si>
    <t>Nani</t>
  </si>
  <si>
    <t>Olivier Giroud</t>
  </si>
  <si>
    <t>Balázs Dzsudzsák</t>
  </si>
  <si>
    <t>Birkir Bjarnason</t>
  </si>
  <si>
    <t>Bogdan Stancu</t>
  </si>
  <si>
    <t>Graziano Pellè</t>
  </si>
  <si>
    <t>Hal Robson-Kanu</t>
  </si>
  <si>
    <t>Ivan Perišić</t>
  </si>
  <si>
    <t>Jakub Błaszczykowski</t>
  </si>
  <si>
    <t>Kolbeinn Sigthórsson</t>
  </si>
  <si>
    <t>Mario Gomez</t>
  </si>
  <si>
    <t>Radja Nainggolan</t>
  </si>
  <si>
    <t>Robbie Brady</t>
  </si>
  <si>
    <t>Romelu Lukaku</t>
  </si>
  <si>
    <t>Aaron Ramsey</t>
  </si>
  <si>
    <t>Ádám Szalai</t>
  </si>
  <si>
    <t>Admir Mehmedi</t>
  </si>
  <si>
    <t>Alessandro Schöpf</t>
  </si>
  <si>
    <t>Arkadiusz Milik</t>
  </si>
  <si>
    <t>Armando Sadiku</t>
  </si>
  <si>
    <t>Arnor Ingvi Traustason</t>
  </si>
  <si>
    <t>Ashley Williams</t>
  </si>
  <si>
    <t>Axel Witsel</t>
  </si>
  <si>
    <t>Bastian Schweinsteiger</t>
  </si>
  <si>
    <t>Burak Yılmaz</t>
  </si>
  <si>
    <t>Daniel Sturridge</t>
  </si>
  <si>
    <t>Denis Glushakov</t>
  </si>
  <si>
    <t>Eden Hazard</t>
  </si>
  <si>
    <t>Emanuele Giaccherini</t>
  </si>
  <si>
    <t>Eric Dier</t>
  </si>
  <si>
    <t>Fabian Schär</t>
  </si>
  <si>
    <t>Gareth McAuley</t>
  </si>
  <si>
    <t>Gerard Piqué</t>
  </si>
  <si>
    <t>Giorgio Chiellini</t>
  </si>
  <si>
    <t>Gylfi Sigurdsson</t>
  </si>
  <si>
    <t>Ivan Rakitić</t>
  </si>
  <si>
    <t>Jamie Vardy</t>
  </si>
  <si>
    <t>Jérôme Boateng</t>
  </si>
  <si>
    <t>Jón Dadi Bödvarsson</t>
  </si>
  <si>
    <t>Julian Draxler</t>
  </si>
  <si>
    <t>Leonardo Bonucci</t>
  </si>
  <si>
    <t>Luka Modrić</t>
  </si>
  <si>
    <t>Marek Hamšík</t>
  </si>
  <si>
    <t>Mesut Özil</t>
  </si>
  <si>
    <t>Michy Batshuayi</t>
  </si>
  <si>
    <t>Milan Škoda</t>
  </si>
  <si>
    <t>Neil Taylor</t>
  </si>
  <si>
    <t>Niall McGinn</t>
  </si>
  <si>
    <t>Nikola Kalinić</t>
  </si>
  <si>
    <t>Nolito</t>
  </si>
  <si>
    <t>Ondrej Duda</t>
  </si>
  <si>
    <t>Ozan Tufan</t>
  </si>
  <si>
    <t>Paul Pogba</t>
  </si>
  <si>
    <t>Ragnar Sigurdsson</t>
  </si>
  <si>
    <t>Renato Sanches</t>
  </si>
  <si>
    <t>Ricardo Quaresma</t>
  </si>
  <si>
    <t>Robert Lewandowski</t>
  </si>
  <si>
    <t>Sam Vokes</t>
  </si>
  <si>
    <t>Shkodran Mustafi</t>
  </si>
  <si>
    <t>Toby Alderweireld</t>
  </si>
  <si>
    <t>Tomáš Necid</t>
  </si>
  <si>
    <t>Vasili Berezutski</t>
  </si>
  <si>
    <t>Vladimír Weiss</t>
  </si>
  <si>
    <t>Wayne Rooney</t>
  </si>
  <si>
    <t>Wes Hoolahan</t>
  </si>
  <si>
    <t>Xherdan Shaqiri</t>
  </si>
  <si>
    <t>Yannick Carrasco</t>
  </si>
  <si>
    <t>Zoltán Gera</t>
  </si>
  <si>
    <t>Zoltán Stieber</t>
  </si>
  <si>
    <t>Név</t>
  </si>
  <si>
    <t>Bal láb</t>
  </si>
  <si>
    <t>Jobb láb</t>
  </si>
  <si>
    <t>Fejjel</t>
  </si>
  <si>
    <t>Egyéb</t>
  </si>
  <si>
    <t>16-oson belül</t>
  </si>
  <si>
    <t>16-oson kívül</t>
  </si>
  <si>
    <t>Kapura</t>
  </si>
  <si>
    <t>Nem kapura</t>
  </si>
  <si>
    <t>Blokkolt</t>
  </si>
  <si>
    <t>Kapufa</t>
  </si>
  <si>
    <t>Összes gól</t>
  </si>
  <si>
    <t>Idő</t>
  </si>
  <si>
    <t>Összes gól:</t>
  </si>
  <si>
    <t>Csak büntetőből:</t>
  </si>
  <si>
    <t>Gólok száma:</t>
  </si>
  <si>
    <t>Játszott mérkőzések</t>
  </si>
  <si>
    <t>Góltípus</t>
  </si>
  <si>
    <t>Próbálkozások</t>
  </si>
  <si>
    <t>Összes próbálkozás</t>
  </si>
  <si>
    <t>Honnan lőtt?</t>
  </si>
  <si>
    <t>100%-osok</t>
  </si>
  <si>
    <t>Legtöbbet játszott:</t>
  </si>
  <si>
    <t>Eredményesség</t>
  </si>
  <si>
    <t>Bal lábbal</t>
  </si>
  <si>
    <t>Jobb lábbal</t>
  </si>
  <si>
    <t>Éder Citadin Martins</t>
  </si>
  <si>
    <t>Éder</t>
  </si>
  <si>
    <t>Büntető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</si>
</sst>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 perc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5" fillId="2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vertical="center" wrapText="1"/>
    </xf>
    <xf numFmtId="10" fontId="0" fillId="0" borderId="0" xfId="0" applyNumberFormat="1"/>
    <xf numFmtId="0" fontId="3" fillId="0" borderId="2" xfId="0" applyFont="1" applyFill="1" applyBorder="1" applyAlignment="1" applyProtection="1">
      <alignment vertical="center" wrapText="1"/>
    </xf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2" fillId="4" borderId="1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0" fontId="7" fillId="0" borderId="0" xfId="0" applyFont="1"/>
    <xf numFmtId="10" fontId="5" fillId="2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right"/>
    </xf>
    <xf numFmtId="10" fontId="2" fillId="2" borderId="6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7" fillId="2" borderId="1" xfId="0" applyFont="1" applyFill="1" applyBorder="1"/>
    <xf numFmtId="164" fontId="5" fillId="2" borderId="6" xfId="0" applyNumberFormat="1" applyFont="1" applyFill="1" applyBorder="1" applyAlignment="1" applyProtection="1">
      <alignment horizontal="center" vertical="center" wrapText="1"/>
    </xf>
    <xf numFmtId="164" fontId="5" fillId="2" borderId="3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right"/>
    </xf>
    <xf numFmtId="10" fontId="0" fillId="0" borderId="0" xfId="1" applyNumberFormat="1" applyFont="1" applyBorder="1"/>
    <xf numFmtId="0" fontId="0" fillId="0" borderId="7" xfId="0" applyFill="1" applyBorder="1"/>
    <xf numFmtId="0" fontId="1" fillId="0" borderId="0" xfId="0" applyFont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colors>
    <mruColors>
      <color rgb="FFFFCB05"/>
      <color rgb="FFDF2027"/>
      <color rgb="FF1465A1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Gól</a:t>
            </a:r>
            <a:r>
              <a:rPr lang="hu-HU" sz="1800" b="1"/>
              <a:t>ok eloszlása a</a:t>
            </a:r>
            <a:r>
              <a:rPr lang="hu-HU" sz="1800" b="1" baseline="0"/>
              <a:t> góltípus szerint</a:t>
            </a:r>
            <a:endParaRPr lang="en-US" sz="1800" b="1"/>
          </a:p>
        </c:rich>
      </c:tx>
      <c:layout>
        <c:manualLayout>
          <c:xMode val="edge"/>
          <c:yMode val="edge"/>
          <c:x val="0.18022330877995088"/>
          <c:y val="4.2665628334919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2358474543502978"/>
          <c:y val="0.21726053474084969"/>
          <c:w val="0.56585489887245588"/>
          <c:h val="0.666900579735225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465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A-40FF-A256-5E9F93B5B4FD}"/>
              </c:ext>
            </c:extLst>
          </c:dPt>
          <c:dPt>
            <c:idx val="1"/>
            <c:bubble3D val="0"/>
            <c:spPr>
              <a:solidFill>
                <a:srgbClr val="FFCB0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A-40FF-A256-5E9F93B5B4FD}"/>
              </c:ext>
            </c:extLst>
          </c:dPt>
          <c:dPt>
            <c:idx val="2"/>
            <c:bubble3D val="0"/>
            <c:spPr>
              <a:solidFill>
                <a:srgbClr val="B8B8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1A-40FF-A256-5E9F93B5B4FD}"/>
              </c:ext>
            </c:extLst>
          </c:dPt>
          <c:dPt>
            <c:idx val="3"/>
            <c:bubble3D val="0"/>
            <c:spPr>
              <a:solidFill>
                <a:srgbClr val="DF202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1A-40FF-A256-5E9F93B5B4FD}"/>
              </c:ext>
            </c:extLst>
          </c:dPt>
          <c:dLbls>
            <c:dLbl>
              <c:idx val="0"/>
              <c:layout>
                <c:manualLayout>
                  <c:x val="1.073422615798026E-2"/>
                  <c:y val="-1.92446136540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1A-40FF-A256-5E9F93B5B4FD}"/>
                </c:ext>
              </c:extLst>
            </c:dLbl>
            <c:dLbl>
              <c:idx val="1"/>
              <c:layout>
                <c:manualLayout>
                  <c:x val="-9.3683225275102602E-2"/>
                  <c:y val="-6.9255573822502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1A-40FF-A256-5E9F93B5B4FD}"/>
                </c:ext>
              </c:extLst>
            </c:dLbl>
            <c:dLbl>
              <c:idx val="2"/>
              <c:layout>
                <c:manualLayout>
                  <c:x val="-5.6355706319417926E-3"/>
                  <c:y val="6.78665166854143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1A-40FF-A256-5E9F93B5B4FD}"/>
                </c:ext>
              </c:extLst>
            </c:dLbl>
            <c:dLbl>
              <c:idx val="3"/>
              <c:layout>
                <c:manualLayout>
                  <c:x val="2.9549475485693873E-3"/>
                  <c:y val="-6.535721496351249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1A-40FF-A256-5E9F93B5B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ebstat!$S$18:$V$18</c:f>
              <c:strCache>
                <c:ptCount val="4"/>
                <c:pt idx="0">
                  <c:v>Bal lábbal</c:v>
                </c:pt>
                <c:pt idx="1">
                  <c:v>Jobb lábbal</c:v>
                </c:pt>
                <c:pt idx="2">
                  <c:v>Fejjel</c:v>
                </c:pt>
                <c:pt idx="3">
                  <c:v>Egyéb</c:v>
                </c:pt>
              </c:strCache>
            </c:strRef>
          </c:cat>
          <c:val>
            <c:numRef>
              <c:f>ebstat!$S$19:$V$19</c:f>
              <c:numCache>
                <c:formatCode>0.00%</c:formatCode>
                <c:ptCount val="4"/>
                <c:pt idx="0">
                  <c:v>0.34285714285714286</c:v>
                </c:pt>
                <c:pt idx="1">
                  <c:v>0.42857142857142855</c:v>
                </c:pt>
                <c:pt idx="2">
                  <c:v>0.21904761904761905</c:v>
                </c:pt>
                <c:pt idx="3">
                  <c:v>9.5238095238095247E-3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0FF-A256-5E9F93B5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86330539327744"/>
          <c:y val="0.90259236826165956"/>
          <c:w val="0.59371750910168486"/>
          <c:h val="6.846788382221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20</xdr:row>
      <xdr:rowOff>114300</xdr:rowOff>
    </xdr:from>
    <xdr:to>
      <xdr:col>23</xdr:col>
      <xdr:colOff>438150</xdr:colOff>
      <xdr:row>38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zoomScaleNormal="100" workbookViewId="0">
      <selection sqref="A1:A2"/>
    </sheetView>
  </sheetViews>
  <sheetFormatPr defaultRowHeight="14.4" x14ac:dyDescent="0.3"/>
  <cols>
    <col min="1" max="1" width="21.88671875" bestFit="1" customWidth="1"/>
    <col min="2" max="2" width="11.77734375" style="2" bestFit="1" customWidth="1"/>
    <col min="3" max="3" width="11.109375" style="2" customWidth="1"/>
    <col min="4" max="7" width="8.6640625" style="2" customWidth="1"/>
    <col min="8" max="9" width="10.33203125" style="2" customWidth="1"/>
    <col min="10" max="10" width="9.6640625" style="2" customWidth="1"/>
    <col min="11" max="11" width="8.21875" style="2" customWidth="1"/>
    <col min="12" max="15" width="9.77734375" style="2" customWidth="1"/>
    <col min="16" max="16" width="11.77734375" style="2" customWidth="1"/>
    <col min="17" max="17" width="15.77734375" style="2" customWidth="1"/>
    <col min="18" max="18" width="7.6640625" style="2" customWidth="1"/>
    <col min="19" max="19" width="9.6640625" bestFit="1" customWidth="1"/>
    <col min="20" max="20" width="11" bestFit="1" customWidth="1"/>
    <col min="21" max="21" width="18.21875" customWidth="1"/>
    <col min="22" max="22" width="10.88671875" customWidth="1"/>
  </cols>
  <sheetData>
    <row r="1" spans="1:26" s="12" customFormat="1" ht="15" customHeight="1" x14ac:dyDescent="0.3">
      <c r="A1" s="29" t="s">
        <v>74</v>
      </c>
      <c r="B1" s="28" t="s">
        <v>90</v>
      </c>
      <c r="C1" s="28" t="s">
        <v>86</v>
      </c>
      <c r="D1" s="30" t="s">
        <v>91</v>
      </c>
      <c r="E1" s="30"/>
      <c r="F1" s="30"/>
      <c r="G1" s="30"/>
      <c r="H1" s="30" t="s">
        <v>94</v>
      </c>
      <c r="I1" s="30"/>
      <c r="J1" s="28" t="s">
        <v>102</v>
      </c>
      <c r="K1" s="28" t="s">
        <v>85</v>
      </c>
      <c r="L1" s="30" t="s">
        <v>92</v>
      </c>
      <c r="M1" s="30"/>
      <c r="N1" s="30"/>
      <c r="O1" s="30"/>
      <c r="P1" s="28" t="s">
        <v>93</v>
      </c>
      <c r="Q1" s="28" t="s">
        <v>97</v>
      </c>
      <c r="R1" s="14"/>
    </row>
    <row r="2" spans="1:26" s="12" customFormat="1" ht="31.5" customHeight="1" x14ac:dyDescent="0.3">
      <c r="A2" s="29"/>
      <c r="B2" s="28"/>
      <c r="C2" s="28"/>
      <c r="D2" s="9" t="s">
        <v>75</v>
      </c>
      <c r="E2" s="9" t="s">
        <v>76</v>
      </c>
      <c r="F2" s="9" t="s">
        <v>77</v>
      </c>
      <c r="G2" s="9" t="s">
        <v>78</v>
      </c>
      <c r="H2" s="9" t="s">
        <v>79</v>
      </c>
      <c r="I2" s="9" t="s">
        <v>80</v>
      </c>
      <c r="J2" s="28"/>
      <c r="K2" s="28"/>
      <c r="L2" s="9" t="s">
        <v>81</v>
      </c>
      <c r="M2" s="9" t="s">
        <v>82</v>
      </c>
      <c r="N2" s="9" t="s">
        <v>83</v>
      </c>
      <c r="O2" s="9" t="s">
        <v>84</v>
      </c>
      <c r="P2" s="28"/>
      <c r="Q2" s="28"/>
      <c r="R2" s="14"/>
    </row>
    <row r="3" spans="1:26" x14ac:dyDescent="0.3">
      <c r="A3" s="10" t="s">
        <v>0</v>
      </c>
      <c r="B3" s="11">
        <v>7</v>
      </c>
      <c r="C3" s="19">
        <v>555</v>
      </c>
      <c r="D3" s="11">
        <v>4</v>
      </c>
      <c r="E3" s="11">
        <v>0</v>
      </c>
      <c r="F3" s="11">
        <v>2</v>
      </c>
      <c r="G3" s="11">
        <v>0</v>
      </c>
      <c r="H3" s="11">
        <v>5</v>
      </c>
      <c r="I3" s="11">
        <v>1</v>
      </c>
      <c r="J3" s="11">
        <v>1</v>
      </c>
      <c r="K3" s="26">
        <f t="shared" ref="K3:K34" si="0">SUM(D3:G3)</f>
        <v>6</v>
      </c>
      <c r="L3" s="11">
        <v>14</v>
      </c>
      <c r="M3" s="11">
        <v>5</v>
      </c>
      <c r="N3" s="11">
        <v>7</v>
      </c>
      <c r="O3" s="11">
        <v>1</v>
      </c>
      <c r="P3" s="26">
        <f t="shared" ref="P3:P34" si="1">SUM(L3:O3)</f>
        <v>27</v>
      </c>
      <c r="Q3" s="16">
        <f t="shared" ref="Q3:Q34" si="2">ROUND(K3/P3,4)</f>
        <v>0.22220000000000001</v>
      </c>
      <c r="R3" s="13"/>
      <c r="U3" s="17" t="s">
        <v>87</v>
      </c>
      <c r="V3" s="6">
        <f>SUM(K3:K78)</f>
        <v>105</v>
      </c>
      <c r="Z3" t="str">
        <f>IF(K3=J3,"b","")</f>
        <v/>
      </c>
    </row>
    <row r="4" spans="1:26" x14ac:dyDescent="0.3">
      <c r="A4" s="3" t="s">
        <v>1</v>
      </c>
      <c r="B4" s="1">
        <v>4</v>
      </c>
      <c r="C4" s="20">
        <v>289</v>
      </c>
      <c r="D4" s="1">
        <v>1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25">
        <f t="shared" si="0"/>
        <v>3</v>
      </c>
      <c r="L4" s="1">
        <v>7</v>
      </c>
      <c r="M4" s="1">
        <v>4</v>
      </c>
      <c r="N4" s="1">
        <v>2</v>
      </c>
      <c r="O4" s="1">
        <v>0</v>
      </c>
      <c r="P4" s="25">
        <f t="shared" si="1"/>
        <v>13</v>
      </c>
      <c r="Q4" s="16">
        <f t="shared" si="2"/>
        <v>0.23080000000000001</v>
      </c>
      <c r="R4" s="13"/>
      <c r="U4" s="17" t="s">
        <v>95</v>
      </c>
      <c r="V4" s="6">
        <f>COUNTIF(Q3:Q78,1)</f>
        <v>5</v>
      </c>
      <c r="Z4" t="str">
        <f t="shared" ref="Z4:Z67" si="3">IF(K4=J4,"b","")</f>
        <v/>
      </c>
    </row>
    <row r="5" spans="1:26" x14ac:dyDescent="0.3">
      <c r="A5" s="3" t="s">
        <v>2</v>
      </c>
      <c r="B5" s="1">
        <v>7</v>
      </c>
      <c r="C5" s="20">
        <v>625</v>
      </c>
      <c r="D5" s="1">
        <v>0</v>
      </c>
      <c r="E5" s="1">
        <v>0</v>
      </c>
      <c r="F5" s="1">
        <v>2</v>
      </c>
      <c r="G5" s="1">
        <v>1</v>
      </c>
      <c r="H5" s="1">
        <v>3</v>
      </c>
      <c r="I5" s="1">
        <v>0</v>
      </c>
      <c r="J5" s="1">
        <v>0</v>
      </c>
      <c r="K5" s="25">
        <f t="shared" si="0"/>
        <v>3</v>
      </c>
      <c r="L5" s="1">
        <v>12</v>
      </c>
      <c r="M5" s="1">
        <v>17</v>
      </c>
      <c r="N5" s="1">
        <v>17</v>
      </c>
      <c r="O5" s="1">
        <v>1</v>
      </c>
      <c r="P5" s="25">
        <f t="shared" si="1"/>
        <v>47</v>
      </c>
      <c r="Q5" s="16">
        <f t="shared" si="2"/>
        <v>6.3799999999999996E-2</v>
      </c>
      <c r="R5" s="13"/>
      <c r="U5" s="17" t="s">
        <v>88</v>
      </c>
      <c r="V5" s="6">
        <f>COUNTIF(Z3:Z78,"b")</f>
        <v>5</v>
      </c>
      <c r="Z5" t="str">
        <f t="shared" si="3"/>
        <v/>
      </c>
    </row>
    <row r="6" spans="1:26" x14ac:dyDescent="0.3">
      <c r="A6" s="3" t="s">
        <v>3</v>
      </c>
      <c r="B6" s="1">
        <v>7</v>
      </c>
      <c r="C6" s="20">
        <v>506</v>
      </c>
      <c r="D6" s="1">
        <v>2</v>
      </c>
      <c r="E6" s="1">
        <v>1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25">
        <f t="shared" si="0"/>
        <v>3</v>
      </c>
      <c r="L6" s="1">
        <v>7</v>
      </c>
      <c r="M6" s="1">
        <v>7</v>
      </c>
      <c r="N6" s="1">
        <v>6</v>
      </c>
      <c r="O6" s="1">
        <v>1</v>
      </c>
      <c r="P6" s="25">
        <f t="shared" si="1"/>
        <v>21</v>
      </c>
      <c r="Q6" s="16">
        <f t="shared" si="2"/>
        <v>0.1429</v>
      </c>
      <c r="R6" s="13"/>
      <c r="U6" s="18" t="s">
        <v>96</v>
      </c>
      <c r="V6" s="15" t="str">
        <f>INDEX(A3:A78,MATCH(MAX(C3:C78),C3:C78,0))</f>
        <v>Nani</v>
      </c>
      <c r="Z6" t="str">
        <f t="shared" si="3"/>
        <v/>
      </c>
    </row>
    <row r="7" spans="1:26" x14ac:dyDescent="0.3">
      <c r="A7" s="3" t="s">
        <v>4</v>
      </c>
      <c r="B7" s="1">
        <v>6</v>
      </c>
      <c r="C7" s="20">
        <v>533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25">
        <f t="shared" si="0"/>
        <v>3</v>
      </c>
      <c r="L7" s="1">
        <v>16</v>
      </c>
      <c r="M7" s="1">
        <v>6</v>
      </c>
      <c r="N7" s="1">
        <v>3</v>
      </c>
      <c r="O7" s="1">
        <v>0</v>
      </c>
      <c r="P7" s="25">
        <f t="shared" si="1"/>
        <v>25</v>
      </c>
      <c r="Q7" s="16">
        <f t="shared" si="2"/>
        <v>0.12</v>
      </c>
      <c r="R7" s="13"/>
      <c r="U7" s="7"/>
      <c r="V7" s="8"/>
      <c r="Z7" t="str">
        <f t="shared" si="3"/>
        <v/>
      </c>
    </row>
    <row r="8" spans="1:26" x14ac:dyDescent="0.3">
      <c r="A8" s="3" t="s">
        <v>5</v>
      </c>
      <c r="B8" s="1">
        <v>7</v>
      </c>
      <c r="C8" s="20">
        <v>706</v>
      </c>
      <c r="D8" s="1">
        <v>1</v>
      </c>
      <c r="E8" s="1">
        <v>2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25">
        <f t="shared" si="0"/>
        <v>3</v>
      </c>
      <c r="L8" s="1">
        <v>9</v>
      </c>
      <c r="M8" s="1">
        <v>11</v>
      </c>
      <c r="N8" s="1">
        <v>1</v>
      </c>
      <c r="O8" s="1">
        <v>1</v>
      </c>
      <c r="P8" s="25">
        <f t="shared" si="1"/>
        <v>22</v>
      </c>
      <c r="Q8" s="16">
        <f t="shared" si="2"/>
        <v>0.13639999999999999</v>
      </c>
      <c r="R8" s="13"/>
      <c r="U8" s="17" t="s">
        <v>89</v>
      </c>
      <c r="V8" s="6"/>
      <c r="Z8" t="str">
        <f t="shared" si="3"/>
        <v/>
      </c>
    </row>
    <row r="9" spans="1:26" x14ac:dyDescent="0.3">
      <c r="A9" s="3" t="s">
        <v>6</v>
      </c>
      <c r="B9" s="1">
        <v>6</v>
      </c>
      <c r="C9" s="20">
        <v>456</v>
      </c>
      <c r="D9" s="1">
        <v>1</v>
      </c>
      <c r="E9" s="1">
        <v>0</v>
      </c>
      <c r="F9" s="1">
        <v>2</v>
      </c>
      <c r="G9" s="1">
        <v>0</v>
      </c>
      <c r="H9" s="1">
        <v>3</v>
      </c>
      <c r="I9" s="1">
        <v>0</v>
      </c>
      <c r="J9" s="1">
        <v>0</v>
      </c>
      <c r="K9" s="25">
        <f t="shared" si="0"/>
        <v>3</v>
      </c>
      <c r="L9" s="1">
        <v>6</v>
      </c>
      <c r="M9" s="1">
        <v>7</v>
      </c>
      <c r="N9" s="1">
        <v>2</v>
      </c>
      <c r="O9" s="1">
        <v>1</v>
      </c>
      <c r="P9" s="25">
        <f t="shared" si="1"/>
        <v>16</v>
      </c>
      <c r="Q9" s="16">
        <f t="shared" si="2"/>
        <v>0.1875</v>
      </c>
      <c r="R9" s="13"/>
      <c r="U9" s="21">
        <v>1</v>
      </c>
      <c r="V9" s="6">
        <f>COUNTIF($K$3:$K$78,U9)</f>
        <v>57</v>
      </c>
      <c r="Z9" t="str">
        <f t="shared" si="3"/>
        <v/>
      </c>
    </row>
    <row r="10" spans="1:26" x14ac:dyDescent="0.3">
      <c r="A10" s="3" t="s">
        <v>7</v>
      </c>
      <c r="B10" s="1">
        <v>4</v>
      </c>
      <c r="C10" s="20">
        <v>360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25">
        <f t="shared" si="0"/>
        <v>2</v>
      </c>
      <c r="L10" s="1">
        <v>6</v>
      </c>
      <c r="M10" s="1">
        <v>2</v>
      </c>
      <c r="N10" s="1">
        <v>4</v>
      </c>
      <c r="O10" s="1">
        <v>0</v>
      </c>
      <c r="P10" s="25">
        <f t="shared" si="1"/>
        <v>12</v>
      </c>
      <c r="Q10" s="16">
        <f t="shared" si="2"/>
        <v>0.16669999999999999</v>
      </c>
      <c r="R10" s="13"/>
      <c r="U10" s="21">
        <v>2</v>
      </c>
      <c r="V10" s="6">
        <f t="shared" ref="V10:V14" si="4">COUNTIF($K$3:$K$78,U10)</f>
        <v>12</v>
      </c>
      <c r="Z10" t="str">
        <f t="shared" si="3"/>
        <v/>
      </c>
    </row>
    <row r="11" spans="1:26" x14ac:dyDescent="0.3">
      <c r="A11" s="3" t="s">
        <v>8</v>
      </c>
      <c r="B11" s="1">
        <v>5</v>
      </c>
      <c r="C11" s="20">
        <v>450</v>
      </c>
      <c r="D11" s="1">
        <v>0</v>
      </c>
      <c r="E11" s="1">
        <v>1</v>
      </c>
      <c r="F11" s="1">
        <v>1</v>
      </c>
      <c r="G11" s="1">
        <v>0</v>
      </c>
      <c r="H11" s="1">
        <v>2</v>
      </c>
      <c r="I11" s="1">
        <v>0</v>
      </c>
      <c r="J11" s="1">
        <v>0</v>
      </c>
      <c r="K11" s="25">
        <f t="shared" si="0"/>
        <v>2</v>
      </c>
      <c r="L11" s="1">
        <v>2</v>
      </c>
      <c r="M11" s="1">
        <v>2</v>
      </c>
      <c r="N11" s="1">
        <v>0</v>
      </c>
      <c r="O11" s="1">
        <v>0</v>
      </c>
      <c r="P11" s="25">
        <f t="shared" si="1"/>
        <v>4</v>
      </c>
      <c r="Q11" s="16">
        <f t="shared" si="2"/>
        <v>0.5</v>
      </c>
      <c r="R11" s="13"/>
      <c r="U11" s="21">
        <v>3</v>
      </c>
      <c r="V11" s="6">
        <f t="shared" si="4"/>
        <v>6</v>
      </c>
      <c r="Z11" t="str">
        <f t="shared" si="3"/>
        <v/>
      </c>
    </row>
    <row r="12" spans="1:26" x14ac:dyDescent="0.3">
      <c r="A12" s="3" t="s">
        <v>9</v>
      </c>
      <c r="B12" s="1">
        <v>3</v>
      </c>
      <c r="C12" s="20">
        <v>264</v>
      </c>
      <c r="D12" s="1">
        <v>0</v>
      </c>
      <c r="E12" s="1">
        <v>2</v>
      </c>
      <c r="F12" s="1">
        <v>0</v>
      </c>
      <c r="G12" s="1">
        <v>0</v>
      </c>
      <c r="H12" s="1">
        <v>2</v>
      </c>
      <c r="I12" s="1">
        <v>0</v>
      </c>
      <c r="J12" s="1">
        <v>2</v>
      </c>
      <c r="K12" s="25">
        <f t="shared" si="0"/>
        <v>2</v>
      </c>
      <c r="L12" s="1">
        <v>4</v>
      </c>
      <c r="M12" s="1">
        <v>1</v>
      </c>
      <c r="N12" s="1">
        <v>1</v>
      </c>
      <c r="O12" s="1">
        <v>0</v>
      </c>
      <c r="P12" s="25">
        <f t="shared" si="1"/>
        <v>6</v>
      </c>
      <c r="Q12" s="16">
        <f t="shared" si="2"/>
        <v>0.33329999999999999</v>
      </c>
      <c r="R12" s="13"/>
      <c r="U12" s="21">
        <v>4</v>
      </c>
      <c r="V12" s="6">
        <f t="shared" si="4"/>
        <v>0</v>
      </c>
      <c r="Z12" t="str">
        <f t="shared" si="3"/>
        <v>b</v>
      </c>
    </row>
    <row r="13" spans="1:26" x14ac:dyDescent="0.3">
      <c r="A13" s="3" t="s">
        <v>10</v>
      </c>
      <c r="B13" s="1">
        <v>4</v>
      </c>
      <c r="C13" s="20">
        <v>360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25">
        <f t="shared" si="0"/>
        <v>2</v>
      </c>
      <c r="L13" s="1">
        <v>4</v>
      </c>
      <c r="M13" s="1">
        <v>6</v>
      </c>
      <c r="N13" s="1">
        <v>1</v>
      </c>
      <c r="O13" s="1">
        <v>0</v>
      </c>
      <c r="P13" s="25">
        <f t="shared" si="1"/>
        <v>11</v>
      </c>
      <c r="Q13" s="16">
        <f t="shared" si="2"/>
        <v>0.18179999999999999</v>
      </c>
      <c r="R13" s="13"/>
      <c r="U13" s="21">
        <v>5</v>
      </c>
      <c r="V13" s="6">
        <f t="shared" si="4"/>
        <v>0</v>
      </c>
      <c r="Z13" t="str">
        <f t="shared" si="3"/>
        <v/>
      </c>
    </row>
    <row r="14" spans="1:26" x14ac:dyDescent="0.3">
      <c r="A14" s="3" t="s">
        <v>11</v>
      </c>
      <c r="B14" s="1">
        <v>5</v>
      </c>
      <c r="C14" s="20">
        <v>269</v>
      </c>
      <c r="D14" s="1">
        <v>2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25">
        <f t="shared" si="0"/>
        <v>2</v>
      </c>
      <c r="L14" s="1">
        <v>3</v>
      </c>
      <c r="M14" s="1">
        <v>1</v>
      </c>
      <c r="N14" s="1">
        <v>0</v>
      </c>
      <c r="O14" s="1">
        <v>0</v>
      </c>
      <c r="P14" s="25">
        <f t="shared" si="1"/>
        <v>4</v>
      </c>
      <c r="Q14" s="16">
        <f t="shared" si="2"/>
        <v>0.5</v>
      </c>
      <c r="R14" s="13"/>
      <c r="U14" s="21">
        <v>6</v>
      </c>
      <c r="V14" s="6">
        <f t="shared" si="4"/>
        <v>1</v>
      </c>
      <c r="Z14" t="str">
        <f t="shared" si="3"/>
        <v/>
      </c>
    </row>
    <row r="15" spans="1:26" x14ac:dyDescent="0.3">
      <c r="A15" s="3" t="s">
        <v>12</v>
      </c>
      <c r="B15" s="1">
        <v>4</v>
      </c>
      <c r="C15" s="20">
        <v>387</v>
      </c>
      <c r="D15" s="1">
        <v>2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25">
        <f t="shared" si="0"/>
        <v>2</v>
      </c>
      <c r="L15" s="1">
        <v>4</v>
      </c>
      <c r="M15" s="1">
        <v>8</v>
      </c>
      <c r="N15" s="1">
        <v>4</v>
      </c>
      <c r="O15" s="1">
        <v>2</v>
      </c>
      <c r="P15" s="25">
        <f t="shared" si="1"/>
        <v>18</v>
      </c>
      <c r="Q15" s="16">
        <f t="shared" si="2"/>
        <v>0.1111</v>
      </c>
      <c r="R15" s="13"/>
      <c r="U15" s="23"/>
      <c r="V15" s="23"/>
      <c r="Z15" t="str">
        <f t="shared" si="3"/>
        <v/>
      </c>
    </row>
    <row r="16" spans="1:26" x14ac:dyDescent="0.3">
      <c r="A16" s="3" t="s">
        <v>13</v>
      </c>
      <c r="B16" s="1">
        <v>5</v>
      </c>
      <c r="C16" s="20">
        <v>445</v>
      </c>
      <c r="D16" s="1">
        <v>1</v>
      </c>
      <c r="E16" s="1">
        <v>1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25">
        <f t="shared" si="0"/>
        <v>2</v>
      </c>
      <c r="L16" s="1">
        <v>3</v>
      </c>
      <c r="M16" s="1">
        <v>2</v>
      </c>
      <c r="N16" s="1">
        <v>2</v>
      </c>
      <c r="O16" s="1">
        <v>0</v>
      </c>
      <c r="P16" s="25">
        <f t="shared" si="1"/>
        <v>7</v>
      </c>
      <c r="Q16" s="16">
        <f t="shared" si="2"/>
        <v>0.28570000000000001</v>
      </c>
      <c r="R16" s="13"/>
      <c r="Z16" t="str">
        <f t="shared" si="3"/>
        <v/>
      </c>
    </row>
    <row r="17" spans="1:26" x14ac:dyDescent="0.3">
      <c r="A17" s="3" t="s">
        <v>14</v>
      </c>
      <c r="B17" s="1">
        <v>5</v>
      </c>
      <c r="C17" s="20">
        <v>404</v>
      </c>
      <c r="D17" s="1">
        <v>0</v>
      </c>
      <c r="E17" s="1">
        <v>2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25">
        <f t="shared" si="0"/>
        <v>2</v>
      </c>
      <c r="L17" s="1">
        <v>2</v>
      </c>
      <c r="M17" s="1">
        <v>1</v>
      </c>
      <c r="N17" s="1">
        <v>1</v>
      </c>
      <c r="O17" s="1">
        <v>0</v>
      </c>
      <c r="P17" s="25">
        <f t="shared" si="1"/>
        <v>4</v>
      </c>
      <c r="Q17" s="16">
        <f t="shared" si="2"/>
        <v>0.5</v>
      </c>
      <c r="R17" s="13"/>
      <c r="Z17" t="str">
        <f t="shared" si="3"/>
        <v/>
      </c>
    </row>
    <row r="18" spans="1:26" x14ac:dyDescent="0.3">
      <c r="A18" s="3" t="s">
        <v>15</v>
      </c>
      <c r="B18" s="1">
        <v>4</v>
      </c>
      <c r="C18" s="20">
        <v>271</v>
      </c>
      <c r="D18" s="1">
        <v>2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25">
        <f t="shared" si="0"/>
        <v>2</v>
      </c>
      <c r="L18" s="1">
        <v>5</v>
      </c>
      <c r="M18" s="1">
        <v>3</v>
      </c>
      <c r="N18" s="1">
        <v>2</v>
      </c>
      <c r="O18" s="1">
        <v>0</v>
      </c>
      <c r="P18" s="25">
        <f t="shared" si="1"/>
        <v>10</v>
      </c>
      <c r="Q18" s="16">
        <f t="shared" si="2"/>
        <v>0.2</v>
      </c>
      <c r="R18" s="13"/>
      <c r="S18" s="24" t="s">
        <v>98</v>
      </c>
      <c r="T18" s="24" t="s">
        <v>99</v>
      </c>
      <c r="U18" s="24" t="s">
        <v>77</v>
      </c>
      <c r="V18" s="24" t="s">
        <v>78</v>
      </c>
      <c r="Z18" t="str">
        <f t="shared" si="3"/>
        <v/>
      </c>
    </row>
    <row r="19" spans="1:26" x14ac:dyDescent="0.3">
      <c r="A19" s="3" t="s">
        <v>16</v>
      </c>
      <c r="B19" s="1">
        <v>5</v>
      </c>
      <c r="C19" s="20">
        <v>365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25">
        <f t="shared" si="0"/>
        <v>2</v>
      </c>
      <c r="L19" s="1">
        <v>3</v>
      </c>
      <c r="M19" s="1">
        <v>3</v>
      </c>
      <c r="N19" s="1">
        <v>3</v>
      </c>
      <c r="O19" s="1">
        <v>0</v>
      </c>
      <c r="P19" s="25">
        <f t="shared" si="1"/>
        <v>9</v>
      </c>
      <c r="Q19" s="16">
        <f t="shared" si="2"/>
        <v>0.22220000000000001</v>
      </c>
      <c r="R19" s="13"/>
      <c r="S19" s="22">
        <f>SUM(D3:D78)/$V$3</f>
        <v>0.34285714285714286</v>
      </c>
      <c r="T19" s="22">
        <f t="shared" ref="T19:V19" si="5">SUM(E3:E78)/$V$3</f>
        <v>0.42857142857142855</v>
      </c>
      <c r="U19" s="22">
        <f t="shared" si="5"/>
        <v>0.21904761904761905</v>
      </c>
      <c r="V19" s="22">
        <f t="shared" si="5"/>
        <v>9.5238095238095247E-3</v>
      </c>
      <c r="Z19" t="str">
        <f t="shared" si="3"/>
        <v/>
      </c>
    </row>
    <row r="20" spans="1:26" x14ac:dyDescent="0.3">
      <c r="A20" s="3" t="s">
        <v>17</v>
      </c>
      <c r="B20" s="1">
        <v>4</v>
      </c>
      <c r="C20" s="20">
        <v>360</v>
      </c>
      <c r="D20" s="1">
        <v>1</v>
      </c>
      <c r="E20" s="1">
        <v>0</v>
      </c>
      <c r="F20" s="1">
        <v>1</v>
      </c>
      <c r="G20" s="1">
        <v>0</v>
      </c>
      <c r="H20" s="1">
        <v>2</v>
      </c>
      <c r="I20" s="1">
        <v>0</v>
      </c>
      <c r="J20" s="1">
        <v>1</v>
      </c>
      <c r="K20" s="25">
        <f t="shared" si="0"/>
        <v>2</v>
      </c>
      <c r="L20" s="1">
        <v>2</v>
      </c>
      <c r="M20" s="1">
        <v>2</v>
      </c>
      <c r="N20" s="1">
        <v>3</v>
      </c>
      <c r="O20" s="1">
        <v>0</v>
      </c>
      <c r="P20" s="25">
        <f t="shared" si="1"/>
        <v>7</v>
      </c>
      <c r="Q20" s="16">
        <f t="shared" si="2"/>
        <v>0.28570000000000001</v>
      </c>
      <c r="R20" s="13"/>
      <c r="V20" s="4"/>
      <c r="Z20" t="str">
        <f t="shared" si="3"/>
        <v/>
      </c>
    </row>
    <row r="21" spans="1:26" x14ac:dyDescent="0.3">
      <c r="A21" s="3" t="s">
        <v>18</v>
      </c>
      <c r="B21" s="1">
        <v>5</v>
      </c>
      <c r="C21" s="20">
        <v>402</v>
      </c>
      <c r="D21" s="1">
        <v>2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25">
        <f t="shared" si="0"/>
        <v>2</v>
      </c>
      <c r="L21" s="1">
        <v>5</v>
      </c>
      <c r="M21" s="1">
        <v>6</v>
      </c>
      <c r="N21" s="1">
        <v>0</v>
      </c>
      <c r="O21" s="1">
        <v>0</v>
      </c>
      <c r="P21" s="25">
        <f t="shared" si="1"/>
        <v>11</v>
      </c>
      <c r="Q21" s="16">
        <f t="shared" si="2"/>
        <v>0.18179999999999999</v>
      </c>
      <c r="R21" s="13"/>
      <c r="Z21" t="str">
        <f t="shared" si="3"/>
        <v/>
      </c>
    </row>
    <row r="22" spans="1:26" x14ac:dyDescent="0.3">
      <c r="A22" s="3" t="s">
        <v>19</v>
      </c>
      <c r="B22" s="1">
        <v>5</v>
      </c>
      <c r="C22" s="20">
        <v>448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25">
        <f t="shared" si="0"/>
        <v>1</v>
      </c>
      <c r="L22" s="1">
        <v>5</v>
      </c>
      <c r="M22" s="1">
        <v>1</v>
      </c>
      <c r="N22" s="1">
        <v>6</v>
      </c>
      <c r="O22" s="1">
        <v>0</v>
      </c>
      <c r="P22" s="25">
        <f t="shared" si="1"/>
        <v>12</v>
      </c>
      <c r="Q22" s="16">
        <f t="shared" si="2"/>
        <v>8.3299999999999999E-2</v>
      </c>
      <c r="R22" s="13"/>
      <c r="Z22" t="str">
        <f t="shared" si="3"/>
        <v/>
      </c>
    </row>
    <row r="23" spans="1:26" x14ac:dyDescent="0.3">
      <c r="A23" s="3" t="s">
        <v>20</v>
      </c>
      <c r="B23" s="1">
        <v>4</v>
      </c>
      <c r="C23" s="20">
        <v>236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25">
        <f t="shared" si="0"/>
        <v>1</v>
      </c>
      <c r="L23" s="1">
        <v>4</v>
      </c>
      <c r="M23" s="1">
        <v>2</v>
      </c>
      <c r="N23" s="1">
        <v>3</v>
      </c>
      <c r="O23" s="1">
        <v>0</v>
      </c>
      <c r="P23" s="25">
        <f t="shared" si="1"/>
        <v>9</v>
      </c>
      <c r="Q23" s="16">
        <f t="shared" si="2"/>
        <v>0.1111</v>
      </c>
      <c r="R23" s="13"/>
      <c r="Z23" t="str">
        <f t="shared" si="3"/>
        <v/>
      </c>
    </row>
    <row r="24" spans="1:26" x14ac:dyDescent="0.3">
      <c r="A24" s="3" t="s">
        <v>21</v>
      </c>
      <c r="B24" s="1">
        <v>4</v>
      </c>
      <c r="C24" s="20">
        <v>307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25">
        <f t="shared" si="0"/>
        <v>1</v>
      </c>
      <c r="L24" s="1">
        <v>2</v>
      </c>
      <c r="M24" s="1">
        <v>2</v>
      </c>
      <c r="N24" s="1">
        <v>2</v>
      </c>
      <c r="O24" s="1">
        <v>0</v>
      </c>
      <c r="P24" s="25">
        <f t="shared" si="1"/>
        <v>6</v>
      </c>
      <c r="Q24" s="16">
        <f t="shared" si="2"/>
        <v>0.16669999999999999</v>
      </c>
      <c r="R24" s="13"/>
      <c r="Z24" t="str">
        <f t="shared" si="3"/>
        <v/>
      </c>
    </row>
    <row r="25" spans="1:26" x14ac:dyDescent="0.3">
      <c r="A25" s="3" t="s">
        <v>22</v>
      </c>
      <c r="B25" s="1">
        <v>3</v>
      </c>
      <c r="C25" s="20">
        <v>83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25">
        <f t="shared" si="0"/>
        <v>1</v>
      </c>
      <c r="L25" s="1">
        <v>3</v>
      </c>
      <c r="M25" s="1">
        <v>1</v>
      </c>
      <c r="N25" s="1">
        <v>1</v>
      </c>
      <c r="O25" s="1">
        <v>0</v>
      </c>
      <c r="P25" s="25">
        <f t="shared" si="1"/>
        <v>5</v>
      </c>
      <c r="Q25" s="16">
        <f t="shared" si="2"/>
        <v>0.2</v>
      </c>
      <c r="R25" s="13"/>
      <c r="Z25" t="str">
        <f t="shared" si="3"/>
        <v/>
      </c>
    </row>
    <row r="26" spans="1:26" x14ac:dyDescent="0.3">
      <c r="A26" s="3" t="s">
        <v>23</v>
      </c>
      <c r="B26" s="1">
        <v>5</v>
      </c>
      <c r="C26" s="20">
        <v>510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25">
        <f t="shared" si="0"/>
        <v>1</v>
      </c>
      <c r="L26" s="1">
        <v>6</v>
      </c>
      <c r="M26" s="1">
        <v>10</v>
      </c>
      <c r="N26" s="1">
        <v>3</v>
      </c>
      <c r="O26" s="1">
        <v>0</v>
      </c>
      <c r="P26" s="25">
        <f t="shared" si="1"/>
        <v>19</v>
      </c>
      <c r="Q26" s="16">
        <f t="shared" si="2"/>
        <v>5.2600000000000001E-2</v>
      </c>
      <c r="R26" s="13"/>
      <c r="Z26" t="str">
        <f t="shared" si="3"/>
        <v/>
      </c>
    </row>
    <row r="27" spans="1:26" x14ac:dyDescent="0.3">
      <c r="A27" s="3" t="s">
        <v>24</v>
      </c>
      <c r="B27" s="1">
        <v>3</v>
      </c>
      <c r="C27" s="20">
        <v>231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25">
        <f t="shared" si="0"/>
        <v>1</v>
      </c>
      <c r="L27" s="1">
        <v>2</v>
      </c>
      <c r="M27" s="1">
        <v>1</v>
      </c>
      <c r="N27" s="1">
        <v>2</v>
      </c>
      <c r="O27" s="1">
        <v>0</v>
      </c>
      <c r="P27" s="25">
        <f t="shared" si="1"/>
        <v>5</v>
      </c>
      <c r="Q27" s="16">
        <f t="shared" si="2"/>
        <v>0.2</v>
      </c>
      <c r="R27" s="13"/>
      <c r="Z27" t="str">
        <f t="shared" si="3"/>
        <v/>
      </c>
    </row>
    <row r="28" spans="1:26" x14ac:dyDescent="0.3">
      <c r="A28" s="3" t="s">
        <v>25</v>
      </c>
      <c r="B28" s="1">
        <v>2</v>
      </c>
      <c r="C28" s="20">
        <v>11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25">
        <f t="shared" si="0"/>
        <v>1</v>
      </c>
      <c r="L28" s="1">
        <v>1</v>
      </c>
      <c r="M28" s="1">
        <v>0</v>
      </c>
      <c r="N28" s="1">
        <v>0</v>
      </c>
      <c r="O28" s="1">
        <v>0</v>
      </c>
      <c r="P28" s="25">
        <f t="shared" si="1"/>
        <v>1</v>
      </c>
      <c r="Q28" s="16">
        <f t="shared" si="2"/>
        <v>1</v>
      </c>
      <c r="R28" s="13"/>
      <c r="Z28" t="str">
        <f t="shared" si="3"/>
        <v/>
      </c>
    </row>
    <row r="29" spans="1:26" x14ac:dyDescent="0.3">
      <c r="A29" s="3" t="s">
        <v>26</v>
      </c>
      <c r="B29" s="1">
        <v>6</v>
      </c>
      <c r="C29" s="20">
        <v>540</v>
      </c>
      <c r="D29" s="1">
        <v>0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25">
        <f t="shared" si="0"/>
        <v>1</v>
      </c>
      <c r="L29" s="1">
        <v>2</v>
      </c>
      <c r="M29" s="1">
        <v>4</v>
      </c>
      <c r="N29" s="1">
        <v>1</v>
      </c>
      <c r="O29" s="1">
        <v>0</v>
      </c>
      <c r="P29" s="25">
        <f t="shared" si="1"/>
        <v>7</v>
      </c>
      <c r="Q29" s="16">
        <f t="shared" si="2"/>
        <v>0.1429</v>
      </c>
      <c r="R29" s="13"/>
      <c r="Z29" t="str">
        <f t="shared" si="3"/>
        <v/>
      </c>
    </row>
    <row r="30" spans="1:26" x14ac:dyDescent="0.3">
      <c r="A30" s="3" t="s">
        <v>27</v>
      </c>
      <c r="B30" s="1">
        <v>5</v>
      </c>
      <c r="C30" s="20">
        <v>450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25">
        <f t="shared" si="0"/>
        <v>1</v>
      </c>
      <c r="L30" s="1">
        <v>3</v>
      </c>
      <c r="M30" s="1">
        <v>4</v>
      </c>
      <c r="N30" s="1">
        <v>3</v>
      </c>
      <c r="O30" s="1">
        <v>0</v>
      </c>
      <c r="P30" s="25">
        <f t="shared" si="1"/>
        <v>10</v>
      </c>
      <c r="Q30" s="16">
        <f t="shared" si="2"/>
        <v>0.1</v>
      </c>
      <c r="R30" s="13"/>
      <c r="Z30" t="str">
        <f t="shared" si="3"/>
        <v/>
      </c>
    </row>
    <row r="31" spans="1:26" x14ac:dyDescent="0.3">
      <c r="A31" s="3" t="s">
        <v>28</v>
      </c>
      <c r="B31" s="1">
        <v>5</v>
      </c>
      <c r="C31" s="20">
        <v>219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25">
        <f t="shared" si="0"/>
        <v>1</v>
      </c>
      <c r="L31" s="1">
        <v>2</v>
      </c>
      <c r="M31" s="1">
        <v>1</v>
      </c>
      <c r="N31" s="1">
        <v>0</v>
      </c>
      <c r="O31" s="1">
        <v>0</v>
      </c>
      <c r="P31" s="25">
        <f t="shared" si="1"/>
        <v>3</v>
      </c>
      <c r="Q31" s="16">
        <f t="shared" si="2"/>
        <v>0.33329999999999999</v>
      </c>
      <c r="R31" s="13"/>
      <c r="Z31" t="str">
        <f t="shared" si="3"/>
        <v/>
      </c>
    </row>
    <row r="32" spans="1:26" x14ac:dyDescent="0.3">
      <c r="A32" s="3" t="s">
        <v>29</v>
      </c>
      <c r="B32" s="1">
        <v>3</v>
      </c>
      <c r="C32" s="20">
        <v>205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25">
        <f t="shared" si="0"/>
        <v>1</v>
      </c>
      <c r="L32" s="1">
        <v>1</v>
      </c>
      <c r="M32" s="1">
        <v>1</v>
      </c>
      <c r="N32" s="1">
        <v>0</v>
      </c>
      <c r="O32" s="1">
        <v>0</v>
      </c>
      <c r="P32" s="25">
        <f t="shared" si="1"/>
        <v>2</v>
      </c>
      <c r="Q32" s="16">
        <f t="shared" si="2"/>
        <v>0.5</v>
      </c>
      <c r="R32" s="13"/>
      <c r="Z32" t="str">
        <f t="shared" si="3"/>
        <v/>
      </c>
    </row>
    <row r="33" spans="1:26" x14ac:dyDescent="0.3">
      <c r="A33" s="3" t="s">
        <v>30</v>
      </c>
      <c r="B33" s="1">
        <v>3</v>
      </c>
      <c r="C33" s="20">
        <v>210</v>
      </c>
      <c r="D33" s="1">
        <v>0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25">
        <f t="shared" si="0"/>
        <v>1</v>
      </c>
      <c r="L33" s="1">
        <v>3</v>
      </c>
      <c r="M33" s="1">
        <v>3</v>
      </c>
      <c r="N33" s="1">
        <v>4</v>
      </c>
      <c r="O33" s="1">
        <v>0</v>
      </c>
      <c r="P33" s="25">
        <f t="shared" si="1"/>
        <v>10</v>
      </c>
      <c r="Q33" s="16">
        <f t="shared" si="2"/>
        <v>0.1</v>
      </c>
      <c r="R33" s="13"/>
      <c r="Z33" t="str">
        <f t="shared" si="3"/>
        <v/>
      </c>
    </row>
    <row r="34" spans="1:26" x14ac:dyDescent="0.3">
      <c r="A34" s="3" t="s">
        <v>31</v>
      </c>
      <c r="B34" s="1">
        <v>3</v>
      </c>
      <c r="C34" s="20">
        <v>145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25">
        <f t="shared" si="0"/>
        <v>1</v>
      </c>
      <c r="L34" s="1">
        <v>1</v>
      </c>
      <c r="M34" s="1">
        <v>3</v>
      </c>
      <c r="N34" s="1">
        <v>0</v>
      </c>
      <c r="O34" s="1">
        <v>0</v>
      </c>
      <c r="P34" s="25">
        <f t="shared" si="1"/>
        <v>4</v>
      </c>
      <c r="Q34" s="16">
        <f t="shared" si="2"/>
        <v>0.25</v>
      </c>
      <c r="R34" s="13"/>
      <c r="Z34" t="str">
        <f t="shared" si="3"/>
        <v/>
      </c>
    </row>
    <row r="35" spans="1:26" x14ac:dyDescent="0.3">
      <c r="A35" s="3" t="s">
        <v>32</v>
      </c>
      <c r="B35" s="1">
        <v>5</v>
      </c>
      <c r="C35" s="20">
        <v>441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25">
        <f t="shared" ref="K35:K66" si="6">SUM(D35:G35)</f>
        <v>1</v>
      </c>
      <c r="L35" s="1">
        <v>3</v>
      </c>
      <c r="M35" s="1">
        <v>3</v>
      </c>
      <c r="N35" s="1">
        <v>6</v>
      </c>
      <c r="O35" s="1">
        <v>0</v>
      </c>
      <c r="P35" s="25">
        <f t="shared" ref="P35:P66" si="7">SUM(L35:O35)</f>
        <v>12</v>
      </c>
      <c r="Q35" s="16">
        <f t="shared" ref="Q35:Q66" si="8">ROUND(K35/P35,4)</f>
        <v>8.3299999999999999E-2</v>
      </c>
      <c r="R35" s="13"/>
      <c r="Z35" t="str">
        <f t="shared" si="3"/>
        <v/>
      </c>
    </row>
    <row r="36" spans="1:26" x14ac:dyDescent="0.3">
      <c r="A36" s="5" t="s">
        <v>101</v>
      </c>
      <c r="B36" s="1">
        <v>3</v>
      </c>
      <c r="C36" s="20">
        <v>54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25">
        <f t="shared" si="6"/>
        <v>1</v>
      </c>
      <c r="L36" s="1">
        <v>2</v>
      </c>
      <c r="M36" s="1">
        <v>0</v>
      </c>
      <c r="N36" s="1">
        <v>0</v>
      </c>
      <c r="O36" s="1">
        <v>0</v>
      </c>
      <c r="P36" s="25">
        <f t="shared" si="7"/>
        <v>2</v>
      </c>
      <c r="Q36" s="16">
        <f t="shared" si="8"/>
        <v>0.5</v>
      </c>
      <c r="R36" s="13"/>
      <c r="Z36" t="str">
        <f t="shared" si="3"/>
        <v/>
      </c>
    </row>
    <row r="37" spans="1:26" x14ac:dyDescent="0.3">
      <c r="A37" s="27" t="s">
        <v>100</v>
      </c>
      <c r="B37" s="1">
        <v>4</v>
      </c>
      <c r="C37" s="20">
        <v>355</v>
      </c>
      <c r="D37" s="1">
        <v>0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25">
        <f t="shared" si="6"/>
        <v>1</v>
      </c>
      <c r="L37" s="1">
        <v>3</v>
      </c>
      <c r="M37" s="1">
        <v>0</v>
      </c>
      <c r="N37" s="1">
        <v>4</v>
      </c>
      <c r="O37" s="1">
        <v>0</v>
      </c>
      <c r="P37" s="25">
        <f t="shared" si="7"/>
        <v>7</v>
      </c>
      <c r="Q37" s="16">
        <f t="shared" si="8"/>
        <v>0.1429</v>
      </c>
      <c r="R37" s="13"/>
      <c r="Z37" t="str">
        <f t="shared" si="3"/>
        <v/>
      </c>
    </row>
    <row r="38" spans="1:26" x14ac:dyDescent="0.3">
      <c r="A38" s="3" t="s">
        <v>33</v>
      </c>
      <c r="B38" s="1">
        <v>4</v>
      </c>
      <c r="C38" s="20">
        <v>390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25">
        <f t="shared" si="6"/>
        <v>1</v>
      </c>
      <c r="L38" s="1">
        <v>2</v>
      </c>
      <c r="M38" s="1">
        <v>0</v>
      </c>
      <c r="N38" s="1">
        <v>3</v>
      </c>
      <c r="O38" s="1">
        <v>0</v>
      </c>
      <c r="P38" s="25">
        <f t="shared" si="7"/>
        <v>5</v>
      </c>
      <c r="Q38" s="16">
        <f t="shared" si="8"/>
        <v>0.2</v>
      </c>
      <c r="R38" s="13"/>
      <c r="Z38" t="str">
        <f t="shared" si="3"/>
        <v/>
      </c>
    </row>
    <row r="39" spans="1:26" x14ac:dyDescent="0.3">
      <c r="A39" s="3" t="s">
        <v>34</v>
      </c>
      <c r="B39" s="1">
        <v>4</v>
      </c>
      <c r="C39" s="20">
        <v>315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25">
        <f t="shared" si="6"/>
        <v>1</v>
      </c>
      <c r="L39" s="1">
        <v>2</v>
      </c>
      <c r="M39" s="1">
        <v>2</v>
      </c>
      <c r="N39" s="1">
        <v>5</v>
      </c>
      <c r="O39" s="1">
        <v>0</v>
      </c>
      <c r="P39" s="25">
        <f t="shared" si="7"/>
        <v>9</v>
      </c>
      <c r="Q39" s="16">
        <f t="shared" si="8"/>
        <v>0.1111</v>
      </c>
      <c r="R39" s="13"/>
      <c r="Z39" t="str">
        <f t="shared" si="3"/>
        <v/>
      </c>
    </row>
    <row r="40" spans="1:26" x14ac:dyDescent="0.3">
      <c r="A40" s="3" t="s">
        <v>35</v>
      </c>
      <c r="B40" s="1">
        <v>4</v>
      </c>
      <c r="C40" s="20">
        <v>390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25">
        <f t="shared" si="6"/>
        <v>1</v>
      </c>
      <c r="L40" s="1">
        <v>3</v>
      </c>
      <c r="M40" s="1">
        <v>3</v>
      </c>
      <c r="N40" s="1">
        <v>1</v>
      </c>
      <c r="O40" s="1">
        <v>0</v>
      </c>
      <c r="P40" s="25">
        <f t="shared" si="7"/>
        <v>7</v>
      </c>
      <c r="Q40" s="16">
        <f t="shared" si="8"/>
        <v>0.1429</v>
      </c>
      <c r="R40" s="13"/>
      <c r="Z40" t="str">
        <f t="shared" si="3"/>
        <v/>
      </c>
    </row>
    <row r="41" spans="1:26" x14ac:dyDescent="0.3">
      <c r="A41" s="3" t="s">
        <v>36</v>
      </c>
      <c r="B41" s="1">
        <v>4</v>
      </c>
      <c r="C41" s="20">
        <v>354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25">
        <f t="shared" si="6"/>
        <v>1</v>
      </c>
      <c r="L41" s="1">
        <v>2</v>
      </c>
      <c r="M41" s="1">
        <v>0</v>
      </c>
      <c r="N41" s="1">
        <v>1</v>
      </c>
      <c r="O41" s="1">
        <v>0</v>
      </c>
      <c r="P41" s="25">
        <f t="shared" si="7"/>
        <v>3</v>
      </c>
      <c r="Q41" s="16">
        <f t="shared" si="8"/>
        <v>0.33329999999999999</v>
      </c>
      <c r="R41" s="13"/>
      <c r="Z41" t="str">
        <f t="shared" si="3"/>
        <v/>
      </c>
    </row>
    <row r="42" spans="1:26" x14ac:dyDescent="0.3">
      <c r="A42" s="3" t="s">
        <v>37</v>
      </c>
      <c r="B42" s="1">
        <v>4</v>
      </c>
      <c r="C42" s="20">
        <v>360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25">
        <f t="shared" si="6"/>
        <v>1</v>
      </c>
      <c r="L42" s="1">
        <v>4</v>
      </c>
      <c r="M42" s="1">
        <v>2</v>
      </c>
      <c r="N42" s="1">
        <v>1</v>
      </c>
      <c r="O42" s="1">
        <v>0</v>
      </c>
      <c r="P42" s="25">
        <f t="shared" si="7"/>
        <v>7</v>
      </c>
      <c r="Q42" s="16">
        <f t="shared" si="8"/>
        <v>0.1429</v>
      </c>
      <c r="R42" s="13"/>
      <c r="Z42" t="str">
        <f t="shared" si="3"/>
        <v/>
      </c>
    </row>
    <row r="43" spans="1:26" x14ac:dyDescent="0.3">
      <c r="A43" s="3" t="s">
        <v>38</v>
      </c>
      <c r="B43" s="1">
        <v>4</v>
      </c>
      <c r="C43" s="20">
        <v>391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25">
        <f t="shared" si="6"/>
        <v>1</v>
      </c>
      <c r="L43" s="1">
        <v>1</v>
      </c>
      <c r="M43" s="1">
        <v>0</v>
      </c>
      <c r="N43" s="1">
        <v>0</v>
      </c>
      <c r="O43" s="1">
        <v>0</v>
      </c>
      <c r="P43" s="25">
        <f t="shared" si="7"/>
        <v>1</v>
      </c>
      <c r="Q43" s="16">
        <f t="shared" si="8"/>
        <v>1</v>
      </c>
      <c r="R43" s="13"/>
      <c r="Z43" t="str">
        <f t="shared" si="3"/>
        <v/>
      </c>
    </row>
    <row r="44" spans="1:26" x14ac:dyDescent="0.3">
      <c r="A44" s="3" t="s">
        <v>39</v>
      </c>
      <c r="B44" s="1">
        <v>5</v>
      </c>
      <c r="C44" s="20">
        <v>450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25">
        <f t="shared" si="6"/>
        <v>1</v>
      </c>
      <c r="L44" s="1">
        <v>6</v>
      </c>
      <c r="M44" s="1">
        <v>1</v>
      </c>
      <c r="N44" s="1">
        <v>3</v>
      </c>
      <c r="O44" s="1">
        <v>0</v>
      </c>
      <c r="P44" s="25">
        <f t="shared" si="7"/>
        <v>10</v>
      </c>
      <c r="Q44" s="16">
        <f t="shared" si="8"/>
        <v>0.1</v>
      </c>
      <c r="R44" s="13"/>
      <c r="Z44" t="str">
        <f t="shared" si="3"/>
        <v>b</v>
      </c>
    </row>
    <row r="45" spans="1:26" x14ac:dyDescent="0.3">
      <c r="A45" s="3" t="s">
        <v>40</v>
      </c>
      <c r="B45" s="1">
        <v>4</v>
      </c>
      <c r="C45" s="20">
        <v>380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25">
        <f t="shared" si="6"/>
        <v>1</v>
      </c>
      <c r="L45" s="1">
        <v>2</v>
      </c>
      <c r="M45" s="1">
        <v>6</v>
      </c>
      <c r="N45" s="1">
        <v>1</v>
      </c>
      <c r="O45" s="1">
        <v>1</v>
      </c>
      <c r="P45" s="25">
        <f t="shared" si="7"/>
        <v>10</v>
      </c>
      <c r="Q45" s="16">
        <f t="shared" si="8"/>
        <v>0.1</v>
      </c>
      <c r="R45" s="13"/>
      <c r="Z45" t="str">
        <f t="shared" si="3"/>
        <v/>
      </c>
    </row>
    <row r="46" spans="1:26" x14ac:dyDescent="0.3">
      <c r="A46" s="3" t="s">
        <v>41</v>
      </c>
      <c r="B46" s="1">
        <v>3</v>
      </c>
      <c r="C46" s="20">
        <v>165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25">
        <f t="shared" si="6"/>
        <v>1</v>
      </c>
      <c r="L46" s="1">
        <v>2</v>
      </c>
      <c r="M46" s="1">
        <v>2</v>
      </c>
      <c r="N46" s="1">
        <v>0</v>
      </c>
      <c r="O46" s="1">
        <v>0</v>
      </c>
      <c r="P46" s="25">
        <f t="shared" si="7"/>
        <v>4</v>
      </c>
      <c r="Q46" s="16">
        <f t="shared" si="8"/>
        <v>0.25</v>
      </c>
      <c r="R46" s="13"/>
      <c r="Z46" t="str">
        <f t="shared" si="3"/>
        <v/>
      </c>
    </row>
    <row r="47" spans="1:26" x14ac:dyDescent="0.3">
      <c r="A47" s="3" t="s">
        <v>42</v>
      </c>
      <c r="B47" s="1">
        <v>6</v>
      </c>
      <c r="C47" s="20">
        <v>509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25">
        <f t="shared" si="6"/>
        <v>1</v>
      </c>
      <c r="L47" s="1">
        <v>1</v>
      </c>
      <c r="M47" s="1">
        <v>2</v>
      </c>
      <c r="N47" s="1">
        <v>1</v>
      </c>
      <c r="O47" s="1">
        <v>0</v>
      </c>
      <c r="P47" s="25">
        <f t="shared" si="7"/>
        <v>4</v>
      </c>
      <c r="Q47" s="16">
        <f t="shared" si="8"/>
        <v>0.25</v>
      </c>
      <c r="R47" s="13"/>
      <c r="Z47" t="str">
        <f t="shared" si="3"/>
        <v/>
      </c>
    </row>
    <row r="48" spans="1:26" x14ac:dyDescent="0.3">
      <c r="A48" s="3" t="s">
        <v>43</v>
      </c>
      <c r="B48" s="1">
        <v>5</v>
      </c>
      <c r="C48" s="20">
        <v>364</v>
      </c>
      <c r="D48" s="1">
        <v>0</v>
      </c>
      <c r="E48" s="1">
        <v>1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25">
        <f t="shared" si="6"/>
        <v>1</v>
      </c>
      <c r="L48" s="1">
        <v>2</v>
      </c>
      <c r="M48" s="1">
        <v>4</v>
      </c>
      <c r="N48" s="1">
        <v>0</v>
      </c>
      <c r="O48" s="1">
        <v>0</v>
      </c>
      <c r="P48" s="25">
        <f t="shared" si="7"/>
        <v>6</v>
      </c>
      <c r="Q48" s="16">
        <f t="shared" si="8"/>
        <v>0.16669999999999999</v>
      </c>
      <c r="R48" s="13"/>
      <c r="Z48" t="str">
        <f t="shared" si="3"/>
        <v/>
      </c>
    </row>
    <row r="49" spans="1:26" x14ac:dyDescent="0.3">
      <c r="A49" s="3" t="s">
        <v>44</v>
      </c>
      <c r="B49" s="1">
        <v>5</v>
      </c>
      <c r="C49" s="20">
        <v>359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25">
        <f t="shared" si="6"/>
        <v>1</v>
      </c>
      <c r="L49" s="1">
        <v>2</v>
      </c>
      <c r="M49" s="1">
        <v>5</v>
      </c>
      <c r="N49" s="1">
        <v>3</v>
      </c>
      <c r="O49" s="1">
        <v>0</v>
      </c>
      <c r="P49" s="25">
        <f t="shared" si="7"/>
        <v>10</v>
      </c>
      <c r="Q49" s="16">
        <f t="shared" si="8"/>
        <v>0.1</v>
      </c>
      <c r="R49" s="13"/>
      <c r="Z49" t="str">
        <f t="shared" si="3"/>
        <v/>
      </c>
    </row>
    <row r="50" spans="1:26" x14ac:dyDescent="0.3">
      <c r="A50" s="3" t="s">
        <v>45</v>
      </c>
      <c r="B50" s="1">
        <v>5</v>
      </c>
      <c r="C50" s="20">
        <v>480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25">
        <f t="shared" si="6"/>
        <v>1</v>
      </c>
      <c r="L50" s="1">
        <v>1</v>
      </c>
      <c r="M50" s="1">
        <v>0</v>
      </c>
      <c r="N50" s="1">
        <v>0</v>
      </c>
      <c r="O50" s="1">
        <v>0</v>
      </c>
      <c r="P50" s="25">
        <f t="shared" si="7"/>
        <v>1</v>
      </c>
      <c r="Q50" s="16">
        <f t="shared" si="8"/>
        <v>1</v>
      </c>
      <c r="R50" s="13"/>
      <c r="Z50" t="str">
        <f t="shared" si="3"/>
        <v>b</v>
      </c>
    </row>
    <row r="51" spans="1:26" x14ac:dyDescent="0.3">
      <c r="A51" s="3" t="s">
        <v>46</v>
      </c>
      <c r="B51" s="1">
        <v>3</v>
      </c>
      <c r="C51" s="20">
        <v>272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25">
        <f t="shared" si="6"/>
        <v>1</v>
      </c>
      <c r="L51" s="1">
        <v>1</v>
      </c>
      <c r="M51" s="1">
        <v>1</v>
      </c>
      <c r="N51" s="1">
        <v>0</v>
      </c>
      <c r="O51" s="1">
        <v>0</v>
      </c>
      <c r="P51" s="25">
        <f t="shared" si="7"/>
        <v>2</v>
      </c>
      <c r="Q51" s="16">
        <f t="shared" si="8"/>
        <v>0.5</v>
      </c>
      <c r="R51" s="13"/>
      <c r="Z51" t="str">
        <f t="shared" si="3"/>
        <v/>
      </c>
    </row>
    <row r="52" spans="1:26" x14ac:dyDescent="0.3">
      <c r="A52" s="3" t="s">
        <v>47</v>
      </c>
      <c r="B52" s="1">
        <v>4</v>
      </c>
      <c r="C52" s="20">
        <v>360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25">
        <f t="shared" si="6"/>
        <v>1</v>
      </c>
      <c r="L52" s="1">
        <v>1</v>
      </c>
      <c r="M52" s="1">
        <v>4</v>
      </c>
      <c r="N52" s="1">
        <v>5</v>
      </c>
      <c r="O52" s="1">
        <v>0</v>
      </c>
      <c r="P52" s="25">
        <f t="shared" si="7"/>
        <v>10</v>
      </c>
      <c r="Q52" s="16">
        <f t="shared" si="8"/>
        <v>0.1</v>
      </c>
      <c r="R52" s="13"/>
      <c r="Z52" t="str">
        <f t="shared" si="3"/>
        <v/>
      </c>
    </row>
    <row r="53" spans="1:26" x14ac:dyDescent="0.3">
      <c r="A53" s="3" t="s">
        <v>48</v>
      </c>
      <c r="B53" s="1">
        <v>6</v>
      </c>
      <c r="C53" s="20">
        <v>570</v>
      </c>
      <c r="D53" s="1">
        <v>1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25">
        <f t="shared" si="6"/>
        <v>1</v>
      </c>
      <c r="L53" s="1">
        <v>6</v>
      </c>
      <c r="M53" s="1">
        <v>6</v>
      </c>
      <c r="N53" s="1">
        <v>2</v>
      </c>
      <c r="O53" s="1">
        <v>0</v>
      </c>
      <c r="P53" s="25">
        <f t="shared" si="7"/>
        <v>14</v>
      </c>
      <c r="Q53" s="16">
        <f t="shared" si="8"/>
        <v>7.1400000000000005E-2</v>
      </c>
      <c r="R53" s="13"/>
      <c r="Z53" t="str">
        <f t="shared" si="3"/>
        <v/>
      </c>
    </row>
    <row r="54" spans="1:26" x14ac:dyDescent="0.3">
      <c r="A54" s="3" t="s">
        <v>49</v>
      </c>
      <c r="B54" s="1">
        <v>2</v>
      </c>
      <c r="C54" s="20">
        <v>21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25">
        <f t="shared" si="6"/>
        <v>1</v>
      </c>
      <c r="L54" s="1">
        <v>2</v>
      </c>
      <c r="M54" s="1">
        <v>0</v>
      </c>
      <c r="N54" s="1">
        <v>0</v>
      </c>
      <c r="O54" s="1">
        <v>0</v>
      </c>
      <c r="P54" s="25">
        <f t="shared" si="7"/>
        <v>2</v>
      </c>
      <c r="Q54" s="16">
        <f t="shared" si="8"/>
        <v>0.5</v>
      </c>
      <c r="R54" s="13"/>
      <c r="Z54" t="str">
        <f t="shared" si="3"/>
        <v/>
      </c>
    </row>
    <row r="55" spans="1:26" x14ac:dyDescent="0.3">
      <c r="A55" s="3" t="s">
        <v>50</v>
      </c>
      <c r="B55" s="1">
        <v>2</v>
      </c>
      <c r="C55" s="20">
        <v>56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25">
        <f t="shared" si="6"/>
        <v>1</v>
      </c>
      <c r="L55" s="1">
        <v>2</v>
      </c>
      <c r="M55" s="1">
        <v>0</v>
      </c>
      <c r="N55" s="1">
        <v>0</v>
      </c>
      <c r="O55" s="1">
        <v>0</v>
      </c>
      <c r="P55" s="25">
        <f t="shared" si="7"/>
        <v>2</v>
      </c>
      <c r="Q55" s="16">
        <f t="shared" si="8"/>
        <v>0.5</v>
      </c>
      <c r="R55" s="13"/>
      <c r="Z55" t="str">
        <f t="shared" si="3"/>
        <v/>
      </c>
    </row>
    <row r="56" spans="1:26" x14ac:dyDescent="0.3">
      <c r="A56" s="3" t="s">
        <v>51</v>
      </c>
      <c r="B56" s="1">
        <v>6</v>
      </c>
      <c r="C56" s="20">
        <v>540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25">
        <f t="shared" si="6"/>
        <v>1</v>
      </c>
      <c r="L56" s="1">
        <v>3</v>
      </c>
      <c r="M56" s="1">
        <v>1</v>
      </c>
      <c r="N56" s="1">
        <v>1</v>
      </c>
      <c r="O56" s="1">
        <v>0</v>
      </c>
      <c r="P56" s="25">
        <f t="shared" si="7"/>
        <v>5</v>
      </c>
      <c r="Q56" s="16">
        <f t="shared" si="8"/>
        <v>0.2</v>
      </c>
      <c r="R56" s="13"/>
      <c r="Z56" t="str">
        <f t="shared" si="3"/>
        <v/>
      </c>
    </row>
    <row r="57" spans="1:26" x14ac:dyDescent="0.3">
      <c r="A57" s="3" t="s">
        <v>52</v>
      </c>
      <c r="B57" s="1">
        <v>3</v>
      </c>
      <c r="C57" s="20">
        <v>38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25">
        <f t="shared" si="6"/>
        <v>1</v>
      </c>
      <c r="L57" s="1">
        <v>1</v>
      </c>
      <c r="M57" s="1">
        <v>0</v>
      </c>
      <c r="N57" s="1">
        <v>0</v>
      </c>
      <c r="O57" s="1">
        <v>0</v>
      </c>
      <c r="P57" s="25">
        <f t="shared" si="7"/>
        <v>1</v>
      </c>
      <c r="Q57" s="16">
        <f t="shared" si="8"/>
        <v>1</v>
      </c>
      <c r="R57" s="13"/>
      <c r="Z57" t="str">
        <f t="shared" si="3"/>
        <v/>
      </c>
    </row>
    <row r="58" spans="1:26" x14ac:dyDescent="0.3">
      <c r="A58" s="3" t="s">
        <v>53</v>
      </c>
      <c r="B58" s="1">
        <v>2</v>
      </c>
      <c r="C58" s="20">
        <v>122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25">
        <f t="shared" si="6"/>
        <v>1</v>
      </c>
      <c r="L58" s="1">
        <v>2</v>
      </c>
      <c r="M58" s="1">
        <v>1</v>
      </c>
      <c r="N58" s="1">
        <v>0</v>
      </c>
      <c r="O58" s="1">
        <v>0</v>
      </c>
      <c r="P58" s="25">
        <f t="shared" si="7"/>
        <v>3</v>
      </c>
      <c r="Q58" s="16">
        <f t="shared" si="8"/>
        <v>0.33329999999999999</v>
      </c>
      <c r="R58" s="13"/>
      <c r="Z58" t="str">
        <f t="shared" si="3"/>
        <v/>
      </c>
    </row>
    <row r="59" spans="1:26" x14ac:dyDescent="0.3">
      <c r="A59" s="3" t="s">
        <v>54</v>
      </c>
      <c r="B59" s="1">
        <v>4</v>
      </c>
      <c r="C59" s="20">
        <v>277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25">
        <f t="shared" si="6"/>
        <v>1</v>
      </c>
      <c r="L59" s="1">
        <v>1</v>
      </c>
      <c r="M59" s="1">
        <v>4</v>
      </c>
      <c r="N59" s="1">
        <v>2</v>
      </c>
      <c r="O59" s="1">
        <v>0</v>
      </c>
      <c r="P59" s="25">
        <f t="shared" si="7"/>
        <v>7</v>
      </c>
      <c r="Q59" s="16">
        <f t="shared" si="8"/>
        <v>0.1429</v>
      </c>
      <c r="R59" s="13"/>
      <c r="Z59" t="str">
        <f t="shared" si="3"/>
        <v/>
      </c>
    </row>
    <row r="60" spans="1:26" x14ac:dyDescent="0.3">
      <c r="A60" s="3" t="s">
        <v>55</v>
      </c>
      <c r="B60" s="1">
        <v>3</v>
      </c>
      <c r="C60" s="20">
        <v>154</v>
      </c>
      <c r="D60" s="1">
        <v>1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25">
        <f t="shared" si="6"/>
        <v>1</v>
      </c>
      <c r="L60" s="1">
        <v>1</v>
      </c>
      <c r="M60" s="1">
        <v>1</v>
      </c>
      <c r="N60" s="1">
        <v>0</v>
      </c>
      <c r="O60" s="1">
        <v>0</v>
      </c>
      <c r="P60" s="25">
        <f t="shared" si="7"/>
        <v>2</v>
      </c>
      <c r="Q60" s="16">
        <f t="shared" si="8"/>
        <v>0.5</v>
      </c>
      <c r="R60" s="13"/>
      <c r="Z60" t="str">
        <f t="shared" si="3"/>
        <v/>
      </c>
    </row>
    <row r="61" spans="1:26" x14ac:dyDescent="0.3">
      <c r="A61" s="3" t="s">
        <v>56</v>
      </c>
      <c r="B61" s="1">
        <v>3</v>
      </c>
      <c r="C61" s="20">
        <v>270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25">
        <f t="shared" si="6"/>
        <v>1</v>
      </c>
      <c r="L61" s="1">
        <v>2</v>
      </c>
      <c r="M61" s="1">
        <v>1</v>
      </c>
      <c r="N61" s="1">
        <v>0</v>
      </c>
      <c r="O61" s="1">
        <v>0</v>
      </c>
      <c r="P61" s="25">
        <f t="shared" si="7"/>
        <v>3</v>
      </c>
      <c r="Q61" s="16">
        <f t="shared" si="8"/>
        <v>0.33329999999999999</v>
      </c>
      <c r="R61" s="13"/>
      <c r="Z61" t="str">
        <f t="shared" si="3"/>
        <v/>
      </c>
    </row>
    <row r="62" spans="1:26" x14ac:dyDescent="0.3">
      <c r="A62" s="3" t="s">
        <v>57</v>
      </c>
      <c r="B62" s="1">
        <v>7</v>
      </c>
      <c r="C62" s="20">
        <v>602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25">
        <f t="shared" si="6"/>
        <v>1</v>
      </c>
      <c r="L62" s="1">
        <v>7</v>
      </c>
      <c r="M62" s="1">
        <v>6</v>
      </c>
      <c r="N62" s="1">
        <v>3</v>
      </c>
      <c r="O62" s="1">
        <v>1</v>
      </c>
      <c r="P62" s="25">
        <f t="shared" si="7"/>
        <v>17</v>
      </c>
      <c r="Q62" s="16">
        <f t="shared" si="8"/>
        <v>5.8799999999999998E-2</v>
      </c>
      <c r="R62" s="13"/>
      <c r="Z62" t="str">
        <f t="shared" si="3"/>
        <v/>
      </c>
    </row>
    <row r="63" spans="1:26" x14ac:dyDescent="0.3">
      <c r="A63" s="3" t="s">
        <v>58</v>
      </c>
      <c r="B63" s="1">
        <v>5</v>
      </c>
      <c r="C63" s="20">
        <v>450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25">
        <f t="shared" si="6"/>
        <v>1</v>
      </c>
      <c r="L63" s="1">
        <v>2</v>
      </c>
      <c r="M63" s="1">
        <v>0</v>
      </c>
      <c r="N63" s="1">
        <v>0</v>
      </c>
      <c r="O63" s="1">
        <v>0</v>
      </c>
      <c r="P63" s="25">
        <f t="shared" si="7"/>
        <v>2</v>
      </c>
      <c r="Q63" s="16">
        <f t="shared" si="8"/>
        <v>0.5</v>
      </c>
      <c r="R63" s="13"/>
      <c r="Z63" t="str">
        <f t="shared" si="3"/>
        <v/>
      </c>
    </row>
    <row r="64" spans="1:26" x14ac:dyDescent="0.3">
      <c r="A64" s="3" t="s">
        <v>59</v>
      </c>
      <c r="B64" s="1">
        <v>6</v>
      </c>
      <c r="C64" s="20">
        <v>407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25">
        <f t="shared" si="6"/>
        <v>1</v>
      </c>
      <c r="L64" s="1">
        <v>1</v>
      </c>
      <c r="M64" s="1">
        <v>2</v>
      </c>
      <c r="N64" s="1">
        <v>2</v>
      </c>
      <c r="O64" s="1">
        <v>0</v>
      </c>
      <c r="P64" s="25">
        <f t="shared" si="7"/>
        <v>5</v>
      </c>
      <c r="Q64" s="16">
        <f t="shared" si="8"/>
        <v>0.2</v>
      </c>
      <c r="R64" s="13"/>
      <c r="Z64" t="str">
        <f t="shared" si="3"/>
        <v/>
      </c>
    </row>
    <row r="65" spans="1:26" x14ac:dyDescent="0.3">
      <c r="A65" s="3" t="s">
        <v>60</v>
      </c>
      <c r="B65" s="1">
        <v>7</v>
      </c>
      <c r="C65" s="20">
        <v>286</v>
      </c>
      <c r="D65" s="1">
        <v>0</v>
      </c>
      <c r="E65" s="1">
        <v>0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25">
        <f t="shared" si="6"/>
        <v>1</v>
      </c>
      <c r="L65" s="1">
        <v>3</v>
      </c>
      <c r="M65" s="1">
        <v>2</v>
      </c>
      <c r="N65" s="1">
        <v>1</v>
      </c>
      <c r="O65" s="1">
        <v>0</v>
      </c>
      <c r="P65" s="25">
        <f t="shared" si="7"/>
        <v>6</v>
      </c>
      <c r="Q65" s="16">
        <f t="shared" si="8"/>
        <v>0.16669999999999999</v>
      </c>
      <c r="R65" s="13"/>
      <c r="Z65" t="str">
        <f t="shared" si="3"/>
        <v/>
      </c>
    </row>
    <row r="66" spans="1:26" x14ac:dyDescent="0.3">
      <c r="A66" s="3" t="s">
        <v>61</v>
      </c>
      <c r="B66" s="1">
        <v>5</v>
      </c>
      <c r="C66" s="20">
        <v>510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25">
        <f t="shared" si="6"/>
        <v>1</v>
      </c>
      <c r="L66" s="1">
        <v>6</v>
      </c>
      <c r="M66" s="1">
        <v>3</v>
      </c>
      <c r="N66" s="1">
        <v>3</v>
      </c>
      <c r="O66" s="1">
        <v>0</v>
      </c>
      <c r="P66" s="25">
        <f t="shared" si="7"/>
        <v>12</v>
      </c>
      <c r="Q66" s="16">
        <f t="shared" si="8"/>
        <v>8.3299999999999999E-2</v>
      </c>
      <c r="R66" s="13"/>
      <c r="Z66" t="str">
        <f t="shared" si="3"/>
        <v/>
      </c>
    </row>
    <row r="67" spans="1:26" x14ac:dyDescent="0.3">
      <c r="A67" s="3" t="s">
        <v>62</v>
      </c>
      <c r="B67" s="1">
        <v>4</v>
      </c>
      <c r="C67" s="20">
        <v>187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25">
        <f t="shared" ref="K67:K78" si="9">SUM(D67:G67)</f>
        <v>1</v>
      </c>
      <c r="L67" s="1">
        <v>3</v>
      </c>
      <c r="M67" s="1">
        <v>5</v>
      </c>
      <c r="N67" s="1">
        <v>0</v>
      </c>
      <c r="O67" s="1">
        <v>0</v>
      </c>
      <c r="P67" s="25">
        <f t="shared" ref="P67:P78" si="10">SUM(L67:O67)</f>
        <v>8</v>
      </c>
      <c r="Q67" s="16">
        <f t="shared" ref="Q67:Q78" si="11">ROUND(K67/P67,4)</f>
        <v>0.125</v>
      </c>
      <c r="R67" s="13"/>
      <c r="Z67" t="str">
        <f t="shared" si="3"/>
        <v/>
      </c>
    </row>
    <row r="68" spans="1:26" x14ac:dyDescent="0.3">
      <c r="A68" s="3" t="s">
        <v>63</v>
      </c>
      <c r="B68" s="1">
        <v>2</v>
      </c>
      <c r="C68" s="20">
        <v>119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25">
        <f t="shared" si="9"/>
        <v>1</v>
      </c>
      <c r="L68" s="1">
        <v>1</v>
      </c>
      <c r="M68" s="1">
        <v>1</v>
      </c>
      <c r="N68" s="1">
        <v>0</v>
      </c>
      <c r="O68" s="1">
        <v>0</v>
      </c>
      <c r="P68" s="25">
        <f t="shared" si="10"/>
        <v>2</v>
      </c>
      <c r="Q68" s="16">
        <f t="shared" si="11"/>
        <v>0.5</v>
      </c>
      <c r="R68" s="13"/>
      <c r="Z68" t="str">
        <f t="shared" ref="Z68:Z78" si="12">IF(K68=J68,"b","")</f>
        <v/>
      </c>
    </row>
    <row r="69" spans="1:26" x14ac:dyDescent="0.3">
      <c r="A69" s="3" t="s">
        <v>64</v>
      </c>
      <c r="B69" s="1">
        <v>5</v>
      </c>
      <c r="C69" s="20">
        <v>450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25">
        <f t="shared" si="9"/>
        <v>1</v>
      </c>
      <c r="L69" s="1">
        <v>2</v>
      </c>
      <c r="M69" s="1">
        <v>3</v>
      </c>
      <c r="N69" s="1">
        <v>1</v>
      </c>
      <c r="O69" s="1">
        <v>0</v>
      </c>
      <c r="P69" s="25">
        <f t="shared" si="10"/>
        <v>6</v>
      </c>
      <c r="Q69" s="16">
        <f t="shared" si="11"/>
        <v>0.16669999999999999</v>
      </c>
      <c r="R69" s="13"/>
      <c r="Z69" t="str">
        <f t="shared" si="12"/>
        <v/>
      </c>
    </row>
    <row r="70" spans="1:26" x14ac:dyDescent="0.3">
      <c r="A70" s="3" t="s">
        <v>65</v>
      </c>
      <c r="B70" s="1">
        <v>3</v>
      </c>
      <c r="C70" s="20">
        <v>169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25">
        <f t="shared" si="9"/>
        <v>1</v>
      </c>
      <c r="L70" s="1">
        <v>3</v>
      </c>
      <c r="M70" s="1">
        <v>1</v>
      </c>
      <c r="N70" s="1">
        <v>0</v>
      </c>
      <c r="O70" s="1">
        <v>0</v>
      </c>
      <c r="P70" s="25">
        <f t="shared" si="10"/>
        <v>4</v>
      </c>
      <c r="Q70" s="16">
        <f t="shared" si="11"/>
        <v>0.25</v>
      </c>
      <c r="R70" s="13"/>
      <c r="Z70" t="str">
        <f t="shared" si="12"/>
        <v>b</v>
      </c>
    </row>
    <row r="71" spans="1:26" x14ac:dyDescent="0.3">
      <c r="A71" s="3" t="s">
        <v>66</v>
      </c>
      <c r="B71" s="1">
        <v>3</v>
      </c>
      <c r="C71" s="20">
        <v>225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25">
        <f t="shared" si="9"/>
        <v>1</v>
      </c>
      <c r="L71" s="1">
        <v>1</v>
      </c>
      <c r="M71" s="1">
        <v>1</v>
      </c>
      <c r="N71" s="1">
        <v>0</v>
      </c>
      <c r="O71" s="1">
        <v>0</v>
      </c>
      <c r="P71" s="25">
        <f t="shared" si="10"/>
        <v>2</v>
      </c>
      <c r="Q71" s="16">
        <f t="shared" si="11"/>
        <v>0.5</v>
      </c>
      <c r="R71" s="13"/>
      <c r="Z71" t="str">
        <f t="shared" si="12"/>
        <v/>
      </c>
    </row>
    <row r="72" spans="1:26" x14ac:dyDescent="0.3">
      <c r="A72" s="3" t="s">
        <v>67</v>
      </c>
      <c r="B72" s="1">
        <v>4</v>
      </c>
      <c r="C72" s="20">
        <v>278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25">
        <f t="shared" si="9"/>
        <v>1</v>
      </c>
      <c r="L72" s="1">
        <v>2</v>
      </c>
      <c r="M72" s="1">
        <v>2</v>
      </c>
      <c r="N72" s="1">
        <v>0</v>
      </c>
      <c r="O72" s="1">
        <v>0</v>
      </c>
      <c r="P72" s="25">
        <f t="shared" si="10"/>
        <v>4</v>
      </c>
      <c r="Q72" s="16">
        <f t="shared" si="11"/>
        <v>0.25</v>
      </c>
      <c r="R72" s="13"/>
      <c r="Z72" t="str">
        <f t="shared" si="12"/>
        <v/>
      </c>
    </row>
    <row r="73" spans="1:26" x14ac:dyDescent="0.3">
      <c r="A73" s="3" t="s">
        <v>68</v>
      </c>
      <c r="B73" s="1">
        <v>4</v>
      </c>
      <c r="C73" s="20">
        <v>290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1</v>
      </c>
      <c r="K73" s="25">
        <f t="shared" si="9"/>
        <v>1</v>
      </c>
      <c r="L73" s="1">
        <v>4</v>
      </c>
      <c r="M73" s="1">
        <v>5</v>
      </c>
      <c r="N73" s="1">
        <v>2</v>
      </c>
      <c r="O73" s="1">
        <v>0</v>
      </c>
      <c r="P73" s="25">
        <f t="shared" si="10"/>
        <v>11</v>
      </c>
      <c r="Q73" s="16">
        <f t="shared" si="11"/>
        <v>9.0899999999999995E-2</v>
      </c>
      <c r="R73" s="13"/>
      <c r="Z73" t="str">
        <f t="shared" si="12"/>
        <v>b</v>
      </c>
    </row>
    <row r="74" spans="1:26" x14ac:dyDescent="0.3">
      <c r="A74" s="3" t="s">
        <v>69</v>
      </c>
      <c r="B74" s="1">
        <v>4</v>
      </c>
      <c r="C74" s="20">
        <v>181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25">
        <f t="shared" si="9"/>
        <v>1</v>
      </c>
      <c r="L74" s="1">
        <v>2</v>
      </c>
      <c r="M74" s="1">
        <v>0</v>
      </c>
      <c r="N74" s="1">
        <v>0</v>
      </c>
      <c r="O74" s="1">
        <v>0</v>
      </c>
      <c r="P74" s="25">
        <f t="shared" si="10"/>
        <v>2</v>
      </c>
      <c r="Q74" s="16">
        <f t="shared" si="11"/>
        <v>0.5</v>
      </c>
      <c r="R74" s="13"/>
      <c r="Z74" t="str">
        <f t="shared" si="12"/>
        <v/>
      </c>
    </row>
    <row r="75" spans="1:26" x14ac:dyDescent="0.3">
      <c r="A75" s="3" t="s">
        <v>70</v>
      </c>
      <c r="B75" s="1">
        <v>4</v>
      </c>
      <c r="C75" s="20">
        <v>377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25">
        <f t="shared" si="9"/>
        <v>1</v>
      </c>
      <c r="L75" s="1">
        <v>4</v>
      </c>
      <c r="M75" s="1">
        <v>3</v>
      </c>
      <c r="N75" s="1">
        <v>3</v>
      </c>
      <c r="O75" s="1">
        <v>0</v>
      </c>
      <c r="P75" s="25">
        <f t="shared" si="10"/>
        <v>10</v>
      </c>
      <c r="Q75" s="16">
        <f t="shared" si="11"/>
        <v>0.1</v>
      </c>
      <c r="R75" s="13"/>
      <c r="Z75" t="str">
        <f t="shared" si="12"/>
        <v/>
      </c>
    </row>
    <row r="76" spans="1:26" x14ac:dyDescent="0.3">
      <c r="A76" s="3" t="s">
        <v>71</v>
      </c>
      <c r="B76" s="1">
        <v>5</v>
      </c>
      <c r="C76" s="20">
        <v>214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25">
        <f t="shared" si="9"/>
        <v>1</v>
      </c>
      <c r="L76" s="1">
        <v>2</v>
      </c>
      <c r="M76" s="1">
        <v>0</v>
      </c>
      <c r="N76" s="1">
        <v>0</v>
      </c>
      <c r="O76" s="1">
        <v>0</v>
      </c>
      <c r="P76" s="25">
        <f t="shared" si="10"/>
        <v>2</v>
      </c>
      <c r="Q76" s="16">
        <f t="shared" si="11"/>
        <v>0.5</v>
      </c>
      <c r="R76" s="13"/>
      <c r="Z76" t="str">
        <f t="shared" si="12"/>
        <v/>
      </c>
    </row>
    <row r="77" spans="1:26" x14ac:dyDescent="0.3">
      <c r="A77" s="3" t="s">
        <v>72</v>
      </c>
      <c r="B77" s="1">
        <v>4</v>
      </c>
      <c r="C77" s="20">
        <v>270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25">
        <f t="shared" si="9"/>
        <v>1</v>
      </c>
      <c r="L77" s="1">
        <v>2</v>
      </c>
      <c r="M77" s="1">
        <v>2</v>
      </c>
      <c r="N77" s="1">
        <v>0</v>
      </c>
      <c r="O77" s="1">
        <v>0</v>
      </c>
      <c r="P77" s="25">
        <f t="shared" si="10"/>
        <v>4</v>
      </c>
      <c r="Q77" s="16">
        <f t="shared" si="11"/>
        <v>0.25</v>
      </c>
      <c r="R77" s="13"/>
      <c r="Z77" t="str">
        <f t="shared" si="12"/>
        <v/>
      </c>
    </row>
    <row r="78" spans="1:26" x14ac:dyDescent="0.3">
      <c r="A78" s="3" t="s">
        <v>73</v>
      </c>
      <c r="B78" s="1">
        <v>3</v>
      </c>
      <c r="C78" s="20">
        <v>83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25">
        <f t="shared" si="9"/>
        <v>1</v>
      </c>
      <c r="L78" s="1">
        <v>1</v>
      </c>
      <c r="M78" s="1">
        <v>0</v>
      </c>
      <c r="N78" s="1">
        <v>0</v>
      </c>
      <c r="O78" s="1">
        <v>0</v>
      </c>
      <c r="P78" s="25">
        <f t="shared" si="10"/>
        <v>1</v>
      </c>
      <c r="Q78" s="16">
        <f t="shared" si="11"/>
        <v>1</v>
      </c>
      <c r="R78" s="13"/>
      <c r="Z78" t="str">
        <f t="shared" si="12"/>
        <v/>
      </c>
    </row>
  </sheetData>
  <sortState ref="A3:Q78">
    <sortCondition descending="1" ref="K3:K78"/>
    <sortCondition ref="A3:A78"/>
  </sortState>
  <mergeCells count="10">
    <mergeCell ref="P1:P2"/>
    <mergeCell ref="Q1:Q2"/>
    <mergeCell ref="D1:G1"/>
    <mergeCell ref="H1:I1"/>
    <mergeCell ref="L1:O1"/>
    <mergeCell ref="B1:B2"/>
    <mergeCell ref="A1:A2"/>
    <mergeCell ref="C1:C2"/>
    <mergeCell ref="J1:J2"/>
    <mergeCell ref="K1:K2"/>
  </mergeCells>
  <printOptions headings="1"/>
  <pageMargins left="0.23622047244094491" right="0.23622047244094491" top="0.74803149606299213" bottom="0.74803149606299213" header="0.31496062992125984" footer="0.31496062992125984"/>
  <pageSetup paperSize="8" orientation="landscape" r:id="rId1"/>
  <ignoredErrors>
    <ignoredError sqref="K3:K38 K39:K7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ebstat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2016-11-28T20:39:02Z</dcterms:created>
  <dcterms:modified xsi:type="dcterms:W3CDTF">2016-11-28T20:39:17Z</dcterms:modified>
</cp:coreProperties>
</file>