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19200" windowHeight="10995"/>
  </bookViews>
  <sheets>
    <sheet name="naplo" sheetId="1" r:id="rId1"/>
    <sheet name="Diagram1" sheetId="2" r:id="rId2"/>
  </sheets>
  <definedNames>
    <definedName name="_xlnm._FilterDatabase" localSheetId="0" hidden="1">naplo!$A$1:$D$86</definedName>
    <definedName name="_xlnm.Criteria" localSheetId="0">naplo!#REF!</definedName>
    <definedName name="_xlnm.Extract" localSheetId="0">naplo!#REF!</definedName>
  </definedNames>
  <calcPr calcId="171027"/>
</workbook>
</file>

<file path=xl/calcChain.xml><?xml version="1.0" encoding="utf-8"?>
<calcChain xmlns="http://schemas.openxmlformats.org/spreadsheetml/2006/main">
  <c r="I4" i="1" l="1"/>
  <c r="I6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2" i="1"/>
  <c r="C3" i="1" l="1"/>
  <c r="C4" i="1" l="1"/>
  <c r="C5" i="1" s="1"/>
  <c r="C6" i="1" s="1"/>
  <c r="C7" i="1" s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4" i="1"/>
  <c r="E5" i="1"/>
  <c r="E6" i="1"/>
  <c r="E7" i="1"/>
  <c r="E8" i="1"/>
  <c r="E9" i="1"/>
  <c r="E10" i="1"/>
  <c r="E3" i="1"/>
  <c r="F3" i="1" s="1"/>
  <c r="I5" i="1" l="1"/>
  <c r="F4" i="1" l="1"/>
  <c r="F5" i="1" l="1"/>
  <c r="F6" i="1" l="1"/>
  <c r="F7" i="1" l="1"/>
  <c r="F8" i="1" l="1"/>
  <c r="F9" i="1" l="1"/>
  <c r="F10" i="1" l="1"/>
  <c r="F11" i="1" l="1"/>
  <c r="F12" i="1" l="1"/>
  <c r="F13" i="1" l="1"/>
  <c r="F14" i="1" l="1"/>
  <c r="F15" i="1" l="1"/>
  <c r="F16" i="1" l="1"/>
  <c r="F17" i="1" l="1"/>
  <c r="F18" i="1" l="1"/>
  <c r="F19" i="1" l="1"/>
  <c r="F20" i="1" l="1"/>
  <c r="F21" i="1" l="1"/>
  <c r="F22" i="1" l="1"/>
  <c r="F23" i="1" l="1"/>
  <c r="F24" i="1" l="1"/>
  <c r="F25" i="1" l="1"/>
  <c r="F26" i="1" l="1"/>
  <c r="F27" i="1" l="1"/>
  <c r="F28" i="1" l="1"/>
  <c r="F29" i="1" l="1"/>
  <c r="F30" i="1" l="1"/>
  <c r="F31" i="1" l="1"/>
  <c r="F32" i="1" l="1"/>
  <c r="F33" i="1" l="1"/>
  <c r="F34" i="1" l="1"/>
  <c r="F35" i="1" l="1"/>
  <c r="F36" i="1" l="1"/>
  <c r="F37" i="1" l="1"/>
  <c r="F38" i="1" l="1"/>
  <c r="F39" i="1" l="1"/>
  <c r="F40" i="1" l="1"/>
  <c r="F41" i="1" l="1"/>
  <c r="F42" i="1" l="1"/>
  <c r="F43" i="1" l="1"/>
  <c r="F44" i="1" l="1"/>
  <c r="F45" i="1" l="1"/>
  <c r="F46" i="1" l="1"/>
  <c r="F47" i="1" l="1"/>
  <c r="F48" i="1" l="1"/>
  <c r="F49" i="1" l="1"/>
  <c r="F50" i="1" l="1"/>
  <c r="F51" i="1" l="1"/>
  <c r="F52" i="1" l="1"/>
  <c r="F53" i="1" l="1"/>
  <c r="F54" i="1" l="1"/>
  <c r="F55" i="1" l="1"/>
  <c r="F56" i="1" l="1"/>
  <c r="F57" i="1" l="1"/>
  <c r="F58" i="1" l="1"/>
  <c r="F59" i="1" l="1"/>
  <c r="F60" i="1" l="1"/>
  <c r="F61" i="1" l="1"/>
  <c r="F62" i="1" l="1"/>
  <c r="F63" i="1" l="1"/>
  <c r="F64" i="1" l="1"/>
  <c r="F65" i="1" l="1"/>
  <c r="F66" i="1" l="1"/>
  <c r="F67" i="1" l="1"/>
  <c r="F68" i="1" l="1"/>
  <c r="F69" i="1" l="1"/>
  <c r="F70" i="1" l="1"/>
  <c r="F71" i="1" l="1"/>
  <c r="F72" i="1" l="1"/>
  <c r="F73" i="1" l="1"/>
  <c r="F74" i="1" l="1"/>
  <c r="F75" i="1" l="1"/>
  <c r="F76" i="1" l="1"/>
  <c r="F77" i="1" l="1"/>
  <c r="F78" i="1" l="1"/>
  <c r="F79" i="1" l="1"/>
  <c r="F80" i="1" l="1"/>
  <c r="F81" i="1" l="1"/>
  <c r="F82" i="1" l="1"/>
  <c r="F83" i="1" l="1"/>
  <c r="F84" i="1" l="1"/>
  <c r="F85" i="1" l="1"/>
  <c r="F86" i="1" l="1"/>
</calcChain>
</file>

<file path=xl/sharedStrings.xml><?xml version="1.0" encoding="utf-8"?>
<sst xmlns="http://schemas.openxmlformats.org/spreadsheetml/2006/main" count="98" uniqueCount="85">
  <si>
    <t>Ady Endre utca</t>
  </si>
  <si>
    <t>Akácfa út</t>
  </si>
  <si>
    <t>Arany János út</t>
  </si>
  <si>
    <t>Babits Mihály utca</t>
  </si>
  <si>
    <t>Bajcsy-Zsilinszky út</t>
  </si>
  <si>
    <t>Bartók Béla utca</t>
  </si>
  <si>
    <t>Bata utca</t>
  </si>
  <si>
    <t>Béke út</t>
  </si>
  <si>
    <t>Bem út</t>
  </si>
  <si>
    <t>Bercsényi utca</t>
  </si>
  <si>
    <t>Bocskai út</t>
  </si>
  <si>
    <t>Borostyán utca</t>
  </si>
  <si>
    <t>Csók István út</t>
  </si>
  <si>
    <t>Damjanich utca</t>
  </si>
  <si>
    <t>Deák Ferenc utca</t>
  </si>
  <si>
    <t>Déryné utca</t>
  </si>
  <si>
    <t>Dobó Katalin út</t>
  </si>
  <si>
    <t>Erdő út</t>
  </si>
  <si>
    <t>Galagonya utca</t>
  </si>
  <si>
    <t>Gesztenye sor</t>
  </si>
  <si>
    <t>Hársfa út</t>
  </si>
  <si>
    <t>Hősök tere</t>
  </si>
  <si>
    <t>Hunyadi János utca</t>
  </si>
  <si>
    <t>Ifjúsági út</t>
  </si>
  <si>
    <t>Iskola utca</t>
  </si>
  <si>
    <t>Jókai Mór utca</t>
  </si>
  <si>
    <t>József Attila utca</t>
  </si>
  <si>
    <t>Juhász Gyula utca</t>
  </si>
  <si>
    <t>Kassák Lajos út</t>
  </si>
  <si>
    <t>Kérész út</t>
  </si>
  <si>
    <t>Kölcsey út</t>
  </si>
  <si>
    <t>Kőrizs út</t>
  </si>
  <si>
    <t>Kossuth Lajos út</t>
  </si>
  <si>
    <t>Krúdy Gyula utca</t>
  </si>
  <si>
    <t>Levendula utca</t>
  </si>
  <si>
    <t>Liliom út</t>
  </si>
  <si>
    <t>Május 1. út</t>
  </si>
  <si>
    <t>Mandula utca</t>
  </si>
  <si>
    <t>Mártírok útja</t>
  </si>
  <si>
    <t>Martos Flóra út</t>
  </si>
  <si>
    <t>Móra Ferenc út</t>
  </si>
  <si>
    <t>Móricz Zsigmond utca</t>
  </si>
  <si>
    <t>Munkácsy út</t>
  </si>
  <si>
    <t>Napraforgó utca</t>
  </si>
  <si>
    <t>Nefelejcs út</t>
  </si>
  <si>
    <t>Petőfi Sándor út</t>
  </si>
  <si>
    <t>Piac tér</t>
  </si>
  <si>
    <t>Pipacs utca</t>
  </si>
  <si>
    <t>Radnóti Miklós út</t>
  </si>
  <si>
    <t>Rákóczi út</t>
  </si>
  <si>
    <t>Rózsa út</t>
  </si>
  <si>
    <t>Simon Ferenc út</t>
  </si>
  <si>
    <t>Szabó Pál utca</t>
  </si>
  <si>
    <t>Szegfű út</t>
  </si>
  <si>
    <t>Szent István tér</t>
  </si>
  <si>
    <t>Szolnoki út</t>
  </si>
  <si>
    <t>Táncsics Mihály út</t>
  </si>
  <si>
    <t>Temető utca</t>
  </si>
  <si>
    <t>Tisza Antal út</t>
  </si>
  <si>
    <t>Tiszavirág utca</t>
  </si>
  <si>
    <t>Tompa Mihály út</t>
  </si>
  <si>
    <t>Tóth Árpád utca</t>
  </si>
  <si>
    <t>Tulipán út</t>
  </si>
  <si>
    <t>Tüzép utca</t>
  </si>
  <si>
    <t>Váci Mihály út</t>
  </si>
  <si>
    <t>Varga Katalin út</t>
  </si>
  <si>
    <t>Vasvári Pál utca</t>
  </si>
  <si>
    <t>Veres Péter utca</t>
  </si>
  <si>
    <t>Virág út</t>
  </si>
  <si>
    <t>Zöldfa út</t>
  </si>
  <si>
    <t>Zrínyi Miklós út</t>
  </si>
  <si>
    <t>Hossz (m)</t>
  </si>
  <si>
    <t>Teljes úthossz:</t>
  </si>
  <si>
    <t>Kapcsoló</t>
  </si>
  <si>
    <t>Fokozat</t>
  </si>
  <si>
    <t>Vízfogyasztás:</t>
  </si>
  <si>
    <t>Távolság (m)</t>
  </si>
  <si>
    <t>Kilocsolt víz (l)</t>
  </si>
  <si>
    <t>Tartályban (l)</t>
  </si>
  <si>
    <t>Közterület neve</t>
  </si>
  <si>
    <t>Indulás:</t>
  </si>
  <si>
    <t>Alsó határ:</t>
  </si>
  <si>
    <t>Telephely</t>
  </si>
  <si>
    <t>Áthaladások száma:</t>
  </si>
  <si>
    <t>Locsolási teljesítmény (l/m)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</si>
</sst>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&quot; l&quot;"/>
    <numFmt numFmtId="165" formatCode="#,##0&quot; km&quot;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4" fontId="0" fillId="0" borderId="0" xfId="0" applyNumberFormat="1"/>
    <xf numFmtId="0" fontId="0" fillId="0" borderId="0" xfId="0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4" fontId="18" fillId="0" borderId="10" xfId="0" applyNumberFormat="1" applyFont="1" applyBorder="1"/>
    <xf numFmtId="0" fontId="18" fillId="0" borderId="0" xfId="0" applyFont="1" applyAlignment="1">
      <alignment horizontal="center" vertical="center"/>
    </xf>
    <xf numFmtId="0" fontId="16" fillId="0" borderId="11" xfId="0" applyFont="1" applyBorder="1"/>
    <xf numFmtId="0" fontId="16" fillId="0" borderId="13" xfId="0" applyFont="1" applyBorder="1"/>
    <xf numFmtId="165" fontId="18" fillId="0" borderId="14" xfId="0" applyNumberFormat="1" applyFont="1" applyBorder="1"/>
    <xf numFmtId="164" fontId="18" fillId="0" borderId="14" xfId="0" applyNumberFormat="1" applyFont="1" applyBorder="1"/>
    <xf numFmtId="0" fontId="16" fillId="0" borderId="15" xfId="0" applyFont="1" applyBorder="1"/>
    <xf numFmtId="0" fontId="18" fillId="0" borderId="16" xfId="0" applyFont="1" applyBorder="1"/>
    <xf numFmtId="0" fontId="16" fillId="33" borderId="11" xfId="0" applyFont="1" applyFill="1" applyBorder="1" applyAlignment="1">
      <alignment horizontal="center" vertical="center" wrapText="1"/>
    </xf>
    <xf numFmtId="0" fontId="16" fillId="33" borderId="17" xfId="0" applyFont="1" applyFill="1" applyBorder="1" applyAlignment="1">
      <alignment horizontal="center" vertical="center" wrapText="1"/>
    </xf>
    <xf numFmtId="0" fontId="16" fillId="33" borderId="12" xfId="0" applyFont="1" applyFill="1" applyBorder="1" applyAlignment="1">
      <alignment horizontal="center" vertical="center" wrapText="1"/>
    </xf>
    <xf numFmtId="0" fontId="0" fillId="0" borderId="13" xfId="0" applyBorder="1"/>
    <xf numFmtId="4" fontId="18" fillId="0" borderId="14" xfId="0" applyNumberFormat="1" applyFont="1" applyBorder="1"/>
    <xf numFmtId="0" fontId="0" fillId="0" borderId="15" xfId="0" applyBorder="1"/>
    <xf numFmtId="0" fontId="0" fillId="0" borderId="18" xfId="0" applyBorder="1" applyAlignment="1">
      <alignment horizontal="center" vertical="center"/>
    </xf>
    <xf numFmtId="4" fontId="18" fillId="0" borderId="18" xfId="0" applyNumberFormat="1" applyFont="1" applyBorder="1"/>
    <xf numFmtId="4" fontId="18" fillId="0" borderId="16" xfId="0" applyNumberFormat="1" applyFont="1" applyBorder="1"/>
    <xf numFmtId="164" fontId="0" fillId="34" borderId="12" xfId="0" applyNumberFormat="1" applyFill="1" applyBorder="1"/>
    <xf numFmtId="164" fontId="0" fillId="34" borderId="14" xfId="0" applyNumberFormat="1" applyFill="1" applyBorder="1"/>
    <xf numFmtId="0" fontId="0" fillId="0" borderId="10" xfId="0" applyFont="1" applyBorder="1" applyAlignment="1">
      <alignment horizontal="center" vertical="center"/>
    </xf>
    <xf numFmtId="4" fontId="0" fillId="0" borderId="10" xfId="0" applyNumberFormat="1" applyFont="1" applyBorder="1"/>
    <xf numFmtId="4" fontId="0" fillId="0" borderId="14" xfId="0" applyNumberFormat="1" applyFont="1" applyBorder="1"/>
    <xf numFmtId="0" fontId="18" fillId="0" borderId="18" xfId="0" applyFont="1" applyBorder="1" applyAlignment="1">
      <alignment horizontal="center" vertic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hu-HU" sz="1400">
                <a:latin typeface="Arial" panose="020B0604020202020204" pitchFamily="34" charset="0"/>
                <a:cs typeface="Arial" panose="020B0604020202020204" pitchFamily="34" charset="0"/>
              </a:rPr>
              <a:t>A t</a:t>
            </a:r>
            <a:r>
              <a:rPr lang="en-US" sz="1400">
                <a:latin typeface="Arial" panose="020B0604020202020204" pitchFamily="34" charset="0"/>
                <a:cs typeface="Arial" panose="020B0604020202020204" pitchFamily="34" charset="0"/>
              </a:rPr>
              <a:t>artály </a:t>
            </a:r>
            <a:r>
              <a:rPr lang="hu-HU" sz="1400">
                <a:latin typeface="Arial" panose="020B0604020202020204" pitchFamily="34" charset="0"/>
                <a:cs typeface="Arial" panose="020B0604020202020204" pitchFamily="34" charset="0"/>
              </a:rPr>
              <a:t>víztartalma</a:t>
            </a:r>
            <a:endParaRPr lang="en-US" sz="14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naplo!$F$1</c:f>
              <c:strCache>
                <c:ptCount val="1"/>
                <c:pt idx="0">
                  <c:v>Tartályban (l)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naplo!$C$3:$C$86</c:f>
              <c:numCache>
                <c:formatCode>General</c:formatCode>
                <c:ptCount val="84"/>
                <c:pt idx="0">
                  <c:v>1028</c:v>
                </c:pt>
                <c:pt idx="1">
                  <c:v>1350</c:v>
                </c:pt>
                <c:pt idx="2">
                  <c:v>1885</c:v>
                </c:pt>
                <c:pt idx="3">
                  <c:v>2020</c:v>
                </c:pt>
                <c:pt idx="4">
                  <c:v>2257</c:v>
                </c:pt>
                <c:pt idx="5">
                  <c:v>2518</c:v>
                </c:pt>
                <c:pt idx="6">
                  <c:v>3330</c:v>
                </c:pt>
                <c:pt idx="7">
                  <c:v>3502</c:v>
                </c:pt>
                <c:pt idx="8">
                  <c:v>3687</c:v>
                </c:pt>
                <c:pt idx="9">
                  <c:v>4343</c:v>
                </c:pt>
                <c:pt idx="10">
                  <c:v>4877</c:v>
                </c:pt>
                <c:pt idx="11">
                  <c:v>4958</c:v>
                </c:pt>
                <c:pt idx="12">
                  <c:v>5053</c:v>
                </c:pt>
                <c:pt idx="13">
                  <c:v>5176</c:v>
                </c:pt>
                <c:pt idx="14">
                  <c:v>5759</c:v>
                </c:pt>
                <c:pt idx="15">
                  <c:v>6809</c:v>
                </c:pt>
                <c:pt idx="16">
                  <c:v>7058</c:v>
                </c:pt>
                <c:pt idx="17">
                  <c:v>7955</c:v>
                </c:pt>
                <c:pt idx="18">
                  <c:v>8050</c:v>
                </c:pt>
                <c:pt idx="19">
                  <c:v>8270</c:v>
                </c:pt>
                <c:pt idx="20">
                  <c:v>8453</c:v>
                </c:pt>
                <c:pt idx="21">
                  <c:v>9122</c:v>
                </c:pt>
                <c:pt idx="22">
                  <c:v>9162</c:v>
                </c:pt>
                <c:pt idx="23">
                  <c:v>10182</c:v>
                </c:pt>
                <c:pt idx="24">
                  <c:v>10944</c:v>
                </c:pt>
                <c:pt idx="25">
                  <c:v>11689</c:v>
                </c:pt>
                <c:pt idx="26">
                  <c:v>12751</c:v>
                </c:pt>
                <c:pt idx="27">
                  <c:v>13180</c:v>
                </c:pt>
                <c:pt idx="28">
                  <c:v>13327</c:v>
                </c:pt>
                <c:pt idx="29">
                  <c:v>14276</c:v>
                </c:pt>
                <c:pt idx="30">
                  <c:v>14613</c:v>
                </c:pt>
                <c:pt idx="31">
                  <c:v>15524</c:v>
                </c:pt>
                <c:pt idx="32">
                  <c:v>16000</c:v>
                </c:pt>
                <c:pt idx="33">
                  <c:v>16665</c:v>
                </c:pt>
                <c:pt idx="34">
                  <c:v>17361</c:v>
                </c:pt>
                <c:pt idx="35">
                  <c:v>17612</c:v>
                </c:pt>
                <c:pt idx="36">
                  <c:v>18018</c:v>
                </c:pt>
                <c:pt idx="37">
                  <c:v>18733</c:v>
                </c:pt>
                <c:pt idx="38">
                  <c:v>19256</c:v>
                </c:pt>
                <c:pt idx="39">
                  <c:v>20040</c:v>
                </c:pt>
                <c:pt idx="40">
                  <c:v>20166</c:v>
                </c:pt>
                <c:pt idx="41">
                  <c:v>20789</c:v>
                </c:pt>
                <c:pt idx="42">
                  <c:v>21766</c:v>
                </c:pt>
                <c:pt idx="43">
                  <c:v>22448</c:v>
                </c:pt>
                <c:pt idx="44">
                  <c:v>22591</c:v>
                </c:pt>
                <c:pt idx="45">
                  <c:v>23528</c:v>
                </c:pt>
                <c:pt idx="46">
                  <c:v>24164</c:v>
                </c:pt>
                <c:pt idx="47">
                  <c:v>25171</c:v>
                </c:pt>
                <c:pt idx="48">
                  <c:v>26158</c:v>
                </c:pt>
                <c:pt idx="49">
                  <c:v>26385</c:v>
                </c:pt>
                <c:pt idx="50">
                  <c:v>26475</c:v>
                </c:pt>
                <c:pt idx="51">
                  <c:v>27026</c:v>
                </c:pt>
                <c:pt idx="52">
                  <c:v>27382</c:v>
                </c:pt>
                <c:pt idx="53">
                  <c:v>27807</c:v>
                </c:pt>
                <c:pt idx="54">
                  <c:v>28459</c:v>
                </c:pt>
                <c:pt idx="55">
                  <c:v>29196</c:v>
                </c:pt>
                <c:pt idx="56">
                  <c:v>29668</c:v>
                </c:pt>
                <c:pt idx="57">
                  <c:v>30538</c:v>
                </c:pt>
                <c:pt idx="58">
                  <c:v>31533</c:v>
                </c:pt>
                <c:pt idx="59">
                  <c:v>32352</c:v>
                </c:pt>
                <c:pt idx="60">
                  <c:v>32689</c:v>
                </c:pt>
                <c:pt idx="61">
                  <c:v>33495</c:v>
                </c:pt>
                <c:pt idx="62">
                  <c:v>33708</c:v>
                </c:pt>
                <c:pt idx="63">
                  <c:v>34306</c:v>
                </c:pt>
                <c:pt idx="64">
                  <c:v>34707</c:v>
                </c:pt>
                <c:pt idx="65">
                  <c:v>35327</c:v>
                </c:pt>
                <c:pt idx="66">
                  <c:v>36335</c:v>
                </c:pt>
                <c:pt idx="67">
                  <c:v>36572</c:v>
                </c:pt>
                <c:pt idx="68">
                  <c:v>36822</c:v>
                </c:pt>
                <c:pt idx="69">
                  <c:v>37712</c:v>
                </c:pt>
                <c:pt idx="70">
                  <c:v>37762</c:v>
                </c:pt>
                <c:pt idx="71">
                  <c:v>38213</c:v>
                </c:pt>
                <c:pt idx="72">
                  <c:v>38828</c:v>
                </c:pt>
                <c:pt idx="73">
                  <c:v>39372</c:v>
                </c:pt>
                <c:pt idx="74">
                  <c:v>40296</c:v>
                </c:pt>
                <c:pt idx="75">
                  <c:v>40861</c:v>
                </c:pt>
                <c:pt idx="76">
                  <c:v>41145</c:v>
                </c:pt>
                <c:pt idx="77">
                  <c:v>41605</c:v>
                </c:pt>
                <c:pt idx="78">
                  <c:v>41655</c:v>
                </c:pt>
                <c:pt idx="79">
                  <c:v>42640</c:v>
                </c:pt>
                <c:pt idx="80">
                  <c:v>43044</c:v>
                </c:pt>
                <c:pt idx="81">
                  <c:v>43221</c:v>
                </c:pt>
                <c:pt idx="82">
                  <c:v>43600</c:v>
                </c:pt>
                <c:pt idx="83">
                  <c:v>44628</c:v>
                </c:pt>
              </c:numCache>
            </c:numRef>
          </c:xVal>
          <c:yVal>
            <c:numRef>
              <c:f>naplo!$F$3:$F$86</c:f>
              <c:numCache>
                <c:formatCode>#,##0.00</c:formatCode>
                <c:ptCount val="84"/>
                <c:pt idx="0">
                  <c:v>8458</c:v>
                </c:pt>
                <c:pt idx="1">
                  <c:v>7975</c:v>
                </c:pt>
                <c:pt idx="2">
                  <c:v>7975</c:v>
                </c:pt>
                <c:pt idx="3">
                  <c:v>7975</c:v>
                </c:pt>
                <c:pt idx="4">
                  <c:v>7619.5</c:v>
                </c:pt>
                <c:pt idx="5">
                  <c:v>7228</c:v>
                </c:pt>
                <c:pt idx="6">
                  <c:v>6010</c:v>
                </c:pt>
                <c:pt idx="7">
                  <c:v>5881</c:v>
                </c:pt>
                <c:pt idx="8">
                  <c:v>5881</c:v>
                </c:pt>
                <c:pt idx="9">
                  <c:v>3650.6</c:v>
                </c:pt>
                <c:pt idx="10">
                  <c:v>2849.6</c:v>
                </c:pt>
                <c:pt idx="11">
                  <c:v>2849.6</c:v>
                </c:pt>
                <c:pt idx="12">
                  <c:v>2707.1</c:v>
                </c:pt>
                <c:pt idx="13">
                  <c:v>2707.1</c:v>
                </c:pt>
                <c:pt idx="14">
                  <c:v>8724.9</c:v>
                </c:pt>
                <c:pt idx="15">
                  <c:v>7149.9</c:v>
                </c:pt>
                <c:pt idx="16">
                  <c:v>7149.9</c:v>
                </c:pt>
                <c:pt idx="17">
                  <c:v>5804.4</c:v>
                </c:pt>
                <c:pt idx="18">
                  <c:v>5804.4</c:v>
                </c:pt>
                <c:pt idx="19">
                  <c:v>5474.4</c:v>
                </c:pt>
                <c:pt idx="20">
                  <c:v>5199.8999999999996</c:v>
                </c:pt>
                <c:pt idx="21">
                  <c:v>4698.1499999999996</c:v>
                </c:pt>
                <c:pt idx="22">
                  <c:v>4698.1499999999996</c:v>
                </c:pt>
                <c:pt idx="23">
                  <c:v>9230.15</c:v>
                </c:pt>
                <c:pt idx="24">
                  <c:v>8087.15</c:v>
                </c:pt>
                <c:pt idx="25">
                  <c:v>6969.65</c:v>
                </c:pt>
                <c:pt idx="26">
                  <c:v>3358.85</c:v>
                </c:pt>
                <c:pt idx="27">
                  <c:v>2715.35</c:v>
                </c:pt>
                <c:pt idx="28">
                  <c:v>2715.35</c:v>
                </c:pt>
                <c:pt idx="29">
                  <c:v>9291.85</c:v>
                </c:pt>
                <c:pt idx="30">
                  <c:v>9039.1</c:v>
                </c:pt>
                <c:pt idx="31">
                  <c:v>8355.85</c:v>
                </c:pt>
                <c:pt idx="32">
                  <c:v>6737.4500000000007</c:v>
                </c:pt>
                <c:pt idx="33">
                  <c:v>5739.9500000000007</c:v>
                </c:pt>
                <c:pt idx="34">
                  <c:v>5217.9500000000007</c:v>
                </c:pt>
                <c:pt idx="35">
                  <c:v>5217.9500000000007</c:v>
                </c:pt>
                <c:pt idx="36">
                  <c:v>4608.9500000000007</c:v>
                </c:pt>
                <c:pt idx="37">
                  <c:v>4072.7000000000007</c:v>
                </c:pt>
                <c:pt idx="38">
                  <c:v>2294.5000000000009</c:v>
                </c:pt>
                <c:pt idx="39">
                  <c:v>9118.5</c:v>
                </c:pt>
                <c:pt idx="40">
                  <c:v>9024</c:v>
                </c:pt>
                <c:pt idx="41">
                  <c:v>8089.5</c:v>
                </c:pt>
                <c:pt idx="42">
                  <c:v>4767.7000000000007</c:v>
                </c:pt>
                <c:pt idx="43">
                  <c:v>4256.2000000000007</c:v>
                </c:pt>
                <c:pt idx="44">
                  <c:v>4148.9500000000007</c:v>
                </c:pt>
                <c:pt idx="45">
                  <c:v>8963.1500000000015</c:v>
                </c:pt>
                <c:pt idx="46">
                  <c:v>8486.1500000000015</c:v>
                </c:pt>
                <c:pt idx="47">
                  <c:v>5062.3500000000022</c:v>
                </c:pt>
                <c:pt idx="48">
                  <c:v>3581.8500000000022</c:v>
                </c:pt>
                <c:pt idx="49">
                  <c:v>3241.3500000000022</c:v>
                </c:pt>
                <c:pt idx="50">
                  <c:v>2935.3500000000022</c:v>
                </c:pt>
                <c:pt idx="51">
                  <c:v>9061.9500000000025</c:v>
                </c:pt>
                <c:pt idx="52">
                  <c:v>8527.9500000000025</c:v>
                </c:pt>
                <c:pt idx="53">
                  <c:v>8209.2000000000025</c:v>
                </c:pt>
                <c:pt idx="54">
                  <c:v>7720.2000000000025</c:v>
                </c:pt>
                <c:pt idx="55">
                  <c:v>5214.4000000000033</c:v>
                </c:pt>
                <c:pt idx="56">
                  <c:v>4860.4000000000033</c:v>
                </c:pt>
                <c:pt idx="57">
                  <c:v>9902.4000000000033</c:v>
                </c:pt>
                <c:pt idx="58">
                  <c:v>9156.1500000000033</c:v>
                </c:pt>
                <c:pt idx="59">
                  <c:v>7927.6500000000033</c:v>
                </c:pt>
                <c:pt idx="60">
                  <c:v>7422.1500000000033</c:v>
                </c:pt>
                <c:pt idx="61">
                  <c:v>4681.7500000000036</c:v>
                </c:pt>
                <c:pt idx="62">
                  <c:v>3957.5500000000038</c:v>
                </c:pt>
                <c:pt idx="63">
                  <c:v>3509.0500000000038</c:v>
                </c:pt>
                <c:pt idx="64">
                  <c:v>2907.5500000000038</c:v>
                </c:pt>
                <c:pt idx="65">
                  <c:v>2442.5500000000038</c:v>
                </c:pt>
                <c:pt idx="66">
                  <c:v>7015.350000000004</c:v>
                </c:pt>
                <c:pt idx="67">
                  <c:v>6659.850000000004</c:v>
                </c:pt>
                <c:pt idx="68">
                  <c:v>6284.850000000004</c:v>
                </c:pt>
                <c:pt idx="69">
                  <c:v>4949.850000000004</c:v>
                </c:pt>
                <c:pt idx="70">
                  <c:v>4779.850000000004</c:v>
                </c:pt>
                <c:pt idx="71">
                  <c:v>4779.850000000004</c:v>
                </c:pt>
                <c:pt idx="72">
                  <c:v>4318.600000000004</c:v>
                </c:pt>
                <c:pt idx="73">
                  <c:v>2469.0000000000041</c:v>
                </c:pt>
                <c:pt idx="74">
                  <c:v>9776.0000000000036</c:v>
                </c:pt>
                <c:pt idx="75">
                  <c:v>9352.2500000000036</c:v>
                </c:pt>
                <c:pt idx="76">
                  <c:v>8926.2500000000036</c:v>
                </c:pt>
                <c:pt idx="77">
                  <c:v>7362.2500000000036</c:v>
                </c:pt>
                <c:pt idx="78">
                  <c:v>7362.2500000000036</c:v>
                </c:pt>
                <c:pt idx="79">
                  <c:v>6623.5000000000036</c:v>
                </c:pt>
                <c:pt idx="80">
                  <c:v>6320.5000000000036</c:v>
                </c:pt>
                <c:pt idx="81">
                  <c:v>6320.5000000000036</c:v>
                </c:pt>
                <c:pt idx="82">
                  <c:v>5031.9000000000033</c:v>
                </c:pt>
                <c:pt idx="83">
                  <c:v>5031.9000000000033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3B-4DA7-ABBD-0070CC635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22192"/>
        <c:axId val="177605032"/>
      </c:scatterChart>
      <c:valAx>
        <c:axId val="17752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hu-HU" sz="1400">
                    <a:latin typeface="Arial" panose="020B0604020202020204" pitchFamily="34" charset="0"/>
                    <a:cs typeface="Arial" panose="020B0604020202020204" pitchFamily="34" charset="0"/>
                  </a:rPr>
                  <a:t>Megtett út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7605032"/>
        <c:crosses val="autoZero"/>
        <c:crossBetween val="midCat"/>
      </c:valAx>
      <c:valAx>
        <c:axId val="177605032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hu-HU" sz="1400">
                    <a:latin typeface="Arial" panose="020B0604020202020204" pitchFamily="34" charset="0"/>
                    <a:cs typeface="Arial" panose="020B0604020202020204" pitchFamily="34" charset="0"/>
                  </a:rPr>
                  <a:t>Liter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hu-HU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752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537" cy="6082018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tabSelected="1" zoomScale="115" zoomScaleNormal="115" workbookViewId="0"/>
  </sheetViews>
  <sheetFormatPr defaultRowHeight="15" x14ac:dyDescent="0.25"/>
  <cols>
    <col min="1" max="1" width="20.5703125" bestFit="1" customWidth="1"/>
    <col min="2" max="2" width="6.85546875" style="1" customWidth="1"/>
    <col min="3" max="3" width="9.140625" style="1" customWidth="1"/>
    <col min="4" max="4" width="8.85546875" style="1" bestFit="1" customWidth="1"/>
    <col min="5" max="5" width="11.42578125" bestFit="1" customWidth="1"/>
    <col min="6" max="6" width="10.28515625" bestFit="1" customWidth="1"/>
    <col min="7" max="7" width="2.85546875" style="1" customWidth="1"/>
    <col min="8" max="8" width="18.5703125" bestFit="1" customWidth="1"/>
    <col min="9" max="9" width="9" bestFit="1" customWidth="1"/>
    <col min="10" max="10" width="2.5703125" customWidth="1"/>
    <col min="11" max="11" width="8" bestFit="1" customWidth="1"/>
    <col min="12" max="12" width="20.85546875" customWidth="1"/>
  </cols>
  <sheetData>
    <row r="1" spans="1:13" s="4" customFormat="1" ht="30.75" thickBot="1" x14ac:dyDescent="0.3">
      <c r="A1" s="14" t="s">
        <v>79</v>
      </c>
      <c r="B1" s="15" t="s">
        <v>71</v>
      </c>
      <c r="C1" s="15" t="s">
        <v>76</v>
      </c>
      <c r="D1" s="15" t="s">
        <v>73</v>
      </c>
      <c r="E1" s="15" t="s">
        <v>77</v>
      </c>
      <c r="F1" s="16" t="s">
        <v>78</v>
      </c>
      <c r="G1" s="1"/>
      <c r="H1"/>
      <c r="I1"/>
      <c r="J1"/>
      <c r="K1" s="4" t="s">
        <v>74</v>
      </c>
      <c r="L1" s="4" t="s">
        <v>84</v>
      </c>
      <c r="M1"/>
    </row>
    <row r="2" spans="1:13" x14ac:dyDescent="0.25">
      <c r="A2" s="17" t="s">
        <v>82</v>
      </c>
      <c r="B2" s="2">
        <v>0</v>
      </c>
      <c r="C2" s="25">
        <v>0</v>
      </c>
      <c r="D2" s="25">
        <v>0</v>
      </c>
      <c r="E2" s="26">
        <v>0</v>
      </c>
      <c r="F2" s="27">
        <v>10000</v>
      </c>
      <c r="G2" s="7" t="str">
        <f>IF(D2=0,"+","")</f>
        <v>+</v>
      </c>
      <c r="H2" s="8" t="s">
        <v>80</v>
      </c>
      <c r="I2" s="23">
        <v>10000</v>
      </c>
      <c r="K2">
        <v>0</v>
      </c>
      <c r="L2" s="3">
        <v>0</v>
      </c>
    </row>
    <row r="3" spans="1:13" x14ac:dyDescent="0.25">
      <c r="A3" s="17" t="s">
        <v>45</v>
      </c>
      <c r="B3" s="2">
        <v>1028</v>
      </c>
      <c r="C3" s="5">
        <f>C2+B3</f>
        <v>1028</v>
      </c>
      <c r="D3" s="2">
        <v>2</v>
      </c>
      <c r="E3" s="6">
        <f t="shared" ref="E3:E34" si="0">VLOOKUP(D3,$K$2:$L$5,2)*B3</f>
        <v>1542</v>
      </c>
      <c r="F3" s="18">
        <f>IF(F2-E3&lt;$I$3,F2-E3+8000,F2-E3)</f>
        <v>8458</v>
      </c>
      <c r="G3" s="7" t="str">
        <f t="shared" ref="G3:G66" si="1">IF(D3=0,"+","")</f>
        <v/>
      </c>
      <c r="H3" s="9" t="s">
        <v>81</v>
      </c>
      <c r="I3" s="24">
        <v>2000</v>
      </c>
      <c r="K3">
        <v>1</v>
      </c>
      <c r="L3" s="3">
        <v>0.75</v>
      </c>
    </row>
    <row r="4" spans="1:13" x14ac:dyDescent="0.25">
      <c r="A4" s="17" t="s">
        <v>65</v>
      </c>
      <c r="B4" s="2">
        <v>322</v>
      </c>
      <c r="C4" s="5">
        <f>C3+B4</f>
        <v>1350</v>
      </c>
      <c r="D4" s="2">
        <v>2</v>
      </c>
      <c r="E4" s="6">
        <f t="shared" si="0"/>
        <v>483</v>
      </c>
      <c r="F4" s="18">
        <f>IF(F3-E4&lt;$I$3,F3-E4+8000,F3-E4)</f>
        <v>7975</v>
      </c>
      <c r="G4" s="7" t="str">
        <f t="shared" si="1"/>
        <v/>
      </c>
      <c r="H4" s="9" t="s">
        <v>72</v>
      </c>
      <c r="I4" s="10">
        <f>SUM(B2:B86)/1000</f>
        <v>44.628</v>
      </c>
      <c r="K4">
        <v>2</v>
      </c>
      <c r="L4" s="3">
        <v>1.5</v>
      </c>
    </row>
    <row r="5" spans="1:13" x14ac:dyDescent="0.25">
      <c r="A5" s="17" t="s">
        <v>11</v>
      </c>
      <c r="B5" s="2">
        <v>535</v>
      </c>
      <c r="C5" s="5">
        <f t="shared" ref="C5:C68" si="2">C4+B5</f>
        <v>1885</v>
      </c>
      <c r="D5" s="2">
        <v>0</v>
      </c>
      <c r="E5" s="6">
        <f t="shared" si="0"/>
        <v>0</v>
      </c>
      <c r="F5" s="18">
        <f t="shared" ref="F5:F68" si="3">IF(F4-E5&lt;$I$3,F4-E5+8000,F4-E5)</f>
        <v>7975</v>
      </c>
      <c r="G5" s="7" t="str">
        <f t="shared" si="1"/>
        <v>+</v>
      </c>
      <c r="H5" s="9" t="s">
        <v>75</v>
      </c>
      <c r="I5" s="11">
        <f>SUM(E3:E86)</f>
        <v>76968.10000000002</v>
      </c>
      <c r="K5">
        <v>3</v>
      </c>
      <c r="L5" s="3">
        <v>3.4</v>
      </c>
    </row>
    <row r="6" spans="1:13" ht="15.75" thickBot="1" x14ac:dyDescent="0.3">
      <c r="A6" s="17" t="s">
        <v>45</v>
      </c>
      <c r="B6" s="2">
        <v>135</v>
      </c>
      <c r="C6" s="5">
        <f t="shared" si="2"/>
        <v>2020</v>
      </c>
      <c r="D6" s="2">
        <v>0</v>
      </c>
      <c r="E6" s="6">
        <f t="shared" si="0"/>
        <v>0</v>
      </c>
      <c r="F6" s="18">
        <f t="shared" si="3"/>
        <v>7975</v>
      </c>
      <c r="G6" s="7" t="str">
        <f t="shared" si="1"/>
        <v>+</v>
      </c>
      <c r="H6" s="12" t="s">
        <v>83</v>
      </c>
      <c r="I6" s="13">
        <f>COUNTIF(G3:G86,"+")</f>
        <v>14</v>
      </c>
    </row>
    <row r="7" spans="1:13" x14ac:dyDescent="0.25">
      <c r="A7" s="17" t="s">
        <v>55</v>
      </c>
      <c r="B7" s="2">
        <v>237</v>
      </c>
      <c r="C7" s="5">
        <f t="shared" si="2"/>
        <v>2257</v>
      </c>
      <c r="D7" s="2">
        <v>2</v>
      </c>
      <c r="E7" s="6">
        <f t="shared" si="0"/>
        <v>355.5</v>
      </c>
      <c r="F7" s="18">
        <f t="shared" si="3"/>
        <v>7619.5</v>
      </c>
      <c r="G7" s="7" t="str">
        <f t="shared" si="1"/>
        <v/>
      </c>
    </row>
    <row r="8" spans="1:13" x14ac:dyDescent="0.25">
      <c r="A8" s="17" t="s">
        <v>36</v>
      </c>
      <c r="B8" s="2">
        <v>261</v>
      </c>
      <c r="C8" s="5">
        <f t="shared" si="2"/>
        <v>2518</v>
      </c>
      <c r="D8" s="2">
        <v>2</v>
      </c>
      <c r="E8" s="6">
        <f t="shared" si="0"/>
        <v>391.5</v>
      </c>
      <c r="F8" s="18">
        <f t="shared" si="3"/>
        <v>7228</v>
      </c>
      <c r="G8" s="7" t="str">
        <f t="shared" si="1"/>
        <v/>
      </c>
    </row>
    <row r="9" spans="1:13" x14ac:dyDescent="0.25">
      <c r="A9" s="17" t="s">
        <v>31</v>
      </c>
      <c r="B9" s="2">
        <v>812</v>
      </c>
      <c r="C9" s="5">
        <f t="shared" si="2"/>
        <v>3330</v>
      </c>
      <c r="D9" s="2">
        <v>2</v>
      </c>
      <c r="E9" s="6">
        <f t="shared" si="0"/>
        <v>1218</v>
      </c>
      <c r="F9" s="18">
        <f t="shared" si="3"/>
        <v>6010</v>
      </c>
      <c r="G9" s="7" t="str">
        <f t="shared" si="1"/>
        <v/>
      </c>
    </row>
    <row r="10" spans="1:13" x14ac:dyDescent="0.25">
      <c r="A10" s="17" t="s">
        <v>9</v>
      </c>
      <c r="B10" s="2">
        <v>172</v>
      </c>
      <c r="C10" s="5">
        <f t="shared" si="2"/>
        <v>3502</v>
      </c>
      <c r="D10" s="2">
        <v>1</v>
      </c>
      <c r="E10" s="6">
        <f t="shared" si="0"/>
        <v>129</v>
      </c>
      <c r="F10" s="18">
        <f t="shared" si="3"/>
        <v>5881</v>
      </c>
      <c r="G10" s="7" t="str">
        <f t="shared" si="1"/>
        <v/>
      </c>
    </row>
    <row r="11" spans="1:13" x14ac:dyDescent="0.25">
      <c r="A11" s="17" t="s">
        <v>55</v>
      </c>
      <c r="B11" s="2">
        <v>185</v>
      </c>
      <c r="C11" s="5">
        <f t="shared" si="2"/>
        <v>3687</v>
      </c>
      <c r="D11" s="2">
        <v>0</v>
      </c>
      <c r="E11" s="6">
        <f t="shared" si="0"/>
        <v>0</v>
      </c>
      <c r="F11" s="18">
        <f t="shared" si="3"/>
        <v>5881</v>
      </c>
      <c r="G11" s="7" t="str">
        <f t="shared" si="1"/>
        <v>+</v>
      </c>
    </row>
    <row r="12" spans="1:13" x14ac:dyDescent="0.25">
      <c r="A12" s="17" t="s">
        <v>4</v>
      </c>
      <c r="B12" s="2">
        <v>656</v>
      </c>
      <c r="C12" s="5">
        <f t="shared" si="2"/>
        <v>4343</v>
      </c>
      <c r="D12" s="2">
        <v>3</v>
      </c>
      <c r="E12" s="6">
        <f t="shared" si="0"/>
        <v>2230.4</v>
      </c>
      <c r="F12" s="18">
        <f t="shared" si="3"/>
        <v>3650.6</v>
      </c>
      <c r="G12" s="7" t="str">
        <f t="shared" si="1"/>
        <v/>
      </c>
    </row>
    <row r="13" spans="1:13" x14ac:dyDescent="0.25">
      <c r="A13" s="17" t="s">
        <v>15</v>
      </c>
      <c r="B13" s="2">
        <v>534</v>
      </c>
      <c r="C13" s="5">
        <f t="shared" si="2"/>
        <v>4877</v>
      </c>
      <c r="D13" s="2">
        <v>2</v>
      </c>
      <c r="E13" s="6">
        <f t="shared" si="0"/>
        <v>801</v>
      </c>
      <c r="F13" s="18">
        <f t="shared" si="3"/>
        <v>2849.6</v>
      </c>
      <c r="G13" s="7" t="str">
        <f t="shared" si="1"/>
        <v/>
      </c>
    </row>
    <row r="14" spans="1:13" x14ac:dyDescent="0.25">
      <c r="A14" s="17" t="s">
        <v>36</v>
      </c>
      <c r="B14" s="2">
        <v>81</v>
      </c>
      <c r="C14" s="5">
        <f t="shared" si="2"/>
        <v>4958</v>
      </c>
      <c r="D14" s="2">
        <v>0</v>
      </c>
      <c r="E14" s="6">
        <f t="shared" si="0"/>
        <v>0</v>
      </c>
      <c r="F14" s="18">
        <f t="shared" si="3"/>
        <v>2849.6</v>
      </c>
      <c r="G14" s="7" t="str">
        <f t="shared" si="1"/>
        <v>+</v>
      </c>
    </row>
    <row r="15" spans="1:13" x14ac:dyDescent="0.25">
      <c r="A15" s="17" t="s">
        <v>12</v>
      </c>
      <c r="B15" s="2">
        <v>95</v>
      </c>
      <c r="C15" s="5">
        <f t="shared" si="2"/>
        <v>5053</v>
      </c>
      <c r="D15" s="2">
        <v>2</v>
      </c>
      <c r="E15" s="6">
        <f t="shared" si="0"/>
        <v>142.5</v>
      </c>
      <c r="F15" s="18">
        <f t="shared" si="3"/>
        <v>2707.1</v>
      </c>
      <c r="G15" s="7" t="str">
        <f t="shared" si="1"/>
        <v/>
      </c>
    </row>
    <row r="16" spans="1:13" x14ac:dyDescent="0.25">
      <c r="A16" s="17" t="s">
        <v>4</v>
      </c>
      <c r="B16" s="2">
        <v>123</v>
      </c>
      <c r="C16" s="5">
        <f t="shared" si="2"/>
        <v>5176</v>
      </c>
      <c r="D16" s="2">
        <v>0</v>
      </c>
      <c r="E16" s="6">
        <f t="shared" si="0"/>
        <v>0</v>
      </c>
      <c r="F16" s="18">
        <f t="shared" si="3"/>
        <v>2707.1</v>
      </c>
      <c r="G16" s="7" t="str">
        <f t="shared" si="1"/>
        <v>+</v>
      </c>
    </row>
    <row r="17" spans="1:7" x14ac:dyDescent="0.25">
      <c r="A17" s="17" t="s">
        <v>14</v>
      </c>
      <c r="B17" s="2">
        <v>583</v>
      </c>
      <c r="C17" s="5">
        <f t="shared" si="2"/>
        <v>5759</v>
      </c>
      <c r="D17" s="2">
        <v>3</v>
      </c>
      <c r="E17" s="6">
        <f t="shared" si="0"/>
        <v>1982.2</v>
      </c>
      <c r="F17" s="18">
        <f t="shared" si="3"/>
        <v>8724.9</v>
      </c>
      <c r="G17" s="7" t="str">
        <f t="shared" si="1"/>
        <v/>
      </c>
    </row>
    <row r="18" spans="1:7" x14ac:dyDescent="0.25">
      <c r="A18" s="17" t="s">
        <v>23</v>
      </c>
      <c r="B18" s="2">
        <v>1050</v>
      </c>
      <c r="C18" s="5">
        <f t="shared" si="2"/>
        <v>6809</v>
      </c>
      <c r="D18" s="2">
        <v>2</v>
      </c>
      <c r="E18" s="6">
        <f t="shared" si="0"/>
        <v>1575</v>
      </c>
      <c r="F18" s="18">
        <f t="shared" si="3"/>
        <v>7149.9</v>
      </c>
      <c r="G18" s="7" t="str">
        <f t="shared" si="1"/>
        <v/>
      </c>
    </row>
    <row r="19" spans="1:7" x14ac:dyDescent="0.25">
      <c r="A19" s="17" t="s">
        <v>4</v>
      </c>
      <c r="B19" s="2">
        <v>249</v>
      </c>
      <c r="C19" s="5">
        <f t="shared" si="2"/>
        <v>7058</v>
      </c>
      <c r="D19" s="2">
        <v>0</v>
      </c>
      <c r="E19" s="6">
        <f t="shared" si="0"/>
        <v>0</v>
      </c>
      <c r="F19" s="18">
        <f t="shared" si="3"/>
        <v>7149.9</v>
      </c>
      <c r="G19" s="7" t="str">
        <f t="shared" si="1"/>
        <v>+</v>
      </c>
    </row>
    <row r="20" spans="1:7" x14ac:dyDescent="0.25">
      <c r="A20" s="17" t="s">
        <v>17</v>
      </c>
      <c r="B20" s="2">
        <v>897</v>
      </c>
      <c r="C20" s="5">
        <f t="shared" si="2"/>
        <v>7955</v>
      </c>
      <c r="D20" s="2">
        <v>2</v>
      </c>
      <c r="E20" s="6">
        <f t="shared" si="0"/>
        <v>1345.5</v>
      </c>
      <c r="F20" s="18">
        <f t="shared" si="3"/>
        <v>5804.4</v>
      </c>
      <c r="G20" s="7" t="str">
        <f t="shared" si="1"/>
        <v/>
      </c>
    </row>
    <row r="21" spans="1:7" x14ac:dyDescent="0.25">
      <c r="A21" s="17" t="s">
        <v>12</v>
      </c>
      <c r="B21" s="2">
        <v>95</v>
      </c>
      <c r="C21" s="5">
        <f t="shared" si="2"/>
        <v>8050</v>
      </c>
      <c r="D21" s="2">
        <v>0</v>
      </c>
      <c r="E21" s="6">
        <f t="shared" si="0"/>
        <v>0</v>
      </c>
      <c r="F21" s="18">
        <f t="shared" si="3"/>
        <v>5804.4</v>
      </c>
      <c r="G21" s="7" t="str">
        <f t="shared" si="1"/>
        <v>+</v>
      </c>
    </row>
    <row r="22" spans="1:7" x14ac:dyDescent="0.25">
      <c r="A22" s="17" t="s">
        <v>7</v>
      </c>
      <c r="B22" s="2">
        <v>220</v>
      </c>
      <c r="C22" s="5">
        <f t="shared" si="2"/>
        <v>8270</v>
      </c>
      <c r="D22" s="2">
        <v>2</v>
      </c>
      <c r="E22" s="6">
        <f t="shared" si="0"/>
        <v>330</v>
      </c>
      <c r="F22" s="18">
        <f t="shared" si="3"/>
        <v>5474.4</v>
      </c>
      <c r="G22" s="7" t="str">
        <f t="shared" si="1"/>
        <v/>
      </c>
    </row>
    <row r="23" spans="1:7" x14ac:dyDescent="0.25">
      <c r="A23" s="17" t="s">
        <v>53</v>
      </c>
      <c r="B23" s="2">
        <v>183</v>
      </c>
      <c r="C23" s="5">
        <f t="shared" si="2"/>
        <v>8453</v>
      </c>
      <c r="D23" s="2">
        <v>2</v>
      </c>
      <c r="E23" s="6">
        <f t="shared" si="0"/>
        <v>274.5</v>
      </c>
      <c r="F23" s="18">
        <f t="shared" si="3"/>
        <v>5199.8999999999996</v>
      </c>
      <c r="G23" s="7" t="str">
        <f t="shared" si="1"/>
        <v/>
      </c>
    </row>
    <row r="24" spans="1:7" x14ac:dyDescent="0.25">
      <c r="A24" s="17" t="s">
        <v>19</v>
      </c>
      <c r="B24" s="2">
        <v>669</v>
      </c>
      <c r="C24" s="5">
        <f t="shared" si="2"/>
        <v>9122</v>
      </c>
      <c r="D24" s="2">
        <v>1</v>
      </c>
      <c r="E24" s="6">
        <f t="shared" si="0"/>
        <v>501.75</v>
      </c>
      <c r="F24" s="18">
        <f t="shared" si="3"/>
        <v>4698.1499999999996</v>
      </c>
      <c r="G24" s="7" t="str">
        <f t="shared" si="1"/>
        <v/>
      </c>
    </row>
    <row r="25" spans="1:7" x14ac:dyDescent="0.25">
      <c r="A25" s="17" t="s">
        <v>12</v>
      </c>
      <c r="B25" s="2">
        <v>40</v>
      </c>
      <c r="C25" s="5">
        <f t="shared" si="2"/>
        <v>9162</v>
      </c>
      <c r="D25" s="2">
        <v>0</v>
      </c>
      <c r="E25" s="6">
        <f t="shared" si="0"/>
        <v>0</v>
      </c>
      <c r="F25" s="18">
        <f t="shared" si="3"/>
        <v>4698.1499999999996</v>
      </c>
      <c r="G25" s="7" t="str">
        <f t="shared" si="1"/>
        <v>+</v>
      </c>
    </row>
    <row r="26" spans="1:7" x14ac:dyDescent="0.25">
      <c r="A26" s="17" t="s">
        <v>29</v>
      </c>
      <c r="B26" s="2">
        <v>1020</v>
      </c>
      <c r="C26" s="5">
        <f t="shared" si="2"/>
        <v>10182</v>
      </c>
      <c r="D26" s="2">
        <v>3</v>
      </c>
      <c r="E26" s="6">
        <f t="shared" si="0"/>
        <v>3468</v>
      </c>
      <c r="F26" s="18">
        <f t="shared" si="3"/>
        <v>9230.15</v>
      </c>
      <c r="G26" s="7" t="str">
        <f t="shared" si="1"/>
        <v/>
      </c>
    </row>
    <row r="27" spans="1:7" x14ac:dyDescent="0.25">
      <c r="A27" s="17" t="s">
        <v>44</v>
      </c>
      <c r="B27" s="2">
        <v>762</v>
      </c>
      <c r="C27" s="5">
        <f t="shared" si="2"/>
        <v>10944</v>
      </c>
      <c r="D27" s="2">
        <v>2</v>
      </c>
      <c r="E27" s="6">
        <f t="shared" si="0"/>
        <v>1143</v>
      </c>
      <c r="F27" s="18">
        <f t="shared" si="3"/>
        <v>8087.15</v>
      </c>
      <c r="G27" s="7" t="str">
        <f t="shared" si="1"/>
        <v/>
      </c>
    </row>
    <row r="28" spans="1:7" x14ac:dyDescent="0.25">
      <c r="A28" s="17" t="s">
        <v>50</v>
      </c>
      <c r="B28" s="2">
        <v>745</v>
      </c>
      <c r="C28" s="5">
        <f t="shared" si="2"/>
        <v>11689</v>
      </c>
      <c r="D28" s="2">
        <v>2</v>
      </c>
      <c r="E28" s="6">
        <f t="shared" si="0"/>
        <v>1117.5</v>
      </c>
      <c r="F28" s="18">
        <f t="shared" si="3"/>
        <v>6969.65</v>
      </c>
      <c r="G28" s="7" t="str">
        <f t="shared" si="1"/>
        <v/>
      </c>
    </row>
    <row r="29" spans="1:7" x14ac:dyDescent="0.25">
      <c r="A29" s="17" t="s">
        <v>22</v>
      </c>
      <c r="B29" s="2">
        <v>1062</v>
      </c>
      <c r="C29" s="5">
        <f t="shared" si="2"/>
        <v>12751</v>
      </c>
      <c r="D29" s="2">
        <v>3</v>
      </c>
      <c r="E29" s="6">
        <f t="shared" si="0"/>
        <v>3610.7999999999997</v>
      </c>
      <c r="F29" s="18">
        <f t="shared" si="3"/>
        <v>3358.85</v>
      </c>
      <c r="G29" s="7" t="str">
        <f t="shared" si="1"/>
        <v/>
      </c>
    </row>
    <row r="30" spans="1:7" x14ac:dyDescent="0.25">
      <c r="A30" s="17" t="s">
        <v>62</v>
      </c>
      <c r="B30" s="2">
        <v>429</v>
      </c>
      <c r="C30" s="5">
        <f t="shared" si="2"/>
        <v>13180</v>
      </c>
      <c r="D30" s="2">
        <v>2</v>
      </c>
      <c r="E30" s="6">
        <f t="shared" si="0"/>
        <v>643.5</v>
      </c>
      <c r="F30" s="18">
        <f t="shared" si="3"/>
        <v>2715.35</v>
      </c>
      <c r="G30" s="7" t="str">
        <f t="shared" si="1"/>
        <v/>
      </c>
    </row>
    <row r="31" spans="1:7" x14ac:dyDescent="0.25">
      <c r="A31" s="17" t="s">
        <v>29</v>
      </c>
      <c r="B31" s="2">
        <v>147</v>
      </c>
      <c r="C31" s="5">
        <f t="shared" si="2"/>
        <v>13327</v>
      </c>
      <c r="D31" s="2">
        <v>0</v>
      </c>
      <c r="E31" s="6">
        <f t="shared" si="0"/>
        <v>0</v>
      </c>
      <c r="F31" s="18">
        <f t="shared" si="3"/>
        <v>2715.35</v>
      </c>
      <c r="G31" s="7" t="str">
        <f t="shared" si="1"/>
        <v>+</v>
      </c>
    </row>
    <row r="32" spans="1:7" x14ac:dyDescent="0.25">
      <c r="A32" s="17" t="s">
        <v>16</v>
      </c>
      <c r="B32" s="2">
        <v>949</v>
      </c>
      <c r="C32" s="5">
        <f t="shared" si="2"/>
        <v>14276</v>
      </c>
      <c r="D32" s="2">
        <v>2</v>
      </c>
      <c r="E32" s="6">
        <f t="shared" si="0"/>
        <v>1423.5</v>
      </c>
      <c r="F32" s="18">
        <f t="shared" si="3"/>
        <v>9291.85</v>
      </c>
      <c r="G32" s="7" t="str">
        <f t="shared" si="1"/>
        <v/>
      </c>
    </row>
    <row r="33" spans="1:7" x14ac:dyDescent="0.25">
      <c r="A33" s="17" t="s">
        <v>67</v>
      </c>
      <c r="B33" s="2">
        <v>337</v>
      </c>
      <c r="C33" s="5">
        <f t="shared" si="2"/>
        <v>14613</v>
      </c>
      <c r="D33" s="2">
        <v>1</v>
      </c>
      <c r="E33" s="6">
        <f t="shared" si="0"/>
        <v>252.75</v>
      </c>
      <c r="F33" s="18">
        <f t="shared" si="3"/>
        <v>9039.1</v>
      </c>
      <c r="G33" s="7" t="str">
        <f t="shared" si="1"/>
        <v/>
      </c>
    </row>
    <row r="34" spans="1:7" x14ac:dyDescent="0.25">
      <c r="A34" s="17" t="s">
        <v>37</v>
      </c>
      <c r="B34" s="2">
        <v>911</v>
      </c>
      <c r="C34" s="5">
        <f t="shared" si="2"/>
        <v>15524</v>
      </c>
      <c r="D34" s="2">
        <v>1</v>
      </c>
      <c r="E34" s="6">
        <f t="shared" si="0"/>
        <v>683.25</v>
      </c>
      <c r="F34" s="18">
        <f t="shared" si="3"/>
        <v>8355.85</v>
      </c>
      <c r="G34" s="7" t="str">
        <f t="shared" si="1"/>
        <v/>
      </c>
    </row>
    <row r="35" spans="1:7" x14ac:dyDescent="0.25">
      <c r="A35" s="17" t="s">
        <v>70</v>
      </c>
      <c r="B35" s="2">
        <v>476</v>
      </c>
      <c r="C35" s="5">
        <f t="shared" si="2"/>
        <v>16000</v>
      </c>
      <c r="D35" s="2">
        <v>3</v>
      </c>
      <c r="E35" s="6">
        <f t="shared" ref="E35:E66" si="4">VLOOKUP(D35,$K$2:$L$5,2)*B35</f>
        <v>1618.3999999999999</v>
      </c>
      <c r="F35" s="18">
        <f t="shared" si="3"/>
        <v>6737.4500000000007</v>
      </c>
      <c r="G35" s="7" t="str">
        <f t="shared" si="1"/>
        <v/>
      </c>
    </row>
    <row r="36" spans="1:7" x14ac:dyDescent="0.25">
      <c r="A36" s="17" t="s">
        <v>1</v>
      </c>
      <c r="B36" s="2">
        <v>665</v>
      </c>
      <c r="C36" s="5">
        <f t="shared" si="2"/>
        <v>16665</v>
      </c>
      <c r="D36" s="2">
        <v>2</v>
      </c>
      <c r="E36" s="6">
        <f t="shared" si="4"/>
        <v>997.5</v>
      </c>
      <c r="F36" s="18">
        <f t="shared" si="3"/>
        <v>5739.9500000000007</v>
      </c>
      <c r="G36" s="7" t="str">
        <f t="shared" si="1"/>
        <v/>
      </c>
    </row>
    <row r="37" spans="1:7" x14ac:dyDescent="0.25">
      <c r="A37" s="17" t="s">
        <v>39</v>
      </c>
      <c r="B37" s="2">
        <v>696</v>
      </c>
      <c r="C37" s="5">
        <f t="shared" si="2"/>
        <v>17361</v>
      </c>
      <c r="D37" s="2">
        <v>1</v>
      </c>
      <c r="E37" s="6">
        <f t="shared" si="4"/>
        <v>522</v>
      </c>
      <c r="F37" s="18">
        <f t="shared" si="3"/>
        <v>5217.9500000000007</v>
      </c>
      <c r="G37" s="7" t="str">
        <f t="shared" si="1"/>
        <v/>
      </c>
    </row>
    <row r="38" spans="1:7" x14ac:dyDescent="0.25">
      <c r="A38" s="17" t="s">
        <v>29</v>
      </c>
      <c r="B38" s="2">
        <v>251</v>
      </c>
      <c r="C38" s="5">
        <f t="shared" si="2"/>
        <v>17612</v>
      </c>
      <c r="D38" s="2">
        <v>0</v>
      </c>
      <c r="E38" s="6">
        <f t="shared" si="4"/>
        <v>0</v>
      </c>
      <c r="F38" s="18">
        <f t="shared" si="3"/>
        <v>5217.9500000000007</v>
      </c>
      <c r="G38" s="7" t="str">
        <f t="shared" si="1"/>
        <v>+</v>
      </c>
    </row>
    <row r="39" spans="1:7" x14ac:dyDescent="0.25">
      <c r="A39" s="17" t="s">
        <v>10</v>
      </c>
      <c r="B39" s="2">
        <v>406</v>
      </c>
      <c r="C39" s="5">
        <f t="shared" si="2"/>
        <v>18018</v>
      </c>
      <c r="D39" s="2">
        <v>2</v>
      </c>
      <c r="E39" s="6">
        <f t="shared" si="4"/>
        <v>609</v>
      </c>
      <c r="F39" s="18">
        <f t="shared" si="3"/>
        <v>4608.9500000000007</v>
      </c>
      <c r="G39" s="7" t="str">
        <f t="shared" si="1"/>
        <v/>
      </c>
    </row>
    <row r="40" spans="1:7" x14ac:dyDescent="0.25">
      <c r="A40" s="17" t="s">
        <v>25</v>
      </c>
      <c r="B40" s="2">
        <v>715</v>
      </c>
      <c r="C40" s="5">
        <f t="shared" si="2"/>
        <v>18733</v>
      </c>
      <c r="D40" s="2">
        <v>1</v>
      </c>
      <c r="E40" s="6">
        <f t="shared" si="4"/>
        <v>536.25</v>
      </c>
      <c r="F40" s="18">
        <f t="shared" si="3"/>
        <v>4072.7000000000007</v>
      </c>
      <c r="G40" s="7" t="str">
        <f t="shared" si="1"/>
        <v/>
      </c>
    </row>
    <row r="41" spans="1:7" x14ac:dyDescent="0.25">
      <c r="A41" s="17" t="s">
        <v>8</v>
      </c>
      <c r="B41" s="2">
        <v>523</v>
      </c>
      <c r="C41" s="5">
        <f t="shared" si="2"/>
        <v>19256</v>
      </c>
      <c r="D41" s="2">
        <v>3</v>
      </c>
      <c r="E41" s="6">
        <f t="shared" si="4"/>
        <v>1778.2</v>
      </c>
      <c r="F41" s="18">
        <f t="shared" si="3"/>
        <v>2294.5000000000009</v>
      </c>
      <c r="G41" s="7" t="str">
        <f t="shared" si="1"/>
        <v/>
      </c>
    </row>
    <row r="42" spans="1:7" x14ac:dyDescent="0.25">
      <c r="A42" s="17" t="s">
        <v>64</v>
      </c>
      <c r="B42" s="2">
        <v>784</v>
      </c>
      <c r="C42" s="5">
        <f t="shared" si="2"/>
        <v>20040</v>
      </c>
      <c r="D42" s="2">
        <v>2</v>
      </c>
      <c r="E42" s="6">
        <f t="shared" si="4"/>
        <v>1176</v>
      </c>
      <c r="F42" s="18">
        <f t="shared" si="3"/>
        <v>9118.5</v>
      </c>
      <c r="G42" s="7" t="str">
        <f t="shared" si="1"/>
        <v/>
      </c>
    </row>
    <row r="43" spans="1:7" x14ac:dyDescent="0.25">
      <c r="A43" s="17" t="s">
        <v>69</v>
      </c>
      <c r="B43" s="2">
        <v>126</v>
      </c>
      <c r="C43" s="5">
        <f t="shared" si="2"/>
        <v>20166</v>
      </c>
      <c r="D43" s="2">
        <v>1</v>
      </c>
      <c r="E43" s="6">
        <f t="shared" si="4"/>
        <v>94.5</v>
      </c>
      <c r="F43" s="18">
        <f t="shared" si="3"/>
        <v>9024</v>
      </c>
      <c r="G43" s="7" t="str">
        <f t="shared" si="1"/>
        <v/>
      </c>
    </row>
    <row r="44" spans="1:7" x14ac:dyDescent="0.25">
      <c r="A44" s="17" t="s">
        <v>20</v>
      </c>
      <c r="B44" s="2">
        <v>623</v>
      </c>
      <c r="C44" s="5">
        <f t="shared" si="2"/>
        <v>20789</v>
      </c>
      <c r="D44" s="2">
        <v>2</v>
      </c>
      <c r="E44" s="6">
        <f t="shared" si="4"/>
        <v>934.5</v>
      </c>
      <c r="F44" s="18">
        <f t="shared" si="3"/>
        <v>8089.5</v>
      </c>
      <c r="G44" s="7" t="str">
        <f t="shared" si="1"/>
        <v/>
      </c>
    </row>
    <row r="45" spans="1:7" x14ac:dyDescent="0.25">
      <c r="A45" s="17" t="s">
        <v>0</v>
      </c>
      <c r="B45" s="2">
        <v>977</v>
      </c>
      <c r="C45" s="5">
        <f t="shared" si="2"/>
        <v>21766</v>
      </c>
      <c r="D45" s="2">
        <v>3</v>
      </c>
      <c r="E45" s="6">
        <f t="shared" si="4"/>
        <v>3321.7999999999997</v>
      </c>
      <c r="F45" s="18">
        <f t="shared" si="3"/>
        <v>4767.7000000000007</v>
      </c>
      <c r="G45" s="7" t="str">
        <f t="shared" si="1"/>
        <v/>
      </c>
    </row>
    <row r="46" spans="1:7" x14ac:dyDescent="0.25">
      <c r="A46" s="17" t="s">
        <v>6</v>
      </c>
      <c r="B46" s="2">
        <v>682</v>
      </c>
      <c r="C46" s="5">
        <f t="shared" si="2"/>
        <v>22448</v>
      </c>
      <c r="D46" s="2">
        <v>1</v>
      </c>
      <c r="E46" s="6">
        <f t="shared" si="4"/>
        <v>511.5</v>
      </c>
      <c r="F46" s="18">
        <f t="shared" si="3"/>
        <v>4256.2000000000007</v>
      </c>
      <c r="G46" s="7" t="str">
        <f t="shared" si="1"/>
        <v/>
      </c>
    </row>
    <row r="47" spans="1:7" x14ac:dyDescent="0.25">
      <c r="A47" s="17" t="s">
        <v>59</v>
      </c>
      <c r="B47" s="2">
        <v>143</v>
      </c>
      <c r="C47" s="5">
        <f t="shared" si="2"/>
        <v>22591</v>
      </c>
      <c r="D47" s="2">
        <v>1</v>
      </c>
      <c r="E47" s="6">
        <f t="shared" si="4"/>
        <v>107.25</v>
      </c>
      <c r="F47" s="18">
        <f t="shared" si="3"/>
        <v>4148.9500000000007</v>
      </c>
      <c r="G47" s="7" t="str">
        <f t="shared" si="1"/>
        <v/>
      </c>
    </row>
    <row r="48" spans="1:7" x14ac:dyDescent="0.25">
      <c r="A48" s="17" t="s">
        <v>61</v>
      </c>
      <c r="B48" s="2">
        <v>937</v>
      </c>
      <c r="C48" s="5">
        <f t="shared" si="2"/>
        <v>23528</v>
      </c>
      <c r="D48" s="2">
        <v>3</v>
      </c>
      <c r="E48" s="6">
        <f t="shared" si="4"/>
        <v>3185.7999999999997</v>
      </c>
      <c r="F48" s="18">
        <f t="shared" si="3"/>
        <v>8963.1500000000015</v>
      </c>
      <c r="G48" s="7" t="str">
        <f t="shared" si="1"/>
        <v/>
      </c>
    </row>
    <row r="49" spans="1:7" x14ac:dyDescent="0.25">
      <c r="A49" s="17" t="s">
        <v>18</v>
      </c>
      <c r="B49" s="2">
        <v>636</v>
      </c>
      <c r="C49" s="5">
        <f t="shared" si="2"/>
        <v>24164</v>
      </c>
      <c r="D49" s="2">
        <v>1</v>
      </c>
      <c r="E49" s="6">
        <f t="shared" si="4"/>
        <v>477</v>
      </c>
      <c r="F49" s="18">
        <f t="shared" si="3"/>
        <v>8486.1500000000015</v>
      </c>
      <c r="G49" s="7" t="str">
        <f t="shared" si="1"/>
        <v/>
      </c>
    </row>
    <row r="50" spans="1:7" x14ac:dyDescent="0.25">
      <c r="A50" s="17" t="s">
        <v>38</v>
      </c>
      <c r="B50" s="2">
        <v>1007</v>
      </c>
      <c r="C50" s="5">
        <f t="shared" si="2"/>
        <v>25171</v>
      </c>
      <c r="D50" s="2">
        <v>3</v>
      </c>
      <c r="E50" s="6">
        <f t="shared" si="4"/>
        <v>3423.7999999999997</v>
      </c>
      <c r="F50" s="18">
        <f t="shared" si="3"/>
        <v>5062.3500000000022</v>
      </c>
      <c r="G50" s="7" t="str">
        <f t="shared" si="1"/>
        <v/>
      </c>
    </row>
    <row r="51" spans="1:7" x14ac:dyDescent="0.25">
      <c r="A51" s="17" t="s">
        <v>3</v>
      </c>
      <c r="B51" s="2">
        <v>987</v>
      </c>
      <c r="C51" s="5">
        <f t="shared" si="2"/>
        <v>26158</v>
      </c>
      <c r="D51" s="2">
        <v>2</v>
      </c>
      <c r="E51" s="6">
        <f t="shared" si="4"/>
        <v>1480.5</v>
      </c>
      <c r="F51" s="18">
        <f t="shared" si="3"/>
        <v>3581.8500000000022</v>
      </c>
      <c r="G51" s="7" t="str">
        <f t="shared" si="1"/>
        <v/>
      </c>
    </row>
    <row r="52" spans="1:7" x14ac:dyDescent="0.25">
      <c r="A52" s="17" t="s">
        <v>48</v>
      </c>
      <c r="B52" s="2">
        <v>227</v>
      </c>
      <c r="C52" s="5">
        <f t="shared" si="2"/>
        <v>26385</v>
      </c>
      <c r="D52" s="2">
        <v>2</v>
      </c>
      <c r="E52" s="6">
        <f t="shared" si="4"/>
        <v>340.5</v>
      </c>
      <c r="F52" s="18">
        <f t="shared" si="3"/>
        <v>3241.3500000000022</v>
      </c>
      <c r="G52" s="7" t="str">
        <f t="shared" si="1"/>
        <v/>
      </c>
    </row>
    <row r="53" spans="1:7" x14ac:dyDescent="0.25">
      <c r="A53" s="17" t="s">
        <v>54</v>
      </c>
      <c r="B53" s="2">
        <v>90</v>
      </c>
      <c r="C53" s="5">
        <f t="shared" si="2"/>
        <v>26475</v>
      </c>
      <c r="D53" s="2">
        <v>3</v>
      </c>
      <c r="E53" s="6">
        <f t="shared" si="4"/>
        <v>306</v>
      </c>
      <c r="F53" s="18">
        <f t="shared" si="3"/>
        <v>2935.3500000000022</v>
      </c>
      <c r="G53" s="7" t="str">
        <f t="shared" si="1"/>
        <v/>
      </c>
    </row>
    <row r="54" spans="1:7" x14ac:dyDescent="0.25">
      <c r="A54" s="17" t="s">
        <v>46</v>
      </c>
      <c r="B54" s="2">
        <v>551</v>
      </c>
      <c r="C54" s="5">
        <f t="shared" si="2"/>
        <v>27026</v>
      </c>
      <c r="D54" s="2">
        <v>3</v>
      </c>
      <c r="E54" s="6">
        <f t="shared" si="4"/>
        <v>1873.3999999999999</v>
      </c>
      <c r="F54" s="18">
        <f t="shared" si="3"/>
        <v>9061.9500000000025</v>
      </c>
      <c r="G54" s="7" t="str">
        <f t="shared" si="1"/>
        <v/>
      </c>
    </row>
    <row r="55" spans="1:7" x14ac:dyDescent="0.25">
      <c r="A55" s="17" t="s">
        <v>58</v>
      </c>
      <c r="B55" s="2">
        <v>356</v>
      </c>
      <c r="C55" s="5">
        <f t="shared" si="2"/>
        <v>27382</v>
      </c>
      <c r="D55" s="2">
        <v>2</v>
      </c>
      <c r="E55" s="6">
        <f t="shared" si="4"/>
        <v>534</v>
      </c>
      <c r="F55" s="18">
        <f t="shared" si="3"/>
        <v>8527.9500000000025</v>
      </c>
      <c r="G55" s="7" t="str">
        <f t="shared" si="1"/>
        <v/>
      </c>
    </row>
    <row r="56" spans="1:7" x14ac:dyDescent="0.25">
      <c r="A56" s="17" t="s">
        <v>52</v>
      </c>
      <c r="B56" s="2">
        <v>425</v>
      </c>
      <c r="C56" s="5">
        <f t="shared" si="2"/>
        <v>27807</v>
      </c>
      <c r="D56" s="2">
        <v>1</v>
      </c>
      <c r="E56" s="6">
        <f t="shared" si="4"/>
        <v>318.75</v>
      </c>
      <c r="F56" s="18">
        <f t="shared" si="3"/>
        <v>8209.2000000000025</v>
      </c>
      <c r="G56" s="7" t="str">
        <f t="shared" si="1"/>
        <v/>
      </c>
    </row>
    <row r="57" spans="1:7" x14ac:dyDescent="0.25">
      <c r="A57" s="17" t="s">
        <v>57</v>
      </c>
      <c r="B57" s="2">
        <v>652</v>
      </c>
      <c r="C57" s="5">
        <f t="shared" si="2"/>
        <v>28459</v>
      </c>
      <c r="D57" s="2">
        <v>1</v>
      </c>
      <c r="E57" s="6">
        <f t="shared" si="4"/>
        <v>489</v>
      </c>
      <c r="F57" s="18">
        <f t="shared" si="3"/>
        <v>7720.2000000000025</v>
      </c>
      <c r="G57" s="7" t="str">
        <f t="shared" si="1"/>
        <v/>
      </c>
    </row>
    <row r="58" spans="1:7" x14ac:dyDescent="0.25">
      <c r="A58" s="17" t="s">
        <v>26</v>
      </c>
      <c r="B58" s="2">
        <v>737</v>
      </c>
      <c r="C58" s="5">
        <f t="shared" si="2"/>
        <v>29196</v>
      </c>
      <c r="D58" s="2">
        <v>3</v>
      </c>
      <c r="E58" s="6">
        <f t="shared" si="4"/>
        <v>2505.7999999999997</v>
      </c>
      <c r="F58" s="18">
        <f t="shared" si="3"/>
        <v>5214.4000000000033</v>
      </c>
      <c r="G58" s="7" t="str">
        <f t="shared" si="1"/>
        <v/>
      </c>
    </row>
    <row r="59" spans="1:7" x14ac:dyDescent="0.25">
      <c r="A59" s="17" t="s">
        <v>40</v>
      </c>
      <c r="B59" s="2">
        <v>472</v>
      </c>
      <c r="C59" s="5">
        <f t="shared" si="2"/>
        <v>29668</v>
      </c>
      <c r="D59" s="2">
        <v>1</v>
      </c>
      <c r="E59" s="6">
        <f t="shared" si="4"/>
        <v>354</v>
      </c>
      <c r="F59" s="18">
        <f t="shared" si="3"/>
        <v>4860.4000000000033</v>
      </c>
      <c r="G59" s="7" t="str">
        <f t="shared" si="1"/>
        <v/>
      </c>
    </row>
    <row r="60" spans="1:7" x14ac:dyDescent="0.25">
      <c r="A60" s="17" t="s">
        <v>56</v>
      </c>
      <c r="B60" s="2">
        <v>870</v>
      </c>
      <c r="C60" s="5">
        <f t="shared" si="2"/>
        <v>30538</v>
      </c>
      <c r="D60" s="2">
        <v>3</v>
      </c>
      <c r="E60" s="6">
        <f t="shared" si="4"/>
        <v>2958</v>
      </c>
      <c r="F60" s="18">
        <f t="shared" si="3"/>
        <v>9902.4000000000033</v>
      </c>
      <c r="G60" s="7" t="str">
        <f t="shared" si="1"/>
        <v/>
      </c>
    </row>
    <row r="61" spans="1:7" x14ac:dyDescent="0.25">
      <c r="A61" s="17" t="s">
        <v>34</v>
      </c>
      <c r="B61" s="2">
        <v>995</v>
      </c>
      <c r="C61" s="5">
        <f t="shared" si="2"/>
        <v>31533</v>
      </c>
      <c r="D61" s="2">
        <v>1</v>
      </c>
      <c r="E61" s="6">
        <f t="shared" si="4"/>
        <v>746.25</v>
      </c>
      <c r="F61" s="18">
        <f t="shared" si="3"/>
        <v>9156.1500000000033</v>
      </c>
      <c r="G61" s="7" t="str">
        <f t="shared" si="1"/>
        <v/>
      </c>
    </row>
    <row r="62" spans="1:7" x14ac:dyDescent="0.25">
      <c r="A62" s="17" t="s">
        <v>51</v>
      </c>
      <c r="B62" s="2">
        <v>819</v>
      </c>
      <c r="C62" s="5">
        <f t="shared" si="2"/>
        <v>32352</v>
      </c>
      <c r="D62" s="2">
        <v>2</v>
      </c>
      <c r="E62" s="6">
        <f t="shared" si="4"/>
        <v>1228.5</v>
      </c>
      <c r="F62" s="18">
        <f t="shared" si="3"/>
        <v>7927.6500000000033</v>
      </c>
      <c r="G62" s="7" t="str">
        <f t="shared" si="1"/>
        <v/>
      </c>
    </row>
    <row r="63" spans="1:7" x14ac:dyDescent="0.25">
      <c r="A63" s="17" t="s">
        <v>60</v>
      </c>
      <c r="B63" s="2">
        <v>337</v>
      </c>
      <c r="C63" s="5">
        <f t="shared" si="2"/>
        <v>32689</v>
      </c>
      <c r="D63" s="2">
        <v>2</v>
      </c>
      <c r="E63" s="6">
        <f t="shared" si="4"/>
        <v>505.5</v>
      </c>
      <c r="F63" s="18">
        <f t="shared" si="3"/>
        <v>7422.1500000000033</v>
      </c>
      <c r="G63" s="7" t="str">
        <f t="shared" si="1"/>
        <v/>
      </c>
    </row>
    <row r="64" spans="1:7" x14ac:dyDescent="0.25">
      <c r="A64" s="17" t="s">
        <v>68</v>
      </c>
      <c r="B64" s="2">
        <v>806</v>
      </c>
      <c r="C64" s="5">
        <f t="shared" si="2"/>
        <v>33495</v>
      </c>
      <c r="D64" s="2">
        <v>3</v>
      </c>
      <c r="E64" s="6">
        <f t="shared" si="4"/>
        <v>2740.4</v>
      </c>
      <c r="F64" s="18">
        <f t="shared" si="3"/>
        <v>4681.7500000000036</v>
      </c>
      <c r="G64" s="7" t="str">
        <f t="shared" si="1"/>
        <v/>
      </c>
    </row>
    <row r="65" spans="1:7" x14ac:dyDescent="0.25">
      <c r="A65" s="17" t="s">
        <v>66</v>
      </c>
      <c r="B65" s="2">
        <v>213</v>
      </c>
      <c r="C65" s="5">
        <f t="shared" si="2"/>
        <v>33708</v>
      </c>
      <c r="D65" s="2">
        <v>3</v>
      </c>
      <c r="E65" s="6">
        <f t="shared" si="4"/>
        <v>724.19999999999993</v>
      </c>
      <c r="F65" s="18">
        <f t="shared" si="3"/>
        <v>3957.5500000000038</v>
      </c>
      <c r="G65" s="7" t="str">
        <f t="shared" si="1"/>
        <v/>
      </c>
    </row>
    <row r="66" spans="1:7" x14ac:dyDescent="0.25">
      <c r="A66" s="17" t="s">
        <v>43</v>
      </c>
      <c r="B66" s="2">
        <v>598</v>
      </c>
      <c r="C66" s="5">
        <f t="shared" si="2"/>
        <v>34306</v>
      </c>
      <c r="D66" s="2">
        <v>1</v>
      </c>
      <c r="E66" s="6">
        <f t="shared" si="4"/>
        <v>448.5</v>
      </c>
      <c r="F66" s="18">
        <f t="shared" si="3"/>
        <v>3509.0500000000038</v>
      </c>
      <c r="G66" s="7" t="str">
        <f t="shared" si="1"/>
        <v/>
      </c>
    </row>
    <row r="67" spans="1:7" x14ac:dyDescent="0.25">
      <c r="A67" s="17" t="s">
        <v>42</v>
      </c>
      <c r="B67" s="2">
        <v>401</v>
      </c>
      <c r="C67" s="5">
        <f t="shared" si="2"/>
        <v>34707</v>
      </c>
      <c r="D67" s="2">
        <v>2</v>
      </c>
      <c r="E67" s="6">
        <f t="shared" ref="E67:E86" si="5">VLOOKUP(D67,$K$2:$L$5,2)*B67</f>
        <v>601.5</v>
      </c>
      <c r="F67" s="18">
        <f t="shared" si="3"/>
        <v>2907.5500000000038</v>
      </c>
      <c r="G67" s="7" t="str">
        <f t="shared" ref="G67:G86" si="6">IF(D67=0,"+","")</f>
        <v/>
      </c>
    </row>
    <row r="68" spans="1:7" x14ac:dyDescent="0.25">
      <c r="A68" s="17" t="s">
        <v>47</v>
      </c>
      <c r="B68" s="2">
        <v>620</v>
      </c>
      <c r="C68" s="5">
        <f t="shared" si="2"/>
        <v>35327</v>
      </c>
      <c r="D68" s="2">
        <v>1</v>
      </c>
      <c r="E68" s="6">
        <f t="shared" si="5"/>
        <v>465</v>
      </c>
      <c r="F68" s="18">
        <f t="shared" si="3"/>
        <v>2442.5500000000038</v>
      </c>
      <c r="G68" s="7" t="str">
        <f t="shared" si="6"/>
        <v/>
      </c>
    </row>
    <row r="69" spans="1:7" x14ac:dyDescent="0.25">
      <c r="A69" s="17" t="s">
        <v>33</v>
      </c>
      <c r="B69" s="2">
        <v>1008</v>
      </c>
      <c r="C69" s="5">
        <f t="shared" ref="C69:C86" si="7">C68+B69</f>
        <v>36335</v>
      </c>
      <c r="D69" s="2">
        <v>3</v>
      </c>
      <c r="E69" s="6">
        <f t="shared" si="5"/>
        <v>3427.2</v>
      </c>
      <c r="F69" s="18">
        <f t="shared" ref="F69:F86" si="8">IF(F68-E69&lt;$I$3,F68-E69+8000,F68-E69)</f>
        <v>7015.350000000004</v>
      </c>
      <c r="G69" s="7" t="str">
        <f t="shared" si="6"/>
        <v/>
      </c>
    </row>
    <row r="70" spans="1:7" x14ac:dyDescent="0.25">
      <c r="A70" s="17" t="s">
        <v>30</v>
      </c>
      <c r="B70" s="2">
        <v>237</v>
      </c>
      <c r="C70" s="5">
        <f t="shared" si="7"/>
        <v>36572</v>
      </c>
      <c r="D70" s="2">
        <v>2</v>
      </c>
      <c r="E70" s="6">
        <f t="shared" si="5"/>
        <v>355.5</v>
      </c>
      <c r="F70" s="18">
        <f t="shared" si="8"/>
        <v>6659.850000000004</v>
      </c>
      <c r="G70" s="7" t="str">
        <f t="shared" si="6"/>
        <v/>
      </c>
    </row>
    <row r="71" spans="1:7" x14ac:dyDescent="0.25">
      <c r="A71" s="17" t="s">
        <v>24</v>
      </c>
      <c r="B71" s="2">
        <v>250</v>
      </c>
      <c r="C71" s="5">
        <f t="shared" si="7"/>
        <v>36822</v>
      </c>
      <c r="D71" s="2">
        <v>2</v>
      </c>
      <c r="E71" s="6">
        <f t="shared" si="5"/>
        <v>375</v>
      </c>
      <c r="F71" s="18">
        <f t="shared" si="8"/>
        <v>6284.850000000004</v>
      </c>
      <c r="G71" s="7" t="str">
        <f t="shared" si="6"/>
        <v/>
      </c>
    </row>
    <row r="72" spans="1:7" x14ac:dyDescent="0.25">
      <c r="A72" s="17" t="s">
        <v>32</v>
      </c>
      <c r="B72" s="2">
        <v>890</v>
      </c>
      <c r="C72" s="5">
        <f t="shared" si="7"/>
        <v>37712</v>
      </c>
      <c r="D72" s="2">
        <v>2</v>
      </c>
      <c r="E72" s="6">
        <f t="shared" si="5"/>
        <v>1335</v>
      </c>
      <c r="F72" s="18">
        <f t="shared" si="8"/>
        <v>4949.850000000004</v>
      </c>
      <c r="G72" s="7" t="str">
        <f t="shared" si="6"/>
        <v/>
      </c>
    </row>
    <row r="73" spans="1:7" x14ac:dyDescent="0.25">
      <c r="A73" s="17" t="s">
        <v>21</v>
      </c>
      <c r="B73" s="2">
        <v>50</v>
      </c>
      <c r="C73" s="5">
        <f t="shared" si="7"/>
        <v>37762</v>
      </c>
      <c r="D73" s="2">
        <v>3</v>
      </c>
      <c r="E73" s="6">
        <f t="shared" si="5"/>
        <v>170</v>
      </c>
      <c r="F73" s="18">
        <f t="shared" si="8"/>
        <v>4779.850000000004</v>
      </c>
      <c r="G73" s="7" t="str">
        <f t="shared" si="6"/>
        <v/>
      </c>
    </row>
    <row r="74" spans="1:7" x14ac:dyDescent="0.25">
      <c r="A74" s="17" t="s">
        <v>45</v>
      </c>
      <c r="B74" s="2">
        <v>451</v>
      </c>
      <c r="C74" s="5">
        <f t="shared" si="7"/>
        <v>38213</v>
      </c>
      <c r="D74" s="2">
        <v>0</v>
      </c>
      <c r="E74" s="6">
        <f t="shared" si="5"/>
        <v>0</v>
      </c>
      <c r="F74" s="18">
        <f t="shared" si="8"/>
        <v>4779.850000000004</v>
      </c>
      <c r="G74" s="7" t="str">
        <f t="shared" si="6"/>
        <v>+</v>
      </c>
    </row>
    <row r="75" spans="1:7" x14ac:dyDescent="0.25">
      <c r="A75" s="17" t="s">
        <v>13</v>
      </c>
      <c r="B75" s="2">
        <v>615</v>
      </c>
      <c r="C75" s="5">
        <f t="shared" si="7"/>
        <v>38828</v>
      </c>
      <c r="D75" s="2">
        <v>1</v>
      </c>
      <c r="E75" s="6">
        <f t="shared" si="5"/>
        <v>461.25</v>
      </c>
      <c r="F75" s="18">
        <f t="shared" si="8"/>
        <v>4318.600000000004</v>
      </c>
      <c r="G75" s="7" t="str">
        <f t="shared" si="6"/>
        <v/>
      </c>
    </row>
    <row r="76" spans="1:7" x14ac:dyDescent="0.25">
      <c r="A76" s="17" t="s">
        <v>41</v>
      </c>
      <c r="B76" s="2">
        <v>544</v>
      </c>
      <c r="C76" s="5">
        <f t="shared" si="7"/>
        <v>39372</v>
      </c>
      <c r="D76" s="2">
        <v>3</v>
      </c>
      <c r="E76" s="6">
        <f t="shared" si="5"/>
        <v>1849.6</v>
      </c>
      <c r="F76" s="18">
        <f t="shared" si="8"/>
        <v>2469.0000000000041</v>
      </c>
      <c r="G76" s="7" t="str">
        <f t="shared" si="6"/>
        <v/>
      </c>
    </row>
    <row r="77" spans="1:7" x14ac:dyDescent="0.25">
      <c r="A77" s="17" t="s">
        <v>5</v>
      </c>
      <c r="B77" s="2">
        <v>924</v>
      </c>
      <c r="C77" s="5">
        <f t="shared" si="7"/>
        <v>40296</v>
      </c>
      <c r="D77" s="2">
        <v>1</v>
      </c>
      <c r="E77" s="6">
        <f t="shared" si="5"/>
        <v>693</v>
      </c>
      <c r="F77" s="18">
        <f t="shared" si="8"/>
        <v>9776.0000000000036</v>
      </c>
      <c r="G77" s="7" t="str">
        <f t="shared" si="6"/>
        <v/>
      </c>
    </row>
    <row r="78" spans="1:7" x14ac:dyDescent="0.25">
      <c r="A78" s="17" t="s">
        <v>35</v>
      </c>
      <c r="B78" s="2">
        <v>565</v>
      </c>
      <c r="C78" s="5">
        <f t="shared" si="7"/>
        <v>40861</v>
      </c>
      <c r="D78" s="2">
        <v>1</v>
      </c>
      <c r="E78" s="6">
        <f t="shared" si="5"/>
        <v>423.75</v>
      </c>
      <c r="F78" s="18">
        <f t="shared" si="8"/>
        <v>9352.2500000000036</v>
      </c>
      <c r="G78" s="7" t="str">
        <f t="shared" si="6"/>
        <v/>
      </c>
    </row>
    <row r="79" spans="1:7" x14ac:dyDescent="0.25">
      <c r="A79" s="17" t="s">
        <v>49</v>
      </c>
      <c r="B79" s="2">
        <v>284</v>
      </c>
      <c r="C79" s="5">
        <f t="shared" si="7"/>
        <v>41145</v>
      </c>
      <c r="D79" s="2">
        <v>2</v>
      </c>
      <c r="E79" s="6">
        <f t="shared" si="5"/>
        <v>426</v>
      </c>
      <c r="F79" s="18">
        <f t="shared" si="8"/>
        <v>8926.2500000000036</v>
      </c>
      <c r="G79" s="7" t="str">
        <f t="shared" si="6"/>
        <v/>
      </c>
    </row>
    <row r="80" spans="1:7" x14ac:dyDescent="0.25">
      <c r="A80" s="17" t="s">
        <v>28</v>
      </c>
      <c r="B80" s="2">
        <v>460</v>
      </c>
      <c r="C80" s="5">
        <f t="shared" si="7"/>
        <v>41605</v>
      </c>
      <c r="D80" s="2">
        <v>3</v>
      </c>
      <c r="E80" s="6">
        <f t="shared" si="5"/>
        <v>1564</v>
      </c>
      <c r="F80" s="18">
        <f t="shared" si="8"/>
        <v>7362.2500000000036</v>
      </c>
      <c r="G80" s="7" t="str">
        <f t="shared" si="6"/>
        <v/>
      </c>
    </row>
    <row r="81" spans="1:7" x14ac:dyDescent="0.25">
      <c r="A81" s="17" t="s">
        <v>21</v>
      </c>
      <c r="B81" s="2">
        <v>50</v>
      </c>
      <c r="C81" s="5">
        <f t="shared" si="7"/>
        <v>41655</v>
      </c>
      <c r="D81" s="2">
        <v>0</v>
      </c>
      <c r="E81" s="6">
        <f t="shared" si="5"/>
        <v>0</v>
      </c>
      <c r="F81" s="18">
        <f t="shared" si="8"/>
        <v>7362.2500000000036</v>
      </c>
      <c r="G81" s="7" t="str">
        <f t="shared" si="6"/>
        <v>+</v>
      </c>
    </row>
    <row r="82" spans="1:7" x14ac:dyDescent="0.25">
      <c r="A82" s="17" t="s">
        <v>27</v>
      </c>
      <c r="B82" s="2">
        <v>985</v>
      </c>
      <c r="C82" s="5">
        <f t="shared" si="7"/>
        <v>42640</v>
      </c>
      <c r="D82" s="2">
        <v>1</v>
      </c>
      <c r="E82" s="6">
        <f t="shared" si="5"/>
        <v>738.75</v>
      </c>
      <c r="F82" s="18">
        <f t="shared" si="8"/>
        <v>6623.5000000000036</v>
      </c>
      <c r="G82" s="7" t="str">
        <f t="shared" si="6"/>
        <v/>
      </c>
    </row>
    <row r="83" spans="1:7" x14ac:dyDescent="0.25">
      <c r="A83" s="17" t="s">
        <v>63</v>
      </c>
      <c r="B83" s="2">
        <v>404</v>
      </c>
      <c r="C83" s="5">
        <f t="shared" si="7"/>
        <v>43044</v>
      </c>
      <c r="D83" s="2">
        <v>1</v>
      </c>
      <c r="E83" s="6">
        <f t="shared" si="5"/>
        <v>303</v>
      </c>
      <c r="F83" s="18">
        <f t="shared" si="8"/>
        <v>6320.5000000000036</v>
      </c>
      <c r="G83" s="7" t="str">
        <f t="shared" si="6"/>
        <v/>
      </c>
    </row>
    <row r="84" spans="1:7" x14ac:dyDescent="0.25">
      <c r="A84" s="17" t="s">
        <v>66</v>
      </c>
      <c r="B84" s="2">
        <v>177</v>
      </c>
      <c r="C84" s="5">
        <f t="shared" si="7"/>
        <v>43221</v>
      </c>
      <c r="D84" s="2">
        <v>0</v>
      </c>
      <c r="E84" s="6">
        <f t="shared" si="5"/>
        <v>0</v>
      </c>
      <c r="F84" s="18">
        <f t="shared" si="8"/>
        <v>6320.5000000000036</v>
      </c>
      <c r="G84" s="7" t="str">
        <f t="shared" si="6"/>
        <v>+</v>
      </c>
    </row>
    <row r="85" spans="1:7" x14ac:dyDescent="0.25">
      <c r="A85" s="17" t="s">
        <v>2</v>
      </c>
      <c r="B85" s="2">
        <v>379</v>
      </c>
      <c r="C85" s="5">
        <f t="shared" si="7"/>
        <v>43600</v>
      </c>
      <c r="D85" s="2">
        <v>3</v>
      </c>
      <c r="E85" s="6">
        <f t="shared" si="5"/>
        <v>1288.5999999999999</v>
      </c>
      <c r="F85" s="18">
        <f t="shared" si="8"/>
        <v>5031.9000000000033</v>
      </c>
      <c r="G85" s="7" t="str">
        <f t="shared" si="6"/>
        <v/>
      </c>
    </row>
    <row r="86" spans="1:7" ht="15.75" thickBot="1" x14ac:dyDescent="0.3">
      <c r="A86" s="19" t="s">
        <v>45</v>
      </c>
      <c r="B86" s="20">
        <v>1028</v>
      </c>
      <c r="C86" s="28">
        <f t="shared" si="7"/>
        <v>44628</v>
      </c>
      <c r="D86" s="20">
        <v>0</v>
      </c>
      <c r="E86" s="21">
        <f t="shared" si="5"/>
        <v>0</v>
      </c>
      <c r="F86" s="22">
        <f t="shared" si="8"/>
        <v>5031.9000000000033</v>
      </c>
      <c r="G86" s="7" t="str">
        <f t="shared" si="6"/>
        <v>+</v>
      </c>
    </row>
    <row r="87" spans="1:7" x14ac:dyDescent="0.25">
      <c r="E8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Diagramok</vt:lpstr>
      </vt:variant>
      <vt:variant>
        <vt:i4>1</vt:i4>
      </vt:variant>
    </vt:vector>
  </HeadingPairs>
  <TitlesOfParts>
    <vt:vector size="2" baseType="lpstr">
      <vt:lpstr>naplo</vt:lpstr>
      <vt:lpstr>Diagram1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2017-02-12T14:25:32Z</dcterms:created>
  <dcterms:modified xsi:type="dcterms:W3CDTF">2017-02-12T14:25:43Z</dcterms:modified>
</cp:coreProperties>
</file>