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filterPrivacy="1" defaultThemeVersion="166925"/>
  <bookViews>
    <workbookView xWindow="0" yWindow="0" windowWidth="24000" windowHeight="9510" xr2:uid="{00000000-000D-0000-FFFF-FFFF00000000}"/>
  </bookViews>
  <sheets>
    <sheet name="Munka1" sheetId="1" r:id="rId1"/>
  </sheet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" i="1" l="1"/>
  <c r="B30" i="1" l="1"/>
  <c r="B29" i="1"/>
  <c r="B27" i="1"/>
  <c r="B26" i="1"/>
  <c r="B24" i="1"/>
  <c r="B23" i="1"/>
  <c r="B21" i="1"/>
  <c r="B20" i="1"/>
  <c r="C16" i="1"/>
  <c r="G13" i="1" l="1"/>
  <c r="D13" i="1"/>
  <c r="C13" i="1"/>
  <c r="B13" i="1"/>
  <c r="H13" i="1" s="1"/>
  <c r="G12" i="1"/>
  <c r="D12" i="1"/>
  <c r="C12" i="1"/>
  <c r="B12" i="1"/>
  <c r="H12" i="1" s="1"/>
  <c r="G11" i="1"/>
  <c r="D11" i="1"/>
  <c r="C11" i="1"/>
  <c r="B11" i="1"/>
  <c r="H11" i="1" s="1"/>
  <c r="G10" i="1"/>
  <c r="D10" i="1"/>
  <c r="C10" i="1"/>
  <c r="B10" i="1"/>
  <c r="H10" i="1" s="1"/>
  <c r="G9" i="1"/>
  <c r="D9" i="1"/>
  <c r="C9" i="1"/>
  <c r="B9" i="1"/>
  <c r="H9" i="1" s="1"/>
  <c r="G8" i="1"/>
  <c r="D8" i="1"/>
  <c r="C8" i="1"/>
  <c r="B8" i="1"/>
  <c r="H8" i="1" s="1"/>
  <c r="G7" i="1"/>
  <c r="D7" i="1"/>
  <c r="C7" i="1"/>
  <c r="B7" i="1"/>
  <c r="H7" i="1" s="1"/>
  <c r="G6" i="1"/>
  <c r="D6" i="1"/>
  <c r="C6" i="1"/>
  <c r="B6" i="1"/>
  <c r="H6" i="1" s="1"/>
  <c r="G5" i="1"/>
  <c r="D5" i="1"/>
  <c r="C5" i="1"/>
  <c r="B5" i="1"/>
  <c r="H5" i="1" s="1"/>
  <c r="G4" i="1"/>
  <c r="D4" i="1"/>
  <c r="C4" i="1"/>
  <c r="B4" i="1"/>
  <c r="H4" i="1" s="1"/>
  <c r="G3" i="1"/>
  <c r="D3" i="1"/>
  <c r="C3" i="1"/>
  <c r="B3" i="1"/>
  <c r="H3" i="1" s="1"/>
  <c r="G2" i="1"/>
  <c r="D2" i="1"/>
  <c r="C2" i="1"/>
  <c r="B2" i="1"/>
  <c r="H2" i="1" s="1"/>
</calcChain>
</file>

<file path=xl/sharedStrings.xml><?xml version="1.0" encoding="utf-8"?>
<sst xmlns="http://schemas.openxmlformats.org/spreadsheetml/2006/main" count="287" uniqueCount="26">
  <si>
    <t>Csapat</t>
  </si>
  <si>
    <t>Győzelem</t>
  </si>
  <si>
    <t>Döntetlen</t>
  </si>
  <si>
    <t>Lőtt gólok</t>
  </si>
  <si>
    <t>Kapott gólok</t>
  </si>
  <si>
    <t>Különbség</t>
  </si>
  <si>
    <t>Pont</t>
  </si>
  <si>
    <t>Győri ETO</t>
  </si>
  <si>
    <t>D</t>
  </si>
  <si>
    <t>GY</t>
  </si>
  <si>
    <t>V</t>
  </si>
  <si>
    <t>Ferencvárosi TC</t>
  </si>
  <si>
    <t>Dunaújváros</t>
  </si>
  <si>
    <t>Siófok KC</t>
  </si>
  <si>
    <t>Érd</t>
  </si>
  <si>
    <t>DVSC-TVP</t>
  </si>
  <si>
    <t>Vác</t>
  </si>
  <si>
    <t>Fehérép Alcoa</t>
  </si>
  <si>
    <t>MTK Budapest</t>
  </si>
  <si>
    <t>Békéscsaba</t>
  </si>
  <si>
    <t>Mosonmagyaróvár</t>
  </si>
  <si>
    <t>Budaörs</t>
  </si>
  <si>
    <t>Gólok száma összesen:</t>
  </si>
  <si>
    <t>Gólok átlaga meccsenként:</t>
  </si>
  <si>
    <t>Rájátszás</t>
  </si>
  <si>
    <t>Vereség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</si>
</sst>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0" fillId="0" borderId="4" xfId="0" applyBorder="1"/>
    <xf numFmtId="0" fontId="0" fillId="0" borderId="5" xfId="0" applyBorder="1" applyAlignment="1">
      <alignment horizontal="center"/>
    </xf>
    <xf numFmtId="1" fontId="0" fillId="0" borderId="5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9" fontId="0" fillId="0" borderId="0" xfId="1" applyFont="1"/>
    <xf numFmtId="0" fontId="0" fillId="0" borderId="0" xfId="0" applyAlignment="1">
      <alignment horizontal="center"/>
    </xf>
    <xf numFmtId="0" fontId="0" fillId="0" borderId="7" xfId="0" applyBorder="1"/>
    <xf numFmtId="0" fontId="0" fillId="0" borderId="8" xfId="0" applyBorder="1" applyAlignment="1">
      <alignment horizontal="center"/>
    </xf>
    <xf numFmtId="1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1" fontId="0" fillId="0" borderId="11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8" xfId="0" applyBorder="1"/>
    <xf numFmtId="0" fontId="2" fillId="2" borderId="1" xfId="0" applyFont="1" applyFill="1" applyBorder="1" applyAlignment="1">
      <alignment horizontal="center" vertical="center" wrapText="1"/>
    </xf>
    <xf numFmtId="46" fontId="2" fillId="2" borderId="2" xfId="0" applyNumberFormat="1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0" borderId="7" xfId="0" applyFont="1" applyFill="1" applyBorder="1"/>
    <xf numFmtId="0" fontId="3" fillId="0" borderId="10" xfId="0" applyFont="1" applyFill="1" applyBorder="1"/>
    <xf numFmtId="0" fontId="0" fillId="0" borderId="8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2" borderId="0" xfId="0" applyFont="1" applyFill="1" applyAlignment="1">
      <alignment horizontal="center"/>
    </xf>
  </cellXfs>
  <cellStyles count="2">
    <cellStyle name="Normál" xfId="0" builtinId="0"/>
    <cellStyle name="Százalék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 sz="1800" b="1" i="0" baseline="0">
                <a:effectLst/>
              </a:rPr>
              <a:t>A 2015-2016. évi bajnokságban lőtt és kapott gólok</a:t>
            </a:r>
            <a:endParaRPr lang="hu-H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Munka1!$E$1</c:f>
              <c:strCache>
                <c:ptCount val="1"/>
                <c:pt idx="0">
                  <c:v>Lőtt gólok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Munka1!$A$2:$A$13</c:f>
              <c:strCache>
                <c:ptCount val="12"/>
                <c:pt idx="0">
                  <c:v>Győri ETO</c:v>
                </c:pt>
                <c:pt idx="1">
                  <c:v>Ferencvárosi TC</c:v>
                </c:pt>
                <c:pt idx="2">
                  <c:v>Dunaújváros</c:v>
                </c:pt>
                <c:pt idx="3">
                  <c:v>Siófok KC</c:v>
                </c:pt>
                <c:pt idx="4">
                  <c:v>Érd</c:v>
                </c:pt>
                <c:pt idx="5">
                  <c:v>DVSC-TVP</c:v>
                </c:pt>
                <c:pt idx="6">
                  <c:v>Vác</c:v>
                </c:pt>
                <c:pt idx="7">
                  <c:v>Fehérép Alcoa</c:v>
                </c:pt>
                <c:pt idx="8">
                  <c:v>MTK Budapest</c:v>
                </c:pt>
                <c:pt idx="9">
                  <c:v>Békéscsaba</c:v>
                </c:pt>
                <c:pt idx="10">
                  <c:v>Mosonmagyaróvár</c:v>
                </c:pt>
                <c:pt idx="11">
                  <c:v>Budaörs</c:v>
                </c:pt>
              </c:strCache>
            </c:strRef>
          </c:cat>
          <c:val>
            <c:numRef>
              <c:f>Munka1!$E$2:$E$13</c:f>
              <c:numCache>
                <c:formatCode>General</c:formatCode>
                <c:ptCount val="12"/>
                <c:pt idx="0">
                  <c:v>719</c:v>
                </c:pt>
                <c:pt idx="1">
                  <c:v>703</c:v>
                </c:pt>
                <c:pt idx="2">
                  <c:v>621</c:v>
                </c:pt>
                <c:pt idx="3">
                  <c:v>590</c:v>
                </c:pt>
                <c:pt idx="4">
                  <c:v>614</c:v>
                </c:pt>
                <c:pt idx="5">
                  <c:v>567</c:v>
                </c:pt>
                <c:pt idx="6">
                  <c:v>571</c:v>
                </c:pt>
                <c:pt idx="7">
                  <c:v>546</c:v>
                </c:pt>
                <c:pt idx="8">
                  <c:v>504</c:v>
                </c:pt>
                <c:pt idx="9">
                  <c:v>538</c:v>
                </c:pt>
                <c:pt idx="10">
                  <c:v>496</c:v>
                </c:pt>
                <c:pt idx="11">
                  <c:v>477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EA-4B73-B74F-E42A218D0ED3}"/>
            </c:ext>
          </c:extLst>
        </c:ser>
        <c:ser>
          <c:idx val="1"/>
          <c:order val="1"/>
          <c:tx>
            <c:strRef>
              <c:f>Munka1!$F$1</c:f>
              <c:strCache>
                <c:ptCount val="1"/>
                <c:pt idx="0">
                  <c:v>Kapott gólok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Munka1!$A$2:$A$13</c:f>
              <c:strCache>
                <c:ptCount val="12"/>
                <c:pt idx="0">
                  <c:v>Győri ETO</c:v>
                </c:pt>
                <c:pt idx="1">
                  <c:v>Ferencvárosi TC</c:v>
                </c:pt>
                <c:pt idx="2">
                  <c:v>Dunaújváros</c:v>
                </c:pt>
                <c:pt idx="3">
                  <c:v>Siófok KC</c:v>
                </c:pt>
                <c:pt idx="4">
                  <c:v>Érd</c:v>
                </c:pt>
                <c:pt idx="5">
                  <c:v>DVSC-TVP</c:v>
                </c:pt>
                <c:pt idx="6">
                  <c:v>Vác</c:v>
                </c:pt>
                <c:pt idx="7">
                  <c:v>Fehérép Alcoa</c:v>
                </c:pt>
                <c:pt idx="8">
                  <c:v>MTK Budapest</c:v>
                </c:pt>
                <c:pt idx="9">
                  <c:v>Békéscsaba</c:v>
                </c:pt>
                <c:pt idx="10">
                  <c:v>Mosonmagyaróvár</c:v>
                </c:pt>
                <c:pt idx="11">
                  <c:v>Budaörs</c:v>
                </c:pt>
              </c:strCache>
            </c:strRef>
          </c:cat>
          <c:val>
            <c:numRef>
              <c:f>Munka1!$F$2:$F$13</c:f>
              <c:numCache>
                <c:formatCode>General</c:formatCode>
                <c:ptCount val="12"/>
                <c:pt idx="0">
                  <c:v>457</c:v>
                </c:pt>
                <c:pt idx="1">
                  <c:v>507</c:v>
                </c:pt>
                <c:pt idx="2">
                  <c:v>556</c:v>
                </c:pt>
                <c:pt idx="3">
                  <c:v>555</c:v>
                </c:pt>
                <c:pt idx="4">
                  <c:v>526</c:v>
                </c:pt>
                <c:pt idx="5">
                  <c:v>555</c:v>
                </c:pt>
                <c:pt idx="6">
                  <c:v>593</c:v>
                </c:pt>
                <c:pt idx="7">
                  <c:v>540</c:v>
                </c:pt>
                <c:pt idx="8">
                  <c:v>623</c:v>
                </c:pt>
                <c:pt idx="9">
                  <c:v>703</c:v>
                </c:pt>
                <c:pt idx="10">
                  <c:v>617</c:v>
                </c:pt>
                <c:pt idx="11">
                  <c:v>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EA-4B73-B74F-E42A218D0E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60761512"/>
        <c:axId val="360761840"/>
      </c:barChart>
      <c:catAx>
        <c:axId val="3607615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360761840"/>
        <c:crosses val="autoZero"/>
        <c:auto val="1"/>
        <c:lblAlgn val="ctr"/>
        <c:lblOffset val="100"/>
        <c:noMultiLvlLbl val="0"/>
      </c:catAx>
      <c:valAx>
        <c:axId val="360761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360761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52386</xdr:colOff>
      <xdr:row>15</xdr:row>
      <xdr:rowOff>28574</xdr:rowOff>
    </xdr:from>
    <xdr:to>
      <xdr:col>30</xdr:col>
      <xdr:colOff>104774</xdr:colOff>
      <xdr:row>41</xdr:row>
      <xdr:rowOff>190499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3D698829-1C0E-428B-80BC-FFD338ABDF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30"/>
  <sheetViews>
    <sheetView tabSelected="1" workbookViewId="0"/>
  </sheetViews>
  <sheetFormatPr defaultRowHeight="15" x14ac:dyDescent="0.25"/>
  <cols>
    <col min="1" max="1" width="17.7109375" bestFit="1" customWidth="1"/>
    <col min="2" max="8" width="12" customWidth="1"/>
    <col min="10" max="31" width="3.28515625" bestFit="1" customWidth="1"/>
  </cols>
  <sheetData>
    <row r="1" spans="1:31" ht="30.75" thickBot="1" x14ac:dyDescent="0.3">
      <c r="A1" s="15" t="s">
        <v>0</v>
      </c>
      <c r="B1" s="16" t="s">
        <v>1</v>
      </c>
      <c r="C1" s="17" t="s">
        <v>25</v>
      </c>
      <c r="D1" s="17" t="s">
        <v>2</v>
      </c>
      <c r="E1" s="17" t="s">
        <v>3</v>
      </c>
      <c r="F1" s="17" t="s">
        <v>4</v>
      </c>
      <c r="G1" s="17" t="s">
        <v>5</v>
      </c>
      <c r="H1" s="18" t="s">
        <v>6</v>
      </c>
    </row>
    <row r="2" spans="1:31" ht="15.75" thickTop="1" x14ac:dyDescent="0.25">
      <c r="A2" s="1" t="s">
        <v>7</v>
      </c>
      <c r="B2" s="2">
        <f t="shared" ref="B2:B13" si="0">COUNTIF($J2:$AE2,"GY")</f>
        <v>20</v>
      </c>
      <c r="C2" s="2">
        <f t="shared" ref="C2:C13" si="1">COUNTIF($J2:$AE2,"V")</f>
        <v>1</v>
      </c>
      <c r="D2" s="2">
        <f t="shared" ref="D2:D13" si="2">COUNTIF($J2:$AE2,"D")</f>
        <v>1</v>
      </c>
      <c r="E2" s="2">
        <v>719</v>
      </c>
      <c r="F2" s="2">
        <v>457</v>
      </c>
      <c r="G2" s="3">
        <f t="shared" ref="G2:G13" si="3">E2-F2</f>
        <v>262</v>
      </c>
      <c r="H2" s="4">
        <f t="shared" ref="H2:H13" si="4">B2*2+D2</f>
        <v>41</v>
      </c>
      <c r="I2" s="5"/>
      <c r="J2" s="6" t="s">
        <v>8</v>
      </c>
      <c r="K2" s="6" t="s">
        <v>9</v>
      </c>
      <c r="L2" s="6" t="s">
        <v>9</v>
      </c>
      <c r="M2" s="6" t="s">
        <v>9</v>
      </c>
      <c r="N2" s="6" t="s">
        <v>9</v>
      </c>
      <c r="O2" s="6" t="s">
        <v>9</v>
      </c>
      <c r="P2" s="6" t="s">
        <v>9</v>
      </c>
      <c r="Q2" s="6" t="s">
        <v>9</v>
      </c>
      <c r="R2" s="6" t="s">
        <v>9</v>
      </c>
      <c r="S2" s="6" t="s">
        <v>9</v>
      </c>
      <c r="T2" s="6" t="s">
        <v>9</v>
      </c>
      <c r="U2" s="6" t="s">
        <v>9</v>
      </c>
      <c r="V2" s="6" t="s">
        <v>10</v>
      </c>
      <c r="W2" s="6" t="s">
        <v>9</v>
      </c>
      <c r="X2" s="6" t="s">
        <v>9</v>
      </c>
      <c r="Y2" s="6" t="s">
        <v>9</v>
      </c>
      <c r="Z2" s="6" t="s">
        <v>9</v>
      </c>
      <c r="AA2" s="6" t="s">
        <v>9</v>
      </c>
      <c r="AB2" s="6" t="s">
        <v>9</v>
      </c>
      <c r="AC2" s="6" t="s">
        <v>9</v>
      </c>
      <c r="AD2" s="6" t="s">
        <v>9</v>
      </c>
      <c r="AE2" s="6" t="s">
        <v>9</v>
      </c>
    </row>
    <row r="3" spans="1:31" x14ac:dyDescent="0.25">
      <c r="A3" s="7" t="s">
        <v>11</v>
      </c>
      <c r="B3" s="8">
        <f t="shared" si="0"/>
        <v>20</v>
      </c>
      <c r="C3" s="8">
        <f t="shared" si="1"/>
        <v>1</v>
      </c>
      <c r="D3" s="8">
        <f t="shared" si="2"/>
        <v>1</v>
      </c>
      <c r="E3" s="8">
        <v>703</v>
      </c>
      <c r="F3" s="8">
        <v>507</v>
      </c>
      <c r="G3" s="9">
        <f t="shared" si="3"/>
        <v>196</v>
      </c>
      <c r="H3" s="10">
        <f t="shared" si="4"/>
        <v>41</v>
      </c>
      <c r="I3" s="5"/>
      <c r="J3" s="6" t="s">
        <v>9</v>
      </c>
      <c r="K3" s="6" t="s">
        <v>9</v>
      </c>
      <c r="L3" s="6" t="s">
        <v>10</v>
      </c>
      <c r="M3" s="6" t="s">
        <v>9</v>
      </c>
      <c r="N3" s="6" t="s">
        <v>9</v>
      </c>
      <c r="O3" s="6" t="s">
        <v>9</v>
      </c>
      <c r="P3" s="6" t="s">
        <v>9</v>
      </c>
      <c r="Q3" s="6" t="s">
        <v>9</v>
      </c>
      <c r="R3" s="6" t="s">
        <v>9</v>
      </c>
      <c r="S3" s="6" t="s">
        <v>9</v>
      </c>
      <c r="T3" s="6" t="s">
        <v>9</v>
      </c>
      <c r="U3" s="6" t="s">
        <v>9</v>
      </c>
      <c r="V3" s="6" t="s">
        <v>9</v>
      </c>
      <c r="W3" s="6" t="s">
        <v>9</v>
      </c>
      <c r="X3" s="6" t="s">
        <v>9</v>
      </c>
      <c r="Y3" s="6" t="s">
        <v>9</v>
      </c>
      <c r="Z3" s="6" t="s">
        <v>8</v>
      </c>
      <c r="AA3" s="6" t="s">
        <v>9</v>
      </c>
      <c r="AB3" s="6" t="s">
        <v>9</v>
      </c>
      <c r="AC3" s="6" t="s">
        <v>9</v>
      </c>
      <c r="AD3" s="6" t="s">
        <v>9</v>
      </c>
      <c r="AE3" s="6" t="s">
        <v>9</v>
      </c>
    </row>
    <row r="4" spans="1:31" x14ac:dyDescent="0.25">
      <c r="A4" s="7" t="s">
        <v>12</v>
      </c>
      <c r="B4" s="8">
        <f t="shared" si="0"/>
        <v>14</v>
      </c>
      <c r="C4" s="8">
        <f t="shared" si="1"/>
        <v>5</v>
      </c>
      <c r="D4" s="8">
        <f t="shared" si="2"/>
        <v>3</v>
      </c>
      <c r="E4" s="8">
        <v>621</v>
      </c>
      <c r="F4" s="8">
        <v>556</v>
      </c>
      <c r="G4" s="9">
        <f t="shared" si="3"/>
        <v>65</v>
      </c>
      <c r="H4" s="10">
        <f t="shared" si="4"/>
        <v>31</v>
      </c>
      <c r="I4" s="5"/>
      <c r="J4" s="6" t="s">
        <v>8</v>
      </c>
      <c r="K4" s="6" t="s">
        <v>9</v>
      </c>
      <c r="L4" s="6" t="s">
        <v>10</v>
      </c>
      <c r="M4" s="6" t="s">
        <v>9</v>
      </c>
      <c r="N4" s="6" t="s">
        <v>9</v>
      </c>
      <c r="O4" s="6" t="s">
        <v>9</v>
      </c>
      <c r="P4" s="6" t="s">
        <v>10</v>
      </c>
      <c r="Q4" s="6" t="s">
        <v>9</v>
      </c>
      <c r="R4" s="6" t="s">
        <v>9</v>
      </c>
      <c r="S4" s="6" t="s">
        <v>9</v>
      </c>
      <c r="T4" s="6" t="s">
        <v>9</v>
      </c>
      <c r="U4" s="6" t="s">
        <v>10</v>
      </c>
      <c r="V4" s="6" t="s">
        <v>9</v>
      </c>
      <c r="W4" s="6" t="s">
        <v>10</v>
      </c>
      <c r="X4" s="6" t="s">
        <v>9</v>
      </c>
      <c r="Y4" s="6" t="s">
        <v>8</v>
      </c>
      <c r="Z4" s="6" t="s">
        <v>9</v>
      </c>
      <c r="AA4" s="6" t="s">
        <v>8</v>
      </c>
      <c r="AB4" s="6" t="s">
        <v>10</v>
      </c>
      <c r="AC4" s="6" t="s">
        <v>9</v>
      </c>
      <c r="AD4" s="6" t="s">
        <v>9</v>
      </c>
      <c r="AE4" s="6" t="s">
        <v>9</v>
      </c>
    </row>
    <row r="5" spans="1:31" x14ac:dyDescent="0.25">
      <c r="A5" s="7" t="s">
        <v>13</v>
      </c>
      <c r="B5" s="8">
        <f t="shared" si="0"/>
        <v>15</v>
      </c>
      <c r="C5" s="8">
        <f t="shared" si="1"/>
        <v>6</v>
      </c>
      <c r="D5" s="8">
        <f t="shared" si="2"/>
        <v>1</v>
      </c>
      <c r="E5" s="8">
        <v>590</v>
      </c>
      <c r="F5" s="8">
        <v>555</v>
      </c>
      <c r="G5" s="9">
        <f t="shared" si="3"/>
        <v>35</v>
      </c>
      <c r="H5" s="10">
        <f t="shared" si="4"/>
        <v>31</v>
      </c>
      <c r="I5" s="5"/>
      <c r="J5" s="6" t="s">
        <v>9</v>
      </c>
      <c r="K5" s="6" t="s">
        <v>9</v>
      </c>
      <c r="L5" s="6" t="s">
        <v>9</v>
      </c>
      <c r="M5" s="6" t="s">
        <v>10</v>
      </c>
      <c r="N5" s="6" t="s">
        <v>10</v>
      </c>
      <c r="O5" s="6" t="s">
        <v>9</v>
      </c>
      <c r="P5" s="6" t="s">
        <v>9</v>
      </c>
      <c r="Q5" s="6" t="s">
        <v>8</v>
      </c>
      <c r="R5" s="6" t="s">
        <v>9</v>
      </c>
      <c r="S5" s="6" t="s">
        <v>10</v>
      </c>
      <c r="T5" s="6" t="s">
        <v>9</v>
      </c>
      <c r="U5" s="6" t="s">
        <v>9</v>
      </c>
      <c r="V5" s="6" t="s">
        <v>9</v>
      </c>
      <c r="W5" s="6" t="s">
        <v>9</v>
      </c>
      <c r="X5" s="6" t="s">
        <v>10</v>
      </c>
      <c r="Y5" s="6" t="s">
        <v>10</v>
      </c>
      <c r="Z5" s="6" t="s">
        <v>9</v>
      </c>
      <c r="AA5" s="6" t="s">
        <v>9</v>
      </c>
      <c r="AB5" s="6" t="s">
        <v>9</v>
      </c>
      <c r="AC5" s="6" t="s">
        <v>9</v>
      </c>
      <c r="AD5" s="6" t="s">
        <v>10</v>
      </c>
      <c r="AE5" s="6" t="s">
        <v>9</v>
      </c>
    </row>
    <row r="6" spans="1:31" x14ac:dyDescent="0.25">
      <c r="A6" s="7" t="s">
        <v>14</v>
      </c>
      <c r="B6" s="8">
        <f t="shared" si="0"/>
        <v>14</v>
      </c>
      <c r="C6" s="8">
        <f t="shared" si="1"/>
        <v>8</v>
      </c>
      <c r="D6" s="8">
        <f t="shared" si="2"/>
        <v>0</v>
      </c>
      <c r="E6" s="8">
        <v>614</v>
      </c>
      <c r="F6" s="8">
        <v>526</v>
      </c>
      <c r="G6" s="9">
        <f t="shared" si="3"/>
        <v>88</v>
      </c>
      <c r="H6" s="10">
        <f t="shared" si="4"/>
        <v>28</v>
      </c>
      <c r="I6" s="5"/>
      <c r="J6" s="6" t="s">
        <v>10</v>
      </c>
      <c r="K6" s="6" t="s">
        <v>9</v>
      </c>
      <c r="L6" s="6" t="s">
        <v>10</v>
      </c>
      <c r="M6" s="6" t="s">
        <v>10</v>
      </c>
      <c r="N6" s="6" t="s">
        <v>9</v>
      </c>
      <c r="O6" s="6" t="s">
        <v>9</v>
      </c>
      <c r="P6" s="6" t="s">
        <v>9</v>
      </c>
      <c r="Q6" s="6" t="s">
        <v>9</v>
      </c>
      <c r="R6" s="6" t="s">
        <v>9</v>
      </c>
      <c r="S6" s="6" t="s">
        <v>10</v>
      </c>
      <c r="T6" s="6" t="s">
        <v>9</v>
      </c>
      <c r="U6" s="6" t="s">
        <v>10</v>
      </c>
      <c r="V6" s="6" t="s">
        <v>9</v>
      </c>
      <c r="W6" s="6" t="s">
        <v>9</v>
      </c>
      <c r="X6" s="6" t="s">
        <v>10</v>
      </c>
      <c r="Y6" s="6" t="s">
        <v>9</v>
      </c>
      <c r="Z6" s="6" t="s">
        <v>9</v>
      </c>
      <c r="AA6" s="6" t="s">
        <v>9</v>
      </c>
      <c r="AB6" s="6" t="s">
        <v>9</v>
      </c>
      <c r="AC6" s="6" t="s">
        <v>10</v>
      </c>
      <c r="AD6" s="6" t="s">
        <v>9</v>
      </c>
      <c r="AE6" s="6" t="s">
        <v>10</v>
      </c>
    </row>
    <row r="7" spans="1:31" x14ac:dyDescent="0.25">
      <c r="A7" s="7" t="s">
        <v>15</v>
      </c>
      <c r="B7" s="8">
        <f t="shared" si="0"/>
        <v>10</v>
      </c>
      <c r="C7" s="8">
        <f t="shared" si="1"/>
        <v>12</v>
      </c>
      <c r="D7" s="8">
        <f t="shared" si="2"/>
        <v>0</v>
      </c>
      <c r="E7" s="8">
        <v>567</v>
      </c>
      <c r="F7" s="8">
        <v>555</v>
      </c>
      <c r="G7" s="9">
        <f t="shared" si="3"/>
        <v>12</v>
      </c>
      <c r="H7" s="10">
        <f t="shared" si="4"/>
        <v>20</v>
      </c>
      <c r="I7" s="5"/>
      <c r="J7" s="6" t="s">
        <v>9</v>
      </c>
      <c r="K7" s="6" t="s">
        <v>9</v>
      </c>
      <c r="L7" s="6" t="s">
        <v>10</v>
      </c>
      <c r="M7" s="6" t="s">
        <v>9</v>
      </c>
      <c r="N7" s="6" t="s">
        <v>10</v>
      </c>
      <c r="O7" s="6" t="s">
        <v>10</v>
      </c>
      <c r="P7" s="6" t="s">
        <v>9</v>
      </c>
      <c r="Q7" s="6" t="s">
        <v>10</v>
      </c>
      <c r="R7" s="6" t="s">
        <v>10</v>
      </c>
      <c r="S7" s="6" t="s">
        <v>9</v>
      </c>
      <c r="T7" s="6" t="s">
        <v>10</v>
      </c>
      <c r="U7" s="6" t="s">
        <v>9</v>
      </c>
      <c r="V7" s="6" t="s">
        <v>9</v>
      </c>
      <c r="W7" s="6" t="s">
        <v>10</v>
      </c>
      <c r="X7" s="6" t="s">
        <v>9</v>
      </c>
      <c r="Y7" s="6" t="s">
        <v>10</v>
      </c>
      <c r="Z7" s="6" t="s">
        <v>10</v>
      </c>
      <c r="AA7" s="6" t="s">
        <v>10</v>
      </c>
      <c r="AB7" s="6" t="s">
        <v>9</v>
      </c>
      <c r="AC7" s="6" t="s">
        <v>10</v>
      </c>
      <c r="AD7" s="6" t="s">
        <v>10</v>
      </c>
      <c r="AE7" s="6" t="s">
        <v>9</v>
      </c>
    </row>
    <row r="8" spans="1:31" x14ac:dyDescent="0.25">
      <c r="A8" s="7" t="s">
        <v>16</v>
      </c>
      <c r="B8" s="8">
        <f t="shared" si="0"/>
        <v>10</v>
      </c>
      <c r="C8" s="8">
        <f t="shared" si="1"/>
        <v>12</v>
      </c>
      <c r="D8" s="8">
        <f t="shared" si="2"/>
        <v>0</v>
      </c>
      <c r="E8" s="8">
        <v>571</v>
      </c>
      <c r="F8" s="8">
        <v>593</v>
      </c>
      <c r="G8" s="9">
        <f t="shared" si="3"/>
        <v>-22</v>
      </c>
      <c r="H8" s="10">
        <f t="shared" si="4"/>
        <v>20</v>
      </c>
      <c r="I8" s="5"/>
      <c r="J8" s="6" t="s">
        <v>9</v>
      </c>
      <c r="K8" s="6" t="s">
        <v>10</v>
      </c>
      <c r="L8" s="6" t="s">
        <v>9</v>
      </c>
      <c r="M8" s="6" t="s">
        <v>9</v>
      </c>
      <c r="N8" s="6" t="s">
        <v>9</v>
      </c>
      <c r="O8" s="6" t="s">
        <v>10</v>
      </c>
      <c r="P8" s="6" t="s">
        <v>10</v>
      </c>
      <c r="Q8" s="6" t="s">
        <v>10</v>
      </c>
      <c r="R8" s="6" t="s">
        <v>10</v>
      </c>
      <c r="S8" s="6" t="s">
        <v>10</v>
      </c>
      <c r="T8" s="6" t="s">
        <v>10</v>
      </c>
      <c r="U8" s="6" t="s">
        <v>10</v>
      </c>
      <c r="V8" s="6" t="s">
        <v>10</v>
      </c>
      <c r="W8" s="6" t="s">
        <v>9</v>
      </c>
      <c r="X8" s="6" t="s">
        <v>9</v>
      </c>
      <c r="Y8" s="6" t="s">
        <v>9</v>
      </c>
      <c r="Z8" s="6" t="s">
        <v>10</v>
      </c>
      <c r="AA8" s="6" t="s">
        <v>10</v>
      </c>
      <c r="AB8" s="6" t="s">
        <v>10</v>
      </c>
      <c r="AC8" s="6" t="s">
        <v>9</v>
      </c>
      <c r="AD8" s="6" t="s">
        <v>9</v>
      </c>
      <c r="AE8" s="6" t="s">
        <v>9</v>
      </c>
    </row>
    <row r="9" spans="1:31" x14ac:dyDescent="0.25">
      <c r="A9" s="7" t="s">
        <v>17</v>
      </c>
      <c r="B9" s="8">
        <f t="shared" si="0"/>
        <v>9</v>
      </c>
      <c r="C9" s="8">
        <f t="shared" si="1"/>
        <v>12</v>
      </c>
      <c r="D9" s="8">
        <f t="shared" si="2"/>
        <v>1</v>
      </c>
      <c r="E9" s="8">
        <v>546</v>
      </c>
      <c r="F9" s="8">
        <v>540</v>
      </c>
      <c r="G9" s="9">
        <f t="shared" si="3"/>
        <v>6</v>
      </c>
      <c r="H9" s="10">
        <f t="shared" si="4"/>
        <v>19</v>
      </c>
      <c r="I9" s="5"/>
      <c r="J9" s="6" t="s">
        <v>10</v>
      </c>
      <c r="K9" s="6" t="s">
        <v>9</v>
      </c>
      <c r="L9" s="6" t="s">
        <v>10</v>
      </c>
      <c r="M9" s="6" t="s">
        <v>9</v>
      </c>
      <c r="N9" s="6" t="s">
        <v>10</v>
      </c>
      <c r="O9" s="6" t="s">
        <v>10</v>
      </c>
      <c r="P9" s="6" t="s">
        <v>10</v>
      </c>
      <c r="Q9" s="6" t="s">
        <v>9</v>
      </c>
      <c r="R9" s="6" t="s">
        <v>9</v>
      </c>
      <c r="S9" s="6" t="s">
        <v>9</v>
      </c>
      <c r="T9" s="6" t="s">
        <v>10</v>
      </c>
      <c r="U9" s="6" t="s">
        <v>9</v>
      </c>
      <c r="V9" s="6" t="s">
        <v>10</v>
      </c>
      <c r="W9" s="6" t="s">
        <v>10</v>
      </c>
      <c r="X9" s="6" t="s">
        <v>10</v>
      </c>
      <c r="Y9" s="6" t="s">
        <v>8</v>
      </c>
      <c r="Z9" s="6" t="s">
        <v>10</v>
      </c>
      <c r="AA9" s="6" t="s">
        <v>9</v>
      </c>
      <c r="AB9" s="6" t="s">
        <v>10</v>
      </c>
      <c r="AC9" s="6" t="s">
        <v>9</v>
      </c>
      <c r="AD9" s="6" t="s">
        <v>9</v>
      </c>
      <c r="AE9" s="6" t="s">
        <v>10</v>
      </c>
    </row>
    <row r="10" spans="1:31" x14ac:dyDescent="0.25">
      <c r="A10" s="7" t="s">
        <v>18</v>
      </c>
      <c r="B10" s="8">
        <f t="shared" si="0"/>
        <v>6</v>
      </c>
      <c r="C10" s="8">
        <f t="shared" si="1"/>
        <v>13</v>
      </c>
      <c r="D10" s="8">
        <f t="shared" si="2"/>
        <v>3</v>
      </c>
      <c r="E10" s="8">
        <v>504</v>
      </c>
      <c r="F10" s="8">
        <v>623</v>
      </c>
      <c r="G10" s="9">
        <f t="shared" si="3"/>
        <v>-119</v>
      </c>
      <c r="H10" s="10">
        <f t="shared" si="4"/>
        <v>15</v>
      </c>
      <c r="I10" s="5"/>
      <c r="J10" s="6" t="s">
        <v>10</v>
      </c>
      <c r="K10" s="6" t="s">
        <v>8</v>
      </c>
      <c r="L10" s="6" t="s">
        <v>10</v>
      </c>
      <c r="M10" s="6" t="s">
        <v>9</v>
      </c>
      <c r="N10" s="6" t="s">
        <v>10</v>
      </c>
      <c r="O10" s="6" t="s">
        <v>10</v>
      </c>
      <c r="P10" s="6" t="s">
        <v>8</v>
      </c>
      <c r="Q10" s="6" t="s">
        <v>10</v>
      </c>
      <c r="R10" s="6" t="s">
        <v>10</v>
      </c>
      <c r="S10" s="6" t="s">
        <v>10</v>
      </c>
      <c r="T10" s="6" t="s">
        <v>9</v>
      </c>
      <c r="U10" s="6" t="s">
        <v>9</v>
      </c>
      <c r="V10" s="6" t="s">
        <v>9</v>
      </c>
      <c r="W10" s="6" t="s">
        <v>10</v>
      </c>
      <c r="X10" s="6" t="s">
        <v>9</v>
      </c>
      <c r="Y10" s="6" t="s">
        <v>8</v>
      </c>
      <c r="Z10" s="6" t="s">
        <v>10</v>
      </c>
      <c r="AA10" s="6" t="s">
        <v>10</v>
      </c>
      <c r="AB10" s="6" t="s">
        <v>9</v>
      </c>
      <c r="AC10" s="6" t="s">
        <v>10</v>
      </c>
      <c r="AD10" s="6" t="s">
        <v>10</v>
      </c>
      <c r="AE10" s="6" t="s">
        <v>10</v>
      </c>
    </row>
    <row r="11" spans="1:31" x14ac:dyDescent="0.25">
      <c r="A11" s="7" t="s">
        <v>19</v>
      </c>
      <c r="B11" s="8">
        <f t="shared" si="0"/>
        <v>4</v>
      </c>
      <c r="C11" s="8">
        <f t="shared" si="1"/>
        <v>17</v>
      </c>
      <c r="D11" s="8">
        <f t="shared" si="2"/>
        <v>1</v>
      </c>
      <c r="E11" s="8">
        <v>538</v>
      </c>
      <c r="F11" s="8">
        <v>703</v>
      </c>
      <c r="G11" s="9">
        <f t="shared" si="3"/>
        <v>-165</v>
      </c>
      <c r="H11" s="10">
        <f t="shared" si="4"/>
        <v>9</v>
      </c>
      <c r="I11" s="5"/>
      <c r="J11" s="6" t="s">
        <v>10</v>
      </c>
      <c r="K11" s="6" t="s">
        <v>10</v>
      </c>
      <c r="L11" s="6" t="s">
        <v>10</v>
      </c>
      <c r="M11" s="6" t="s">
        <v>10</v>
      </c>
      <c r="N11" s="6" t="s">
        <v>9</v>
      </c>
      <c r="O11" s="6" t="s">
        <v>9</v>
      </c>
      <c r="P11" s="6" t="s">
        <v>10</v>
      </c>
      <c r="Q11" s="6" t="s">
        <v>10</v>
      </c>
      <c r="R11" s="6" t="s">
        <v>10</v>
      </c>
      <c r="S11" s="6" t="s">
        <v>9</v>
      </c>
      <c r="T11" s="6" t="s">
        <v>10</v>
      </c>
      <c r="U11" s="6" t="s">
        <v>10</v>
      </c>
      <c r="V11" s="6" t="s">
        <v>10</v>
      </c>
      <c r="W11" s="6" t="s">
        <v>10</v>
      </c>
      <c r="X11" s="6" t="s">
        <v>8</v>
      </c>
      <c r="Y11" s="6" t="s">
        <v>10</v>
      </c>
      <c r="Z11" s="6" t="s">
        <v>9</v>
      </c>
      <c r="AA11" s="6" t="s">
        <v>10</v>
      </c>
      <c r="AB11" s="6" t="s">
        <v>10</v>
      </c>
      <c r="AC11" s="6" t="s">
        <v>10</v>
      </c>
      <c r="AD11" s="6" t="s">
        <v>10</v>
      </c>
      <c r="AE11" s="6" t="s">
        <v>10</v>
      </c>
    </row>
    <row r="12" spans="1:31" x14ac:dyDescent="0.25">
      <c r="A12" s="19" t="s">
        <v>20</v>
      </c>
      <c r="B12" s="8">
        <f t="shared" si="0"/>
        <v>2</v>
      </c>
      <c r="C12" s="8">
        <f t="shared" si="1"/>
        <v>19</v>
      </c>
      <c r="D12" s="8">
        <f t="shared" si="2"/>
        <v>1</v>
      </c>
      <c r="E12" s="8">
        <v>496</v>
      </c>
      <c r="F12" s="8">
        <v>617</v>
      </c>
      <c r="G12" s="9">
        <f t="shared" si="3"/>
        <v>-121</v>
      </c>
      <c r="H12" s="10">
        <f t="shared" si="4"/>
        <v>5</v>
      </c>
      <c r="I12" s="5"/>
      <c r="J12" s="6" t="s">
        <v>10</v>
      </c>
      <c r="K12" s="6" t="s">
        <v>8</v>
      </c>
      <c r="L12" s="6" t="s">
        <v>10</v>
      </c>
      <c r="M12" s="6" t="s">
        <v>10</v>
      </c>
      <c r="N12" s="6" t="s">
        <v>10</v>
      </c>
      <c r="O12" s="6" t="s">
        <v>10</v>
      </c>
      <c r="P12" s="6" t="s">
        <v>10</v>
      </c>
      <c r="Q12" s="6" t="s">
        <v>10</v>
      </c>
      <c r="R12" s="6" t="s">
        <v>10</v>
      </c>
      <c r="S12" s="6" t="s">
        <v>10</v>
      </c>
      <c r="T12" s="6" t="s">
        <v>10</v>
      </c>
      <c r="U12" s="6" t="s">
        <v>10</v>
      </c>
      <c r="V12" s="6" t="s">
        <v>10</v>
      </c>
      <c r="W12" s="6" t="s">
        <v>10</v>
      </c>
      <c r="X12" s="6" t="s">
        <v>9</v>
      </c>
      <c r="Y12" s="6" t="s">
        <v>10</v>
      </c>
      <c r="Z12" s="6" t="s">
        <v>9</v>
      </c>
      <c r="AA12" s="6" t="s">
        <v>10</v>
      </c>
      <c r="AB12" s="6" t="s">
        <v>10</v>
      </c>
      <c r="AC12" s="6" t="s">
        <v>10</v>
      </c>
      <c r="AD12" s="6" t="s">
        <v>10</v>
      </c>
      <c r="AE12" s="6" t="s">
        <v>10</v>
      </c>
    </row>
    <row r="13" spans="1:31" ht="15.75" thickBot="1" x14ac:dyDescent="0.3">
      <c r="A13" s="20" t="s">
        <v>21</v>
      </c>
      <c r="B13" s="11">
        <f t="shared" si="0"/>
        <v>2</v>
      </c>
      <c r="C13" s="11">
        <f t="shared" si="1"/>
        <v>20</v>
      </c>
      <c r="D13" s="11">
        <f t="shared" si="2"/>
        <v>0</v>
      </c>
      <c r="E13" s="11">
        <v>477</v>
      </c>
      <c r="F13" s="11">
        <v>714</v>
      </c>
      <c r="G13" s="12">
        <f t="shared" si="3"/>
        <v>-237</v>
      </c>
      <c r="H13" s="13">
        <f t="shared" si="4"/>
        <v>4</v>
      </c>
      <c r="I13" s="5"/>
      <c r="J13" s="6" t="s">
        <v>10</v>
      </c>
      <c r="K13" s="6" t="s">
        <v>10</v>
      </c>
      <c r="L13" s="6" t="s">
        <v>10</v>
      </c>
      <c r="M13" s="6" t="s">
        <v>9</v>
      </c>
      <c r="N13" s="6" t="s">
        <v>10</v>
      </c>
      <c r="O13" s="6" t="s">
        <v>10</v>
      </c>
      <c r="P13" s="6" t="s">
        <v>10</v>
      </c>
      <c r="Q13" s="6" t="s">
        <v>9</v>
      </c>
      <c r="R13" s="6" t="s">
        <v>10</v>
      </c>
      <c r="S13" s="6" t="s">
        <v>10</v>
      </c>
      <c r="T13" s="6" t="s">
        <v>10</v>
      </c>
      <c r="U13" s="6" t="s">
        <v>10</v>
      </c>
      <c r="V13" s="6" t="s">
        <v>10</v>
      </c>
      <c r="W13" s="6" t="s">
        <v>10</v>
      </c>
      <c r="X13" s="6" t="s">
        <v>10</v>
      </c>
      <c r="Y13" s="6" t="s">
        <v>10</v>
      </c>
      <c r="Z13" s="6" t="s">
        <v>10</v>
      </c>
      <c r="AA13" s="6" t="s">
        <v>10</v>
      </c>
      <c r="AB13" s="6" t="s">
        <v>10</v>
      </c>
      <c r="AC13" s="6" t="s">
        <v>10</v>
      </c>
      <c r="AD13" s="6" t="s">
        <v>10</v>
      </c>
      <c r="AE13" s="6" t="s">
        <v>10</v>
      </c>
    </row>
    <row r="16" spans="1:31" x14ac:dyDescent="0.25">
      <c r="A16" s="22" t="s">
        <v>22</v>
      </c>
      <c r="B16" s="23"/>
      <c r="C16" s="14">
        <f>SUM(E2:E13)</f>
        <v>6946</v>
      </c>
    </row>
    <row r="17" spans="1:3" x14ac:dyDescent="0.25">
      <c r="A17" s="22" t="s">
        <v>23</v>
      </c>
      <c r="B17" s="23"/>
      <c r="C17" s="14">
        <f>ROUND(C16/(SUM(B2:D13)/2),0)</f>
        <v>53</v>
      </c>
    </row>
    <row r="19" spans="1:3" x14ac:dyDescent="0.25">
      <c r="A19" s="24" t="s">
        <v>24</v>
      </c>
      <c r="B19" s="24"/>
      <c r="C19" s="24"/>
    </row>
    <row r="20" spans="1:3" x14ac:dyDescent="0.25">
      <c r="A20">
        <v>1</v>
      </c>
      <c r="B20" s="21" t="str">
        <f>INDEX(A$2:A$13,A20)</f>
        <v>Győri ETO</v>
      </c>
      <c r="C20" s="21"/>
    </row>
    <row r="21" spans="1:3" x14ac:dyDescent="0.25">
      <c r="A21">
        <v>8</v>
      </c>
      <c r="B21" s="21" t="str">
        <f>INDEX(A$2:A$13,A21)</f>
        <v>Fehérép Alcoa</v>
      </c>
      <c r="C21" s="21"/>
    </row>
    <row r="23" spans="1:3" x14ac:dyDescent="0.25">
      <c r="A23">
        <v>4</v>
      </c>
      <c r="B23" s="21" t="str">
        <f>INDEX(A$2:A$13,A23)</f>
        <v>Siófok KC</v>
      </c>
      <c r="C23" s="21"/>
    </row>
    <row r="24" spans="1:3" x14ac:dyDescent="0.25">
      <c r="A24">
        <v>5</v>
      </c>
      <c r="B24" s="21" t="str">
        <f>INDEX(A$2:A$13,A24)</f>
        <v>Érd</v>
      </c>
      <c r="C24" s="21"/>
    </row>
    <row r="26" spans="1:3" x14ac:dyDescent="0.25">
      <c r="A26">
        <v>2</v>
      </c>
      <c r="B26" s="21" t="str">
        <f>INDEX(A$2:A$13,A26)</f>
        <v>Ferencvárosi TC</v>
      </c>
      <c r="C26" s="21"/>
    </row>
    <row r="27" spans="1:3" x14ac:dyDescent="0.25">
      <c r="A27">
        <v>7</v>
      </c>
      <c r="B27" s="21" t="str">
        <f>INDEX(A$2:A$13,A27)</f>
        <v>Vác</v>
      </c>
      <c r="C27" s="21"/>
    </row>
    <row r="29" spans="1:3" x14ac:dyDescent="0.25">
      <c r="A29">
        <v>3</v>
      </c>
      <c r="B29" s="21" t="str">
        <f>INDEX(A$2:A$13,A29)</f>
        <v>Dunaújváros</v>
      </c>
      <c r="C29" s="21"/>
    </row>
    <row r="30" spans="1:3" x14ac:dyDescent="0.25">
      <c r="A30">
        <v>6</v>
      </c>
      <c r="B30" s="21" t="str">
        <f>INDEX(A$2:A$13,A30)</f>
        <v>DVSC-TVP</v>
      </c>
      <c r="C30" s="21"/>
    </row>
  </sheetData>
  <mergeCells count="11">
    <mergeCell ref="B23:C23"/>
    <mergeCell ref="A16:B16"/>
    <mergeCell ref="A17:B17"/>
    <mergeCell ref="A19:C19"/>
    <mergeCell ref="B20:C20"/>
    <mergeCell ref="B21:C21"/>
    <mergeCell ref="B24:C24"/>
    <mergeCell ref="B26:C26"/>
    <mergeCell ref="B27:C27"/>
    <mergeCell ref="B29:C29"/>
    <mergeCell ref="B30:C30"/>
  </mergeCells>
  <printOptions headings="1"/>
  <pageMargins left="0.70866141732283472" right="0.70866141732283472" top="0.74803149606299213" bottom="0.74803149606299213" header="0.31496062992125984" footer="0.31496062992125984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2017-11-04T14:21:47Z</dcterms:created>
  <dcterms:modified xsi:type="dcterms:W3CDTF">2017-11-04T14:22:05Z</dcterms:modified>
</cp:coreProperties>
</file>