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Users\Zoli\OH\2015\2015. 12 őszi munka\25 Leadás előtt előkészített\Informatika_K1521\Megoldasok\3_Kektura\"/>
    </mc:Choice>
  </mc:AlternateContent>
  <bookViews>
    <workbookView xWindow="0" yWindow="0" windowWidth="22905" windowHeight="10020"/>
  </bookViews>
  <sheets>
    <sheet name="kekforras" sheetId="1" r:id="rId1"/>
  </sheets>
  <calcPr calcId="152511"/>
</workbook>
</file>

<file path=xl/calcChain.xml><?xml version="1.0" encoding="utf-8"?>
<calcChain xmlns="http://schemas.openxmlformats.org/spreadsheetml/2006/main">
  <c r="I8" i="1" l="1"/>
  <c r="I7" i="1"/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M2" i="1"/>
  <c r="L2" i="1"/>
  <c r="I9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  <c r="I5" i="1" l="1"/>
  <c r="I4" i="1"/>
  <c r="I3" i="1"/>
  <c r="I2" i="1"/>
</calcChain>
</file>

<file path=xl/sharedStrings.xml><?xml version="1.0" encoding="utf-8"?>
<sst xmlns="http://schemas.openxmlformats.org/spreadsheetml/2006/main" count="109" uniqueCount="108">
  <si>
    <t>Szakasz</t>
  </si>
  <si>
    <t>Útvonal</t>
  </si>
  <si>
    <t>Távolság (km)</t>
  </si>
  <si>
    <t>Szint (m)</t>
  </si>
  <si>
    <t>Idő (perc)</t>
  </si>
  <si>
    <t>Bejárás</t>
  </si>
  <si>
    <t>Táv (km)</t>
  </si>
  <si>
    <t>Írottkő - Hét-forrás</t>
  </si>
  <si>
    <t>Megtett út:</t>
  </si>
  <si>
    <t>Hét-forrás - Kőszeg</t>
  </si>
  <si>
    <t>Gyaloglás ideje:</t>
  </si>
  <si>
    <t>Kőszeg - Tömörd</t>
  </si>
  <si>
    <t>Első túra:</t>
  </si>
  <si>
    <t>Tömörd - Ablánc malom</t>
  </si>
  <si>
    <t>Utolsó túra:</t>
  </si>
  <si>
    <t>Ablánc malom - Szeleste</t>
  </si>
  <si>
    <t>Dátum:</t>
  </si>
  <si>
    <t xml:space="preserve">Szeleste - Bögöt </t>
  </si>
  <si>
    <t>Szakasz:</t>
  </si>
  <si>
    <t xml:space="preserve">Bögöt - Csényeújmajor </t>
  </si>
  <si>
    <t>Útvonal:</t>
  </si>
  <si>
    <t xml:space="preserve">Csényeújmajor - Sárvár v.áll. </t>
  </si>
  <si>
    <t>Sárvár v.áll. - Gérce</t>
  </si>
  <si>
    <t>Gérce - Rózsáskerti eh.</t>
  </si>
  <si>
    <t>Rózsáskerti eh. - Hidegkúti eh.</t>
  </si>
  <si>
    <t>Hidegkúti eh. - Káld</t>
  </si>
  <si>
    <t xml:space="preserve">Káld - Hosszúpereszteg </t>
  </si>
  <si>
    <t xml:space="preserve">Hosszúpereszteg - Szajki eh. </t>
  </si>
  <si>
    <t xml:space="preserve">Szajki eh. - Ötvös </t>
  </si>
  <si>
    <t xml:space="preserve">Ötvös - Kisvásárhely </t>
  </si>
  <si>
    <t xml:space="preserve">Kisvásárhely - Sümeg v.áll. </t>
  </si>
  <si>
    <t>Keszthely - Vállus</t>
  </si>
  <si>
    <t>Vállus - Lesenceistvánd</t>
  </si>
  <si>
    <t>Lesenceistvánd - Tapolca</t>
  </si>
  <si>
    <t xml:space="preserve">Tapolca - Szt.Györgyh.th. </t>
  </si>
  <si>
    <t xml:space="preserve">Szt.Györgyh.th. - Szigliget </t>
  </si>
  <si>
    <t xml:space="preserve">Szigliget - B.tördemic v.áll. </t>
  </si>
  <si>
    <t>B.tördemic v.áll. - Káptalantóti</t>
  </si>
  <si>
    <t>Káptalantóti - Szentbékkálla</t>
  </si>
  <si>
    <t>Szentbákkálla - Balatonhenye</t>
  </si>
  <si>
    <t>Balatonhenye - Csicsói eh.</t>
  </si>
  <si>
    <t>Csicsói eh. - Nagyvázsony</t>
  </si>
  <si>
    <t xml:space="preserve">Nagyvázsony - Kabhegy eh. </t>
  </si>
  <si>
    <t xml:space="preserve">Kabhegy - Úrkút </t>
  </si>
  <si>
    <t xml:space="preserve">Úrkút - Városlőd-Kislőd v.áll. </t>
  </si>
  <si>
    <t>Városlőd-Kislőd v.áll. - Németbánya</t>
  </si>
  <si>
    <t>Németbánya - Bakonybél</t>
  </si>
  <si>
    <t>Bakonybél - Kőrishegy</t>
  </si>
  <si>
    <t>Kőrishegy - Borzavár</t>
  </si>
  <si>
    <t>Borzavár - Zirc</t>
  </si>
  <si>
    <t>Zirc - Bakonynána</t>
  </si>
  <si>
    <t>Bakonynána - Jásd</t>
  </si>
  <si>
    <t>Jásd - Csőszpuszta</t>
  </si>
  <si>
    <t>Csőszpuszta - Kisgyón</t>
  </si>
  <si>
    <t>Kisgyón - Bakonykúti</t>
  </si>
  <si>
    <t>Bakonykúti - Fehérvárcsurgó</t>
  </si>
  <si>
    <t>Fehérvárcsurgó - Csókakő vmh.</t>
  </si>
  <si>
    <t>Szárliget v.áll. - Somlyóvár</t>
  </si>
  <si>
    <t>Somlyóvár - Koldusszállás</t>
  </si>
  <si>
    <t xml:space="preserve">Koldusszállás - Bányahegyi eh. </t>
  </si>
  <si>
    <t>Bányahegyi eh. - Gerecse üdülő</t>
  </si>
  <si>
    <t>Gerecse üdülő - Pusztamarót</t>
  </si>
  <si>
    <t>Pusztamarót - Péliföldszentkereszt</t>
  </si>
  <si>
    <t>Péliföldszentkereszt - Mogyorósbánya</t>
  </si>
  <si>
    <t xml:space="preserve">Mogyorósbánya - Tokodi bánya </t>
  </si>
  <si>
    <t xml:space="preserve">Tokodi bánya - Dorog v.áll. </t>
  </si>
  <si>
    <t>Dorog v.áll. - Kesztölc (Ny-i vége)</t>
  </si>
  <si>
    <t>Kesztölc - Klastrompuszta th.</t>
  </si>
  <si>
    <t>Klastrompuszta th. - Piliscsév</t>
  </si>
  <si>
    <t>Piliscsév - Piliscsaba v.áll.</t>
  </si>
  <si>
    <t>Piliscsaba v.áll. - Zsíroshegyi th.</t>
  </si>
  <si>
    <t>Zsíroshegyi th. - Hűvösvölgyi Úttörővasút áll.</t>
  </si>
  <si>
    <t>Hűvösvölgyi Úttörővasút áll. - Hármashatárhegy</t>
  </si>
  <si>
    <t>Hármashatárhegy - Csúcshegyi th.</t>
  </si>
  <si>
    <t>Csúcshegy - Bécsi út (18 sz. busz áll.)</t>
  </si>
  <si>
    <t xml:space="preserve">Bécsi út (18 sz. busz áll.) - Stromfeld A. th. </t>
  </si>
  <si>
    <t xml:space="preserve">Stromfeld A. th. - Pilisszentkereszt </t>
  </si>
  <si>
    <t xml:space="preserve">Pilisszentkereszt - Dobogókő th. </t>
  </si>
  <si>
    <t>Dobogókő th. - Sikáros eh.</t>
  </si>
  <si>
    <t>Sikáros eh. - Pilisszentlászló</t>
  </si>
  <si>
    <t>Pilisszentlászló - Papréti eh.</t>
  </si>
  <si>
    <t>Papréti eh. - Nagy-Villám th.</t>
  </si>
  <si>
    <t>Nagy-Villám th. - Visegrád (komp)</t>
  </si>
  <si>
    <t xml:space="preserve">Nagymaros (komp) - Törökmezői th. </t>
  </si>
  <si>
    <t xml:space="preserve">Törökmezői th. - Kisinóci th. </t>
  </si>
  <si>
    <t>Kisinóci th. - Nagyhideghegyi th.</t>
  </si>
  <si>
    <t>Nagyhideghegyi th. - Nógrád v.áll.</t>
  </si>
  <si>
    <t xml:space="preserve">Mátraverebély v.mh. - Ágasvár th. </t>
  </si>
  <si>
    <t xml:space="preserve">Ágasvár th. - Mátraszentistván </t>
  </si>
  <si>
    <t xml:space="preserve">Mátraszentistván - Galyatető </t>
  </si>
  <si>
    <t xml:space="preserve">Galyatető - Nyírjesi eh. </t>
  </si>
  <si>
    <t xml:space="preserve">Nyírjesi eh. - Vörösmarty th. </t>
  </si>
  <si>
    <t xml:space="preserve">Vörösmarty th. - Mátraháza </t>
  </si>
  <si>
    <t>Mátraháza - Kékestető</t>
  </si>
  <si>
    <t>Kékestető - Hármashatár eh.</t>
  </si>
  <si>
    <t>Hármashatár eh. - Gazoskő</t>
  </si>
  <si>
    <t>Gazoskő - Sirok v.mh.</t>
  </si>
  <si>
    <t>Sirok v.mh. - Rozsnak pszt. eh.</t>
  </si>
  <si>
    <t>Rozsnak pszt. eh. - Szarvaskő v.áll.</t>
  </si>
  <si>
    <t>Szarvaskő v.áll. - Telekessy eh.</t>
  </si>
  <si>
    <t>Telekessy eh. - Cementgyár vmh.</t>
  </si>
  <si>
    <t>Cementgyár vmh. - Cserepeskői bg.</t>
  </si>
  <si>
    <t>Cserepeskői bg. - Bánkút</t>
  </si>
  <si>
    <t>Putnok v.áll. - Kelemér</t>
  </si>
  <si>
    <t>Kelemér - Zádorfalva</t>
  </si>
  <si>
    <t>Zádorfalva - Aggtelek bg.</t>
  </si>
  <si>
    <t>Túrák száma</t>
  </si>
  <si>
    <t>12. hónapban: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</si>
</sst>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&quot; km&quot;"/>
    <numFmt numFmtId="165" formatCode="0&quot; óra&quot;"/>
    <numFmt numFmtId="166" formatCode="0.0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i/>
      <sz val="11"/>
      <color theme="1"/>
      <name val="Arial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/>
    <xf numFmtId="0" fontId="19" fillId="0" borderId="0" xfId="0" applyFont="1"/>
    <xf numFmtId="164" fontId="20" fillId="0" borderId="13" xfId="0" applyNumberFormat="1" applyFont="1" applyBorder="1" applyAlignment="1">
      <alignment horizontal="center" vertical="center"/>
    </xf>
    <xf numFmtId="0" fontId="20" fillId="0" borderId="0" xfId="0" applyFont="1"/>
    <xf numFmtId="165" fontId="20" fillId="0" borderId="15" xfId="0" applyNumberFormat="1" applyFont="1" applyBorder="1" applyAlignment="1">
      <alignment horizontal="center" vertical="center"/>
    </xf>
    <xf numFmtId="14" fontId="20" fillId="0" borderId="15" xfId="0" applyNumberFormat="1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7" xfId="0" applyFont="1" applyBorder="1"/>
    <xf numFmtId="0" fontId="18" fillId="0" borderId="11" xfId="0" applyFont="1" applyBorder="1"/>
    <xf numFmtId="0" fontId="18" fillId="0" borderId="14" xfId="0" applyFont="1" applyBorder="1"/>
    <xf numFmtId="0" fontId="18" fillId="0" borderId="16" xfId="0" applyFont="1" applyBorder="1"/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0" xfId="0" applyFont="1" applyAlignment="1">
      <alignment horizontal="center"/>
    </xf>
    <xf numFmtId="14" fontId="19" fillId="0" borderId="15" xfId="0" applyNumberFormat="1" applyFont="1" applyBorder="1" applyAlignment="1">
      <alignment horizontal="center"/>
    </xf>
    <xf numFmtId="14" fontId="19" fillId="0" borderId="18" xfId="0" applyNumberFormat="1" applyFont="1" applyBorder="1" applyAlignment="1">
      <alignment horizontal="center"/>
    </xf>
    <xf numFmtId="166" fontId="20" fillId="0" borderId="0" xfId="0" applyNumberFormat="1" applyFont="1"/>
    <xf numFmtId="9" fontId="20" fillId="0" borderId="18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14" fontId="19" fillId="34" borderId="15" xfId="0" applyNumberFormat="1" applyFont="1" applyFill="1" applyBorder="1" applyAlignment="1">
      <alignment horizontal="center"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A</a:t>
            </a:r>
            <a:r>
              <a:rPr lang="hu-HU" sz="1200" b="1">
                <a:latin typeface="Arial" panose="020B0604020202020204" pitchFamily="34" charset="0"/>
                <a:cs typeface="Arial" panose="020B0604020202020204" pitchFamily="34" charset="0"/>
              </a:rPr>
              <a:t> Kéktúra szakaszain megtett túrák száma</a:t>
            </a:r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kekforras!$L$1</c:f>
              <c:strCache>
                <c:ptCount val="1"/>
                <c:pt idx="0">
                  <c:v>Túrák száma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kekforras!$K$2:$K$28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kekforras!$L$2:$L$28</c:f>
              <c:numCache>
                <c:formatCode>General</c:formatCode>
                <c:ptCount val="27"/>
                <c:pt idx="0">
                  <c:v>8</c:v>
                </c:pt>
                <c:pt idx="1">
                  <c:v>9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0</c:v>
                </c:pt>
                <c:pt idx="10">
                  <c:v>9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570312"/>
        <c:axId val="363514384"/>
      </c:barChart>
      <c:catAx>
        <c:axId val="36157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hu-HU" sz="1200">
                    <a:latin typeface="Arial" panose="020B0604020202020204" pitchFamily="34" charset="0"/>
                    <a:cs typeface="Arial" panose="020B0604020202020204" pitchFamily="34" charset="0"/>
                  </a:rPr>
                  <a:t>Szakasz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3514384"/>
        <c:crosses val="autoZero"/>
        <c:auto val="1"/>
        <c:lblAlgn val="ctr"/>
        <c:lblOffset val="100"/>
        <c:noMultiLvlLbl val="0"/>
      </c:catAx>
      <c:valAx>
        <c:axId val="3635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Dara</a:t>
                </a:r>
                <a:r>
                  <a:rPr lang="hu-HU" sz="1200">
                    <a:latin typeface="Arial" panose="020B0604020202020204" pitchFamily="34" charset="0"/>
                    <a:cs typeface="Arial" panose="020B0604020202020204" pitchFamily="34" charset="0"/>
                  </a:rPr>
                  <a:t>b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157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28</xdr:row>
      <xdr:rowOff>42861</xdr:rowOff>
    </xdr:from>
    <xdr:to>
      <xdr:col>13</xdr:col>
      <xdr:colOff>552450</xdr:colOff>
      <xdr:row>48</xdr:row>
      <xdr:rowOff>66674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zoomScale="90" zoomScaleNormal="90" workbookViewId="0">
      <selection activeCell="V51" sqref="V51"/>
    </sheetView>
  </sheetViews>
  <sheetFormatPr defaultRowHeight="14.25" x14ac:dyDescent="0.2"/>
  <cols>
    <col min="1" max="1" width="9.28515625" style="19" bestFit="1" customWidth="1"/>
    <col min="2" max="2" width="45.85546875" style="6" bestFit="1" customWidth="1"/>
    <col min="3" max="3" width="10.28515625" style="6" bestFit="1" customWidth="1"/>
    <col min="4" max="4" width="7" style="6" customWidth="1"/>
    <col min="5" max="5" width="7" style="6" bestFit="1" customWidth="1"/>
    <col min="6" max="6" width="14.85546875" style="19" customWidth="1"/>
    <col min="7" max="7" width="5.5703125" style="8" customWidth="1"/>
    <col min="8" max="8" width="17.28515625" style="6" bestFit="1" customWidth="1"/>
    <col min="9" max="9" width="18.5703125" style="12" bestFit="1" customWidth="1"/>
    <col min="10" max="10" width="9.140625" style="6"/>
    <col min="11" max="11" width="9.28515625" style="6" bestFit="1" customWidth="1"/>
    <col min="12" max="12" width="7.5703125" style="6" customWidth="1"/>
    <col min="13" max="13" width="5.5703125" style="6" customWidth="1"/>
    <col min="14" max="16384" width="9.140625" style="6"/>
  </cols>
  <sheetData>
    <row r="1" spans="1:13" s="4" customFormat="1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4"/>
      <c r="K1" s="4" t="s">
        <v>0</v>
      </c>
      <c r="L1" s="4" t="s">
        <v>106</v>
      </c>
      <c r="M1" s="4" t="s">
        <v>6</v>
      </c>
    </row>
    <row r="2" spans="1:13" ht="15" x14ac:dyDescent="0.25">
      <c r="A2" s="17">
        <v>1</v>
      </c>
      <c r="B2" s="5" t="s">
        <v>7</v>
      </c>
      <c r="C2" s="5">
        <v>9.5</v>
      </c>
      <c r="D2" s="5">
        <v>150</v>
      </c>
      <c r="E2" s="5">
        <v>158</v>
      </c>
      <c r="F2" s="20">
        <v>40870</v>
      </c>
      <c r="G2" s="8" t="str">
        <f>IF(MONTH(F2)=12,"+","")</f>
        <v/>
      </c>
      <c r="H2" s="14" t="s">
        <v>8</v>
      </c>
      <c r="I2" s="7">
        <f>SUM(C2:C93)</f>
        <v>672.19999999999982</v>
      </c>
      <c r="K2" s="6">
        <v>1</v>
      </c>
      <c r="L2" s="8">
        <f>COUNTIF(A$2:A$93,K2)</f>
        <v>8</v>
      </c>
      <c r="M2" s="22">
        <f>SUMIF(A$2:A$93,K2,C$2:C$93)</f>
        <v>70.2</v>
      </c>
    </row>
    <row r="3" spans="1:13" ht="15" x14ac:dyDescent="0.25">
      <c r="A3" s="17">
        <v>1</v>
      </c>
      <c r="B3" s="5" t="s">
        <v>9</v>
      </c>
      <c r="C3" s="5">
        <v>5</v>
      </c>
      <c r="D3" s="5">
        <v>100</v>
      </c>
      <c r="E3" s="5">
        <v>85</v>
      </c>
      <c r="F3" s="20">
        <v>40870</v>
      </c>
      <c r="G3" s="8" t="str">
        <f t="shared" ref="G3:G66" si="0">IF(MONTH(F3)=12,"+","")</f>
        <v/>
      </c>
      <c r="H3" s="15" t="s">
        <v>10</v>
      </c>
      <c r="I3" s="9">
        <f>SUM(E2:E93)/60</f>
        <v>196.95</v>
      </c>
      <c r="K3" s="6">
        <v>2</v>
      </c>
      <c r="L3" s="8">
        <f t="shared" ref="L3:L28" si="1">COUNTIF(A$2:A$93,K3)</f>
        <v>9</v>
      </c>
      <c r="M3" s="22">
        <f t="shared" ref="M3:M28" si="2">SUMIF(A$2:A$93,K3,C$2:C$93)</f>
        <v>71.899999999999991</v>
      </c>
    </row>
    <row r="4" spans="1:13" ht="15" x14ac:dyDescent="0.25">
      <c r="A4" s="17">
        <v>1</v>
      </c>
      <c r="B4" s="5" t="s">
        <v>11</v>
      </c>
      <c r="C4" s="5">
        <v>13.8</v>
      </c>
      <c r="D4" s="5">
        <v>90</v>
      </c>
      <c r="E4" s="5">
        <v>216</v>
      </c>
      <c r="F4" s="20">
        <v>40871</v>
      </c>
      <c r="G4" s="8" t="str">
        <f t="shared" si="0"/>
        <v/>
      </c>
      <c r="H4" s="15" t="s">
        <v>12</v>
      </c>
      <c r="I4" s="10">
        <f>MIN(F2:F93)</f>
        <v>40185</v>
      </c>
      <c r="K4" s="6">
        <v>3</v>
      </c>
      <c r="L4" s="8">
        <f t="shared" si="1"/>
        <v>0</v>
      </c>
      <c r="M4" s="22">
        <f t="shared" si="2"/>
        <v>0</v>
      </c>
    </row>
    <row r="5" spans="1:13" ht="15" x14ac:dyDescent="0.25">
      <c r="A5" s="17">
        <v>1</v>
      </c>
      <c r="B5" s="5" t="s">
        <v>13</v>
      </c>
      <c r="C5" s="5">
        <v>9</v>
      </c>
      <c r="D5" s="5">
        <v>40</v>
      </c>
      <c r="E5" s="5">
        <v>139</v>
      </c>
      <c r="F5" s="20">
        <v>40871</v>
      </c>
      <c r="G5" s="8" t="str">
        <f t="shared" si="0"/>
        <v/>
      </c>
      <c r="H5" s="15" t="s">
        <v>14</v>
      </c>
      <c r="I5" s="10">
        <f>MAX(F2:F93)</f>
        <v>42266</v>
      </c>
      <c r="K5" s="6">
        <v>4</v>
      </c>
      <c r="L5" s="8">
        <f t="shared" si="1"/>
        <v>3</v>
      </c>
      <c r="M5" s="22">
        <f t="shared" si="2"/>
        <v>25.700000000000003</v>
      </c>
    </row>
    <row r="6" spans="1:13" ht="15" x14ac:dyDescent="0.25">
      <c r="A6" s="17">
        <v>1</v>
      </c>
      <c r="B6" s="5" t="s">
        <v>15</v>
      </c>
      <c r="C6" s="5">
        <v>11.2</v>
      </c>
      <c r="D6" s="5">
        <v>40</v>
      </c>
      <c r="E6" s="5">
        <v>172</v>
      </c>
      <c r="F6" s="20">
        <v>40525</v>
      </c>
      <c r="G6" s="8" t="str">
        <f t="shared" si="0"/>
        <v>+</v>
      </c>
      <c r="H6" s="15" t="s">
        <v>16</v>
      </c>
      <c r="I6" s="25">
        <v>40397</v>
      </c>
      <c r="K6" s="6">
        <v>5</v>
      </c>
      <c r="L6" s="8">
        <f t="shared" si="1"/>
        <v>3</v>
      </c>
      <c r="M6" s="22">
        <f t="shared" si="2"/>
        <v>15.7</v>
      </c>
    </row>
    <row r="7" spans="1:13" ht="15" x14ac:dyDescent="0.25">
      <c r="A7" s="17">
        <v>1</v>
      </c>
      <c r="B7" s="5" t="s">
        <v>17</v>
      </c>
      <c r="C7" s="5">
        <v>9</v>
      </c>
      <c r="D7" s="5">
        <v>10</v>
      </c>
      <c r="E7" s="5">
        <v>136</v>
      </c>
      <c r="F7" s="20">
        <v>40524</v>
      </c>
      <c r="G7" s="8" t="str">
        <f t="shared" si="0"/>
        <v>+</v>
      </c>
      <c r="H7" s="15" t="s">
        <v>18</v>
      </c>
      <c r="I7" s="11">
        <f>INDEX(A2:F93,MATCH(I6,F2:F93,0),1)</f>
        <v>4</v>
      </c>
      <c r="K7" s="6">
        <v>6</v>
      </c>
      <c r="L7" s="8">
        <f t="shared" si="1"/>
        <v>5</v>
      </c>
      <c r="M7" s="22">
        <f t="shared" si="2"/>
        <v>41</v>
      </c>
    </row>
    <row r="8" spans="1:13" ht="15" x14ac:dyDescent="0.25">
      <c r="A8" s="17">
        <v>1</v>
      </c>
      <c r="B8" s="5" t="s">
        <v>19</v>
      </c>
      <c r="C8" s="5">
        <v>8.1999999999999993</v>
      </c>
      <c r="D8" s="5">
        <v>0</v>
      </c>
      <c r="E8" s="5">
        <v>123</v>
      </c>
      <c r="F8" s="20">
        <v>40524</v>
      </c>
      <c r="G8" s="8" t="str">
        <f t="shared" si="0"/>
        <v>+</v>
      </c>
      <c r="H8" s="15" t="s">
        <v>20</v>
      </c>
      <c r="I8" s="11" t="str">
        <f>INDEX(A2:F93,MATCH(I6,F2:F93,0),2)</f>
        <v>Keszthely - Vállus</v>
      </c>
      <c r="K8" s="6">
        <v>7</v>
      </c>
      <c r="L8" s="8">
        <f t="shared" si="1"/>
        <v>3</v>
      </c>
      <c r="M8" s="22">
        <f t="shared" si="2"/>
        <v>22.2</v>
      </c>
    </row>
    <row r="9" spans="1:13" ht="15.75" thickBot="1" x14ac:dyDescent="0.3">
      <c r="A9" s="17">
        <v>1</v>
      </c>
      <c r="B9" s="5" t="s">
        <v>21</v>
      </c>
      <c r="C9" s="5">
        <v>4.5</v>
      </c>
      <c r="D9" s="5">
        <v>0</v>
      </c>
      <c r="E9" s="5">
        <v>68</v>
      </c>
      <c r="F9" s="20">
        <v>40524</v>
      </c>
      <c r="G9" s="8" t="str">
        <f t="shared" si="0"/>
        <v>+</v>
      </c>
      <c r="H9" s="16" t="s">
        <v>107</v>
      </c>
      <c r="I9" s="23">
        <f>COUNTIF(G2:G93,"+")/COUNTA(G2:G93)</f>
        <v>0.13043478260869565</v>
      </c>
      <c r="K9" s="6">
        <v>8</v>
      </c>
      <c r="L9" s="8">
        <f t="shared" si="1"/>
        <v>5</v>
      </c>
      <c r="M9" s="22">
        <f t="shared" si="2"/>
        <v>38.700000000000003</v>
      </c>
    </row>
    <row r="10" spans="1:13" x14ac:dyDescent="0.2">
      <c r="A10" s="17">
        <v>2</v>
      </c>
      <c r="B10" s="5" t="s">
        <v>22</v>
      </c>
      <c r="C10" s="5">
        <v>11.5</v>
      </c>
      <c r="D10" s="5">
        <v>40</v>
      </c>
      <c r="E10" s="5">
        <v>176</v>
      </c>
      <c r="F10" s="20">
        <v>40203</v>
      </c>
      <c r="G10" s="8" t="str">
        <f t="shared" si="0"/>
        <v/>
      </c>
      <c r="K10" s="6">
        <v>9</v>
      </c>
      <c r="L10" s="8">
        <f t="shared" si="1"/>
        <v>7</v>
      </c>
      <c r="M10" s="22">
        <f t="shared" si="2"/>
        <v>57.1</v>
      </c>
    </row>
    <row r="11" spans="1:13" x14ac:dyDescent="0.2">
      <c r="A11" s="17">
        <v>2</v>
      </c>
      <c r="B11" s="5" t="s">
        <v>23</v>
      </c>
      <c r="C11" s="5">
        <v>3</v>
      </c>
      <c r="D11" s="5">
        <v>30</v>
      </c>
      <c r="E11" s="5">
        <v>48</v>
      </c>
      <c r="F11" s="20">
        <v>40203</v>
      </c>
      <c r="G11" s="8" t="str">
        <f t="shared" si="0"/>
        <v/>
      </c>
      <c r="K11" s="6">
        <v>10</v>
      </c>
      <c r="L11" s="8">
        <f t="shared" si="1"/>
        <v>0</v>
      </c>
      <c r="M11" s="22">
        <f t="shared" si="2"/>
        <v>0</v>
      </c>
    </row>
    <row r="12" spans="1:13" x14ac:dyDescent="0.2">
      <c r="A12" s="17">
        <v>2</v>
      </c>
      <c r="B12" s="5" t="s">
        <v>24</v>
      </c>
      <c r="C12" s="5">
        <v>4.5</v>
      </c>
      <c r="D12" s="5">
        <v>20</v>
      </c>
      <c r="E12" s="5">
        <v>70</v>
      </c>
      <c r="F12" s="20">
        <v>40203</v>
      </c>
      <c r="G12" s="8" t="str">
        <f t="shared" si="0"/>
        <v/>
      </c>
      <c r="K12" s="6">
        <v>11</v>
      </c>
      <c r="L12" s="8">
        <f t="shared" si="1"/>
        <v>9</v>
      </c>
      <c r="M12" s="22">
        <f t="shared" si="2"/>
        <v>67.2</v>
      </c>
    </row>
    <row r="13" spans="1:13" x14ac:dyDescent="0.2">
      <c r="A13" s="17">
        <v>2</v>
      </c>
      <c r="B13" s="5" t="s">
        <v>25</v>
      </c>
      <c r="C13" s="5">
        <v>6.4</v>
      </c>
      <c r="D13" s="5">
        <v>30</v>
      </c>
      <c r="E13" s="5">
        <v>99</v>
      </c>
      <c r="F13" s="20">
        <v>40203</v>
      </c>
      <c r="G13" s="8" t="str">
        <f t="shared" si="0"/>
        <v/>
      </c>
      <c r="K13" s="6">
        <v>12</v>
      </c>
      <c r="L13" s="8">
        <f t="shared" si="1"/>
        <v>4</v>
      </c>
      <c r="M13" s="22">
        <f t="shared" si="2"/>
        <v>18.600000000000001</v>
      </c>
    </row>
    <row r="14" spans="1:13" x14ac:dyDescent="0.2">
      <c r="A14" s="17">
        <v>2</v>
      </c>
      <c r="B14" s="5" t="s">
        <v>26</v>
      </c>
      <c r="C14" s="5">
        <v>11.2</v>
      </c>
      <c r="D14" s="5">
        <v>60</v>
      </c>
      <c r="E14" s="5">
        <v>174</v>
      </c>
      <c r="F14" s="20">
        <v>40202</v>
      </c>
      <c r="G14" s="8" t="str">
        <f t="shared" si="0"/>
        <v/>
      </c>
      <c r="K14" s="6">
        <v>13</v>
      </c>
      <c r="L14" s="8">
        <f t="shared" si="1"/>
        <v>2</v>
      </c>
      <c r="M14" s="22">
        <f t="shared" si="2"/>
        <v>21.700000000000003</v>
      </c>
    </row>
    <row r="15" spans="1:13" x14ac:dyDescent="0.2">
      <c r="A15" s="17">
        <v>2</v>
      </c>
      <c r="B15" s="5" t="s">
        <v>27</v>
      </c>
      <c r="C15" s="5">
        <v>6.1</v>
      </c>
      <c r="D15" s="5">
        <v>10</v>
      </c>
      <c r="E15" s="5">
        <v>92</v>
      </c>
      <c r="F15" s="20">
        <v>40202</v>
      </c>
      <c r="G15" s="8" t="str">
        <f t="shared" si="0"/>
        <v/>
      </c>
      <c r="K15" s="6">
        <v>14</v>
      </c>
      <c r="L15" s="8">
        <f t="shared" si="1"/>
        <v>3</v>
      </c>
      <c r="M15" s="22">
        <f t="shared" si="2"/>
        <v>13.9</v>
      </c>
    </row>
    <row r="16" spans="1:13" x14ac:dyDescent="0.2">
      <c r="A16" s="17">
        <v>2</v>
      </c>
      <c r="B16" s="5" t="s">
        <v>28</v>
      </c>
      <c r="C16" s="5">
        <v>14.5</v>
      </c>
      <c r="D16" s="5">
        <v>20</v>
      </c>
      <c r="E16" s="5">
        <v>220</v>
      </c>
      <c r="F16" s="20">
        <v>41575</v>
      </c>
      <c r="G16" s="8" t="str">
        <f t="shared" si="0"/>
        <v/>
      </c>
      <c r="K16" s="6">
        <v>15</v>
      </c>
      <c r="L16" s="8">
        <f t="shared" si="1"/>
        <v>3</v>
      </c>
      <c r="M16" s="22">
        <f t="shared" si="2"/>
        <v>22.3</v>
      </c>
    </row>
    <row r="17" spans="1:13" x14ac:dyDescent="0.2">
      <c r="A17" s="17">
        <v>2</v>
      </c>
      <c r="B17" s="5" t="s">
        <v>29</v>
      </c>
      <c r="C17" s="5">
        <v>8.9</v>
      </c>
      <c r="D17" s="5">
        <v>50</v>
      </c>
      <c r="E17" s="5">
        <v>138</v>
      </c>
      <c r="F17" s="20">
        <v>41575</v>
      </c>
      <c r="G17" s="8" t="str">
        <f t="shared" si="0"/>
        <v/>
      </c>
      <c r="K17" s="6">
        <v>16</v>
      </c>
      <c r="L17" s="8">
        <f t="shared" si="1"/>
        <v>5</v>
      </c>
      <c r="M17" s="22">
        <f t="shared" si="2"/>
        <v>24.2</v>
      </c>
    </row>
    <row r="18" spans="1:13" x14ac:dyDescent="0.2">
      <c r="A18" s="17">
        <v>2</v>
      </c>
      <c r="B18" s="5" t="s">
        <v>30</v>
      </c>
      <c r="C18" s="5">
        <v>5.8</v>
      </c>
      <c r="D18" s="5">
        <v>20</v>
      </c>
      <c r="E18" s="5">
        <v>89</v>
      </c>
      <c r="F18" s="20">
        <v>41575</v>
      </c>
      <c r="G18" s="8" t="str">
        <f t="shared" si="0"/>
        <v/>
      </c>
      <c r="K18" s="6">
        <v>17</v>
      </c>
      <c r="L18" s="8">
        <f t="shared" si="1"/>
        <v>4</v>
      </c>
      <c r="M18" s="22">
        <f t="shared" si="2"/>
        <v>38.099999999999994</v>
      </c>
    </row>
    <row r="19" spans="1:13" x14ac:dyDescent="0.2">
      <c r="A19" s="17">
        <v>4</v>
      </c>
      <c r="B19" s="5" t="s">
        <v>31</v>
      </c>
      <c r="C19" s="5">
        <v>12</v>
      </c>
      <c r="D19" s="5">
        <v>250</v>
      </c>
      <c r="E19" s="5">
        <v>205</v>
      </c>
      <c r="F19" s="20">
        <v>40397</v>
      </c>
      <c r="G19" s="8" t="str">
        <f t="shared" si="0"/>
        <v/>
      </c>
      <c r="K19" s="6">
        <v>18</v>
      </c>
      <c r="L19" s="8">
        <f t="shared" si="1"/>
        <v>0</v>
      </c>
      <c r="M19" s="22">
        <f t="shared" si="2"/>
        <v>0</v>
      </c>
    </row>
    <row r="20" spans="1:13" x14ac:dyDescent="0.2">
      <c r="A20" s="17">
        <v>4</v>
      </c>
      <c r="B20" s="5" t="s">
        <v>32</v>
      </c>
      <c r="C20" s="5">
        <v>6.8</v>
      </c>
      <c r="D20" s="5">
        <v>220</v>
      </c>
      <c r="E20" s="5">
        <v>124</v>
      </c>
      <c r="F20" s="20">
        <v>40397</v>
      </c>
      <c r="G20" s="8" t="str">
        <f t="shared" si="0"/>
        <v/>
      </c>
      <c r="K20" s="6">
        <v>19</v>
      </c>
      <c r="L20" s="8">
        <f t="shared" si="1"/>
        <v>0</v>
      </c>
      <c r="M20" s="22">
        <f t="shared" si="2"/>
        <v>0</v>
      </c>
    </row>
    <row r="21" spans="1:13" x14ac:dyDescent="0.2">
      <c r="A21" s="17">
        <v>4</v>
      </c>
      <c r="B21" s="5" t="s">
        <v>33</v>
      </c>
      <c r="C21" s="5">
        <v>6.9</v>
      </c>
      <c r="D21" s="5">
        <v>0</v>
      </c>
      <c r="E21" s="5">
        <v>104</v>
      </c>
      <c r="F21" s="20">
        <v>40397</v>
      </c>
      <c r="G21" s="8" t="str">
        <f t="shared" si="0"/>
        <v/>
      </c>
      <c r="K21" s="6">
        <v>20</v>
      </c>
      <c r="L21" s="8">
        <f t="shared" si="1"/>
        <v>6</v>
      </c>
      <c r="M21" s="22">
        <f t="shared" si="2"/>
        <v>25.900000000000002</v>
      </c>
    </row>
    <row r="22" spans="1:13" x14ac:dyDescent="0.2">
      <c r="A22" s="17">
        <v>5</v>
      </c>
      <c r="B22" s="5" t="s">
        <v>34</v>
      </c>
      <c r="C22" s="5">
        <v>5.2</v>
      </c>
      <c r="D22" s="5">
        <v>190</v>
      </c>
      <c r="E22" s="5">
        <v>97</v>
      </c>
      <c r="F22" s="20">
        <v>40521</v>
      </c>
      <c r="G22" s="8" t="str">
        <f t="shared" si="0"/>
        <v>+</v>
      </c>
      <c r="K22" s="6">
        <v>21</v>
      </c>
      <c r="L22" s="8">
        <f t="shared" si="1"/>
        <v>4</v>
      </c>
      <c r="M22" s="22">
        <f t="shared" si="2"/>
        <v>21.7</v>
      </c>
    </row>
    <row r="23" spans="1:13" x14ac:dyDescent="0.2">
      <c r="A23" s="17">
        <v>5</v>
      </c>
      <c r="B23" s="5" t="s">
        <v>35</v>
      </c>
      <c r="C23" s="5">
        <v>7.3</v>
      </c>
      <c r="D23" s="5">
        <v>120</v>
      </c>
      <c r="E23" s="5">
        <v>122</v>
      </c>
      <c r="F23" s="20">
        <v>40521</v>
      </c>
      <c r="G23" s="8" t="str">
        <f t="shared" si="0"/>
        <v>+</v>
      </c>
      <c r="K23" s="6">
        <v>22</v>
      </c>
      <c r="L23" s="8">
        <f t="shared" si="1"/>
        <v>2</v>
      </c>
      <c r="M23" s="22">
        <f t="shared" si="2"/>
        <v>17.5</v>
      </c>
    </row>
    <row r="24" spans="1:13" x14ac:dyDescent="0.2">
      <c r="A24" s="17">
        <v>5</v>
      </c>
      <c r="B24" s="5" t="s">
        <v>36</v>
      </c>
      <c r="C24" s="5">
        <v>3.2</v>
      </c>
      <c r="D24" s="5">
        <v>20</v>
      </c>
      <c r="E24" s="5">
        <v>50</v>
      </c>
      <c r="F24" s="20">
        <v>40521</v>
      </c>
      <c r="G24" s="8" t="str">
        <f t="shared" si="0"/>
        <v>+</v>
      </c>
      <c r="K24" s="6">
        <v>23</v>
      </c>
      <c r="L24" s="8">
        <f t="shared" si="1"/>
        <v>4</v>
      </c>
      <c r="M24" s="22">
        <f t="shared" si="2"/>
        <v>28.6</v>
      </c>
    </row>
    <row r="25" spans="1:13" x14ac:dyDescent="0.2">
      <c r="A25" s="17">
        <v>6</v>
      </c>
      <c r="B25" s="5" t="s">
        <v>37</v>
      </c>
      <c r="C25" s="5">
        <v>10.8</v>
      </c>
      <c r="D25" s="5">
        <v>420</v>
      </c>
      <c r="E25" s="5">
        <v>204</v>
      </c>
      <c r="F25" s="20">
        <v>40732</v>
      </c>
      <c r="G25" s="8" t="str">
        <f t="shared" si="0"/>
        <v/>
      </c>
      <c r="K25" s="6">
        <v>24</v>
      </c>
      <c r="L25" s="8">
        <f t="shared" si="1"/>
        <v>3</v>
      </c>
      <c r="M25" s="22">
        <f t="shared" si="2"/>
        <v>30</v>
      </c>
    </row>
    <row r="26" spans="1:13" x14ac:dyDescent="0.2">
      <c r="A26" s="17">
        <v>6</v>
      </c>
      <c r="B26" s="5" t="s">
        <v>38</v>
      </c>
      <c r="C26" s="5">
        <v>9.3000000000000007</v>
      </c>
      <c r="D26" s="5">
        <v>260</v>
      </c>
      <c r="E26" s="5">
        <v>166</v>
      </c>
      <c r="F26" s="20">
        <v>40732</v>
      </c>
      <c r="G26" s="8" t="str">
        <f t="shared" si="0"/>
        <v/>
      </c>
      <c r="K26" s="6">
        <v>25</v>
      </c>
      <c r="L26" s="8">
        <f t="shared" si="1"/>
        <v>0</v>
      </c>
      <c r="M26" s="22">
        <f t="shared" si="2"/>
        <v>0</v>
      </c>
    </row>
    <row r="27" spans="1:13" x14ac:dyDescent="0.2">
      <c r="A27" s="17">
        <v>6</v>
      </c>
      <c r="B27" s="5" t="s">
        <v>39</v>
      </c>
      <c r="C27" s="5">
        <v>6.8</v>
      </c>
      <c r="D27" s="5">
        <v>300</v>
      </c>
      <c r="E27" s="5">
        <v>132</v>
      </c>
      <c r="F27" s="20">
        <v>40733</v>
      </c>
      <c r="G27" s="8" t="str">
        <f t="shared" si="0"/>
        <v/>
      </c>
      <c r="K27" s="6">
        <v>26</v>
      </c>
      <c r="L27" s="8">
        <f t="shared" si="1"/>
        <v>0</v>
      </c>
      <c r="M27" s="22">
        <f t="shared" si="2"/>
        <v>0</v>
      </c>
    </row>
    <row r="28" spans="1:13" x14ac:dyDescent="0.2">
      <c r="A28" s="17">
        <v>6</v>
      </c>
      <c r="B28" s="5" t="s">
        <v>40</v>
      </c>
      <c r="C28" s="5">
        <v>6.1</v>
      </c>
      <c r="D28" s="5">
        <v>220</v>
      </c>
      <c r="E28" s="5">
        <v>113</v>
      </c>
      <c r="F28" s="20">
        <v>40733</v>
      </c>
      <c r="G28" s="8" t="str">
        <f t="shared" si="0"/>
        <v/>
      </c>
      <c r="K28" s="6">
        <v>27</v>
      </c>
      <c r="L28" s="8">
        <f t="shared" si="1"/>
        <v>0</v>
      </c>
      <c r="M28" s="22">
        <f t="shared" si="2"/>
        <v>0</v>
      </c>
    </row>
    <row r="29" spans="1:13" x14ac:dyDescent="0.2">
      <c r="A29" s="17">
        <v>6</v>
      </c>
      <c r="B29" s="5" t="s">
        <v>41</v>
      </c>
      <c r="C29" s="5">
        <v>8</v>
      </c>
      <c r="D29" s="5">
        <v>60</v>
      </c>
      <c r="E29" s="5">
        <v>126</v>
      </c>
      <c r="F29" s="20">
        <v>40733</v>
      </c>
      <c r="G29" s="8" t="str">
        <f t="shared" si="0"/>
        <v/>
      </c>
    </row>
    <row r="30" spans="1:13" x14ac:dyDescent="0.2">
      <c r="A30" s="17">
        <v>7</v>
      </c>
      <c r="B30" s="5" t="s">
        <v>42</v>
      </c>
      <c r="C30" s="5">
        <v>10.4</v>
      </c>
      <c r="D30" s="5">
        <v>330</v>
      </c>
      <c r="E30" s="5">
        <v>188</v>
      </c>
      <c r="F30" s="20">
        <v>42266</v>
      </c>
      <c r="G30" s="8" t="str">
        <f t="shared" si="0"/>
        <v/>
      </c>
    </row>
    <row r="31" spans="1:13" x14ac:dyDescent="0.2">
      <c r="A31" s="17">
        <v>7</v>
      </c>
      <c r="B31" s="5" t="s">
        <v>43</v>
      </c>
      <c r="C31" s="5">
        <v>4</v>
      </c>
      <c r="D31" s="5">
        <v>20</v>
      </c>
      <c r="E31" s="5">
        <v>62</v>
      </c>
      <c r="F31" s="20">
        <v>42266</v>
      </c>
      <c r="G31" s="8" t="str">
        <f t="shared" si="0"/>
        <v/>
      </c>
    </row>
    <row r="32" spans="1:13" x14ac:dyDescent="0.2">
      <c r="A32" s="17">
        <v>7</v>
      </c>
      <c r="B32" s="5" t="s">
        <v>44</v>
      </c>
      <c r="C32" s="5">
        <v>7.8</v>
      </c>
      <c r="D32" s="5">
        <v>50</v>
      </c>
      <c r="E32" s="5">
        <v>122</v>
      </c>
      <c r="F32" s="20">
        <v>42266</v>
      </c>
      <c r="G32" s="8" t="str">
        <f t="shared" si="0"/>
        <v/>
      </c>
    </row>
    <row r="33" spans="1:7" x14ac:dyDescent="0.2">
      <c r="A33" s="17">
        <v>8</v>
      </c>
      <c r="B33" s="5" t="s">
        <v>45</v>
      </c>
      <c r="C33" s="5">
        <v>11.6</v>
      </c>
      <c r="D33" s="5">
        <v>180</v>
      </c>
      <c r="E33" s="5">
        <v>192</v>
      </c>
      <c r="F33" s="20">
        <v>41398</v>
      </c>
      <c r="G33" s="8" t="str">
        <f t="shared" si="0"/>
        <v/>
      </c>
    </row>
    <row r="34" spans="1:7" x14ac:dyDescent="0.2">
      <c r="A34" s="17">
        <v>8</v>
      </c>
      <c r="B34" s="5" t="s">
        <v>46</v>
      </c>
      <c r="C34" s="5">
        <v>8.4</v>
      </c>
      <c r="D34" s="5">
        <v>160</v>
      </c>
      <c r="E34" s="5">
        <v>142</v>
      </c>
      <c r="F34" s="20">
        <v>41398</v>
      </c>
      <c r="G34" s="8" t="str">
        <f t="shared" si="0"/>
        <v/>
      </c>
    </row>
    <row r="35" spans="1:7" x14ac:dyDescent="0.2">
      <c r="A35" s="17">
        <v>8</v>
      </c>
      <c r="B35" s="5" t="s">
        <v>47</v>
      </c>
      <c r="C35" s="5">
        <v>6.7</v>
      </c>
      <c r="D35" s="5">
        <v>510</v>
      </c>
      <c r="E35" s="5">
        <v>152</v>
      </c>
      <c r="F35" s="20">
        <v>41398</v>
      </c>
      <c r="G35" s="8" t="str">
        <f t="shared" si="0"/>
        <v/>
      </c>
    </row>
    <row r="36" spans="1:7" x14ac:dyDescent="0.2">
      <c r="A36" s="17">
        <v>8</v>
      </c>
      <c r="B36" s="5" t="s">
        <v>48</v>
      </c>
      <c r="C36" s="5">
        <v>6</v>
      </c>
      <c r="D36" s="5">
        <v>60</v>
      </c>
      <c r="E36" s="5">
        <v>96</v>
      </c>
      <c r="F36" s="20">
        <v>41398</v>
      </c>
      <c r="G36" s="8" t="str">
        <f t="shared" si="0"/>
        <v/>
      </c>
    </row>
    <row r="37" spans="1:7" x14ac:dyDescent="0.2">
      <c r="A37" s="17">
        <v>8</v>
      </c>
      <c r="B37" s="5" t="s">
        <v>49</v>
      </c>
      <c r="C37" s="5">
        <v>6</v>
      </c>
      <c r="D37" s="5">
        <v>110</v>
      </c>
      <c r="E37" s="5">
        <v>101</v>
      </c>
      <c r="F37" s="20">
        <v>41398</v>
      </c>
      <c r="G37" s="8" t="str">
        <f t="shared" si="0"/>
        <v/>
      </c>
    </row>
    <row r="38" spans="1:7" x14ac:dyDescent="0.2">
      <c r="A38" s="17">
        <v>9</v>
      </c>
      <c r="B38" s="5" t="s">
        <v>50</v>
      </c>
      <c r="C38" s="5">
        <v>9.5</v>
      </c>
      <c r="D38" s="5">
        <v>80</v>
      </c>
      <c r="E38" s="5">
        <v>150</v>
      </c>
      <c r="F38" s="20">
        <v>40276</v>
      </c>
      <c r="G38" s="8" t="str">
        <f t="shared" si="0"/>
        <v/>
      </c>
    </row>
    <row r="39" spans="1:7" x14ac:dyDescent="0.2">
      <c r="A39" s="17">
        <v>9</v>
      </c>
      <c r="B39" s="5" t="s">
        <v>51</v>
      </c>
      <c r="C39" s="5">
        <v>5</v>
      </c>
      <c r="D39" s="5">
        <v>80</v>
      </c>
      <c r="E39" s="5">
        <v>83</v>
      </c>
      <c r="F39" s="20">
        <v>40276</v>
      </c>
      <c r="G39" s="8" t="str">
        <f t="shared" si="0"/>
        <v/>
      </c>
    </row>
    <row r="40" spans="1:7" x14ac:dyDescent="0.2">
      <c r="A40" s="17">
        <v>9</v>
      </c>
      <c r="B40" s="5" t="s">
        <v>52</v>
      </c>
      <c r="C40" s="5">
        <v>4.2</v>
      </c>
      <c r="D40" s="5">
        <v>350</v>
      </c>
      <c r="E40" s="5">
        <v>98</v>
      </c>
      <c r="F40" s="20">
        <v>40276</v>
      </c>
      <c r="G40" s="8" t="str">
        <f t="shared" si="0"/>
        <v/>
      </c>
    </row>
    <row r="41" spans="1:7" x14ac:dyDescent="0.2">
      <c r="A41" s="17">
        <v>9</v>
      </c>
      <c r="B41" s="5" t="s">
        <v>53</v>
      </c>
      <c r="C41" s="5">
        <v>6.9</v>
      </c>
      <c r="D41" s="5">
        <v>30</v>
      </c>
      <c r="E41" s="5">
        <v>106</v>
      </c>
      <c r="F41" s="20">
        <v>40275</v>
      </c>
      <c r="G41" s="8" t="str">
        <f t="shared" si="0"/>
        <v/>
      </c>
    </row>
    <row r="42" spans="1:7" x14ac:dyDescent="0.2">
      <c r="A42" s="17">
        <v>9</v>
      </c>
      <c r="B42" s="5" t="s">
        <v>54</v>
      </c>
      <c r="C42" s="5">
        <v>11.5</v>
      </c>
      <c r="D42" s="5">
        <v>200</v>
      </c>
      <c r="E42" s="5">
        <v>190</v>
      </c>
      <c r="F42" s="20">
        <v>40275</v>
      </c>
      <c r="G42" s="8" t="str">
        <f t="shared" si="0"/>
        <v/>
      </c>
    </row>
    <row r="43" spans="1:7" x14ac:dyDescent="0.2">
      <c r="A43" s="17">
        <v>9</v>
      </c>
      <c r="B43" s="5" t="s">
        <v>55</v>
      </c>
      <c r="C43" s="5">
        <v>8</v>
      </c>
      <c r="D43" s="5">
        <v>250</v>
      </c>
      <c r="E43" s="5">
        <v>145</v>
      </c>
      <c r="F43" s="20">
        <v>41545</v>
      </c>
      <c r="G43" s="8" t="str">
        <f t="shared" si="0"/>
        <v/>
      </c>
    </row>
    <row r="44" spans="1:7" x14ac:dyDescent="0.2">
      <c r="A44" s="17">
        <v>9</v>
      </c>
      <c r="B44" s="5" t="s">
        <v>56</v>
      </c>
      <c r="C44" s="5">
        <v>12</v>
      </c>
      <c r="D44" s="5">
        <v>80</v>
      </c>
      <c r="E44" s="5">
        <v>188</v>
      </c>
      <c r="F44" s="20">
        <v>41545</v>
      </c>
      <c r="G44" s="8" t="str">
        <f t="shared" si="0"/>
        <v/>
      </c>
    </row>
    <row r="45" spans="1:7" x14ac:dyDescent="0.2">
      <c r="A45" s="17">
        <v>11</v>
      </c>
      <c r="B45" s="5" t="s">
        <v>57</v>
      </c>
      <c r="C45" s="5">
        <v>11.7</v>
      </c>
      <c r="D45" s="5">
        <v>320</v>
      </c>
      <c r="E45" s="5">
        <v>208</v>
      </c>
      <c r="F45" s="20">
        <v>41127</v>
      </c>
      <c r="G45" s="8" t="str">
        <f t="shared" si="0"/>
        <v/>
      </c>
    </row>
    <row r="46" spans="1:7" x14ac:dyDescent="0.2">
      <c r="A46" s="17">
        <v>11</v>
      </c>
      <c r="B46" s="5" t="s">
        <v>58</v>
      </c>
      <c r="C46" s="5">
        <v>8.4</v>
      </c>
      <c r="D46" s="5">
        <v>80</v>
      </c>
      <c r="E46" s="5">
        <v>134</v>
      </c>
      <c r="F46" s="20">
        <v>41127</v>
      </c>
      <c r="G46" s="8" t="str">
        <f t="shared" si="0"/>
        <v/>
      </c>
    </row>
    <row r="47" spans="1:7" x14ac:dyDescent="0.2">
      <c r="A47" s="17">
        <v>11</v>
      </c>
      <c r="B47" s="5" t="s">
        <v>59</v>
      </c>
      <c r="C47" s="5">
        <v>10.1</v>
      </c>
      <c r="D47" s="5">
        <v>400</v>
      </c>
      <c r="E47" s="5">
        <v>192</v>
      </c>
      <c r="F47" s="20">
        <v>41525</v>
      </c>
      <c r="G47" s="8" t="str">
        <f t="shared" si="0"/>
        <v/>
      </c>
    </row>
    <row r="48" spans="1:7" x14ac:dyDescent="0.2">
      <c r="A48" s="17">
        <v>11</v>
      </c>
      <c r="B48" s="5" t="s">
        <v>60</v>
      </c>
      <c r="C48" s="5">
        <v>4.7</v>
      </c>
      <c r="D48" s="5">
        <v>170</v>
      </c>
      <c r="E48" s="5">
        <v>88</v>
      </c>
      <c r="F48" s="20">
        <v>41391</v>
      </c>
      <c r="G48" s="8" t="str">
        <f t="shared" si="0"/>
        <v/>
      </c>
    </row>
    <row r="49" spans="1:7" x14ac:dyDescent="0.2">
      <c r="A49" s="17">
        <v>11</v>
      </c>
      <c r="B49" s="5" t="s">
        <v>61</v>
      </c>
      <c r="C49" s="5">
        <v>2.4</v>
      </c>
      <c r="D49" s="5">
        <v>40</v>
      </c>
      <c r="E49" s="5">
        <v>40</v>
      </c>
      <c r="F49" s="20">
        <v>41391</v>
      </c>
      <c r="G49" s="8" t="str">
        <f t="shared" si="0"/>
        <v/>
      </c>
    </row>
    <row r="50" spans="1:7" x14ac:dyDescent="0.2">
      <c r="A50" s="17">
        <v>11</v>
      </c>
      <c r="B50" s="5" t="s">
        <v>62</v>
      </c>
      <c r="C50" s="5">
        <v>8.6</v>
      </c>
      <c r="D50" s="5">
        <v>120</v>
      </c>
      <c r="E50" s="5">
        <v>141</v>
      </c>
      <c r="F50" s="20">
        <v>41391</v>
      </c>
      <c r="G50" s="8" t="str">
        <f t="shared" si="0"/>
        <v/>
      </c>
    </row>
    <row r="51" spans="1:7" x14ac:dyDescent="0.2">
      <c r="A51" s="17">
        <v>11</v>
      </c>
      <c r="B51" s="5" t="s">
        <v>63</v>
      </c>
      <c r="C51" s="5">
        <v>5.2</v>
      </c>
      <c r="D51" s="5">
        <v>260</v>
      </c>
      <c r="E51" s="5">
        <v>104</v>
      </c>
      <c r="F51" s="20">
        <v>41391</v>
      </c>
      <c r="G51" s="8" t="str">
        <f t="shared" si="0"/>
        <v/>
      </c>
    </row>
    <row r="52" spans="1:7" x14ac:dyDescent="0.2">
      <c r="A52" s="17">
        <v>11</v>
      </c>
      <c r="B52" s="5" t="s">
        <v>64</v>
      </c>
      <c r="C52" s="5">
        <v>2.9</v>
      </c>
      <c r="D52" s="5">
        <v>70</v>
      </c>
      <c r="E52" s="5">
        <v>50</v>
      </c>
      <c r="F52" s="20">
        <v>41405</v>
      </c>
      <c r="G52" s="8" t="str">
        <f t="shared" si="0"/>
        <v/>
      </c>
    </row>
    <row r="53" spans="1:7" x14ac:dyDescent="0.2">
      <c r="A53" s="17">
        <v>11</v>
      </c>
      <c r="B53" s="5" t="s">
        <v>65</v>
      </c>
      <c r="C53" s="5">
        <v>13.2</v>
      </c>
      <c r="D53" s="5">
        <v>490</v>
      </c>
      <c r="E53" s="5">
        <v>247</v>
      </c>
      <c r="F53" s="20">
        <v>41405</v>
      </c>
      <c r="G53" s="8" t="str">
        <f t="shared" si="0"/>
        <v/>
      </c>
    </row>
    <row r="54" spans="1:7" x14ac:dyDescent="0.2">
      <c r="A54" s="17">
        <v>12</v>
      </c>
      <c r="B54" s="5" t="s">
        <v>66</v>
      </c>
      <c r="C54" s="5">
        <v>4.5</v>
      </c>
      <c r="D54" s="5">
        <v>70</v>
      </c>
      <c r="E54" s="5">
        <v>74</v>
      </c>
      <c r="F54" s="20">
        <v>40555</v>
      </c>
      <c r="G54" s="8" t="str">
        <f t="shared" si="0"/>
        <v/>
      </c>
    </row>
    <row r="55" spans="1:7" x14ac:dyDescent="0.2">
      <c r="A55" s="17">
        <v>12</v>
      </c>
      <c r="B55" s="5" t="s">
        <v>67</v>
      </c>
      <c r="C55" s="5">
        <v>5.9</v>
      </c>
      <c r="D55" s="5">
        <v>200</v>
      </c>
      <c r="E55" s="5">
        <v>200</v>
      </c>
      <c r="F55" s="20">
        <v>40555</v>
      </c>
      <c r="G55" s="8" t="str">
        <f t="shared" si="0"/>
        <v/>
      </c>
    </row>
    <row r="56" spans="1:7" x14ac:dyDescent="0.2">
      <c r="A56" s="17">
        <v>12</v>
      </c>
      <c r="B56" s="5" t="s">
        <v>68</v>
      </c>
      <c r="C56" s="5">
        <v>3</v>
      </c>
      <c r="D56" s="5">
        <v>50</v>
      </c>
      <c r="E56" s="5">
        <v>50</v>
      </c>
      <c r="F56" s="20">
        <v>40555</v>
      </c>
      <c r="G56" s="8" t="str">
        <f t="shared" si="0"/>
        <v/>
      </c>
    </row>
    <row r="57" spans="1:7" x14ac:dyDescent="0.2">
      <c r="A57" s="17">
        <v>12</v>
      </c>
      <c r="B57" s="5" t="s">
        <v>69</v>
      </c>
      <c r="C57" s="5">
        <v>5.2</v>
      </c>
      <c r="D57" s="5">
        <v>120</v>
      </c>
      <c r="E57" s="5">
        <v>120</v>
      </c>
      <c r="F57" s="20">
        <v>40555</v>
      </c>
      <c r="G57" s="8" t="str">
        <f t="shared" si="0"/>
        <v/>
      </c>
    </row>
    <row r="58" spans="1:7" x14ac:dyDescent="0.2">
      <c r="A58" s="17">
        <v>13</v>
      </c>
      <c r="B58" s="5" t="s">
        <v>70</v>
      </c>
      <c r="C58" s="5">
        <v>11.9</v>
      </c>
      <c r="D58" s="5">
        <v>420</v>
      </c>
      <c r="E58" s="5">
        <v>220</v>
      </c>
      <c r="F58" s="20">
        <v>41090</v>
      </c>
      <c r="G58" s="8" t="str">
        <f t="shared" si="0"/>
        <v/>
      </c>
    </row>
    <row r="59" spans="1:7" x14ac:dyDescent="0.2">
      <c r="A59" s="17">
        <v>13</v>
      </c>
      <c r="B59" s="5" t="s">
        <v>71</v>
      </c>
      <c r="C59" s="5">
        <v>9.8000000000000007</v>
      </c>
      <c r="D59" s="5">
        <v>60</v>
      </c>
      <c r="E59" s="5">
        <v>153</v>
      </c>
      <c r="F59" s="20">
        <v>41090</v>
      </c>
      <c r="G59" s="8" t="str">
        <f t="shared" si="0"/>
        <v/>
      </c>
    </row>
    <row r="60" spans="1:7" x14ac:dyDescent="0.2">
      <c r="A60" s="17">
        <v>14</v>
      </c>
      <c r="B60" s="5" t="s">
        <v>72</v>
      </c>
      <c r="C60" s="5">
        <v>8</v>
      </c>
      <c r="D60" s="5">
        <v>350</v>
      </c>
      <c r="E60" s="5">
        <v>155</v>
      </c>
      <c r="F60" s="20">
        <v>40185</v>
      </c>
      <c r="G60" s="8" t="str">
        <f t="shared" si="0"/>
        <v/>
      </c>
    </row>
    <row r="61" spans="1:7" x14ac:dyDescent="0.2">
      <c r="A61" s="17">
        <v>14</v>
      </c>
      <c r="B61" s="5" t="s">
        <v>73</v>
      </c>
      <c r="C61" s="5">
        <v>3.5</v>
      </c>
      <c r="D61" s="5">
        <v>100</v>
      </c>
      <c r="E61" s="5">
        <v>62</v>
      </c>
      <c r="F61" s="20">
        <v>40185</v>
      </c>
      <c r="G61" s="8" t="str">
        <f t="shared" si="0"/>
        <v/>
      </c>
    </row>
    <row r="62" spans="1:7" x14ac:dyDescent="0.2">
      <c r="A62" s="17">
        <v>14</v>
      </c>
      <c r="B62" s="5" t="s">
        <v>74</v>
      </c>
      <c r="C62" s="5">
        <v>2.4</v>
      </c>
      <c r="D62" s="5">
        <v>0</v>
      </c>
      <c r="E62" s="5">
        <v>36</v>
      </c>
      <c r="F62" s="20">
        <v>40185</v>
      </c>
      <c r="G62" s="8" t="str">
        <f t="shared" si="0"/>
        <v/>
      </c>
    </row>
    <row r="63" spans="1:7" x14ac:dyDescent="0.2">
      <c r="A63" s="17">
        <v>15</v>
      </c>
      <c r="B63" s="5" t="s">
        <v>75</v>
      </c>
      <c r="C63" s="5">
        <v>6.3</v>
      </c>
      <c r="D63" s="5">
        <v>480</v>
      </c>
      <c r="E63" s="5">
        <v>142</v>
      </c>
      <c r="F63" s="20">
        <v>41035</v>
      </c>
      <c r="G63" s="8" t="str">
        <f t="shared" si="0"/>
        <v/>
      </c>
    </row>
    <row r="64" spans="1:7" x14ac:dyDescent="0.2">
      <c r="A64" s="17">
        <v>15</v>
      </c>
      <c r="B64" s="5" t="s">
        <v>76</v>
      </c>
      <c r="C64" s="5">
        <v>12</v>
      </c>
      <c r="D64" s="5">
        <v>170</v>
      </c>
      <c r="E64" s="5">
        <v>197</v>
      </c>
      <c r="F64" s="20">
        <v>41035</v>
      </c>
      <c r="G64" s="8" t="str">
        <f t="shared" si="0"/>
        <v/>
      </c>
    </row>
    <row r="65" spans="1:7" x14ac:dyDescent="0.2">
      <c r="A65" s="17">
        <v>15</v>
      </c>
      <c r="B65" s="5" t="s">
        <v>77</v>
      </c>
      <c r="C65" s="5">
        <v>4</v>
      </c>
      <c r="D65" s="5">
        <v>350</v>
      </c>
      <c r="E65" s="5">
        <v>95</v>
      </c>
      <c r="F65" s="20">
        <v>41035</v>
      </c>
      <c r="G65" s="8" t="str">
        <f t="shared" si="0"/>
        <v/>
      </c>
    </row>
    <row r="66" spans="1:7" x14ac:dyDescent="0.2">
      <c r="A66" s="17">
        <v>16</v>
      </c>
      <c r="B66" s="5" t="s">
        <v>78</v>
      </c>
      <c r="C66" s="5">
        <v>6</v>
      </c>
      <c r="D66" s="5">
        <v>50</v>
      </c>
      <c r="E66" s="5">
        <v>95</v>
      </c>
      <c r="F66" s="20">
        <v>40772</v>
      </c>
      <c r="G66" s="8" t="str">
        <f t="shared" si="0"/>
        <v/>
      </c>
    </row>
    <row r="67" spans="1:7" x14ac:dyDescent="0.2">
      <c r="A67" s="17">
        <v>16</v>
      </c>
      <c r="B67" s="5" t="s">
        <v>79</v>
      </c>
      <c r="C67" s="5">
        <v>3.6</v>
      </c>
      <c r="D67" s="5">
        <v>100</v>
      </c>
      <c r="E67" s="5">
        <v>64</v>
      </c>
      <c r="F67" s="20">
        <v>40772</v>
      </c>
      <c r="G67" s="8" t="str">
        <f t="shared" ref="G67:G93" si="3">IF(MONTH(F67)=12,"+","")</f>
        <v/>
      </c>
    </row>
    <row r="68" spans="1:7" x14ac:dyDescent="0.2">
      <c r="A68" s="17">
        <v>16</v>
      </c>
      <c r="B68" s="5" t="s">
        <v>80</v>
      </c>
      <c r="C68" s="5">
        <v>3</v>
      </c>
      <c r="D68" s="5">
        <v>140</v>
      </c>
      <c r="E68" s="5">
        <v>59</v>
      </c>
      <c r="F68" s="20">
        <v>40772</v>
      </c>
      <c r="G68" s="8" t="str">
        <f t="shared" si="3"/>
        <v/>
      </c>
    </row>
    <row r="69" spans="1:7" x14ac:dyDescent="0.2">
      <c r="A69" s="17">
        <v>16</v>
      </c>
      <c r="B69" s="5" t="s">
        <v>81</v>
      </c>
      <c r="C69" s="5">
        <v>8.8000000000000007</v>
      </c>
      <c r="D69" s="5">
        <v>220</v>
      </c>
      <c r="E69" s="5">
        <v>154</v>
      </c>
      <c r="F69" s="20">
        <v>40772</v>
      </c>
      <c r="G69" s="8" t="str">
        <f t="shared" si="3"/>
        <v/>
      </c>
    </row>
    <row r="70" spans="1:7" x14ac:dyDescent="0.2">
      <c r="A70" s="17">
        <v>16</v>
      </c>
      <c r="B70" s="5" t="s">
        <v>82</v>
      </c>
      <c r="C70" s="5">
        <v>2.8</v>
      </c>
      <c r="D70" s="5">
        <v>0</v>
      </c>
      <c r="E70" s="5">
        <v>42</v>
      </c>
      <c r="F70" s="20">
        <v>40772</v>
      </c>
      <c r="G70" s="8" t="str">
        <f t="shared" si="3"/>
        <v/>
      </c>
    </row>
    <row r="71" spans="1:7" x14ac:dyDescent="0.2">
      <c r="A71" s="17">
        <v>17</v>
      </c>
      <c r="B71" s="5" t="s">
        <v>83</v>
      </c>
      <c r="C71" s="5">
        <v>10</v>
      </c>
      <c r="D71" s="5">
        <v>480</v>
      </c>
      <c r="E71" s="5">
        <v>198</v>
      </c>
      <c r="F71" s="20">
        <v>40282</v>
      </c>
      <c r="G71" s="8" t="str">
        <f t="shared" si="3"/>
        <v/>
      </c>
    </row>
    <row r="72" spans="1:7" x14ac:dyDescent="0.2">
      <c r="A72" s="17">
        <v>17</v>
      </c>
      <c r="B72" s="5" t="s">
        <v>84</v>
      </c>
      <c r="C72" s="5">
        <v>7.9</v>
      </c>
      <c r="D72" s="5">
        <v>190</v>
      </c>
      <c r="E72" s="5">
        <v>138</v>
      </c>
      <c r="F72" s="20">
        <v>40282</v>
      </c>
      <c r="G72" s="8" t="str">
        <f t="shared" si="3"/>
        <v/>
      </c>
    </row>
    <row r="73" spans="1:7" x14ac:dyDescent="0.2">
      <c r="A73" s="17">
        <v>17</v>
      </c>
      <c r="B73" s="5" t="s">
        <v>85</v>
      </c>
      <c r="C73" s="5">
        <v>5.7</v>
      </c>
      <c r="D73" s="5">
        <v>610</v>
      </c>
      <c r="E73" s="5">
        <v>146</v>
      </c>
      <c r="F73" s="20">
        <v>41057</v>
      </c>
      <c r="G73" s="8" t="str">
        <f t="shared" si="3"/>
        <v/>
      </c>
    </row>
    <row r="74" spans="1:7" x14ac:dyDescent="0.2">
      <c r="A74" s="17">
        <v>17</v>
      </c>
      <c r="B74" s="5" t="s">
        <v>86</v>
      </c>
      <c r="C74" s="5">
        <v>14.5</v>
      </c>
      <c r="D74" s="5">
        <v>330</v>
      </c>
      <c r="E74" s="5">
        <v>250</v>
      </c>
      <c r="F74" s="20">
        <v>41057</v>
      </c>
      <c r="G74" s="8" t="str">
        <f t="shared" si="3"/>
        <v/>
      </c>
    </row>
    <row r="75" spans="1:7" x14ac:dyDescent="0.2">
      <c r="A75" s="17">
        <v>20</v>
      </c>
      <c r="B75" s="5" t="s">
        <v>87</v>
      </c>
      <c r="C75" s="5">
        <v>7.4</v>
      </c>
      <c r="D75" s="5">
        <v>550</v>
      </c>
      <c r="E75" s="5">
        <v>166</v>
      </c>
      <c r="F75" s="20">
        <v>41046</v>
      </c>
      <c r="G75" s="8" t="str">
        <f t="shared" si="3"/>
        <v/>
      </c>
    </row>
    <row r="76" spans="1:7" x14ac:dyDescent="0.2">
      <c r="A76" s="17">
        <v>20</v>
      </c>
      <c r="B76" s="5" t="s">
        <v>88</v>
      </c>
      <c r="C76" s="5">
        <v>4</v>
      </c>
      <c r="D76" s="5">
        <v>130</v>
      </c>
      <c r="E76" s="5">
        <v>73</v>
      </c>
      <c r="F76" s="20">
        <v>40526</v>
      </c>
      <c r="G76" s="8" t="str">
        <f t="shared" si="3"/>
        <v>+</v>
      </c>
    </row>
    <row r="77" spans="1:7" x14ac:dyDescent="0.2">
      <c r="A77" s="17">
        <v>20</v>
      </c>
      <c r="B77" s="5" t="s">
        <v>89</v>
      </c>
      <c r="C77" s="5">
        <v>4.2</v>
      </c>
      <c r="D77" s="5">
        <v>280</v>
      </c>
      <c r="E77" s="5">
        <v>91</v>
      </c>
      <c r="F77" s="20">
        <v>40526</v>
      </c>
      <c r="G77" s="8" t="str">
        <f t="shared" si="3"/>
        <v>+</v>
      </c>
    </row>
    <row r="78" spans="1:7" x14ac:dyDescent="0.2">
      <c r="A78" s="17">
        <v>20</v>
      </c>
      <c r="B78" s="5" t="s">
        <v>90</v>
      </c>
      <c r="C78" s="5">
        <v>4.8</v>
      </c>
      <c r="D78" s="5">
        <v>20</v>
      </c>
      <c r="E78" s="5">
        <v>74</v>
      </c>
      <c r="F78" s="20">
        <v>40526</v>
      </c>
      <c r="G78" s="8" t="str">
        <f t="shared" si="3"/>
        <v>+</v>
      </c>
    </row>
    <row r="79" spans="1:7" x14ac:dyDescent="0.2">
      <c r="A79" s="17">
        <v>20</v>
      </c>
      <c r="B79" s="5" t="s">
        <v>91</v>
      </c>
      <c r="C79" s="5">
        <v>3.5</v>
      </c>
      <c r="D79" s="5">
        <v>140</v>
      </c>
      <c r="E79" s="5">
        <v>66</v>
      </c>
      <c r="F79" s="20">
        <v>40526</v>
      </c>
      <c r="G79" s="8" t="str">
        <f t="shared" si="3"/>
        <v>+</v>
      </c>
    </row>
    <row r="80" spans="1:7" x14ac:dyDescent="0.2">
      <c r="A80" s="17">
        <v>20</v>
      </c>
      <c r="B80" s="5" t="s">
        <v>92</v>
      </c>
      <c r="C80" s="5">
        <v>2</v>
      </c>
      <c r="D80" s="5">
        <v>50</v>
      </c>
      <c r="E80" s="5">
        <v>35</v>
      </c>
      <c r="F80" s="20">
        <v>40526</v>
      </c>
      <c r="G80" s="8" t="str">
        <f t="shared" si="3"/>
        <v>+</v>
      </c>
    </row>
    <row r="81" spans="1:7" x14ac:dyDescent="0.2">
      <c r="A81" s="17">
        <v>21</v>
      </c>
      <c r="B81" s="5" t="s">
        <v>93</v>
      </c>
      <c r="C81" s="5">
        <v>2.4</v>
      </c>
      <c r="D81" s="5">
        <v>330</v>
      </c>
      <c r="E81" s="5">
        <v>69</v>
      </c>
      <c r="F81" s="20">
        <v>40676</v>
      </c>
      <c r="G81" s="8" t="str">
        <f t="shared" si="3"/>
        <v/>
      </c>
    </row>
    <row r="82" spans="1:7" x14ac:dyDescent="0.2">
      <c r="A82" s="17">
        <v>21</v>
      </c>
      <c r="B82" s="5" t="s">
        <v>94</v>
      </c>
      <c r="C82" s="5">
        <v>5.6</v>
      </c>
      <c r="D82" s="5">
        <v>60</v>
      </c>
      <c r="E82" s="5">
        <v>90</v>
      </c>
      <c r="F82" s="20">
        <v>40676</v>
      </c>
      <c r="G82" s="8" t="str">
        <f t="shared" si="3"/>
        <v/>
      </c>
    </row>
    <row r="83" spans="1:7" x14ac:dyDescent="0.2">
      <c r="A83" s="17">
        <v>21</v>
      </c>
      <c r="B83" s="5" t="s">
        <v>95</v>
      </c>
      <c r="C83" s="5">
        <v>8.9</v>
      </c>
      <c r="D83" s="5">
        <v>530</v>
      </c>
      <c r="E83" s="5">
        <v>186</v>
      </c>
      <c r="F83" s="20">
        <v>40676</v>
      </c>
      <c r="G83" s="8" t="str">
        <f t="shared" si="3"/>
        <v/>
      </c>
    </row>
    <row r="84" spans="1:7" x14ac:dyDescent="0.2">
      <c r="A84" s="17">
        <v>21</v>
      </c>
      <c r="B84" s="5" t="s">
        <v>96</v>
      </c>
      <c r="C84" s="5">
        <v>4.8</v>
      </c>
      <c r="D84" s="5">
        <v>50</v>
      </c>
      <c r="E84" s="5">
        <v>77</v>
      </c>
      <c r="F84" s="20">
        <v>40676</v>
      </c>
      <c r="G84" s="8" t="str">
        <f t="shared" si="3"/>
        <v/>
      </c>
    </row>
    <row r="85" spans="1:7" x14ac:dyDescent="0.2">
      <c r="A85" s="17">
        <v>22</v>
      </c>
      <c r="B85" s="5" t="s">
        <v>97</v>
      </c>
      <c r="C85" s="5">
        <v>7.5</v>
      </c>
      <c r="D85" s="5">
        <v>190</v>
      </c>
      <c r="E85" s="5">
        <v>132</v>
      </c>
      <c r="F85" s="20">
        <v>41301</v>
      </c>
      <c r="G85" s="8" t="str">
        <f t="shared" si="3"/>
        <v/>
      </c>
    </row>
    <row r="86" spans="1:7" x14ac:dyDescent="0.2">
      <c r="A86" s="17">
        <v>22</v>
      </c>
      <c r="B86" s="5" t="s">
        <v>98</v>
      </c>
      <c r="C86" s="5">
        <v>10</v>
      </c>
      <c r="D86" s="5">
        <v>150</v>
      </c>
      <c r="E86" s="5">
        <v>165</v>
      </c>
      <c r="F86" s="20">
        <v>41301</v>
      </c>
      <c r="G86" s="8" t="str">
        <f t="shared" si="3"/>
        <v/>
      </c>
    </row>
    <row r="87" spans="1:7" x14ac:dyDescent="0.2">
      <c r="A87" s="17">
        <v>23</v>
      </c>
      <c r="B87" s="5" t="s">
        <v>99</v>
      </c>
      <c r="C87" s="5">
        <v>7.4</v>
      </c>
      <c r="D87" s="5">
        <v>380</v>
      </c>
      <c r="E87" s="5">
        <v>149</v>
      </c>
      <c r="F87" s="20">
        <v>41395</v>
      </c>
      <c r="G87" s="8" t="str">
        <f t="shared" si="3"/>
        <v/>
      </c>
    </row>
    <row r="88" spans="1:7" x14ac:dyDescent="0.2">
      <c r="A88" s="17">
        <v>23</v>
      </c>
      <c r="B88" s="5" t="s">
        <v>100</v>
      </c>
      <c r="C88" s="5">
        <v>3.6</v>
      </c>
      <c r="D88" s="5">
        <v>60</v>
      </c>
      <c r="E88" s="5">
        <v>60</v>
      </c>
      <c r="F88" s="20">
        <v>41395</v>
      </c>
      <c r="G88" s="8" t="str">
        <f t="shared" si="3"/>
        <v/>
      </c>
    </row>
    <row r="89" spans="1:7" x14ac:dyDescent="0.2">
      <c r="A89" s="17">
        <v>23</v>
      </c>
      <c r="B89" s="5" t="s">
        <v>101</v>
      </c>
      <c r="C89" s="5">
        <v>8</v>
      </c>
      <c r="D89" s="5">
        <v>600</v>
      </c>
      <c r="E89" s="5">
        <v>180</v>
      </c>
      <c r="F89" s="20">
        <v>40624</v>
      </c>
      <c r="G89" s="8" t="str">
        <f t="shared" si="3"/>
        <v/>
      </c>
    </row>
    <row r="90" spans="1:7" x14ac:dyDescent="0.2">
      <c r="A90" s="17">
        <v>23</v>
      </c>
      <c r="B90" s="5" t="s">
        <v>102</v>
      </c>
      <c r="C90" s="5">
        <v>9.6</v>
      </c>
      <c r="D90" s="5">
        <v>480</v>
      </c>
      <c r="E90" s="5">
        <v>192</v>
      </c>
      <c r="F90" s="20">
        <v>40624</v>
      </c>
      <c r="G90" s="8" t="str">
        <f t="shared" si="3"/>
        <v/>
      </c>
    </row>
    <row r="91" spans="1:7" x14ac:dyDescent="0.2">
      <c r="A91" s="17">
        <v>24</v>
      </c>
      <c r="B91" s="5" t="s">
        <v>103</v>
      </c>
      <c r="C91" s="5">
        <v>10.7</v>
      </c>
      <c r="D91" s="5">
        <v>220</v>
      </c>
      <c r="E91" s="5">
        <v>182</v>
      </c>
      <c r="F91" s="20">
        <v>41665</v>
      </c>
      <c r="G91" s="8" t="str">
        <f t="shared" si="3"/>
        <v/>
      </c>
    </row>
    <row r="92" spans="1:7" x14ac:dyDescent="0.2">
      <c r="A92" s="17">
        <v>24</v>
      </c>
      <c r="B92" s="5" t="s">
        <v>104</v>
      </c>
      <c r="C92" s="5">
        <v>7.5</v>
      </c>
      <c r="D92" s="5">
        <v>80</v>
      </c>
      <c r="E92" s="5">
        <v>120</v>
      </c>
      <c r="F92" s="20">
        <v>41665</v>
      </c>
      <c r="G92" s="8" t="str">
        <f t="shared" si="3"/>
        <v/>
      </c>
    </row>
    <row r="93" spans="1:7" ht="15" thickBot="1" x14ac:dyDescent="0.25">
      <c r="A93" s="18">
        <v>24</v>
      </c>
      <c r="B93" s="13" t="s">
        <v>105</v>
      </c>
      <c r="C93" s="13">
        <v>11.8</v>
      </c>
      <c r="D93" s="13">
        <v>180</v>
      </c>
      <c r="E93" s="13">
        <v>195</v>
      </c>
      <c r="F93" s="21">
        <v>41665</v>
      </c>
      <c r="G93" s="8" t="str">
        <f t="shared" si="3"/>
        <v/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kekforras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Oktatási Hivatal</cp:lastModifiedBy>
  <cp:lastPrinted>2015-10-04T19:02:08Z</cp:lastPrinted>
  <dcterms:created xsi:type="dcterms:W3CDTF">2015-05-21T15:16:46Z</dcterms:created>
  <dcterms:modified xsi:type="dcterms:W3CDTF">2015-11-23T22:00:00Z</dcterms:modified>
</cp:coreProperties>
</file>