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<sst xmlns="http://schemas.openxmlformats.org/spreadsheetml/2006/main" count="588" uniqueCount="48">
  <si>
    <t>№</t>
  </si>
  <si>
    <r>
      <rPr>
        <rFont val="Arial"/>
        <b/>
        <color rgb="FFFFFFFF"/>
        <sz val="12.0"/>
      </rPr>
      <t xml:space="preserve">Author: </t>
    </r>
    <r>
      <rPr>
        <rFont val="Arial"/>
        <b/>
        <color rgb="FF000000"/>
        <sz val="12.0"/>
        <u/>
      </rPr>
      <t>https://t.me/cryptogovnozavod</t>
    </r>
    <r>
      <rPr>
        <rFont val="Arial"/>
        <b/>
        <color rgb="FF000000"/>
        <sz val="12.0"/>
      </rPr>
      <t xml:space="preserve"> </t>
    </r>
  </si>
  <si>
    <t>NATIVE TOKENS</t>
  </si>
  <si>
    <t>TOTAL BALANCE</t>
  </si>
  <si>
    <t>TOP-1  ERC-20  TOKEN</t>
  </si>
  <si>
    <t>USE the checkboxes to hide balances for all unnecessary networks to save resources:</t>
  </si>
  <si>
    <t xml:space="preserve">    Ethereum</t>
  </si>
  <si>
    <t>Arbitrum</t>
  </si>
  <si>
    <t>BSC</t>
  </si>
  <si>
    <t>Polygon</t>
  </si>
  <si>
    <t xml:space="preserve">  Optimism</t>
  </si>
  <si>
    <t>Avalanche</t>
  </si>
  <si>
    <t>Fantom</t>
  </si>
  <si>
    <t xml:space="preserve">     ZkSync ERA v2</t>
  </si>
  <si>
    <r>
      <rPr>
        <rFont val="Arial"/>
        <b/>
        <color rgb="FFFFFFFF"/>
        <sz val="12.0"/>
      </rPr>
      <t xml:space="preserve">     ZkSy</t>
    </r>
    <r>
      <rPr>
        <rFont val="Arial"/>
        <b/>
        <color rgb="FFFFFFFF"/>
        <sz val="11.0"/>
      </rPr>
      <t xml:space="preserve">nc v1
  </t>
    </r>
    <r>
      <rPr>
        <rFont val="Arial"/>
        <b/>
        <color rgb="FFFFFFFF"/>
        <sz val="10.0"/>
      </rPr>
      <t xml:space="preserve">     (approximate prices)</t>
    </r>
  </si>
  <si>
    <t xml:space="preserve">      Arbitrum NOVA</t>
  </si>
  <si>
    <t xml:space="preserve">    Goerli Ethereum</t>
  </si>
  <si>
    <t>ADDRESS</t>
  </si>
  <si>
    <t>ETH</t>
  </si>
  <si>
    <t>in USD</t>
  </si>
  <si>
    <t>TXs</t>
  </si>
  <si>
    <t>arbETH</t>
  </si>
  <si>
    <t>BNB</t>
  </si>
  <si>
    <t>MATIC</t>
  </si>
  <si>
    <t>opETH</t>
  </si>
  <si>
    <t>AVAX</t>
  </si>
  <si>
    <t>FTM</t>
  </si>
  <si>
    <t>zkETH</t>
  </si>
  <si>
    <t>gETH</t>
  </si>
  <si>
    <t>ERC20</t>
  </si>
  <si>
    <t>0x80c67432656d59144ceff962e8faf8926599bcf8</t>
  </si>
  <si>
    <t>***</t>
  </si>
  <si>
    <t>0xab4fa35b93156b9e492635ae149886026d315855</t>
  </si>
  <si>
    <t>0x7635f5fbb97d15ae669eeed130350c6db8421b6e</t>
  </si>
  <si>
    <t>0x950467af223a5095848c5ff618ff49cdad67db49</t>
  </si>
  <si>
    <t>0x151e31efe1d0369c567cbc717d2d413ff8387672</t>
  </si>
  <si>
    <t/>
  </si>
  <si>
    <t>TOTAL</t>
  </si>
  <si>
    <t>TOTAL ETH</t>
  </si>
  <si>
    <t>TOTAL USD</t>
  </si>
  <si>
    <t>TOTAL arbETH</t>
  </si>
  <si>
    <t>TOTAL BNB</t>
  </si>
  <si>
    <t>TOTAL MATIC</t>
  </si>
  <si>
    <t>TOTAL opETH</t>
  </si>
  <si>
    <t>TOTAL AVAX</t>
  </si>
  <si>
    <t>TOTAL FTM</t>
  </si>
  <si>
    <t>TOTAL zkETH</t>
  </si>
  <si>
    <t>TOTAL gETH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</si>
</sst>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[$$]#,##0.0"/>
    <numFmt numFmtId="166" formatCode="#,##0.00000"/>
    <numFmt numFmtId="167" formatCode="&quot;$&quot;#,##0.0"/>
    <numFmt numFmtId="168" formatCode="≈[$$]#,##0.0"/>
    <numFmt numFmtId="169" formatCode="#,##0.0000"/>
  </numFmts>
  <fonts count="15">
    <font>
      <sz val="10.0"/>
      <color rgb="FF000000"/>
      <name val="Arial"/>
      <scheme val="minor"/>
    </font>
    <font>
      <b/>
      <sz val="14.0"/>
      <color rgb="FFFFFFFF"/>
      <name val="Arial"/>
    </font>
    <font>
      <b/>
      <u/>
      <sz val="12.0"/>
      <color rgb="FFFFFFFF"/>
      <name val="Arial"/>
    </font>
    <font/>
    <font>
      <b/>
      <sz val="11.0"/>
      <color rgb="FFFFFFFF"/>
      <name val="Arial"/>
    </font>
    <font>
      <sz val="15.0"/>
      <color rgb="FFFFFFFF"/>
      <name val="Arial"/>
    </font>
    <font>
      <b/>
      <color theme="1"/>
      <name val="Arial"/>
    </font>
    <font>
      <sz val="11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29.0"/>
      <color rgb="FFFFFFFF"/>
      <name val="Arial"/>
    </font>
    <font>
      <b/>
      <sz val="12.0"/>
      <color rgb="FFFFFFFF"/>
      <name val="Arial"/>
    </font>
    <font>
      <color theme="1"/>
      <name val="Arial"/>
      <scheme val="minor"/>
    </font>
    <font>
      <color theme="1"/>
      <name val="Arial"/>
    </font>
    <font>
      <b/>
      <sz val="12.0"/>
      <color rgb="FFFF0000"/>
      <name val="Arial"/>
    </font>
  </fonts>
  <fills count="37">
    <fill>
      <patternFill patternType="none"/>
    </fill>
    <fill>
      <patternFill patternType="lightGray"/>
    </fill>
    <fill>
      <patternFill patternType="solid">
        <fgColor rgb="FF59B17C"/>
        <bgColor rgb="FF59B17C"/>
      </patternFill>
    </fill>
    <fill>
      <patternFill patternType="solid">
        <fgColor rgb="FF3D85C6"/>
        <bgColor rgb="FF3D85C6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rgb="FF674EA7"/>
        <bgColor rgb="FF674EA7"/>
      </patternFill>
    </fill>
    <fill>
      <patternFill patternType="solid">
        <fgColor rgb="FFCC4125"/>
        <bgColor rgb="FFCC4125"/>
      </patternFill>
    </fill>
    <fill>
      <patternFill patternType="solid">
        <fgColor rgb="FFCC0000"/>
        <bgColor rgb="FFCC0000"/>
      </patternFill>
    </fill>
    <fill>
      <patternFill patternType="solid">
        <fgColor rgb="FF53B2E7"/>
        <bgColor rgb="FF53B2E7"/>
      </patternFill>
    </fill>
    <fill>
      <patternFill patternType="solid">
        <fgColor rgb="FF33347B"/>
        <bgColor rgb="FF33347B"/>
      </patternFill>
    </fill>
    <fill>
      <patternFill patternType="solid">
        <fgColor rgb="FF8B8DF5"/>
        <bgColor rgb="FF8B8DF5"/>
      </patternFill>
    </fill>
    <fill>
      <patternFill patternType="solid">
        <fgColor rgb="FFE69138"/>
        <bgColor rgb="FFE69138"/>
      </patternFill>
    </fill>
    <fill>
      <patternFill patternType="solid">
        <fgColor rgb="FF6FA8DC"/>
        <bgColor rgb="FF6FA8DC"/>
      </patternFill>
    </fill>
    <fill>
      <patternFill patternType="solid">
        <fgColor rgb="FF3C78D8"/>
        <bgColor rgb="FF3C78D8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85CBFF"/>
        <bgColor rgb="FF85CBFF"/>
      </patternFill>
    </fill>
    <fill>
      <patternFill patternType="solid">
        <fgColor rgb="FF4D4E99"/>
        <bgColor rgb="FF4D4E99"/>
      </patternFill>
    </fill>
    <fill>
      <patternFill patternType="solid">
        <fgColor rgb="FF9E9FF5"/>
        <bgColor rgb="FF9E9FF5"/>
      </patternFill>
    </fill>
    <fill>
      <patternFill patternType="solid">
        <fgColor rgb="FFF6B26B"/>
        <bgColor rgb="FFF6B26B"/>
      </patternFill>
    </fill>
    <fill>
      <patternFill patternType="solid">
        <fgColor rgb="FFA4EDC1"/>
        <bgColor rgb="FFA4EDC1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EE7FF"/>
        <bgColor rgb="FFCEE7FF"/>
      </patternFill>
    </fill>
    <fill>
      <patternFill patternType="solid">
        <fgColor rgb="FFABADEB"/>
        <bgColor rgb="FFABADEB"/>
      </patternFill>
    </fill>
    <fill>
      <patternFill patternType="solid">
        <fgColor rgb="FFC6C7FF"/>
        <bgColor rgb="FFC6C7FF"/>
      </patternFill>
    </fill>
    <fill>
      <patternFill patternType="solid">
        <fgColor rgb="FFFCE5CD"/>
        <bgColor rgb="FFFCE5CD"/>
      </patternFill>
    </fill>
    <fill>
      <patternFill patternType="solid">
        <fgColor rgb="FF6CB0E2"/>
        <bgColor rgb="FF6CB0E2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double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2" fillId="0" fontId="3" numFmtId="0" xfId="0" applyBorder="1" applyFont="1"/>
    <xf borderId="5" fillId="2" fontId="4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7" fillId="2" fontId="4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ill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3" fillId="4" fontId="4" numFmtId="0" xfId="0" applyAlignment="1" applyBorder="1" applyFill="1" applyFont="1">
      <alignment horizontal="center" shrinkToFit="0" vertical="center" wrapText="1"/>
    </xf>
    <xf borderId="8" fillId="5" fontId="4" numFmtId="0" xfId="0" applyAlignment="1" applyBorder="1" applyFill="1" applyFont="1">
      <alignment horizontal="center" shrinkToFit="0" vertical="center" wrapText="1"/>
    </xf>
    <xf borderId="8" fillId="6" fontId="4" numFmtId="0" xfId="0" applyAlignment="1" applyBorder="1" applyFill="1" applyFont="1">
      <alignment horizontal="center" shrinkToFit="0" vertical="center" wrapText="1"/>
    </xf>
    <xf borderId="8" fillId="7" fontId="4" numFmtId="0" xfId="0" applyAlignment="1" applyBorder="1" applyFill="1" applyFont="1">
      <alignment horizontal="center" shrinkToFit="0" vertical="center" wrapText="1"/>
    </xf>
    <xf borderId="8" fillId="8" fontId="4" numFmtId="164" xfId="0" applyAlignment="1" applyBorder="1" applyFill="1" applyFont="1" applyNumberFormat="1">
      <alignment horizontal="center" shrinkToFit="0" vertical="center" wrapText="1"/>
    </xf>
    <xf borderId="8" fillId="9" fontId="4" numFmtId="164" xfId="0" applyAlignment="1" applyBorder="1" applyFill="1" applyFont="1" applyNumberFormat="1">
      <alignment horizontal="center" readingOrder="0" shrinkToFit="0" vertical="center" wrapText="1"/>
    </xf>
    <xf borderId="8" fillId="10" fontId="4" numFmtId="164" xfId="0" applyAlignment="1" applyBorder="1" applyFill="1" applyFont="1" applyNumberFormat="1">
      <alignment horizontal="center" shrinkToFit="0" vertical="center" wrapText="1"/>
    </xf>
    <xf borderId="8" fillId="11" fontId="4" numFmtId="164" xfId="0" applyAlignment="1" applyBorder="1" applyFill="1" applyFont="1" applyNumberFormat="1">
      <alignment horizontal="center" readingOrder="0" shrinkToFit="0" vertical="center" wrapText="1"/>
    </xf>
    <xf borderId="8" fillId="12" fontId="4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8" fillId="3" fontId="4" numFmtId="0" xfId="0" applyAlignment="1" applyBorder="1" applyFont="1">
      <alignment horizontal="center" shrinkToFit="0" vertical="center" wrapText="1"/>
    </xf>
    <xf borderId="8" fillId="4" fontId="4" numFmtId="164" xfId="0" applyAlignment="1" applyBorder="1" applyFont="1" applyNumberFormat="1">
      <alignment horizontal="center" shrinkToFit="0" vertical="center" wrapText="1"/>
    </xf>
    <xf borderId="8" fillId="5" fontId="4" numFmtId="164" xfId="0" applyAlignment="1" applyBorder="1" applyFont="1" applyNumberFormat="1">
      <alignment horizontal="center" shrinkToFit="0" vertical="center" wrapText="1"/>
    </xf>
    <xf borderId="8" fillId="6" fontId="4" numFmtId="164" xfId="0" applyAlignment="1" applyBorder="1" applyFont="1" applyNumberFormat="1">
      <alignment horizontal="center" shrinkToFit="0" vertical="center" wrapText="1"/>
    </xf>
    <xf borderId="8" fillId="7" fontId="4" numFmtId="164" xfId="0" applyAlignment="1" applyBorder="1" applyFont="1" applyNumberFormat="1">
      <alignment horizontal="center" shrinkToFit="0" vertical="center" wrapText="1"/>
    </xf>
    <xf borderId="3" fillId="9" fontId="4" numFmtId="164" xfId="0" applyAlignment="1" applyBorder="1" applyFont="1" applyNumberFormat="1">
      <alignment horizontal="center" shrinkToFit="0" vertical="center" wrapText="1"/>
    </xf>
    <xf borderId="9" fillId="2" fontId="5" numFmtId="0" xfId="0" applyAlignment="1" applyBorder="1" applyFont="1">
      <alignment horizontal="center" vertical="center"/>
    </xf>
    <xf borderId="8" fillId="3" fontId="5" numFmtId="0" xfId="0" applyAlignment="1" applyBorder="1" applyFont="1">
      <alignment horizontal="center" readingOrder="0" vertical="center"/>
    </xf>
    <xf borderId="3" fillId="4" fontId="5" numFmtId="0" xfId="0" applyAlignment="1" applyBorder="1" applyFont="1">
      <alignment horizontal="center" readingOrder="0" vertical="center"/>
    </xf>
    <xf borderId="8" fillId="5" fontId="5" numFmtId="0" xfId="0" applyAlignment="1" applyBorder="1" applyFont="1">
      <alignment horizontal="center" vertical="center"/>
    </xf>
    <xf borderId="8" fillId="6" fontId="5" numFmtId="0" xfId="0" applyAlignment="1" applyBorder="1" applyFont="1">
      <alignment horizontal="center" vertical="center"/>
    </xf>
    <xf borderId="8" fillId="7" fontId="5" numFmtId="164" xfId="0" applyAlignment="1" applyBorder="1" applyFont="1" applyNumberFormat="1">
      <alignment horizontal="center" vertical="center"/>
    </xf>
    <xf borderId="8" fillId="8" fontId="5" numFmtId="164" xfId="0" applyAlignment="1" applyBorder="1" applyFont="1" applyNumberFormat="1">
      <alignment horizontal="center" vertical="center"/>
    </xf>
    <xf borderId="8" fillId="9" fontId="5" numFmtId="164" xfId="0" applyAlignment="1" applyBorder="1" applyFont="1" applyNumberFormat="1">
      <alignment horizontal="center" readingOrder="0" vertical="center"/>
    </xf>
    <xf borderId="8" fillId="10" fontId="5" numFmtId="164" xfId="0" applyAlignment="1" applyBorder="1" applyFont="1" applyNumberFormat="1">
      <alignment horizontal="center" vertical="center"/>
    </xf>
    <xf borderId="8" fillId="11" fontId="5" numFmtId="164" xfId="0" applyAlignment="1" applyBorder="1" applyFont="1" applyNumberFormat="1">
      <alignment horizontal="center" vertical="center"/>
    </xf>
    <xf borderId="8" fillId="12" fontId="5" numFmtId="0" xfId="0" applyAlignment="1" applyBorder="1" applyFont="1">
      <alignment horizontal="center" vertical="center"/>
    </xf>
    <xf borderId="11" fillId="3" fontId="5" numFmtId="0" xfId="0" applyBorder="1" applyFont="1"/>
    <xf borderId="12" fillId="0" fontId="3" numFmtId="0" xfId="0" applyBorder="1" applyFont="1"/>
    <xf borderId="8" fillId="3" fontId="5" numFmtId="164" xfId="0" applyAlignment="1" applyBorder="1" applyFont="1" applyNumberFormat="1">
      <alignment horizontal="center" readingOrder="0" vertical="center"/>
    </xf>
    <xf borderId="8" fillId="4" fontId="5" numFmtId="164" xfId="0" applyAlignment="1" applyBorder="1" applyFont="1" applyNumberFormat="1">
      <alignment horizontal="center" readingOrder="0" vertical="center"/>
    </xf>
    <xf borderId="8" fillId="5" fontId="5" numFmtId="164" xfId="0" applyAlignment="1" applyBorder="1" applyFont="1" applyNumberFormat="1">
      <alignment horizontal="center" readingOrder="0" vertical="center"/>
    </xf>
    <xf borderId="8" fillId="6" fontId="5" numFmtId="164" xfId="0" applyAlignment="1" applyBorder="1" applyFont="1" applyNumberFormat="1">
      <alignment horizontal="center" readingOrder="0" vertical="center"/>
    </xf>
    <xf borderId="8" fillId="7" fontId="5" numFmtId="164" xfId="0" applyAlignment="1" applyBorder="1" applyFont="1" applyNumberFormat="1">
      <alignment horizontal="center" readingOrder="0" vertical="center"/>
    </xf>
    <xf borderId="8" fillId="8" fontId="5" numFmtId="164" xfId="0" applyAlignment="1" applyBorder="1" applyFont="1" applyNumberFormat="1">
      <alignment horizontal="center" readingOrder="0" vertical="center"/>
    </xf>
    <xf borderId="11" fillId="9" fontId="5" numFmtId="164" xfId="0" applyAlignment="1" applyBorder="1" applyFont="1" applyNumberFormat="1">
      <alignment readingOrder="0" vertical="center"/>
    </xf>
    <xf borderId="13" fillId="0" fontId="3" numFmtId="0" xfId="0" applyBorder="1" applyFont="1"/>
    <xf borderId="9" fillId="2" fontId="1" numFmtId="0" xfId="0" applyAlignment="1" applyBorder="1" applyFont="1">
      <alignment horizontal="center" readingOrder="0" vertical="center"/>
    </xf>
    <xf borderId="9" fillId="13" fontId="4" numFmtId="0" xfId="0" applyAlignment="1" applyBorder="1" applyFill="1" applyFont="1">
      <alignment horizontal="center" shrinkToFit="0" vertical="center" wrapText="1"/>
    </xf>
    <xf borderId="9" fillId="13" fontId="4" numFmtId="165" xfId="0" applyAlignment="1" applyBorder="1" applyFont="1" applyNumberFormat="1">
      <alignment horizontal="center" shrinkToFit="0" vertical="center" wrapText="1"/>
    </xf>
    <xf borderId="9" fillId="14" fontId="4" numFmtId="165" xfId="0" applyAlignment="1" applyBorder="1" applyFill="1" applyFont="1" applyNumberFormat="1">
      <alignment horizontal="center" shrinkToFit="0" vertical="center" wrapText="1"/>
    </xf>
    <xf borderId="9" fillId="15" fontId="4" numFmtId="0" xfId="0" applyAlignment="1" applyBorder="1" applyFill="1" applyFont="1">
      <alignment horizontal="center" shrinkToFit="0" vertical="center" wrapText="1"/>
    </xf>
    <xf borderId="9" fillId="15" fontId="4" numFmtId="165" xfId="0" applyAlignment="1" applyBorder="1" applyFont="1" applyNumberFormat="1">
      <alignment horizontal="center" shrinkToFit="0" vertical="center" wrapText="1"/>
    </xf>
    <xf borderId="9" fillId="16" fontId="4" numFmtId="165" xfId="0" applyAlignment="1" applyBorder="1" applyFill="1" applyFont="1" applyNumberFormat="1">
      <alignment horizontal="center" shrinkToFit="0" vertical="center" wrapText="1"/>
    </xf>
    <xf borderId="9" fillId="17" fontId="4" numFmtId="165" xfId="0" applyAlignment="1" applyBorder="1" applyFill="1" applyFont="1" applyNumberFormat="1">
      <alignment horizontal="center" shrinkToFit="0" vertical="center" wrapText="1"/>
    </xf>
    <xf borderId="9" fillId="18" fontId="4" numFmtId="164" xfId="0" applyAlignment="1" applyBorder="1" applyFill="1" applyFont="1" applyNumberFormat="1">
      <alignment horizontal="center" shrinkToFit="0" vertical="center" wrapText="1"/>
    </xf>
    <xf borderId="9" fillId="18" fontId="4" numFmtId="165" xfId="0" applyAlignment="1" applyBorder="1" applyFont="1" applyNumberFormat="1">
      <alignment horizontal="center" shrinkToFit="0" vertical="center" wrapText="1"/>
    </xf>
    <xf borderId="9" fillId="19" fontId="4" numFmtId="164" xfId="0" applyAlignment="1" applyBorder="1" applyFill="1" applyFont="1" applyNumberFormat="1">
      <alignment horizontal="center" readingOrder="0" shrinkToFit="0" vertical="center" wrapText="1"/>
    </xf>
    <xf borderId="9" fillId="20" fontId="4" numFmtId="164" xfId="0" applyAlignment="1" applyBorder="1" applyFill="1" applyFont="1" applyNumberFormat="1">
      <alignment horizontal="center" shrinkToFit="0" vertical="center" wrapText="1"/>
    </xf>
    <xf borderId="9" fillId="20" fontId="4" numFmtId="165" xfId="0" applyAlignment="1" applyBorder="1" applyFont="1" applyNumberFormat="1">
      <alignment horizontal="center" shrinkToFit="0" vertical="center" wrapText="1"/>
    </xf>
    <xf borderId="9" fillId="21" fontId="4" numFmtId="164" xfId="0" applyAlignment="1" applyBorder="1" applyFill="1" applyFont="1" applyNumberFormat="1">
      <alignment horizontal="center" shrinkToFit="0" vertical="center" wrapText="1"/>
    </xf>
    <xf borderId="9" fillId="21" fontId="4" numFmtId="165" xfId="0" applyAlignment="1" applyBorder="1" applyFont="1" applyNumberFormat="1">
      <alignment horizontal="center" shrinkToFit="0" vertical="center" wrapText="1"/>
    </xf>
    <xf borderId="9" fillId="22" fontId="4" numFmtId="164" xfId="0" applyAlignment="1" applyBorder="1" applyFill="1" applyFont="1" applyNumberFormat="1">
      <alignment horizontal="center" shrinkToFit="0" vertical="center" wrapText="1"/>
    </xf>
    <xf borderId="9" fillId="22" fontId="4" numFmtId="165" xfId="0" applyAlignment="1" applyBorder="1" applyFont="1" applyNumberFormat="1">
      <alignment horizontal="center" shrinkToFit="0" vertical="center" wrapText="1"/>
    </xf>
    <xf borderId="13" fillId="13" fontId="4" numFmtId="165" xfId="0" applyAlignment="1" applyBorder="1" applyFont="1" applyNumberFormat="1">
      <alignment horizontal="center" readingOrder="0" shrinkToFit="0" vertical="center" wrapText="1"/>
    </xf>
    <xf borderId="14" fillId="2" fontId="4" numFmtId="165" xfId="0" applyAlignment="1" applyBorder="1" applyFont="1" applyNumberFormat="1">
      <alignment horizontal="center" shrinkToFit="0" vertical="center" wrapText="1"/>
    </xf>
    <xf borderId="9" fillId="13" fontId="4" numFmtId="164" xfId="0" applyAlignment="1" applyBorder="1" applyFont="1" applyNumberFormat="1">
      <alignment horizontal="center" shrinkToFit="0" vertical="center" wrapText="1"/>
    </xf>
    <xf borderId="9" fillId="14" fontId="4" numFmtId="164" xfId="0" applyAlignment="1" applyBorder="1" applyFont="1" applyNumberFormat="1">
      <alignment horizontal="center" shrinkToFit="0" vertical="center" wrapText="1"/>
    </xf>
    <xf borderId="9" fillId="15" fontId="4" numFmtId="164" xfId="0" applyAlignment="1" applyBorder="1" applyFont="1" applyNumberFormat="1">
      <alignment horizontal="center" shrinkToFit="0" vertical="center" wrapText="1"/>
    </xf>
    <xf borderId="9" fillId="16" fontId="4" numFmtId="164" xfId="0" applyAlignment="1" applyBorder="1" applyFont="1" applyNumberFormat="1">
      <alignment horizontal="center" shrinkToFit="0" vertical="center" wrapText="1"/>
    </xf>
    <xf borderId="9" fillId="17" fontId="4" numFmtId="164" xfId="0" applyAlignment="1" applyBorder="1" applyFont="1" applyNumberFormat="1">
      <alignment horizontal="center" shrinkToFit="0" vertical="center" wrapText="1"/>
    </xf>
    <xf borderId="13" fillId="19" fontId="4" numFmtId="164" xfId="0" applyAlignment="1" applyBorder="1" applyFont="1" applyNumberFormat="1">
      <alignment horizontal="center" shrinkToFit="0" vertical="center" wrapText="1"/>
    </xf>
    <xf borderId="9" fillId="19" fontId="4" numFmtId="164" xfId="0" applyAlignment="1" applyBorder="1" applyFont="1" applyNumberFormat="1">
      <alignment horizontal="center" shrinkToFit="0" vertical="center" wrapText="1"/>
    </xf>
    <xf borderId="15" fillId="23" fontId="6" numFmtId="0" xfId="0" applyAlignment="1" applyBorder="1" applyFill="1" applyFont="1">
      <alignment horizontal="center" readingOrder="0" shrinkToFit="0" vertical="center" wrapText="1"/>
    </xf>
    <xf borderId="16" fillId="24" fontId="7" numFmtId="0" xfId="0" applyAlignment="1" applyBorder="1" applyFill="1" applyFont="1">
      <alignment horizontal="left" readingOrder="0" vertical="center"/>
    </xf>
    <xf borderId="16" fillId="25" fontId="8" numFmtId="166" xfId="0" applyAlignment="1" applyBorder="1" applyFill="1" applyFont="1" applyNumberFormat="1">
      <alignment horizontal="center" shrinkToFit="0" vertical="center" wrapText="1"/>
    </xf>
    <xf borderId="16" fillId="25" fontId="9" numFmtId="167" xfId="0" applyAlignment="1" applyBorder="1" applyFont="1" applyNumberFormat="1">
      <alignment horizontal="center" vertical="center"/>
    </xf>
    <xf borderId="16" fillId="25" fontId="8" numFmtId="3" xfId="0" applyAlignment="1" applyBorder="1" applyFont="1" applyNumberFormat="1">
      <alignment horizontal="center" vertical="center"/>
    </xf>
    <xf borderId="16" fillId="26" fontId="8" numFmtId="166" xfId="0" applyAlignment="1" applyBorder="1" applyFill="1" applyFont="1" applyNumberFormat="1">
      <alignment horizontal="center" shrinkToFit="0" vertical="center" wrapText="1"/>
    </xf>
    <xf borderId="16" fillId="26" fontId="9" numFmtId="165" xfId="0" applyAlignment="1" applyBorder="1" applyFont="1" applyNumberFormat="1">
      <alignment horizontal="center" vertical="center"/>
    </xf>
    <xf borderId="16" fillId="26" fontId="8" numFmtId="3" xfId="0" applyAlignment="1" applyBorder="1" applyFont="1" applyNumberFormat="1">
      <alignment horizontal="center" vertical="center"/>
    </xf>
    <xf borderId="16" fillId="27" fontId="8" numFmtId="166" xfId="0" applyAlignment="1" applyBorder="1" applyFill="1" applyFont="1" applyNumberFormat="1">
      <alignment horizontal="center" shrinkToFit="0" vertical="center" wrapText="1"/>
    </xf>
    <xf borderId="16" fillId="27" fontId="9" numFmtId="165" xfId="0" applyAlignment="1" applyBorder="1" applyFont="1" applyNumberFormat="1">
      <alignment horizontal="center" vertical="center"/>
    </xf>
    <xf borderId="16" fillId="27" fontId="8" numFmtId="3" xfId="0" applyAlignment="1" applyBorder="1" applyFont="1" applyNumberFormat="1">
      <alignment horizontal="center" vertical="center"/>
    </xf>
    <xf borderId="16" fillId="28" fontId="8" numFmtId="166" xfId="0" applyAlignment="1" applyBorder="1" applyFill="1" applyFont="1" applyNumberFormat="1">
      <alignment horizontal="center" shrinkToFit="0" vertical="center" wrapText="1"/>
    </xf>
    <xf borderId="16" fillId="28" fontId="9" numFmtId="165" xfId="0" applyAlignment="1" applyBorder="1" applyFont="1" applyNumberFormat="1">
      <alignment horizontal="center" vertical="center"/>
    </xf>
    <xf borderId="16" fillId="28" fontId="8" numFmtId="3" xfId="0" applyAlignment="1" applyBorder="1" applyFont="1" applyNumberFormat="1">
      <alignment horizontal="center" vertical="center"/>
    </xf>
    <xf borderId="16" fillId="29" fontId="8" numFmtId="166" xfId="0" applyAlignment="1" applyBorder="1" applyFill="1" applyFont="1" applyNumberFormat="1">
      <alignment horizontal="center" shrinkToFit="0" vertical="center" wrapText="1"/>
    </xf>
    <xf borderId="16" fillId="29" fontId="9" numFmtId="165" xfId="0" applyAlignment="1" applyBorder="1" applyFont="1" applyNumberFormat="1">
      <alignment horizontal="center" vertical="center"/>
    </xf>
    <xf borderId="16" fillId="29" fontId="8" numFmtId="3" xfId="0" applyAlignment="1" applyBorder="1" applyFont="1" applyNumberFormat="1">
      <alignment horizontal="center" vertical="center"/>
    </xf>
    <xf borderId="16" fillId="30" fontId="8" numFmtId="166" xfId="0" applyAlignment="1" applyBorder="1" applyFill="1" applyFont="1" applyNumberFormat="1">
      <alignment horizontal="center" shrinkToFit="0" vertical="center" wrapText="1"/>
    </xf>
    <xf borderId="16" fillId="30" fontId="9" numFmtId="165" xfId="0" applyAlignment="1" applyBorder="1" applyFont="1" applyNumberFormat="1">
      <alignment horizontal="center" vertical="center"/>
    </xf>
    <xf borderId="16" fillId="30" fontId="8" numFmtId="3" xfId="0" applyAlignment="1" applyBorder="1" applyFont="1" applyNumberFormat="1">
      <alignment horizontal="center" vertical="center"/>
    </xf>
    <xf borderId="16" fillId="31" fontId="8" numFmtId="166" xfId="0" applyAlignment="1" applyBorder="1" applyFill="1" applyFont="1" applyNumberFormat="1">
      <alignment horizontal="center" shrinkToFit="0" vertical="center" wrapText="1"/>
    </xf>
    <xf borderId="16" fillId="31" fontId="9" numFmtId="165" xfId="0" applyAlignment="1" applyBorder="1" applyFont="1" applyNumberFormat="1">
      <alignment horizontal="center" shrinkToFit="0" vertical="center" wrapText="1"/>
    </xf>
    <xf borderId="16" fillId="31" fontId="8" numFmtId="3" xfId="0" applyAlignment="1" applyBorder="1" applyFont="1" applyNumberFormat="1">
      <alignment horizontal="center" shrinkToFit="0" vertical="center" wrapText="1"/>
    </xf>
    <xf borderId="16" fillId="32" fontId="8" numFmtId="166" xfId="0" applyAlignment="1" applyBorder="1" applyFill="1" applyFont="1" applyNumberFormat="1">
      <alignment horizontal="center" shrinkToFit="0" vertical="center" wrapText="1"/>
    </xf>
    <xf borderId="16" fillId="32" fontId="9" numFmtId="165" xfId="0" applyAlignment="1" applyBorder="1" applyFont="1" applyNumberFormat="1">
      <alignment horizontal="center" vertical="center"/>
    </xf>
    <xf borderId="16" fillId="32" fontId="8" numFmtId="3" xfId="0" applyAlignment="1" applyBorder="1" applyFont="1" applyNumberFormat="1">
      <alignment horizontal="center" vertical="center"/>
    </xf>
    <xf borderId="16" fillId="33" fontId="8" numFmtId="166" xfId="0" applyAlignment="1" applyBorder="1" applyFill="1" applyFont="1" applyNumberFormat="1">
      <alignment horizontal="center" shrinkToFit="0" vertical="center" wrapText="1"/>
    </xf>
    <xf borderId="16" fillId="33" fontId="9" numFmtId="168" xfId="0" applyAlignment="1" applyBorder="1" applyFont="1" applyNumberFormat="1">
      <alignment horizontal="center" vertical="center"/>
    </xf>
    <xf borderId="16" fillId="33" fontId="8" numFmtId="3" xfId="0" applyAlignment="1" applyBorder="1" applyFont="1" applyNumberFormat="1">
      <alignment horizontal="center" vertical="center"/>
    </xf>
    <xf borderId="16" fillId="34" fontId="8" numFmtId="166" xfId="0" applyAlignment="1" applyBorder="1" applyFill="1" applyFont="1" applyNumberFormat="1">
      <alignment horizontal="center" shrinkToFit="0" vertical="center" wrapText="1"/>
    </xf>
    <xf borderId="16" fillId="34" fontId="9" numFmtId="165" xfId="0" applyAlignment="1" applyBorder="1" applyFont="1" applyNumberFormat="1">
      <alignment horizontal="center" vertical="center"/>
    </xf>
    <xf borderId="16" fillId="34" fontId="8" numFmtId="3" xfId="0" applyAlignment="1" applyBorder="1" applyFont="1" applyNumberFormat="1">
      <alignment horizontal="center" vertical="center"/>
    </xf>
    <xf borderId="15" fillId="25" fontId="8" numFmtId="166" xfId="0" applyAlignment="1" applyBorder="1" applyFont="1" applyNumberFormat="1">
      <alignment horizontal="center" shrinkToFit="0" vertical="center" wrapText="1"/>
    </xf>
    <xf borderId="16" fillId="25" fontId="9" numFmtId="165" xfId="0" applyAlignment="1" applyBorder="1" applyFont="1" applyNumberFormat="1">
      <alignment horizontal="center" shrinkToFit="0" vertical="center" wrapText="1"/>
    </xf>
    <xf borderId="16" fillId="25" fontId="8" numFmtId="3" xfId="0" applyAlignment="1" applyBorder="1" applyFont="1" applyNumberFormat="1">
      <alignment horizontal="center" shrinkToFit="0" vertical="center" wrapText="1"/>
    </xf>
    <xf borderId="17" fillId="23" fontId="9" numFmtId="165" xfId="0" applyAlignment="1" applyBorder="1" applyFont="1" applyNumberFormat="1">
      <alignment horizontal="center" shrinkToFit="0" vertical="center" wrapText="1"/>
    </xf>
    <xf borderId="16" fillId="25" fontId="8" numFmtId="167" xfId="0" applyAlignment="1" applyBorder="1" applyFont="1" applyNumberFormat="1">
      <alignment horizontal="center" shrinkToFit="0" vertical="center" wrapText="1"/>
    </xf>
    <xf borderId="16" fillId="26" fontId="8" numFmtId="167" xfId="0" applyAlignment="1" applyBorder="1" applyFont="1" applyNumberFormat="1">
      <alignment horizontal="center" shrinkToFit="0" vertical="center" wrapText="1"/>
    </xf>
    <xf borderId="16" fillId="26" fontId="9" numFmtId="167" xfId="0" applyAlignment="1" applyBorder="1" applyFont="1" applyNumberFormat="1">
      <alignment horizontal="center" vertical="center"/>
    </xf>
    <xf borderId="16" fillId="27" fontId="8" numFmtId="167" xfId="0" applyAlignment="1" applyBorder="1" applyFont="1" applyNumberFormat="1">
      <alignment horizontal="center" shrinkToFit="0" vertical="center" wrapText="1"/>
    </xf>
    <xf borderId="16" fillId="27" fontId="9" numFmtId="167" xfId="0" applyAlignment="1" applyBorder="1" applyFont="1" applyNumberFormat="1">
      <alignment horizontal="center" vertical="center"/>
    </xf>
    <xf borderId="16" fillId="28" fontId="8" numFmtId="167" xfId="0" applyAlignment="1" applyBorder="1" applyFont="1" applyNumberFormat="1">
      <alignment horizontal="center" shrinkToFit="0" vertical="center" wrapText="1"/>
    </xf>
    <xf borderId="16" fillId="28" fontId="9" numFmtId="167" xfId="0" applyAlignment="1" applyBorder="1" applyFont="1" applyNumberFormat="1">
      <alignment horizontal="center" vertical="center"/>
    </xf>
    <xf borderId="16" fillId="29" fontId="8" numFmtId="167" xfId="0" applyAlignment="1" applyBorder="1" applyFont="1" applyNumberFormat="1">
      <alignment horizontal="center" shrinkToFit="0" vertical="center" wrapText="1"/>
    </xf>
    <xf borderId="16" fillId="29" fontId="9" numFmtId="167" xfId="0" applyAlignment="1" applyBorder="1" applyFont="1" applyNumberFormat="1">
      <alignment horizontal="center" vertical="center"/>
    </xf>
    <xf borderId="16" fillId="30" fontId="8" numFmtId="167" xfId="0" applyAlignment="1" applyBorder="1" applyFont="1" applyNumberFormat="1">
      <alignment horizontal="center" shrinkToFit="0" vertical="center" wrapText="1"/>
    </xf>
    <xf borderId="16" fillId="30" fontId="9" numFmtId="167" xfId="0" applyAlignment="1" applyBorder="1" applyFont="1" applyNumberFormat="1">
      <alignment horizontal="center" vertical="center"/>
    </xf>
    <xf borderId="15" fillId="31" fontId="8" numFmtId="166" xfId="0" applyAlignment="1" applyBorder="1" applyFont="1" applyNumberFormat="1">
      <alignment horizontal="center" shrinkToFit="0" vertical="center" wrapText="1"/>
    </xf>
    <xf borderId="17" fillId="23" fontId="9" numFmtId="167" xfId="0" applyAlignment="1" applyBorder="1" applyFont="1" applyNumberFormat="1">
      <alignment horizontal="center" shrinkToFit="0" vertical="center" wrapText="1"/>
    </xf>
    <xf borderId="15" fillId="23" fontId="6" numFmtId="0" xfId="0" applyAlignment="1" applyBorder="1" applyFont="1">
      <alignment horizontal="center" shrinkToFit="0" vertical="center" wrapText="1"/>
    </xf>
    <xf borderId="18" fillId="24" fontId="7" numFmtId="0" xfId="0" applyAlignment="1" applyBorder="1" applyFont="1">
      <alignment horizontal="left" shrinkToFit="0" vertical="center" wrapText="1"/>
    </xf>
    <xf borderId="15" fillId="24" fontId="7" numFmtId="0" xfId="0" applyAlignment="1" applyBorder="1" applyFont="1">
      <alignment horizontal="left" shrinkToFit="0" vertical="center" wrapText="1"/>
    </xf>
    <xf borderId="15" fillId="24" fontId="7" numFmtId="0" xfId="0" applyAlignment="1" applyBorder="1" applyFont="1">
      <alignment horizontal="left" readingOrder="0" shrinkToFit="0" vertical="center" wrapText="1"/>
    </xf>
    <xf borderId="16" fillId="24" fontId="7" numFmtId="0" xfId="0" applyAlignment="1" applyBorder="1" applyFont="1">
      <alignment horizontal="left" vertical="center"/>
    </xf>
    <xf borderId="16" fillId="24" fontId="7" numFmtId="0" xfId="0" applyAlignment="1" applyBorder="1" applyFont="1">
      <alignment horizontal="left" vertical="center"/>
    </xf>
    <xf borderId="19" fillId="2" fontId="10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9" fillId="13" fontId="11" numFmtId="169" xfId="0" applyAlignment="1" applyBorder="1" applyFont="1" applyNumberFormat="1">
      <alignment horizontal="center" shrinkToFit="0" vertical="center" wrapText="1"/>
    </xf>
    <xf borderId="9" fillId="13" fontId="11" numFmtId="167" xfId="0" applyAlignment="1" applyBorder="1" applyFont="1" applyNumberFormat="1">
      <alignment horizontal="center" shrinkToFit="0" vertical="center" wrapText="1"/>
    </xf>
    <xf borderId="9" fillId="13" fontId="11" numFmtId="3" xfId="0" applyAlignment="1" applyBorder="1" applyFont="1" applyNumberFormat="1">
      <alignment horizontal="center" shrinkToFit="0" vertical="center" wrapText="1"/>
    </xf>
    <xf borderId="9" fillId="14" fontId="11" numFmtId="169" xfId="0" applyAlignment="1" applyBorder="1" applyFont="1" applyNumberFormat="1">
      <alignment horizontal="center" shrinkToFit="0" vertical="center" wrapText="1"/>
    </xf>
    <xf borderId="9" fillId="14" fontId="11" numFmtId="165" xfId="0" applyAlignment="1" applyBorder="1" applyFont="1" applyNumberFormat="1">
      <alignment horizontal="center" shrinkToFit="0" vertical="center" wrapText="1"/>
    </xf>
    <xf borderId="9" fillId="14" fontId="11" numFmtId="3" xfId="0" applyAlignment="1" applyBorder="1" applyFont="1" applyNumberFormat="1">
      <alignment horizontal="center" shrinkToFit="0" vertical="center" wrapText="1"/>
    </xf>
    <xf borderId="9" fillId="15" fontId="11" numFmtId="169" xfId="0" applyAlignment="1" applyBorder="1" applyFont="1" applyNumberFormat="1">
      <alignment horizontal="center" shrinkToFit="0" vertical="center" wrapText="1"/>
    </xf>
    <xf borderId="9" fillId="15" fontId="11" numFmtId="165" xfId="0" applyAlignment="1" applyBorder="1" applyFont="1" applyNumberFormat="1">
      <alignment horizontal="center" shrinkToFit="0" vertical="center" wrapText="1"/>
    </xf>
    <xf borderId="9" fillId="15" fontId="11" numFmtId="3" xfId="0" applyAlignment="1" applyBorder="1" applyFont="1" applyNumberFormat="1">
      <alignment horizontal="center" shrinkToFit="0" vertical="center" wrapText="1"/>
    </xf>
    <xf borderId="9" fillId="16" fontId="11" numFmtId="169" xfId="0" applyAlignment="1" applyBorder="1" applyFont="1" applyNumberFormat="1">
      <alignment horizontal="center" shrinkToFit="0" vertical="center" wrapText="1"/>
    </xf>
    <xf borderId="9" fillId="16" fontId="11" numFmtId="165" xfId="0" applyAlignment="1" applyBorder="1" applyFont="1" applyNumberFormat="1">
      <alignment horizontal="center" shrinkToFit="0" vertical="center" wrapText="1"/>
    </xf>
    <xf borderId="9" fillId="16" fontId="11" numFmtId="3" xfId="0" applyAlignment="1" applyBorder="1" applyFont="1" applyNumberFormat="1">
      <alignment horizontal="center" shrinkToFit="0" vertical="center" wrapText="1"/>
    </xf>
    <xf borderId="9" fillId="17" fontId="11" numFmtId="169" xfId="0" applyAlignment="1" applyBorder="1" applyFont="1" applyNumberFormat="1">
      <alignment horizontal="center" shrinkToFit="0" vertical="center" wrapText="1"/>
    </xf>
    <xf borderId="9" fillId="17" fontId="11" numFmtId="165" xfId="0" applyAlignment="1" applyBorder="1" applyFont="1" applyNumberFormat="1">
      <alignment horizontal="center" shrinkToFit="0" vertical="center" wrapText="1"/>
    </xf>
    <xf borderId="9" fillId="17" fontId="11" numFmtId="3" xfId="0" applyAlignment="1" applyBorder="1" applyFont="1" applyNumberFormat="1">
      <alignment horizontal="center" shrinkToFit="0" vertical="center" wrapText="1"/>
    </xf>
    <xf borderId="9" fillId="18" fontId="11" numFmtId="169" xfId="0" applyAlignment="1" applyBorder="1" applyFont="1" applyNumberFormat="1">
      <alignment horizontal="center" shrinkToFit="0" vertical="center" wrapText="1"/>
    </xf>
    <xf borderId="9" fillId="18" fontId="11" numFmtId="165" xfId="0" applyAlignment="1" applyBorder="1" applyFont="1" applyNumberFormat="1">
      <alignment horizontal="center" shrinkToFit="0" vertical="center" wrapText="1"/>
    </xf>
    <xf borderId="9" fillId="18" fontId="11" numFmtId="3" xfId="0" applyAlignment="1" applyBorder="1" applyFont="1" applyNumberFormat="1">
      <alignment horizontal="center" shrinkToFit="0" vertical="center" wrapText="1"/>
    </xf>
    <xf borderId="9" fillId="19" fontId="11" numFmtId="0" xfId="0" applyAlignment="1" applyBorder="1" applyFont="1">
      <alignment horizontal="center" readingOrder="0" shrinkToFit="0" vertical="center" wrapText="1"/>
    </xf>
    <xf borderId="9" fillId="19" fontId="11" numFmtId="165" xfId="0" applyAlignment="1" applyBorder="1" applyFont="1" applyNumberFormat="1">
      <alignment horizontal="center" shrinkToFit="0" vertical="center" wrapText="1"/>
    </xf>
    <xf borderId="9" fillId="19" fontId="11" numFmtId="0" xfId="0" applyAlignment="1" applyBorder="1" applyFont="1">
      <alignment horizontal="center" shrinkToFit="0" vertical="center" wrapText="1"/>
    </xf>
    <xf borderId="9" fillId="20" fontId="11" numFmtId="0" xfId="0" applyAlignment="1" applyBorder="1" applyFont="1">
      <alignment horizontal="center" shrinkToFit="0" vertical="center" wrapText="1"/>
    </xf>
    <xf borderId="9" fillId="20" fontId="11" numFmtId="3" xfId="0" applyAlignment="1" applyBorder="1" applyFont="1" applyNumberFormat="1">
      <alignment horizontal="center" shrinkToFit="0" vertical="center" wrapText="1"/>
    </xf>
    <xf borderId="9" fillId="21" fontId="11" numFmtId="0" xfId="0" applyAlignment="1" applyBorder="1" applyFont="1">
      <alignment horizontal="center" shrinkToFit="0" vertical="center" wrapText="1"/>
    </xf>
    <xf borderId="9" fillId="22" fontId="11" numFmtId="169" xfId="0" applyAlignment="1" applyBorder="1" applyFont="1" applyNumberFormat="1">
      <alignment horizontal="center" shrinkToFit="0" vertical="center" wrapText="1"/>
    </xf>
    <xf borderId="9" fillId="22" fontId="11" numFmtId="165" xfId="0" applyAlignment="1" applyBorder="1" applyFont="1" applyNumberFormat="1">
      <alignment horizontal="center" shrinkToFit="0" vertical="center" wrapText="1"/>
    </xf>
    <xf borderId="9" fillId="22" fontId="11" numFmtId="3" xfId="0" applyAlignment="1" applyBorder="1" applyFont="1" applyNumberFormat="1">
      <alignment horizontal="center" shrinkToFit="0" vertical="center" wrapText="1"/>
    </xf>
    <xf borderId="13" fillId="13" fontId="4" numFmtId="169" xfId="0" applyAlignment="1" applyBorder="1" applyFont="1" applyNumberFormat="1">
      <alignment horizontal="center" readingOrder="0" shrinkToFit="0" vertical="center" wrapText="1"/>
    </xf>
    <xf borderId="9" fillId="13" fontId="4" numFmtId="3" xfId="0" applyAlignment="1" applyBorder="1" applyFont="1" applyNumberFormat="1">
      <alignment horizontal="center" shrinkToFit="0" vertical="center" wrapText="1"/>
    </xf>
    <xf borderId="14" fillId="2" fontId="11" numFmtId="165" xfId="0" applyAlignment="1" applyBorder="1" applyFont="1" applyNumberFormat="1">
      <alignment horizontal="center" readingOrder="0" shrinkToFit="0" vertical="center" wrapText="1"/>
    </xf>
    <xf borderId="8" fillId="13" fontId="11" numFmtId="167" xfId="0" applyAlignment="1" applyBorder="1" applyFont="1" applyNumberFormat="1">
      <alignment horizontal="center" shrinkToFit="0" vertical="center" wrapText="1"/>
    </xf>
    <xf borderId="8" fillId="14" fontId="11" numFmtId="167" xfId="0" applyAlignment="1" applyBorder="1" applyFont="1" applyNumberFormat="1">
      <alignment horizontal="center" shrinkToFit="0" vertical="center" wrapText="1"/>
    </xf>
    <xf borderId="8" fillId="15" fontId="11" numFmtId="167" xfId="0" applyAlignment="1" applyBorder="1" applyFont="1" applyNumberFormat="1">
      <alignment horizontal="center" shrinkToFit="0" vertical="center" wrapText="1"/>
    </xf>
    <xf borderId="8" fillId="16" fontId="11" numFmtId="167" xfId="0" applyAlignment="1" applyBorder="1" applyFont="1" applyNumberFormat="1">
      <alignment horizontal="center" shrinkToFit="0" vertical="center" wrapText="1"/>
    </xf>
    <xf borderId="8" fillId="17" fontId="11" numFmtId="167" xfId="0" applyAlignment="1" applyBorder="1" applyFont="1" applyNumberFormat="1">
      <alignment horizontal="center" shrinkToFit="0" vertical="center" wrapText="1"/>
    </xf>
    <xf borderId="8" fillId="18" fontId="11" numFmtId="167" xfId="0" applyAlignment="1" applyBorder="1" applyFont="1" applyNumberFormat="1">
      <alignment horizontal="center" shrinkToFit="0" vertical="center" wrapText="1"/>
    </xf>
    <xf borderId="20" fillId="19" fontId="11" numFmtId="165" xfId="0" applyAlignment="1" applyBorder="1" applyFont="1" applyNumberFormat="1">
      <alignment horizontal="center" shrinkToFit="0" vertical="center" wrapText="1"/>
    </xf>
    <xf borderId="21" fillId="0" fontId="3" numFmtId="0" xfId="0" applyBorder="1" applyFont="1"/>
    <xf borderId="14" fillId="2" fontId="11" numFmtId="167" xfId="0" applyAlignment="1" applyBorder="1" applyFont="1" applyNumberFormat="1">
      <alignment horizontal="center" readingOrder="0" shrinkToFit="0" vertical="center" wrapText="1"/>
    </xf>
    <xf borderId="11" fillId="0" fontId="3" numFmtId="0" xfId="0" applyBorder="1" applyFont="1"/>
    <xf borderId="9" fillId="3" fontId="11" numFmtId="169" xfId="0" applyAlignment="1" applyBorder="1" applyFont="1" applyNumberFormat="1">
      <alignment horizontal="center" shrinkToFit="0" vertical="center" wrapText="1"/>
    </xf>
    <xf borderId="9" fillId="3" fontId="11" numFmtId="167" xfId="0" applyAlignment="1" applyBorder="1" applyFont="1" applyNumberFormat="1">
      <alignment horizontal="center" shrinkToFit="0" vertical="center" wrapText="1"/>
    </xf>
    <xf borderId="9" fillId="3" fontId="11" numFmtId="3" xfId="0" applyAlignment="1" applyBorder="1" applyFont="1" applyNumberFormat="1">
      <alignment horizontal="center" shrinkToFit="0" vertical="center" wrapText="1"/>
    </xf>
    <xf borderId="9" fillId="4" fontId="11" numFmtId="169" xfId="0" applyAlignment="1" applyBorder="1" applyFont="1" applyNumberFormat="1">
      <alignment horizontal="center" shrinkToFit="0" vertical="center" wrapText="1"/>
    </xf>
    <xf borderId="9" fillId="4" fontId="11" numFmtId="165" xfId="0" applyAlignment="1" applyBorder="1" applyFont="1" applyNumberFormat="1">
      <alignment horizontal="center" shrinkToFit="0" vertical="center" wrapText="1"/>
    </xf>
    <xf borderId="9" fillId="4" fontId="11" numFmtId="3" xfId="0" applyAlignment="1" applyBorder="1" applyFont="1" applyNumberFormat="1">
      <alignment horizontal="center" shrinkToFit="0" vertical="center" wrapText="1"/>
    </xf>
    <xf borderId="9" fillId="5" fontId="11" numFmtId="169" xfId="0" applyAlignment="1" applyBorder="1" applyFont="1" applyNumberFormat="1">
      <alignment horizontal="center" shrinkToFit="0" vertical="center" wrapText="1"/>
    </xf>
    <xf borderId="9" fillId="5" fontId="11" numFmtId="165" xfId="0" applyAlignment="1" applyBorder="1" applyFont="1" applyNumberFormat="1">
      <alignment horizontal="center" shrinkToFit="0" vertical="center" wrapText="1"/>
    </xf>
    <xf borderId="9" fillId="5" fontId="11" numFmtId="3" xfId="0" applyAlignment="1" applyBorder="1" applyFont="1" applyNumberFormat="1">
      <alignment horizontal="center" shrinkToFit="0" vertical="center" wrapText="1"/>
    </xf>
    <xf borderId="9" fillId="6" fontId="11" numFmtId="169" xfId="0" applyAlignment="1" applyBorder="1" applyFont="1" applyNumberFormat="1">
      <alignment horizontal="center" shrinkToFit="0" vertical="center" wrapText="1"/>
    </xf>
    <xf borderId="9" fillId="6" fontId="11" numFmtId="165" xfId="0" applyAlignment="1" applyBorder="1" applyFont="1" applyNumberFormat="1">
      <alignment horizontal="center" shrinkToFit="0" vertical="center" wrapText="1"/>
    </xf>
    <xf borderId="9" fillId="6" fontId="11" numFmtId="3" xfId="0" applyAlignment="1" applyBorder="1" applyFont="1" applyNumberFormat="1">
      <alignment horizontal="center" shrinkToFit="0" vertical="center" wrapText="1"/>
    </xf>
    <xf borderId="9" fillId="7" fontId="11" numFmtId="169" xfId="0" applyAlignment="1" applyBorder="1" applyFont="1" applyNumberFormat="1">
      <alignment horizontal="center" shrinkToFit="0" vertical="center" wrapText="1"/>
    </xf>
    <xf borderId="9" fillId="7" fontId="11" numFmtId="165" xfId="0" applyAlignment="1" applyBorder="1" applyFont="1" applyNumberFormat="1">
      <alignment horizontal="center" shrinkToFit="0" vertical="center" wrapText="1"/>
    </xf>
    <xf borderId="9" fillId="7" fontId="11" numFmtId="3" xfId="0" applyAlignment="1" applyBorder="1" applyFont="1" applyNumberFormat="1">
      <alignment horizontal="center" shrinkToFit="0" vertical="center" wrapText="1"/>
    </xf>
    <xf borderId="9" fillId="8" fontId="11" numFmtId="169" xfId="0" applyAlignment="1" applyBorder="1" applyFont="1" applyNumberFormat="1">
      <alignment horizontal="center" shrinkToFit="0" vertical="center" wrapText="1"/>
    </xf>
    <xf borderId="9" fillId="8" fontId="11" numFmtId="165" xfId="0" applyAlignment="1" applyBorder="1" applyFont="1" applyNumberFormat="1">
      <alignment horizontal="center" shrinkToFit="0" vertical="center" wrapText="1"/>
    </xf>
    <xf borderId="9" fillId="8" fontId="11" numFmtId="3" xfId="0" applyAlignment="1" applyBorder="1" applyFont="1" applyNumberFormat="1">
      <alignment horizontal="center" shrinkToFit="0" vertical="center" wrapText="1"/>
    </xf>
    <xf borderId="9" fillId="35" fontId="11" numFmtId="169" xfId="0" applyAlignment="1" applyBorder="1" applyFill="1" applyFont="1" applyNumberFormat="1">
      <alignment horizontal="center" shrinkToFit="0" vertical="center" wrapText="1"/>
    </xf>
    <xf borderId="9" fillId="35" fontId="11" numFmtId="165" xfId="0" applyAlignment="1" applyBorder="1" applyFont="1" applyNumberFormat="1">
      <alignment horizontal="center" shrinkToFit="0" vertical="center" wrapText="1"/>
    </xf>
    <xf borderId="9" fillId="35" fontId="11" numFmtId="3" xfId="0" applyAlignment="1" applyBorder="1" applyFont="1" applyNumberFormat="1">
      <alignment horizontal="center" shrinkToFit="0" vertical="center" wrapText="1"/>
    </xf>
    <xf borderId="9" fillId="10" fontId="11" numFmtId="169" xfId="0" applyAlignment="1" applyBorder="1" applyFont="1" applyNumberFormat="1">
      <alignment horizontal="center" shrinkToFit="0" vertical="center" wrapText="1"/>
    </xf>
    <xf borderId="9" fillId="10" fontId="11" numFmtId="165" xfId="0" applyAlignment="1" applyBorder="1" applyFont="1" applyNumberFormat="1">
      <alignment horizontal="center" shrinkToFit="0" vertical="center" wrapText="1"/>
    </xf>
    <xf borderId="9" fillId="10" fontId="11" numFmtId="3" xfId="0" applyAlignment="1" applyBorder="1" applyFont="1" applyNumberFormat="1">
      <alignment horizontal="center" shrinkToFit="0" vertical="center" wrapText="1"/>
    </xf>
    <xf borderId="9" fillId="11" fontId="11" numFmtId="169" xfId="0" applyAlignment="1" applyBorder="1" applyFont="1" applyNumberFormat="1">
      <alignment horizontal="center" shrinkToFit="0" vertical="center" wrapText="1"/>
    </xf>
    <xf borderId="9" fillId="11" fontId="11" numFmtId="165" xfId="0" applyAlignment="1" applyBorder="1" applyFont="1" applyNumberFormat="1">
      <alignment horizontal="center" shrinkToFit="0" vertical="center" wrapText="1"/>
    </xf>
    <xf borderId="9" fillId="11" fontId="11" numFmtId="3" xfId="0" applyAlignment="1" applyBorder="1" applyFont="1" applyNumberFormat="1">
      <alignment horizontal="center" shrinkToFit="0" vertical="center" wrapText="1"/>
    </xf>
    <xf borderId="9" fillId="12" fontId="11" numFmtId="169" xfId="0" applyAlignment="1" applyBorder="1" applyFont="1" applyNumberFormat="1">
      <alignment horizontal="center" shrinkToFit="0" vertical="center" wrapText="1"/>
    </xf>
    <xf borderId="9" fillId="12" fontId="11" numFmtId="165" xfId="0" applyAlignment="1" applyBorder="1" applyFont="1" applyNumberFormat="1">
      <alignment horizontal="center" shrinkToFit="0" vertical="center" wrapText="1"/>
    </xf>
    <xf borderId="9" fillId="12" fontId="11" numFmtId="3" xfId="0" applyAlignment="1" applyBorder="1" applyFont="1" applyNumberFormat="1">
      <alignment horizontal="center" shrinkToFit="0" vertical="center" wrapText="1"/>
    </xf>
    <xf borderId="13" fillId="3" fontId="11" numFmtId="169" xfId="0" applyAlignment="1" applyBorder="1" applyFont="1" applyNumberFormat="1">
      <alignment horizontal="center" shrinkToFit="0" vertical="center" wrapText="1"/>
    </xf>
    <xf borderId="13" fillId="3" fontId="11" numFmtId="165" xfId="0" applyAlignment="1" applyBorder="1" applyFont="1" applyNumberFormat="1">
      <alignment horizontal="center" shrinkToFit="0" vertical="center" wrapText="1"/>
    </xf>
    <xf borderId="13" fillId="3" fontId="11" numFmtId="3" xfId="0" applyAlignment="1" applyBorder="1" applyFont="1" applyNumberFormat="1">
      <alignment horizontal="center" shrinkToFit="0" vertical="center" wrapText="1"/>
    </xf>
    <xf borderId="14" fillId="2" fontId="11" numFmtId="165" xfId="0" applyAlignment="1" applyBorder="1" applyFont="1" applyNumberFormat="1">
      <alignment horizontal="center" shrinkToFit="0" vertical="center" wrapText="1"/>
    </xf>
    <xf borderId="8" fillId="3" fontId="11" numFmtId="167" xfId="0" applyAlignment="1" applyBorder="1" applyFont="1" applyNumberFormat="1">
      <alignment horizontal="center" shrinkToFit="0" vertical="center" wrapText="1"/>
    </xf>
    <xf borderId="8" fillId="4" fontId="11" numFmtId="167" xfId="0" applyAlignment="1" applyBorder="1" applyFont="1" applyNumberFormat="1">
      <alignment horizontal="center" shrinkToFit="0" vertical="center" wrapText="1"/>
    </xf>
    <xf borderId="8" fillId="5" fontId="11" numFmtId="167" xfId="0" applyAlignment="1" applyBorder="1" applyFont="1" applyNumberFormat="1">
      <alignment horizontal="center" shrinkToFit="0" vertical="center" wrapText="1"/>
    </xf>
    <xf borderId="8" fillId="6" fontId="11" numFmtId="167" xfId="0" applyAlignment="1" applyBorder="1" applyFont="1" applyNumberFormat="1">
      <alignment horizontal="center" shrinkToFit="0" vertical="center" wrapText="1"/>
    </xf>
    <xf borderId="8" fillId="7" fontId="11" numFmtId="167" xfId="0" applyAlignment="1" applyBorder="1" applyFont="1" applyNumberFormat="1">
      <alignment horizontal="center" shrinkToFit="0" vertical="center" wrapText="1"/>
    </xf>
    <xf borderId="8" fillId="8" fontId="11" numFmtId="167" xfId="0" applyAlignment="1" applyBorder="1" applyFont="1" applyNumberFormat="1">
      <alignment horizontal="center" shrinkToFit="0" vertical="center" wrapText="1"/>
    </xf>
    <xf borderId="11" fillId="35" fontId="11" numFmtId="167" xfId="0" applyAlignment="1" applyBorder="1" applyFont="1" applyNumberFormat="1">
      <alignment horizontal="center" shrinkToFit="0" vertical="center" wrapText="1"/>
    </xf>
    <xf borderId="14" fillId="2" fontId="11" numFmtId="167" xfId="0" applyAlignment="1" applyBorder="1" applyFont="1" applyNumberFormat="1">
      <alignment horizontal="center" shrinkToFit="0" vertical="center" wrapText="1"/>
    </xf>
    <xf borderId="0" fillId="36" fontId="12" numFmtId="0" xfId="0" applyFill="1" applyFont="1"/>
    <xf borderId="0" fillId="0" fontId="13" numFmtId="0" xfId="0" applyAlignment="1" applyFont="1">
      <alignment vertical="bottom"/>
    </xf>
    <xf borderId="0" fillId="0" fontId="14" numFmtId="0" xfId="0" applyFont="1"/>
    <xf borderId="0" fillId="36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8.png"/><Relationship Id="rId3" Type="http://schemas.openxmlformats.org/officeDocument/2006/relationships/image" Target="../media/image11.png"/><Relationship Id="rId4" Type="http://schemas.openxmlformats.org/officeDocument/2006/relationships/image" Target="../media/image7.png"/><Relationship Id="rId11" Type="http://schemas.openxmlformats.org/officeDocument/2006/relationships/image" Target="../media/image1.png"/><Relationship Id="rId10" Type="http://schemas.openxmlformats.org/officeDocument/2006/relationships/image" Target="../media/image10.png"/><Relationship Id="rId9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</xdr:row>
      <xdr:rowOff>28575</xdr:rowOff>
    </xdr:from>
    <xdr:ext cx="457200" cy="466725"/>
    <xdr:pic>
      <xdr:nvPicPr>
        <xdr:cNvPr id="0" name="image9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0</xdr:row>
      <xdr:rowOff>247650</xdr:rowOff>
    </xdr:from>
    <xdr:ext cx="514350" cy="504825"/>
    <xdr:pic>
      <xdr:nvPicPr>
        <xdr:cNvPr id="0" name="image8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1</xdr:row>
      <xdr:rowOff>9525</xdr:rowOff>
    </xdr:from>
    <xdr:ext cx="514350" cy="504825"/>
    <xdr:pic>
      <xdr:nvPicPr>
        <xdr:cNvPr id="0" name="image1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0</xdr:row>
      <xdr:rowOff>247650</xdr:rowOff>
    </xdr:from>
    <xdr:ext cx="514350" cy="504825"/>
    <xdr:pic>
      <xdr:nvPicPr>
        <xdr:cNvPr id="0" name="image7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</xdr:colOff>
      <xdr:row>0</xdr:row>
      <xdr:rowOff>247650</xdr:rowOff>
    </xdr:from>
    <xdr:ext cx="514350" cy="504825"/>
    <xdr:pic>
      <xdr:nvPicPr>
        <xdr:cNvPr id="0" name="image5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19050</xdr:colOff>
      <xdr:row>0</xdr:row>
      <xdr:rowOff>247650</xdr:rowOff>
    </xdr:from>
    <xdr:ext cx="514350" cy="504825"/>
    <xdr:pic>
      <xdr:nvPicPr>
        <xdr:cNvPr id="0" name="image6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19050</xdr:colOff>
      <xdr:row>1</xdr:row>
      <xdr:rowOff>9525</xdr:rowOff>
    </xdr:from>
    <xdr:ext cx="514350" cy="504825"/>
    <xdr:pic>
      <xdr:nvPicPr>
        <xdr:cNvPr id="0" name="image2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28575</xdr:colOff>
      <xdr:row>0</xdr:row>
      <xdr:rowOff>247650</xdr:rowOff>
    </xdr:from>
    <xdr:ext cx="514350" cy="504825"/>
    <xdr:pic>
      <xdr:nvPicPr>
        <xdr:cNvPr id="0" name="image3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419100</xdr:colOff>
      <xdr:row>0</xdr:row>
      <xdr:rowOff>247650</xdr:rowOff>
    </xdr:from>
    <xdr:ext cx="514350" cy="514350"/>
    <xdr:pic>
      <xdr:nvPicPr>
        <xdr:cNvPr id="0" name="image4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19050</xdr:colOff>
      <xdr:row>1</xdr:row>
      <xdr:rowOff>9525</xdr:rowOff>
    </xdr:from>
    <xdr:ext cx="514350" cy="504825"/>
    <xdr:pic>
      <xdr:nvPicPr>
        <xdr:cNvPr id="0" name="image8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19050</xdr:colOff>
      <xdr:row>1</xdr:row>
      <xdr:rowOff>28575</xdr:rowOff>
    </xdr:from>
    <xdr:ext cx="457200" cy="466725"/>
    <xdr:pic>
      <xdr:nvPicPr>
        <xdr:cNvPr id="0" name="image9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40</xdr:col>
      <xdr:colOff>28575</xdr:colOff>
      <xdr:row>1</xdr:row>
      <xdr:rowOff>9525</xdr:rowOff>
    </xdr:from>
    <xdr:ext cx="514350" cy="504825"/>
    <xdr:pic>
      <xdr:nvPicPr>
        <xdr:cNvPr id="0" name="image1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28575</xdr:colOff>
      <xdr:row>1</xdr:row>
      <xdr:rowOff>9525</xdr:rowOff>
    </xdr:from>
    <xdr:ext cx="514350" cy="504825"/>
    <xdr:pic>
      <xdr:nvPicPr>
        <xdr:cNvPr id="0" name="image7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44</xdr:col>
      <xdr:colOff>28575</xdr:colOff>
      <xdr:row>0</xdr:row>
      <xdr:rowOff>247650</xdr:rowOff>
    </xdr:from>
    <xdr:ext cx="514350" cy="504825"/>
    <xdr:pic>
      <xdr:nvPicPr>
        <xdr:cNvPr id="0" name="image5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28575</xdr:colOff>
      <xdr:row>1</xdr:row>
      <xdr:rowOff>9525</xdr:rowOff>
    </xdr:from>
    <xdr:ext cx="514350" cy="504825"/>
    <xdr:pic>
      <xdr:nvPicPr>
        <xdr:cNvPr id="0" name="image10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57150</xdr:colOff>
      <xdr:row>1</xdr:row>
      <xdr:rowOff>9525</xdr:rowOff>
    </xdr:from>
    <xdr:ext cx="514350" cy="504825"/>
    <xdr:pic>
      <xdr:nvPicPr>
        <xdr:cNvPr id="0" name="image1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48</xdr:col>
      <xdr:colOff>28575</xdr:colOff>
      <xdr:row>1</xdr:row>
      <xdr:rowOff>9525</xdr:rowOff>
    </xdr:from>
    <xdr:ext cx="514350" cy="504825"/>
    <xdr:pic>
      <xdr:nvPicPr>
        <xdr:cNvPr id="0" name="image10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28575</xdr:colOff>
      <xdr:row>1</xdr:row>
      <xdr:rowOff>9525</xdr:rowOff>
    </xdr:from>
    <xdr:ext cx="514350" cy="504825"/>
    <xdr:pic>
      <xdr:nvPicPr>
        <xdr:cNvPr id="0" name="image6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cryptogovnozavo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4.13"/>
    <col customWidth="1" min="2" max="2" width="47.75"/>
    <col customWidth="1" min="3" max="4" width="12.0"/>
    <col customWidth="1" min="5" max="5" width="6.25"/>
    <col customWidth="1" min="6" max="7" width="12.0"/>
    <col customWidth="1" min="8" max="8" width="5.38"/>
    <col customWidth="1" min="9" max="10" width="12.0"/>
    <col customWidth="1" min="11" max="11" width="5.38"/>
    <col customWidth="1" min="12" max="13" width="12.0"/>
    <col customWidth="1" min="14" max="14" width="5.38"/>
    <col customWidth="1" min="15" max="16" width="12.0"/>
    <col customWidth="1" min="17" max="17" width="5.38"/>
    <col customWidth="1" min="18" max="19" width="12.0"/>
    <col customWidth="1" min="20" max="20" width="5.38"/>
    <col customWidth="1" min="21" max="22" width="12.0"/>
    <col customWidth="1" min="23" max="23" width="5.0"/>
    <col customWidth="1" min="24" max="25" width="12.0"/>
    <col customWidth="1" min="26" max="26" width="5.38"/>
    <col customWidth="1" min="27" max="28" width="12.0"/>
    <col customWidth="1" min="29" max="29" width="5.38"/>
    <col customWidth="1" min="30" max="31" width="12.0"/>
    <col customWidth="1" min="32" max="32" width="5.38"/>
    <col customWidth="1" min="33" max="33" width="14.0"/>
    <col customWidth="1" min="34" max="34" width="14.13"/>
    <col customWidth="1" min="35" max="35" width="4.75"/>
    <col customWidth="1" min="36" max="36" width="16.25"/>
    <col customWidth="1" min="37" max="37" width="17.63"/>
    <col customWidth="1" min="38" max="38" width="12.0"/>
    <col customWidth="1" min="39" max="39" width="17.63"/>
    <col customWidth="1" min="40" max="40" width="12.0"/>
    <col customWidth="1" min="41" max="41" width="17.63"/>
    <col customWidth="1" min="42" max="42" width="12.0"/>
    <col customWidth="1" min="43" max="43" width="17.63"/>
    <col customWidth="1" min="44" max="44" width="12.0"/>
    <col customWidth="1" min="45" max="45" width="17.63"/>
    <col customWidth="1" min="46" max="46" width="12.0"/>
    <col customWidth="1" min="47" max="47" width="17.63"/>
    <col customWidth="1" min="48" max="48" width="12.0"/>
    <col customWidth="1" min="49" max="49" width="18.38"/>
    <col customWidth="1" min="50" max="50" width="13.38"/>
    <col customWidth="1" min="51" max="51" width="15.25"/>
  </cols>
  <sheetData>
    <row r="1" ht="18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5"/>
      <c r="AJ1" s="6" t="s">
        <v>3</v>
      </c>
      <c r="AK1" s="7" t="s">
        <v>4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5"/>
      <c r="AY1" s="8" t="s">
        <v>3</v>
      </c>
    </row>
    <row r="2" ht="42.75" customHeight="1">
      <c r="A2" s="9"/>
      <c r="B2" s="10" t="s">
        <v>5</v>
      </c>
      <c r="C2" s="11" t="s">
        <v>6</v>
      </c>
      <c r="D2" s="12"/>
      <c r="E2" s="13"/>
      <c r="F2" s="14" t="s">
        <v>7</v>
      </c>
      <c r="G2" s="4"/>
      <c r="H2" s="5"/>
      <c r="I2" s="15" t="s">
        <v>8</v>
      </c>
      <c r="J2" s="12"/>
      <c r="K2" s="13"/>
      <c r="L2" s="16" t="s">
        <v>9</v>
      </c>
      <c r="M2" s="12"/>
      <c r="N2" s="13"/>
      <c r="O2" s="17" t="s">
        <v>10</v>
      </c>
      <c r="P2" s="12"/>
      <c r="Q2" s="13"/>
      <c r="R2" s="18" t="s">
        <v>11</v>
      </c>
      <c r="S2" s="12"/>
      <c r="T2" s="13"/>
      <c r="U2" s="19" t="s">
        <v>12</v>
      </c>
      <c r="V2" s="12"/>
      <c r="W2" s="13"/>
      <c r="X2" s="20" t="s">
        <v>13</v>
      </c>
      <c r="Y2" s="12"/>
      <c r="Z2" s="13"/>
      <c r="AA2" s="21" t="s">
        <v>14</v>
      </c>
      <c r="AB2" s="12"/>
      <c r="AC2" s="13"/>
      <c r="AD2" s="22" t="s">
        <v>15</v>
      </c>
      <c r="AE2" s="12"/>
      <c r="AF2" s="13"/>
      <c r="AG2" s="23" t="s">
        <v>16</v>
      </c>
      <c r="AH2" s="4"/>
      <c r="AI2" s="5"/>
      <c r="AJ2" s="24"/>
      <c r="AK2" s="25" t="s">
        <v>6</v>
      </c>
      <c r="AL2" s="13"/>
      <c r="AM2" s="26" t="s">
        <v>7</v>
      </c>
      <c r="AN2" s="13"/>
      <c r="AO2" s="27" t="s">
        <v>8</v>
      </c>
      <c r="AP2" s="13"/>
      <c r="AQ2" s="28" t="s">
        <v>9</v>
      </c>
      <c r="AR2" s="13"/>
      <c r="AS2" s="29" t="s">
        <v>10</v>
      </c>
      <c r="AT2" s="13"/>
      <c r="AU2" s="18" t="s">
        <v>11</v>
      </c>
      <c r="AV2" s="13"/>
      <c r="AW2" s="30" t="s">
        <v>12</v>
      </c>
      <c r="AX2" s="5"/>
      <c r="AY2" s="9"/>
    </row>
    <row r="3" ht="22.5" customHeight="1">
      <c r="A3" s="9"/>
      <c r="B3" s="31" t="b">
        <v>1</v>
      </c>
      <c r="C3" s="32" t="b">
        <v>1</v>
      </c>
      <c r="D3" s="12"/>
      <c r="E3" s="13"/>
      <c r="F3" s="33" t="b">
        <v>1</v>
      </c>
      <c r="G3" s="4"/>
      <c r="H3" s="5"/>
      <c r="I3" s="34" t="b">
        <v>1</v>
      </c>
      <c r="J3" s="12"/>
      <c r="K3" s="13"/>
      <c r="L3" s="35" t="b">
        <v>1</v>
      </c>
      <c r="M3" s="12"/>
      <c r="N3" s="13"/>
      <c r="O3" s="36" t="b">
        <v>1</v>
      </c>
      <c r="P3" s="12"/>
      <c r="Q3" s="13"/>
      <c r="R3" s="37" t="b">
        <v>1</v>
      </c>
      <c r="S3" s="12"/>
      <c r="T3" s="13"/>
      <c r="U3" s="38" t="b">
        <v>1</v>
      </c>
      <c r="V3" s="12"/>
      <c r="W3" s="13"/>
      <c r="X3" s="39" t="b">
        <v>1</v>
      </c>
      <c r="Y3" s="12"/>
      <c r="Z3" s="13"/>
      <c r="AA3" s="40" t="b">
        <v>1</v>
      </c>
      <c r="AB3" s="12"/>
      <c r="AC3" s="13"/>
      <c r="AD3" s="41" t="b">
        <v>1</v>
      </c>
      <c r="AE3" s="12"/>
      <c r="AF3" s="13"/>
      <c r="AG3" s="42" t="b">
        <v>1</v>
      </c>
      <c r="AH3" s="12"/>
      <c r="AI3" s="13"/>
      <c r="AJ3" s="43"/>
      <c r="AK3" s="44" t="b">
        <v>0</v>
      </c>
      <c r="AL3" s="13"/>
      <c r="AM3" s="45" t="b">
        <v>0</v>
      </c>
      <c r="AN3" s="13"/>
      <c r="AO3" s="46" t="b">
        <v>0</v>
      </c>
      <c r="AP3" s="13"/>
      <c r="AQ3" s="47" t="b">
        <v>0</v>
      </c>
      <c r="AR3" s="13"/>
      <c r="AS3" s="48" t="b">
        <v>0</v>
      </c>
      <c r="AT3" s="13"/>
      <c r="AU3" s="49" t="b">
        <v>0</v>
      </c>
      <c r="AV3" s="13"/>
      <c r="AW3" s="50" t="b">
        <v>1</v>
      </c>
      <c r="AX3" s="13"/>
      <c r="AY3" s="51"/>
    </row>
    <row r="4" ht="22.5" customHeight="1">
      <c r="A4" s="51"/>
      <c r="B4" s="52" t="s">
        <v>17</v>
      </c>
      <c r="C4" s="53" t="s">
        <v>18</v>
      </c>
      <c r="D4" s="54" t="s">
        <v>19</v>
      </c>
      <c r="E4" s="54" t="s">
        <v>20</v>
      </c>
      <c r="F4" s="55" t="s">
        <v>21</v>
      </c>
      <c r="G4" s="55" t="s">
        <v>19</v>
      </c>
      <c r="H4" s="55" t="s">
        <v>20</v>
      </c>
      <c r="I4" s="56" t="s">
        <v>22</v>
      </c>
      <c r="J4" s="57" t="s">
        <v>19</v>
      </c>
      <c r="K4" s="57" t="s">
        <v>20</v>
      </c>
      <c r="L4" s="58" t="s">
        <v>23</v>
      </c>
      <c r="M4" s="58" t="s">
        <v>19</v>
      </c>
      <c r="N4" s="58" t="s">
        <v>20</v>
      </c>
      <c r="O4" s="59" t="s">
        <v>24</v>
      </c>
      <c r="P4" s="59" t="s">
        <v>19</v>
      </c>
      <c r="Q4" s="59" t="s">
        <v>20</v>
      </c>
      <c r="R4" s="60" t="s">
        <v>25</v>
      </c>
      <c r="S4" s="61" t="s">
        <v>19</v>
      </c>
      <c r="T4" s="61" t="s">
        <v>20</v>
      </c>
      <c r="U4" s="62" t="s">
        <v>26</v>
      </c>
      <c r="V4" s="62" t="s">
        <v>19</v>
      </c>
      <c r="W4" s="62" t="s">
        <v>20</v>
      </c>
      <c r="X4" s="63" t="s">
        <v>27</v>
      </c>
      <c r="Y4" s="63" t="s">
        <v>19</v>
      </c>
      <c r="Z4" s="64" t="s">
        <v>20</v>
      </c>
      <c r="AA4" s="65" t="s">
        <v>27</v>
      </c>
      <c r="AB4" s="65" t="s">
        <v>19</v>
      </c>
      <c r="AC4" s="66" t="s">
        <v>20</v>
      </c>
      <c r="AD4" s="67" t="s">
        <v>21</v>
      </c>
      <c r="AE4" s="68" t="s">
        <v>19</v>
      </c>
      <c r="AF4" s="68" t="s">
        <v>20</v>
      </c>
      <c r="AG4" s="69" t="s">
        <v>28</v>
      </c>
      <c r="AH4" s="54" t="s">
        <v>19</v>
      </c>
      <c r="AI4" s="54" t="s">
        <v>20</v>
      </c>
      <c r="AJ4" s="70" t="s">
        <v>19</v>
      </c>
      <c r="AK4" s="71" t="s">
        <v>29</v>
      </c>
      <c r="AL4" s="71" t="s">
        <v>19</v>
      </c>
      <c r="AM4" s="72" t="s">
        <v>29</v>
      </c>
      <c r="AN4" s="72" t="s">
        <v>19</v>
      </c>
      <c r="AO4" s="73" t="s">
        <v>29</v>
      </c>
      <c r="AP4" s="73" t="s">
        <v>19</v>
      </c>
      <c r="AQ4" s="74" t="s">
        <v>29</v>
      </c>
      <c r="AR4" s="74" t="s">
        <v>19</v>
      </c>
      <c r="AS4" s="75" t="s">
        <v>29</v>
      </c>
      <c r="AT4" s="75" t="s">
        <v>19</v>
      </c>
      <c r="AU4" s="60" t="s">
        <v>29</v>
      </c>
      <c r="AV4" s="60" t="s">
        <v>19</v>
      </c>
      <c r="AW4" s="76" t="s">
        <v>29</v>
      </c>
      <c r="AX4" s="77" t="s">
        <v>19</v>
      </c>
      <c r="AY4" s="70" t="s">
        <v>19</v>
      </c>
    </row>
    <row r="5" ht="22.5" customHeight="1">
      <c r="A5" s="78">
        <v>1.0</v>
      </c>
      <c r="B5" s="79" t="s">
        <v>30</v>
      </c>
      <c r="C5" s="80">
        <f t="shared" ref="C5:C24" si="1">getEthValue($B5,$C$3,$B$3)</f>
        <v>93.2775068</v>
      </c>
      <c r="D5" s="81">
        <v>165270.02</v>
      </c>
      <c r="E5" s="82">
        <v>682212.0</v>
      </c>
      <c r="F5" s="83">
        <f t="shared" ref="F5:F24" si="2">getArbEthValue($B5,$F$3,$B$3)</f>
        <v>150.6786964</v>
      </c>
      <c r="G5" s="84">
        <v>267046.35</v>
      </c>
      <c r="H5" s="85">
        <v>1320384.0</v>
      </c>
      <c r="I5" s="86">
        <f t="shared" ref="I5:I24" si="3">getBnbValue($B5,$I$3,$B$3)</f>
        <v>1.589728524</v>
      </c>
      <c r="J5" s="87">
        <v>485.98</v>
      </c>
      <c r="K5" s="88">
        <v>173615.0</v>
      </c>
      <c r="L5" s="89">
        <f t="shared" ref="L5:L24" si="4">getMaticValue($B5,$L$3,$B$3)</f>
        <v>314.0501257</v>
      </c>
      <c r="M5" s="90">
        <v>262.86</v>
      </c>
      <c r="N5" s="91">
        <v>200262.0</v>
      </c>
      <c r="O5" s="92">
        <f t="shared" ref="O5:O24" si="5">getOpEthValue($B5,$O$3,$B$3)</f>
        <v>84.70668404</v>
      </c>
      <c r="P5" s="93">
        <v>150124.81</v>
      </c>
      <c r="Q5" s="94">
        <v>489095.0</v>
      </c>
      <c r="R5" s="95">
        <f t="shared" ref="R5:R24" si="6">getAvaxValue($B5,$R$3,$B$3)</f>
        <v>0.731395</v>
      </c>
      <c r="S5" s="96">
        <v>10.88</v>
      </c>
      <c r="T5" s="97">
        <v>15.0</v>
      </c>
      <c r="U5" s="98">
        <f t="shared" ref="U5:U24" si="7">getFtmValue($B5,$U$3,$B$3)</f>
        <v>172.6777332</v>
      </c>
      <c r="V5" s="99">
        <v>62.7</v>
      </c>
      <c r="W5" s="100">
        <v>3.0</v>
      </c>
      <c r="X5" s="101">
        <f t="shared" ref="X5:X24" si="8">getZkEraEthValue($B5,$X$3,$B$3)</f>
        <v>138.2113616</v>
      </c>
      <c r="Y5" s="102">
        <v>245003.13433241352</v>
      </c>
      <c r="Z5" s="103">
        <v>339802.0</v>
      </c>
      <c r="AA5" s="104">
        <f t="shared" ref="AA5:AA24" si="9">getZkEthValue($B5,$AA$3,$B$3)</f>
        <v>81.79685754</v>
      </c>
      <c r="AB5" s="105">
        <v>139054.6578205032</v>
      </c>
      <c r="AC5" s="106">
        <v>421985.0</v>
      </c>
      <c r="AD5" s="107">
        <f t="shared" ref="AD5:AD24" si="10">getArbNovaEthValue($B5,$AD$3,$B$3)</f>
        <v>26.41906351</v>
      </c>
      <c r="AE5" s="108">
        <v>46832.55</v>
      </c>
      <c r="AF5" s="109">
        <v>408151.0</v>
      </c>
      <c r="AG5" s="110">
        <f t="shared" ref="AG5:AG24" si="11">getGoerliEthValue($B5,$AG$3,$B$3)</f>
        <v>1.076221678</v>
      </c>
      <c r="AH5" s="111">
        <v>0.0</v>
      </c>
      <c r="AI5" s="112">
        <v>41.0</v>
      </c>
      <c r="AJ5" s="113">
        <f t="shared" ref="AJ5:AJ24" si="12">SUM(D5,G5,J5,M5,P5,S5,V5,Y5,AB5,AE5,AG5)</f>
        <v>1014155.018</v>
      </c>
      <c r="AK5" s="114" t="str">
        <f t="shared" ref="AK5:AK24" si="13">getTopErc20Eth($B5,$AK$3,$B$3)</f>
        <v>***</v>
      </c>
      <c r="AL5" s="81" t="s">
        <v>31</v>
      </c>
      <c r="AM5" s="115" t="str">
        <f t="shared" ref="AM5:AM24" si="14">getTopErc20Arb($B5,$AM$3,$B$3)</f>
        <v>***</v>
      </c>
      <c r="AN5" s="116" t="s">
        <v>31</v>
      </c>
      <c r="AO5" s="117" t="str">
        <f t="shared" ref="AO5:AO24" si="15">getTopErc20Bsc($B5,$AO$3,$B$3)</f>
        <v>***</v>
      </c>
      <c r="AP5" s="118" t="s">
        <v>31</v>
      </c>
      <c r="AQ5" s="119" t="str">
        <f t="shared" ref="AQ5:AQ24" si="16">getTopErc20Polygon($B5,$AQ$3,$B$3)</f>
        <v>***</v>
      </c>
      <c r="AR5" s="120" t="s">
        <v>31</v>
      </c>
      <c r="AS5" s="121" t="str">
        <f t="shared" ref="AS5:AS24" si="17">getTopErc20Op($B5,$AS$3,$B$3)</f>
        <v>***</v>
      </c>
      <c r="AT5" s="122" t="s">
        <v>31</v>
      </c>
      <c r="AU5" s="123" t="str">
        <f t="shared" ref="AU5:AU24" si="18">getTopErc20Avax($B5,$AU$3,$B$3)</f>
        <v>***</v>
      </c>
      <c r="AV5" s="124" t="s">
        <v>31</v>
      </c>
      <c r="AW5" s="125" t="str">
        <f t="shared" ref="AW5:AW24" si="19">getTopErc20Ftm($B5,$AW$3,$B$3)</f>
        <v>500 $ Airdrop in Cake (MultiChain)</v>
      </c>
      <c r="AX5" s="99">
        <v>0.0</v>
      </c>
      <c r="AY5" s="126">
        <f t="shared" ref="AY5:AY24" si="20">SUM(AL5,AN5,AP5,AR5,AT5,AV5,AX5)</f>
        <v>0</v>
      </c>
    </row>
    <row r="6" ht="22.5" customHeight="1">
      <c r="A6" s="127">
        <f t="shared" ref="A6:A24" si="21">A5+1</f>
        <v>2</v>
      </c>
      <c r="B6" s="128" t="s">
        <v>32</v>
      </c>
      <c r="C6" s="80">
        <f t="shared" si="1"/>
        <v>5.824952029</v>
      </c>
      <c r="D6" s="81">
        <v>10325.14</v>
      </c>
      <c r="E6" s="82">
        <v>1222.0</v>
      </c>
      <c r="F6" s="83">
        <f t="shared" si="2"/>
        <v>4.093253908</v>
      </c>
      <c r="G6" s="84">
        <v>7254.43</v>
      </c>
      <c r="H6" s="85">
        <v>170.0</v>
      </c>
      <c r="I6" s="86">
        <f t="shared" si="3"/>
        <v>13.54885013</v>
      </c>
      <c r="J6" s="87">
        <v>4140.66</v>
      </c>
      <c r="K6" s="88">
        <v>12851.0</v>
      </c>
      <c r="L6" s="89">
        <f t="shared" si="4"/>
        <v>629.5731463</v>
      </c>
      <c r="M6" s="90">
        <v>526.95</v>
      </c>
      <c r="N6" s="91">
        <v>1421.0</v>
      </c>
      <c r="O6" s="92">
        <f t="shared" si="5"/>
        <v>0</v>
      </c>
      <c r="P6" s="93">
        <v>0.0</v>
      </c>
      <c r="Q6" s="94">
        <v>0.0</v>
      </c>
      <c r="R6" s="95">
        <f t="shared" si="6"/>
        <v>6.321003411</v>
      </c>
      <c r="S6" s="96">
        <v>93.99</v>
      </c>
      <c r="T6" s="97">
        <v>452.0</v>
      </c>
      <c r="U6" s="98">
        <f t="shared" si="7"/>
        <v>0</v>
      </c>
      <c r="V6" s="99">
        <v>0.0</v>
      </c>
      <c r="W6" s="100">
        <v>0.0</v>
      </c>
      <c r="X6" s="101">
        <f t="shared" si="8"/>
        <v>0</v>
      </c>
      <c r="Y6" s="102">
        <v>0.0</v>
      </c>
      <c r="Z6" s="103">
        <v>0.0</v>
      </c>
      <c r="AA6" s="104">
        <f t="shared" si="9"/>
        <v>0</v>
      </c>
      <c r="AB6" s="105">
        <v>0.0</v>
      </c>
      <c r="AC6" s="106">
        <v>0.0</v>
      </c>
      <c r="AD6" s="107">
        <f t="shared" si="10"/>
        <v>0</v>
      </c>
      <c r="AE6" s="108">
        <v>0.0</v>
      </c>
      <c r="AF6" s="109">
        <v>0.0</v>
      </c>
      <c r="AG6" s="110">
        <f t="shared" si="11"/>
        <v>0.05</v>
      </c>
      <c r="AH6" s="111">
        <v>0.0</v>
      </c>
      <c r="AI6" s="112">
        <v>0.0</v>
      </c>
      <c r="AJ6" s="113">
        <f t="shared" si="12"/>
        <v>22341.22</v>
      </c>
      <c r="AK6" s="114" t="str">
        <f t="shared" si="13"/>
        <v>***</v>
      </c>
      <c r="AL6" s="81" t="s">
        <v>31</v>
      </c>
      <c r="AM6" s="115" t="str">
        <f t="shared" si="14"/>
        <v>***</v>
      </c>
      <c r="AN6" s="116" t="s">
        <v>31</v>
      </c>
      <c r="AO6" s="117" t="str">
        <f t="shared" si="15"/>
        <v>***</v>
      </c>
      <c r="AP6" s="118" t="s">
        <v>31</v>
      </c>
      <c r="AQ6" s="119" t="str">
        <f t="shared" si="16"/>
        <v>***</v>
      </c>
      <c r="AR6" s="120" t="s">
        <v>31</v>
      </c>
      <c r="AS6" s="121" t="str">
        <f t="shared" si="17"/>
        <v>***</v>
      </c>
      <c r="AT6" s="122" t="s">
        <v>31</v>
      </c>
      <c r="AU6" s="123" t="str">
        <f t="shared" si="18"/>
        <v>***</v>
      </c>
      <c r="AV6" s="124" t="s">
        <v>31</v>
      </c>
      <c r="AW6" s="125" t="str">
        <f t="shared" si="19"/>
        <v>100 Play and make money!!</v>
      </c>
      <c r="AX6" s="99">
        <v>0.0</v>
      </c>
      <c r="AY6" s="126">
        <f t="shared" si="20"/>
        <v>0</v>
      </c>
    </row>
    <row r="7" ht="22.5" customHeight="1">
      <c r="A7" s="127">
        <f t="shared" si="21"/>
        <v>3</v>
      </c>
      <c r="B7" s="129" t="s">
        <v>33</v>
      </c>
      <c r="C7" s="80">
        <f t="shared" si="1"/>
        <v>0.008830451454</v>
      </c>
      <c r="D7" s="81">
        <v>15.65</v>
      </c>
      <c r="E7" s="82">
        <v>139.0</v>
      </c>
      <c r="F7" s="83">
        <f t="shared" si="2"/>
        <v>0.002102704846</v>
      </c>
      <c r="G7" s="84">
        <v>3.73</v>
      </c>
      <c r="H7" s="85">
        <v>515.0</v>
      </c>
      <c r="I7" s="86">
        <f t="shared" si="3"/>
        <v>0.070465055</v>
      </c>
      <c r="J7" s="87">
        <v>21.54</v>
      </c>
      <c r="K7" s="88">
        <v>362.0</v>
      </c>
      <c r="L7" s="89">
        <f t="shared" si="4"/>
        <v>0</v>
      </c>
      <c r="M7" s="90">
        <v>0.0</v>
      </c>
      <c r="N7" s="91">
        <v>0.0</v>
      </c>
      <c r="O7" s="92">
        <f t="shared" si="5"/>
        <v>0.004566133539</v>
      </c>
      <c r="P7" s="93">
        <v>8.09</v>
      </c>
      <c r="Q7" s="94">
        <v>209.0</v>
      </c>
      <c r="R7" s="95">
        <f t="shared" si="6"/>
        <v>0</v>
      </c>
      <c r="S7" s="96">
        <v>0.0</v>
      </c>
      <c r="T7" s="97">
        <v>0.0</v>
      </c>
      <c r="U7" s="98">
        <f t="shared" si="7"/>
        <v>0</v>
      </c>
      <c r="V7" s="99">
        <v>0.0</v>
      </c>
      <c r="W7" s="100">
        <v>0.0</v>
      </c>
      <c r="X7" s="101">
        <f t="shared" si="8"/>
        <v>0</v>
      </c>
      <c r="Y7" s="102">
        <v>0.0</v>
      </c>
      <c r="Z7" s="103">
        <v>0.0</v>
      </c>
      <c r="AA7" s="104">
        <f t="shared" si="9"/>
        <v>0</v>
      </c>
      <c r="AB7" s="105">
        <v>0.0</v>
      </c>
      <c r="AC7" s="106">
        <v>0.0</v>
      </c>
      <c r="AD7" s="107">
        <f t="shared" si="10"/>
        <v>0.01</v>
      </c>
      <c r="AE7" s="108">
        <v>17.73</v>
      </c>
      <c r="AF7" s="109">
        <v>1.0</v>
      </c>
      <c r="AG7" s="110">
        <f t="shared" si="11"/>
        <v>0</v>
      </c>
      <c r="AH7" s="111">
        <v>0.0</v>
      </c>
      <c r="AI7" s="112">
        <v>0.0</v>
      </c>
      <c r="AJ7" s="113">
        <f t="shared" si="12"/>
        <v>66.74</v>
      </c>
      <c r="AK7" s="114" t="str">
        <f t="shared" si="13"/>
        <v>***</v>
      </c>
      <c r="AL7" s="81" t="s">
        <v>31</v>
      </c>
      <c r="AM7" s="115" t="str">
        <f t="shared" si="14"/>
        <v>***</v>
      </c>
      <c r="AN7" s="116" t="s">
        <v>31</v>
      </c>
      <c r="AO7" s="117" t="str">
        <f t="shared" si="15"/>
        <v>***</v>
      </c>
      <c r="AP7" s="118" t="s">
        <v>31</v>
      </c>
      <c r="AQ7" s="119" t="str">
        <f t="shared" si="16"/>
        <v>***</v>
      </c>
      <c r="AR7" s="120" t="s">
        <v>31</v>
      </c>
      <c r="AS7" s="121" t="str">
        <f t="shared" si="17"/>
        <v>***</v>
      </c>
      <c r="AT7" s="122" t="s">
        <v>31</v>
      </c>
      <c r="AU7" s="123" t="str">
        <f t="shared" si="18"/>
        <v>***</v>
      </c>
      <c r="AV7" s="124" t="s">
        <v>31</v>
      </c>
      <c r="AW7" s="125" t="str">
        <f t="shared" si="19"/>
        <v>500 $ Free Claim and Play</v>
      </c>
      <c r="AX7" s="99">
        <v>0.0</v>
      </c>
      <c r="AY7" s="126">
        <f t="shared" si="20"/>
        <v>0</v>
      </c>
    </row>
    <row r="8" ht="22.5" customHeight="1">
      <c r="A8" s="127">
        <f t="shared" si="21"/>
        <v>4</v>
      </c>
      <c r="B8" s="130" t="s">
        <v>34</v>
      </c>
      <c r="C8" s="80">
        <f t="shared" si="1"/>
        <v>0.05167617539</v>
      </c>
      <c r="D8" s="81">
        <v>91.56</v>
      </c>
      <c r="E8" s="82">
        <v>10.0</v>
      </c>
      <c r="F8" s="83">
        <f t="shared" si="2"/>
        <v>0</v>
      </c>
      <c r="G8" s="84">
        <v>0.0</v>
      </c>
      <c r="H8" s="85">
        <v>0.0</v>
      </c>
      <c r="I8" s="86">
        <f t="shared" si="3"/>
        <v>0</v>
      </c>
      <c r="J8" s="87">
        <v>0.0</v>
      </c>
      <c r="K8" s="88">
        <v>0.0</v>
      </c>
      <c r="L8" s="89">
        <f t="shared" si="4"/>
        <v>973.3814654</v>
      </c>
      <c r="M8" s="90">
        <v>814.72</v>
      </c>
      <c r="N8" s="91">
        <v>4.0</v>
      </c>
      <c r="O8" s="92">
        <f t="shared" si="5"/>
        <v>0</v>
      </c>
      <c r="P8" s="93">
        <v>0.0</v>
      </c>
      <c r="Q8" s="94">
        <v>0.0</v>
      </c>
      <c r="R8" s="95">
        <f t="shared" si="6"/>
        <v>0</v>
      </c>
      <c r="S8" s="96">
        <v>0.0</v>
      </c>
      <c r="T8" s="97">
        <v>0.0</v>
      </c>
      <c r="U8" s="98">
        <f t="shared" si="7"/>
        <v>0</v>
      </c>
      <c r="V8" s="99">
        <v>0.0</v>
      </c>
      <c r="W8" s="100">
        <v>0.0</v>
      </c>
      <c r="X8" s="101">
        <f t="shared" si="8"/>
        <v>0</v>
      </c>
      <c r="Y8" s="102">
        <v>0.0</v>
      </c>
      <c r="Z8" s="103">
        <v>0.0</v>
      </c>
      <c r="AA8" s="104">
        <f t="shared" si="9"/>
        <v>0</v>
      </c>
      <c r="AB8" s="105">
        <v>0.0</v>
      </c>
      <c r="AC8" s="106">
        <v>0.0</v>
      </c>
      <c r="AD8" s="107">
        <f t="shared" si="10"/>
        <v>0</v>
      </c>
      <c r="AE8" s="108">
        <v>0.0</v>
      </c>
      <c r="AF8" s="109">
        <v>0.0</v>
      </c>
      <c r="AG8" s="110">
        <f t="shared" si="11"/>
        <v>0</v>
      </c>
      <c r="AH8" s="111">
        <v>0.0</v>
      </c>
      <c r="AI8" s="112">
        <v>0.0</v>
      </c>
      <c r="AJ8" s="113">
        <f t="shared" si="12"/>
        <v>906.28</v>
      </c>
      <c r="AK8" s="114" t="str">
        <f t="shared" si="13"/>
        <v>***</v>
      </c>
      <c r="AL8" s="81" t="s">
        <v>31</v>
      </c>
      <c r="AM8" s="115" t="str">
        <f t="shared" si="14"/>
        <v>***</v>
      </c>
      <c r="AN8" s="116" t="s">
        <v>31</v>
      </c>
      <c r="AO8" s="117" t="str">
        <f t="shared" si="15"/>
        <v>***</v>
      </c>
      <c r="AP8" s="118" t="s">
        <v>31</v>
      </c>
      <c r="AQ8" s="119" t="str">
        <f t="shared" si="16"/>
        <v>***</v>
      </c>
      <c r="AR8" s="120" t="s">
        <v>31</v>
      </c>
      <c r="AS8" s="121" t="str">
        <f t="shared" si="17"/>
        <v>***</v>
      </c>
      <c r="AT8" s="122" t="s">
        <v>31</v>
      </c>
      <c r="AU8" s="123" t="str">
        <f t="shared" si="18"/>
        <v>***</v>
      </c>
      <c r="AV8" s="124" t="s">
        <v>31</v>
      </c>
      <c r="AW8" s="125" t="str">
        <f t="shared" si="19"/>
        <v/>
      </c>
      <c r="AX8" s="99">
        <v>0.0</v>
      </c>
      <c r="AY8" s="126">
        <f t="shared" si="20"/>
        <v>0</v>
      </c>
    </row>
    <row r="9" ht="22.5" customHeight="1">
      <c r="A9" s="127">
        <f t="shared" si="21"/>
        <v>5</v>
      </c>
      <c r="B9" s="79" t="s">
        <v>35</v>
      </c>
      <c r="C9" s="80">
        <f t="shared" si="1"/>
        <v>0.03927661052</v>
      </c>
      <c r="D9" s="81">
        <v>69.59</v>
      </c>
      <c r="E9" s="82">
        <v>37.0</v>
      </c>
      <c r="F9" s="83">
        <f t="shared" si="2"/>
        <v>0.02901308011</v>
      </c>
      <c r="G9" s="84">
        <v>51.42</v>
      </c>
      <c r="H9" s="85">
        <v>135.0</v>
      </c>
      <c r="I9" s="86">
        <f t="shared" si="3"/>
        <v>0.001353190496</v>
      </c>
      <c r="J9" s="87">
        <v>0.41</v>
      </c>
      <c r="K9" s="88">
        <v>30.0</v>
      </c>
      <c r="L9" s="89">
        <f t="shared" si="4"/>
        <v>5.259577337</v>
      </c>
      <c r="M9" s="90">
        <v>4.4</v>
      </c>
      <c r="N9" s="91">
        <v>74.0</v>
      </c>
      <c r="O9" s="92">
        <f t="shared" si="5"/>
        <v>0.007749684349</v>
      </c>
      <c r="P9" s="93">
        <v>13.73</v>
      </c>
      <c r="Q9" s="94">
        <v>14.0</v>
      </c>
      <c r="R9" s="95">
        <f t="shared" si="6"/>
        <v>0.1159315003</v>
      </c>
      <c r="S9" s="96">
        <v>1.72</v>
      </c>
      <c r="T9" s="97">
        <v>8.0</v>
      </c>
      <c r="U9" s="98">
        <f t="shared" si="7"/>
        <v>17.38342093</v>
      </c>
      <c r="V9" s="99">
        <v>6.31</v>
      </c>
      <c r="W9" s="100">
        <v>35.0</v>
      </c>
      <c r="X9" s="101">
        <f t="shared" si="8"/>
        <v>0</v>
      </c>
      <c r="Y9" s="102">
        <v>0.0</v>
      </c>
      <c r="Z9" s="103">
        <v>0.0</v>
      </c>
      <c r="AA9" s="104">
        <f t="shared" si="9"/>
        <v>0.00100118761</v>
      </c>
      <c r="AB9" s="105">
        <v>1.7020189371107057</v>
      </c>
      <c r="AC9" s="106">
        <v>16.0</v>
      </c>
      <c r="AD9" s="107">
        <f t="shared" si="10"/>
        <v>0.00077291096</v>
      </c>
      <c r="AE9" s="108">
        <v>1.37</v>
      </c>
      <c r="AF9" s="109">
        <v>8.0</v>
      </c>
      <c r="AG9" s="110">
        <f t="shared" si="11"/>
        <v>8.088448401</v>
      </c>
      <c r="AH9" s="111">
        <v>0.0</v>
      </c>
      <c r="AI9" s="112">
        <v>4.0</v>
      </c>
      <c r="AJ9" s="113">
        <f t="shared" si="12"/>
        <v>158.7404673</v>
      </c>
      <c r="AK9" s="114" t="str">
        <f t="shared" si="13"/>
        <v>***</v>
      </c>
      <c r="AL9" s="81" t="s">
        <v>31</v>
      </c>
      <c r="AM9" s="115" t="str">
        <f t="shared" si="14"/>
        <v>***</v>
      </c>
      <c r="AN9" s="116" t="s">
        <v>31</v>
      </c>
      <c r="AO9" s="117" t="str">
        <f t="shared" si="15"/>
        <v>***</v>
      </c>
      <c r="AP9" s="118" t="s">
        <v>31</v>
      </c>
      <c r="AQ9" s="119" t="str">
        <f t="shared" si="16"/>
        <v>***</v>
      </c>
      <c r="AR9" s="120" t="s">
        <v>31</v>
      </c>
      <c r="AS9" s="121" t="str">
        <f t="shared" si="17"/>
        <v>***</v>
      </c>
      <c r="AT9" s="122" t="s">
        <v>31</v>
      </c>
      <c r="AU9" s="123" t="str">
        <f t="shared" si="18"/>
        <v>***</v>
      </c>
      <c r="AV9" s="124" t="s">
        <v>31</v>
      </c>
      <c r="AW9" s="125" t="str">
        <f t="shared" si="19"/>
        <v>160.897107 USDC</v>
      </c>
      <c r="AX9" s="99">
        <v>160.88</v>
      </c>
      <c r="AY9" s="126">
        <f t="shared" si="20"/>
        <v>160.88</v>
      </c>
    </row>
    <row r="10" ht="22.5" customHeight="1">
      <c r="A10" s="127">
        <f t="shared" si="21"/>
        <v>6</v>
      </c>
      <c r="B10" s="131"/>
      <c r="C10" s="80" t="str">
        <f t="shared" si="1"/>
        <v/>
      </c>
      <c r="D10" s="81" t="s">
        <v>36</v>
      </c>
      <c r="E10" s="82" t="s">
        <v>36</v>
      </c>
      <c r="F10" s="83" t="str">
        <f t="shared" si="2"/>
        <v/>
      </c>
      <c r="G10" s="84" t="s">
        <v>36</v>
      </c>
      <c r="H10" s="85" t="s">
        <v>36</v>
      </c>
      <c r="I10" s="86" t="str">
        <f t="shared" si="3"/>
        <v/>
      </c>
      <c r="J10" s="87" t="s">
        <v>36</v>
      </c>
      <c r="K10" s="88" t="s">
        <v>36</v>
      </c>
      <c r="L10" s="89" t="str">
        <f t="shared" si="4"/>
        <v/>
      </c>
      <c r="M10" s="90" t="s">
        <v>36</v>
      </c>
      <c r="N10" s="91" t="s">
        <v>36</v>
      </c>
      <c r="O10" s="92" t="str">
        <f t="shared" si="5"/>
        <v/>
      </c>
      <c r="P10" s="93" t="s">
        <v>36</v>
      </c>
      <c r="Q10" s="94" t="s">
        <v>36</v>
      </c>
      <c r="R10" s="95" t="str">
        <f t="shared" si="6"/>
        <v/>
      </c>
      <c r="S10" s="96" t="s">
        <v>36</v>
      </c>
      <c r="T10" s="97" t="s">
        <v>36</v>
      </c>
      <c r="U10" s="98" t="str">
        <f t="shared" si="7"/>
        <v/>
      </c>
      <c r="V10" s="99" t="s">
        <v>36</v>
      </c>
      <c r="W10" s="100" t="s">
        <v>36</v>
      </c>
      <c r="X10" s="101" t="str">
        <f t="shared" si="8"/>
        <v/>
      </c>
      <c r="Y10" s="102" t="s">
        <v>36</v>
      </c>
      <c r="Z10" s="103" t="s">
        <v>36</v>
      </c>
      <c r="AA10" s="104" t="str">
        <f t="shared" si="9"/>
        <v/>
      </c>
      <c r="AB10" s="105" t="s">
        <v>36</v>
      </c>
      <c r="AC10" s="106" t="s">
        <v>36</v>
      </c>
      <c r="AD10" s="107" t="str">
        <f t="shared" si="10"/>
        <v/>
      </c>
      <c r="AE10" s="108" t="s">
        <v>36</v>
      </c>
      <c r="AF10" s="109" t="s">
        <v>36</v>
      </c>
      <c r="AG10" s="110" t="str">
        <f t="shared" si="11"/>
        <v/>
      </c>
      <c r="AH10" s="111" t="s">
        <v>36</v>
      </c>
      <c r="AI10" s="112" t="s">
        <v>36</v>
      </c>
      <c r="AJ10" s="113">
        <f t="shared" si="12"/>
        <v>0</v>
      </c>
      <c r="AK10" s="114" t="str">
        <f t="shared" si="13"/>
        <v/>
      </c>
      <c r="AL10" s="81" t="s">
        <v>36</v>
      </c>
      <c r="AM10" s="115" t="str">
        <f t="shared" si="14"/>
        <v/>
      </c>
      <c r="AN10" s="116" t="s">
        <v>36</v>
      </c>
      <c r="AO10" s="117" t="str">
        <f t="shared" si="15"/>
        <v/>
      </c>
      <c r="AP10" s="118" t="s">
        <v>36</v>
      </c>
      <c r="AQ10" s="119" t="str">
        <f t="shared" si="16"/>
        <v/>
      </c>
      <c r="AR10" s="120" t="s">
        <v>36</v>
      </c>
      <c r="AS10" s="121" t="str">
        <f t="shared" si="17"/>
        <v/>
      </c>
      <c r="AT10" s="122" t="s">
        <v>36</v>
      </c>
      <c r="AU10" s="123" t="str">
        <f t="shared" si="18"/>
        <v/>
      </c>
      <c r="AV10" s="124" t="s">
        <v>36</v>
      </c>
      <c r="AW10" s="125" t="str">
        <f t="shared" si="19"/>
        <v/>
      </c>
      <c r="AX10" s="99" t="s">
        <v>36</v>
      </c>
      <c r="AY10" s="126">
        <f t="shared" si="20"/>
        <v>0</v>
      </c>
    </row>
    <row r="11" ht="22.5" customHeight="1">
      <c r="A11" s="127">
        <f t="shared" si="21"/>
        <v>7</v>
      </c>
      <c r="B11" s="131"/>
      <c r="C11" s="80" t="str">
        <f t="shared" si="1"/>
        <v/>
      </c>
      <c r="D11" s="81" t="s">
        <v>36</v>
      </c>
      <c r="E11" s="82" t="s">
        <v>36</v>
      </c>
      <c r="F11" s="83" t="str">
        <f t="shared" si="2"/>
        <v/>
      </c>
      <c r="G11" s="84" t="s">
        <v>36</v>
      </c>
      <c r="H11" s="85" t="s">
        <v>36</v>
      </c>
      <c r="I11" s="86" t="str">
        <f t="shared" si="3"/>
        <v/>
      </c>
      <c r="J11" s="87" t="s">
        <v>36</v>
      </c>
      <c r="K11" s="88" t="s">
        <v>36</v>
      </c>
      <c r="L11" s="89" t="str">
        <f t="shared" si="4"/>
        <v/>
      </c>
      <c r="M11" s="90" t="s">
        <v>36</v>
      </c>
      <c r="N11" s="91" t="s">
        <v>36</v>
      </c>
      <c r="O11" s="92" t="str">
        <f t="shared" si="5"/>
        <v/>
      </c>
      <c r="P11" s="93" t="s">
        <v>36</v>
      </c>
      <c r="Q11" s="94" t="s">
        <v>36</v>
      </c>
      <c r="R11" s="95" t="str">
        <f t="shared" si="6"/>
        <v/>
      </c>
      <c r="S11" s="96" t="s">
        <v>36</v>
      </c>
      <c r="T11" s="97" t="s">
        <v>36</v>
      </c>
      <c r="U11" s="98" t="str">
        <f t="shared" si="7"/>
        <v/>
      </c>
      <c r="V11" s="99" t="s">
        <v>36</v>
      </c>
      <c r="W11" s="100" t="s">
        <v>36</v>
      </c>
      <c r="X11" s="101" t="str">
        <f t="shared" si="8"/>
        <v/>
      </c>
      <c r="Y11" s="102" t="s">
        <v>36</v>
      </c>
      <c r="Z11" s="103" t="s">
        <v>36</v>
      </c>
      <c r="AA11" s="104" t="str">
        <f t="shared" si="9"/>
        <v/>
      </c>
      <c r="AB11" s="105" t="s">
        <v>36</v>
      </c>
      <c r="AC11" s="106" t="s">
        <v>36</v>
      </c>
      <c r="AD11" s="107" t="str">
        <f t="shared" si="10"/>
        <v/>
      </c>
      <c r="AE11" s="108" t="s">
        <v>36</v>
      </c>
      <c r="AF11" s="109" t="s">
        <v>36</v>
      </c>
      <c r="AG11" s="110" t="str">
        <f t="shared" si="11"/>
        <v/>
      </c>
      <c r="AH11" s="111" t="s">
        <v>36</v>
      </c>
      <c r="AI11" s="112" t="s">
        <v>36</v>
      </c>
      <c r="AJ11" s="113">
        <f t="shared" si="12"/>
        <v>0</v>
      </c>
      <c r="AK11" s="114" t="str">
        <f t="shared" si="13"/>
        <v/>
      </c>
      <c r="AL11" s="81" t="s">
        <v>36</v>
      </c>
      <c r="AM11" s="115" t="str">
        <f t="shared" si="14"/>
        <v/>
      </c>
      <c r="AN11" s="116" t="s">
        <v>36</v>
      </c>
      <c r="AO11" s="117" t="str">
        <f t="shared" si="15"/>
        <v/>
      </c>
      <c r="AP11" s="118" t="s">
        <v>36</v>
      </c>
      <c r="AQ11" s="119" t="str">
        <f t="shared" si="16"/>
        <v/>
      </c>
      <c r="AR11" s="120" t="s">
        <v>36</v>
      </c>
      <c r="AS11" s="121" t="str">
        <f t="shared" si="17"/>
        <v/>
      </c>
      <c r="AT11" s="122" t="s">
        <v>36</v>
      </c>
      <c r="AU11" s="123" t="str">
        <f t="shared" si="18"/>
        <v/>
      </c>
      <c r="AV11" s="124" t="s">
        <v>36</v>
      </c>
      <c r="AW11" s="125" t="str">
        <f t="shared" si="19"/>
        <v/>
      </c>
      <c r="AX11" s="99" t="s">
        <v>36</v>
      </c>
      <c r="AY11" s="126">
        <f t="shared" si="20"/>
        <v>0</v>
      </c>
    </row>
    <row r="12" ht="22.5" customHeight="1">
      <c r="A12" s="127">
        <f t="shared" si="21"/>
        <v>8</v>
      </c>
      <c r="B12" s="132"/>
      <c r="C12" s="80" t="str">
        <f t="shared" si="1"/>
        <v/>
      </c>
      <c r="D12" s="81" t="s">
        <v>36</v>
      </c>
      <c r="E12" s="82" t="s">
        <v>36</v>
      </c>
      <c r="F12" s="83" t="str">
        <f t="shared" si="2"/>
        <v/>
      </c>
      <c r="G12" s="84" t="s">
        <v>36</v>
      </c>
      <c r="H12" s="85" t="s">
        <v>36</v>
      </c>
      <c r="I12" s="86" t="str">
        <f t="shared" si="3"/>
        <v/>
      </c>
      <c r="J12" s="87" t="s">
        <v>36</v>
      </c>
      <c r="K12" s="88" t="s">
        <v>36</v>
      </c>
      <c r="L12" s="89" t="str">
        <f t="shared" si="4"/>
        <v/>
      </c>
      <c r="M12" s="90" t="s">
        <v>36</v>
      </c>
      <c r="N12" s="91" t="s">
        <v>36</v>
      </c>
      <c r="O12" s="92" t="str">
        <f t="shared" si="5"/>
        <v/>
      </c>
      <c r="P12" s="93" t="s">
        <v>36</v>
      </c>
      <c r="Q12" s="94" t="s">
        <v>36</v>
      </c>
      <c r="R12" s="95" t="str">
        <f t="shared" si="6"/>
        <v/>
      </c>
      <c r="S12" s="96" t="s">
        <v>36</v>
      </c>
      <c r="T12" s="97" t="s">
        <v>36</v>
      </c>
      <c r="U12" s="98" t="str">
        <f t="shared" si="7"/>
        <v/>
      </c>
      <c r="V12" s="99" t="s">
        <v>36</v>
      </c>
      <c r="W12" s="100" t="s">
        <v>36</v>
      </c>
      <c r="X12" s="101" t="str">
        <f t="shared" si="8"/>
        <v/>
      </c>
      <c r="Y12" s="102" t="s">
        <v>36</v>
      </c>
      <c r="Z12" s="103" t="s">
        <v>36</v>
      </c>
      <c r="AA12" s="104" t="str">
        <f t="shared" si="9"/>
        <v/>
      </c>
      <c r="AB12" s="105" t="s">
        <v>36</v>
      </c>
      <c r="AC12" s="106" t="s">
        <v>36</v>
      </c>
      <c r="AD12" s="107" t="str">
        <f t="shared" si="10"/>
        <v/>
      </c>
      <c r="AE12" s="108" t="s">
        <v>36</v>
      </c>
      <c r="AF12" s="109" t="s">
        <v>36</v>
      </c>
      <c r="AG12" s="110" t="str">
        <f t="shared" si="11"/>
        <v/>
      </c>
      <c r="AH12" s="111" t="s">
        <v>36</v>
      </c>
      <c r="AI12" s="112" t="s">
        <v>36</v>
      </c>
      <c r="AJ12" s="113">
        <f t="shared" si="12"/>
        <v>0</v>
      </c>
      <c r="AK12" s="114" t="str">
        <f t="shared" si="13"/>
        <v/>
      </c>
      <c r="AL12" s="81" t="s">
        <v>36</v>
      </c>
      <c r="AM12" s="115" t="str">
        <f t="shared" si="14"/>
        <v/>
      </c>
      <c r="AN12" s="116" t="s">
        <v>36</v>
      </c>
      <c r="AO12" s="117" t="str">
        <f t="shared" si="15"/>
        <v/>
      </c>
      <c r="AP12" s="118" t="s">
        <v>36</v>
      </c>
      <c r="AQ12" s="119" t="str">
        <f t="shared" si="16"/>
        <v/>
      </c>
      <c r="AR12" s="120" t="s">
        <v>36</v>
      </c>
      <c r="AS12" s="121" t="str">
        <f t="shared" si="17"/>
        <v/>
      </c>
      <c r="AT12" s="122" t="s">
        <v>36</v>
      </c>
      <c r="AU12" s="123" t="str">
        <f t="shared" si="18"/>
        <v/>
      </c>
      <c r="AV12" s="124" t="s">
        <v>36</v>
      </c>
      <c r="AW12" s="125" t="str">
        <f t="shared" si="19"/>
        <v/>
      </c>
      <c r="AX12" s="99" t="s">
        <v>36</v>
      </c>
      <c r="AY12" s="126">
        <f t="shared" si="20"/>
        <v>0</v>
      </c>
    </row>
    <row r="13" ht="22.5" customHeight="1">
      <c r="A13" s="127">
        <f t="shared" si="21"/>
        <v>9</v>
      </c>
      <c r="B13" s="132"/>
      <c r="C13" s="80" t="str">
        <f t="shared" si="1"/>
        <v/>
      </c>
      <c r="D13" s="81" t="s">
        <v>36</v>
      </c>
      <c r="E13" s="82" t="s">
        <v>36</v>
      </c>
      <c r="F13" s="83" t="str">
        <f t="shared" si="2"/>
        <v/>
      </c>
      <c r="G13" s="84" t="s">
        <v>36</v>
      </c>
      <c r="H13" s="85" t="s">
        <v>36</v>
      </c>
      <c r="I13" s="86" t="str">
        <f t="shared" si="3"/>
        <v/>
      </c>
      <c r="J13" s="87" t="s">
        <v>36</v>
      </c>
      <c r="K13" s="88" t="s">
        <v>36</v>
      </c>
      <c r="L13" s="89" t="str">
        <f t="shared" si="4"/>
        <v/>
      </c>
      <c r="M13" s="90" t="s">
        <v>36</v>
      </c>
      <c r="N13" s="91" t="s">
        <v>36</v>
      </c>
      <c r="O13" s="92" t="str">
        <f t="shared" si="5"/>
        <v/>
      </c>
      <c r="P13" s="93" t="s">
        <v>36</v>
      </c>
      <c r="Q13" s="94" t="s">
        <v>36</v>
      </c>
      <c r="R13" s="95" t="str">
        <f t="shared" si="6"/>
        <v/>
      </c>
      <c r="S13" s="96" t="s">
        <v>36</v>
      </c>
      <c r="T13" s="97" t="s">
        <v>36</v>
      </c>
      <c r="U13" s="98" t="str">
        <f t="shared" si="7"/>
        <v/>
      </c>
      <c r="V13" s="99" t="s">
        <v>36</v>
      </c>
      <c r="W13" s="100" t="s">
        <v>36</v>
      </c>
      <c r="X13" s="101" t="str">
        <f t="shared" si="8"/>
        <v/>
      </c>
      <c r="Y13" s="102" t="s">
        <v>36</v>
      </c>
      <c r="Z13" s="103" t="s">
        <v>36</v>
      </c>
      <c r="AA13" s="104" t="str">
        <f t="shared" si="9"/>
        <v/>
      </c>
      <c r="AB13" s="105" t="s">
        <v>36</v>
      </c>
      <c r="AC13" s="106" t="s">
        <v>36</v>
      </c>
      <c r="AD13" s="107" t="str">
        <f t="shared" si="10"/>
        <v/>
      </c>
      <c r="AE13" s="108" t="s">
        <v>36</v>
      </c>
      <c r="AF13" s="109" t="s">
        <v>36</v>
      </c>
      <c r="AG13" s="110" t="str">
        <f t="shared" si="11"/>
        <v/>
      </c>
      <c r="AH13" s="111" t="s">
        <v>36</v>
      </c>
      <c r="AI13" s="112" t="s">
        <v>36</v>
      </c>
      <c r="AJ13" s="113">
        <f t="shared" si="12"/>
        <v>0</v>
      </c>
      <c r="AK13" s="114" t="str">
        <f t="shared" si="13"/>
        <v/>
      </c>
      <c r="AL13" s="81" t="s">
        <v>36</v>
      </c>
      <c r="AM13" s="115" t="str">
        <f t="shared" si="14"/>
        <v/>
      </c>
      <c r="AN13" s="116" t="s">
        <v>36</v>
      </c>
      <c r="AO13" s="117" t="str">
        <f t="shared" si="15"/>
        <v/>
      </c>
      <c r="AP13" s="118" t="s">
        <v>36</v>
      </c>
      <c r="AQ13" s="119" t="str">
        <f t="shared" si="16"/>
        <v/>
      </c>
      <c r="AR13" s="120" t="s">
        <v>36</v>
      </c>
      <c r="AS13" s="121" t="str">
        <f t="shared" si="17"/>
        <v/>
      </c>
      <c r="AT13" s="122" t="s">
        <v>36</v>
      </c>
      <c r="AU13" s="123" t="str">
        <f t="shared" si="18"/>
        <v/>
      </c>
      <c r="AV13" s="124" t="s">
        <v>36</v>
      </c>
      <c r="AW13" s="125" t="str">
        <f t="shared" si="19"/>
        <v/>
      </c>
      <c r="AX13" s="99" t="s">
        <v>36</v>
      </c>
      <c r="AY13" s="126">
        <f t="shared" si="20"/>
        <v>0</v>
      </c>
    </row>
    <row r="14" ht="22.5" customHeight="1">
      <c r="A14" s="127">
        <f t="shared" si="21"/>
        <v>10</v>
      </c>
      <c r="B14" s="131"/>
      <c r="C14" s="80" t="str">
        <f t="shared" si="1"/>
        <v/>
      </c>
      <c r="D14" s="81" t="s">
        <v>36</v>
      </c>
      <c r="E14" s="82" t="s">
        <v>36</v>
      </c>
      <c r="F14" s="83" t="str">
        <f t="shared" si="2"/>
        <v/>
      </c>
      <c r="G14" s="84" t="s">
        <v>36</v>
      </c>
      <c r="H14" s="85" t="s">
        <v>36</v>
      </c>
      <c r="I14" s="86" t="str">
        <f t="shared" si="3"/>
        <v/>
      </c>
      <c r="J14" s="87" t="s">
        <v>36</v>
      </c>
      <c r="K14" s="88" t="s">
        <v>36</v>
      </c>
      <c r="L14" s="89" t="str">
        <f t="shared" si="4"/>
        <v/>
      </c>
      <c r="M14" s="90" t="s">
        <v>36</v>
      </c>
      <c r="N14" s="91" t="s">
        <v>36</v>
      </c>
      <c r="O14" s="92" t="str">
        <f t="shared" si="5"/>
        <v/>
      </c>
      <c r="P14" s="93" t="s">
        <v>36</v>
      </c>
      <c r="Q14" s="94" t="s">
        <v>36</v>
      </c>
      <c r="R14" s="95" t="str">
        <f t="shared" si="6"/>
        <v/>
      </c>
      <c r="S14" s="96" t="s">
        <v>36</v>
      </c>
      <c r="T14" s="97" t="s">
        <v>36</v>
      </c>
      <c r="U14" s="98" t="str">
        <f t="shared" si="7"/>
        <v/>
      </c>
      <c r="V14" s="99" t="s">
        <v>36</v>
      </c>
      <c r="W14" s="100" t="s">
        <v>36</v>
      </c>
      <c r="X14" s="101" t="str">
        <f t="shared" si="8"/>
        <v/>
      </c>
      <c r="Y14" s="102" t="s">
        <v>36</v>
      </c>
      <c r="Z14" s="103" t="s">
        <v>36</v>
      </c>
      <c r="AA14" s="104" t="str">
        <f t="shared" si="9"/>
        <v/>
      </c>
      <c r="AB14" s="105" t="s">
        <v>36</v>
      </c>
      <c r="AC14" s="106" t="s">
        <v>36</v>
      </c>
      <c r="AD14" s="107" t="str">
        <f t="shared" si="10"/>
        <v/>
      </c>
      <c r="AE14" s="108" t="s">
        <v>36</v>
      </c>
      <c r="AF14" s="109" t="s">
        <v>36</v>
      </c>
      <c r="AG14" s="110" t="str">
        <f t="shared" si="11"/>
        <v/>
      </c>
      <c r="AH14" s="111" t="s">
        <v>36</v>
      </c>
      <c r="AI14" s="112" t="s">
        <v>36</v>
      </c>
      <c r="AJ14" s="113">
        <f t="shared" si="12"/>
        <v>0</v>
      </c>
      <c r="AK14" s="114" t="str">
        <f t="shared" si="13"/>
        <v/>
      </c>
      <c r="AL14" s="81" t="s">
        <v>36</v>
      </c>
      <c r="AM14" s="115" t="str">
        <f t="shared" si="14"/>
        <v/>
      </c>
      <c r="AN14" s="116" t="s">
        <v>36</v>
      </c>
      <c r="AO14" s="117" t="str">
        <f t="shared" si="15"/>
        <v/>
      </c>
      <c r="AP14" s="118" t="s">
        <v>36</v>
      </c>
      <c r="AQ14" s="119" t="str">
        <f t="shared" si="16"/>
        <v/>
      </c>
      <c r="AR14" s="120" t="s">
        <v>36</v>
      </c>
      <c r="AS14" s="121" t="str">
        <f t="shared" si="17"/>
        <v/>
      </c>
      <c r="AT14" s="122" t="s">
        <v>36</v>
      </c>
      <c r="AU14" s="123" t="str">
        <f t="shared" si="18"/>
        <v/>
      </c>
      <c r="AV14" s="124" t="s">
        <v>36</v>
      </c>
      <c r="AW14" s="125" t="str">
        <f t="shared" si="19"/>
        <v/>
      </c>
      <c r="AX14" s="99" t="s">
        <v>36</v>
      </c>
      <c r="AY14" s="126">
        <f t="shared" si="20"/>
        <v>0</v>
      </c>
    </row>
    <row r="15" ht="22.5" customHeight="1">
      <c r="A15" s="127">
        <f t="shared" si="21"/>
        <v>11</v>
      </c>
      <c r="B15" s="131"/>
      <c r="C15" s="80" t="str">
        <f t="shared" si="1"/>
        <v/>
      </c>
      <c r="D15" s="81" t="s">
        <v>36</v>
      </c>
      <c r="E15" s="82" t="s">
        <v>36</v>
      </c>
      <c r="F15" s="83" t="str">
        <f t="shared" si="2"/>
        <v/>
      </c>
      <c r="G15" s="84" t="s">
        <v>36</v>
      </c>
      <c r="H15" s="85" t="s">
        <v>36</v>
      </c>
      <c r="I15" s="86" t="str">
        <f t="shared" si="3"/>
        <v/>
      </c>
      <c r="J15" s="87" t="s">
        <v>36</v>
      </c>
      <c r="K15" s="88" t="s">
        <v>36</v>
      </c>
      <c r="L15" s="89" t="str">
        <f t="shared" si="4"/>
        <v/>
      </c>
      <c r="M15" s="90" t="s">
        <v>36</v>
      </c>
      <c r="N15" s="91" t="s">
        <v>36</v>
      </c>
      <c r="O15" s="92" t="str">
        <f t="shared" si="5"/>
        <v/>
      </c>
      <c r="P15" s="93" t="s">
        <v>36</v>
      </c>
      <c r="Q15" s="94" t="s">
        <v>36</v>
      </c>
      <c r="R15" s="95" t="str">
        <f t="shared" si="6"/>
        <v/>
      </c>
      <c r="S15" s="96" t="s">
        <v>36</v>
      </c>
      <c r="T15" s="97" t="s">
        <v>36</v>
      </c>
      <c r="U15" s="98" t="str">
        <f t="shared" si="7"/>
        <v/>
      </c>
      <c r="V15" s="99" t="s">
        <v>36</v>
      </c>
      <c r="W15" s="100" t="s">
        <v>36</v>
      </c>
      <c r="X15" s="101" t="str">
        <f t="shared" si="8"/>
        <v/>
      </c>
      <c r="Y15" s="102" t="s">
        <v>36</v>
      </c>
      <c r="Z15" s="103" t="s">
        <v>36</v>
      </c>
      <c r="AA15" s="104" t="str">
        <f t="shared" si="9"/>
        <v/>
      </c>
      <c r="AB15" s="105" t="s">
        <v>36</v>
      </c>
      <c r="AC15" s="106" t="s">
        <v>36</v>
      </c>
      <c r="AD15" s="107" t="str">
        <f t="shared" si="10"/>
        <v/>
      </c>
      <c r="AE15" s="108" t="s">
        <v>36</v>
      </c>
      <c r="AF15" s="109" t="s">
        <v>36</v>
      </c>
      <c r="AG15" s="110" t="str">
        <f t="shared" si="11"/>
        <v/>
      </c>
      <c r="AH15" s="111" t="s">
        <v>36</v>
      </c>
      <c r="AI15" s="112" t="s">
        <v>36</v>
      </c>
      <c r="AJ15" s="113">
        <f t="shared" si="12"/>
        <v>0</v>
      </c>
      <c r="AK15" s="114" t="str">
        <f t="shared" si="13"/>
        <v/>
      </c>
      <c r="AL15" s="81" t="s">
        <v>36</v>
      </c>
      <c r="AM15" s="115" t="str">
        <f t="shared" si="14"/>
        <v/>
      </c>
      <c r="AN15" s="116" t="s">
        <v>36</v>
      </c>
      <c r="AO15" s="117" t="str">
        <f t="shared" si="15"/>
        <v/>
      </c>
      <c r="AP15" s="118" t="s">
        <v>36</v>
      </c>
      <c r="AQ15" s="119" t="str">
        <f t="shared" si="16"/>
        <v/>
      </c>
      <c r="AR15" s="120" t="s">
        <v>36</v>
      </c>
      <c r="AS15" s="121" t="str">
        <f t="shared" si="17"/>
        <v/>
      </c>
      <c r="AT15" s="122" t="s">
        <v>36</v>
      </c>
      <c r="AU15" s="123" t="str">
        <f t="shared" si="18"/>
        <v/>
      </c>
      <c r="AV15" s="124" t="s">
        <v>36</v>
      </c>
      <c r="AW15" s="125" t="str">
        <f t="shared" si="19"/>
        <v/>
      </c>
      <c r="AX15" s="99" t="s">
        <v>36</v>
      </c>
      <c r="AY15" s="126">
        <f t="shared" si="20"/>
        <v>0</v>
      </c>
    </row>
    <row r="16" ht="22.5" customHeight="1">
      <c r="A16" s="127">
        <f t="shared" si="21"/>
        <v>12</v>
      </c>
      <c r="B16" s="131"/>
      <c r="C16" s="80" t="str">
        <f t="shared" si="1"/>
        <v/>
      </c>
      <c r="D16" s="81" t="s">
        <v>36</v>
      </c>
      <c r="E16" s="82" t="s">
        <v>36</v>
      </c>
      <c r="F16" s="83" t="str">
        <f t="shared" si="2"/>
        <v/>
      </c>
      <c r="G16" s="84" t="s">
        <v>36</v>
      </c>
      <c r="H16" s="85" t="s">
        <v>36</v>
      </c>
      <c r="I16" s="86" t="str">
        <f t="shared" si="3"/>
        <v/>
      </c>
      <c r="J16" s="87" t="s">
        <v>36</v>
      </c>
      <c r="K16" s="88" t="s">
        <v>36</v>
      </c>
      <c r="L16" s="89" t="str">
        <f t="shared" si="4"/>
        <v/>
      </c>
      <c r="M16" s="90" t="s">
        <v>36</v>
      </c>
      <c r="N16" s="91" t="s">
        <v>36</v>
      </c>
      <c r="O16" s="92" t="str">
        <f t="shared" si="5"/>
        <v/>
      </c>
      <c r="P16" s="93" t="s">
        <v>36</v>
      </c>
      <c r="Q16" s="94" t="s">
        <v>36</v>
      </c>
      <c r="R16" s="95" t="str">
        <f t="shared" si="6"/>
        <v/>
      </c>
      <c r="S16" s="96" t="s">
        <v>36</v>
      </c>
      <c r="T16" s="97" t="s">
        <v>36</v>
      </c>
      <c r="U16" s="98" t="str">
        <f t="shared" si="7"/>
        <v/>
      </c>
      <c r="V16" s="99" t="s">
        <v>36</v>
      </c>
      <c r="W16" s="100" t="s">
        <v>36</v>
      </c>
      <c r="X16" s="101" t="str">
        <f t="shared" si="8"/>
        <v/>
      </c>
      <c r="Y16" s="102" t="s">
        <v>36</v>
      </c>
      <c r="Z16" s="103" t="s">
        <v>36</v>
      </c>
      <c r="AA16" s="104" t="str">
        <f t="shared" si="9"/>
        <v/>
      </c>
      <c r="AB16" s="105" t="s">
        <v>36</v>
      </c>
      <c r="AC16" s="106" t="s">
        <v>36</v>
      </c>
      <c r="AD16" s="107" t="str">
        <f t="shared" si="10"/>
        <v/>
      </c>
      <c r="AE16" s="108" t="s">
        <v>36</v>
      </c>
      <c r="AF16" s="109" t="s">
        <v>36</v>
      </c>
      <c r="AG16" s="110" t="str">
        <f t="shared" si="11"/>
        <v/>
      </c>
      <c r="AH16" s="111" t="s">
        <v>36</v>
      </c>
      <c r="AI16" s="112" t="s">
        <v>36</v>
      </c>
      <c r="AJ16" s="113">
        <f t="shared" si="12"/>
        <v>0</v>
      </c>
      <c r="AK16" s="114" t="str">
        <f t="shared" si="13"/>
        <v/>
      </c>
      <c r="AL16" s="81" t="s">
        <v>36</v>
      </c>
      <c r="AM16" s="115" t="str">
        <f t="shared" si="14"/>
        <v/>
      </c>
      <c r="AN16" s="116" t="s">
        <v>36</v>
      </c>
      <c r="AO16" s="117" t="str">
        <f t="shared" si="15"/>
        <v/>
      </c>
      <c r="AP16" s="118" t="s">
        <v>36</v>
      </c>
      <c r="AQ16" s="119" t="str">
        <f t="shared" si="16"/>
        <v/>
      </c>
      <c r="AR16" s="120" t="s">
        <v>36</v>
      </c>
      <c r="AS16" s="121" t="str">
        <f t="shared" si="17"/>
        <v/>
      </c>
      <c r="AT16" s="122" t="s">
        <v>36</v>
      </c>
      <c r="AU16" s="123" t="str">
        <f t="shared" si="18"/>
        <v/>
      </c>
      <c r="AV16" s="124" t="s">
        <v>36</v>
      </c>
      <c r="AW16" s="125" t="str">
        <f t="shared" si="19"/>
        <v/>
      </c>
      <c r="AX16" s="99" t="s">
        <v>36</v>
      </c>
      <c r="AY16" s="126">
        <f t="shared" si="20"/>
        <v>0</v>
      </c>
    </row>
    <row r="17" ht="22.5" customHeight="1">
      <c r="A17" s="127">
        <f t="shared" si="21"/>
        <v>13</v>
      </c>
      <c r="B17" s="131"/>
      <c r="C17" s="80" t="str">
        <f t="shared" si="1"/>
        <v/>
      </c>
      <c r="D17" s="81" t="s">
        <v>36</v>
      </c>
      <c r="E17" s="82" t="s">
        <v>36</v>
      </c>
      <c r="F17" s="83" t="str">
        <f t="shared" si="2"/>
        <v/>
      </c>
      <c r="G17" s="84" t="s">
        <v>36</v>
      </c>
      <c r="H17" s="85" t="s">
        <v>36</v>
      </c>
      <c r="I17" s="86" t="str">
        <f t="shared" si="3"/>
        <v/>
      </c>
      <c r="J17" s="87" t="s">
        <v>36</v>
      </c>
      <c r="K17" s="88" t="s">
        <v>36</v>
      </c>
      <c r="L17" s="89" t="str">
        <f t="shared" si="4"/>
        <v/>
      </c>
      <c r="M17" s="90" t="s">
        <v>36</v>
      </c>
      <c r="N17" s="91" t="s">
        <v>36</v>
      </c>
      <c r="O17" s="92" t="str">
        <f t="shared" si="5"/>
        <v/>
      </c>
      <c r="P17" s="93" t="s">
        <v>36</v>
      </c>
      <c r="Q17" s="94" t="s">
        <v>36</v>
      </c>
      <c r="R17" s="95" t="str">
        <f t="shared" si="6"/>
        <v/>
      </c>
      <c r="S17" s="96" t="s">
        <v>36</v>
      </c>
      <c r="T17" s="97" t="s">
        <v>36</v>
      </c>
      <c r="U17" s="98" t="str">
        <f t="shared" si="7"/>
        <v/>
      </c>
      <c r="V17" s="99" t="s">
        <v>36</v>
      </c>
      <c r="W17" s="100" t="s">
        <v>36</v>
      </c>
      <c r="X17" s="101" t="str">
        <f t="shared" si="8"/>
        <v/>
      </c>
      <c r="Y17" s="102" t="s">
        <v>36</v>
      </c>
      <c r="Z17" s="103" t="s">
        <v>36</v>
      </c>
      <c r="AA17" s="104" t="str">
        <f t="shared" si="9"/>
        <v/>
      </c>
      <c r="AB17" s="105" t="s">
        <v>36</v>
      </c>
      <c r="AC17" s="106" t="s">
        <v>36</v>
      </c>
      <c r="AD17" s="107" t="str">
        <f t="shared" si="10"/>
        <v/>
      </c>
      <c r="AE17" s="108" t="s">
        <v>36</v>
      </c>
      <c r="AF17" s="109" t="s">
        <v>36</v>
      </c>
      <c r="AG17" s="110" t="str">
        <f t="shared" si="11"/>
        <v/>
      </c>
      <c r="AH17" s="111" t="s">
        <v>36</v>
      </c>
      <c r="AI17" s="112" t="s">
        <v>36</v>
      </c>
      <c r="AJ17" s="113">
        <f t="shared" si="12"/>
        <v>0</v>
      </c>
      <c r="AK17" s="114" t="str">
        <f t="shared" si="13"/>
        <v/>
      </c>
      <c r="AL17" s="81" t="s">
        <v>36</v>
      </c>
      <c r="AM17" s="115" t="str">
        <f t="shared" si="14"/>
        <v/>
      </c>
      <c r="AN17" s="116" t="s">
        <v>36</v>
      </c>
      <c r="AO17" s="117" t="str">
        <f t="shared" si="15"/>
        <v/>
      </c>
      <c r="AP17" s="118" t="s">
        <v>36</v>
      </c>
      <c r="AQ17" s="119" t="str">
        <f t="shared" si="16"/>
        <v/>
      </c>
      <c r="AR17" s="120" t="s">
        <v>36</v>
      </c>
      <c r="AS17" s="121" t="str">
        <f t="shared" si="17"/>
        <v/>
      </c>
      <c r="AT17" s="122" t="s">
        <v>36</v>
      </c>
      <c r="AU17" s="123" t="str">
        <f t="shared" si="18"/>
        <v/>
      </c>
      <c r="AV17" s="124" t="s">
        <v>36</v>
      </c>
      <c r="AW17" s="125" t="str">
        <f t="shared" si="19"/>
        <v/>
      </c>
      <c r="AX17" s="99" t="s">
        <v>36</v>
      </c>
      <c r="AY17" s="126">
        <f t="shared" si="20"/>
        <v>0</v>
      </c>
    </row>
    <row r="18" ht="22.5" customHeight="1">
      <c r="A18" s="127">
        <f t="shared" si="21"/>
        <v>14</v>
      </c>
      <c r="B18" s="131"/>
      <c r="C18" s="80" t="str">
        <f t="shared" si="1"/>
        <v/>
      </c>
      <c r="D18" s="81" t="s">
        <v>36</v>
      </c>
      <c r="E18" s="82" t="s">
        <v>36</v>
      </c>
      <c r="F18" s="83" t="str">
        <f t="shared" si="2"/>
        <v/>
      </c>
      <c r="G18" s="84" t="s">
        <v>36</v>
      </c>
      <c r="H18" s="85" t="s">
        <v>36</v>
      </c>
      <c r="I18" s="86" t="str">
        <f t="shared" si="3"/>
        <v/>
      </c>
      <c r="J18" s="87" t="s">
        <v>36</v>
      </c>
      <c r="K18" s="88" t="s">
        <v>36</v>
      </c>
      <c r="L18" s="89" t="str">
        <f t="shared" si="4"/>
        <v/>
      </c>
      <c r="M18" s="90" t="s">
        <v>36</v>
      </c>
      <c r="N18" s="91" t="s">
        <v>36</v>
      </c>
      <c r="O18" s="92" t="str">
        <f t="shared" si="5"/>
        <v/>
      </c>
      <c r="P18" s="93" t="s">
        <v>36</v>
      </c>
      <c r="Q18" s="94" t="s">
        <v>36</v>
      </c>
      <c r="R18" s="95" t="str">
        <f t="shared" si="6"/>
        <v/>
      </c>
      <c r="S18" s="96" t="s">
        <v>36</v>
      </c>
      <c r="T18" s="97" t="s">
        <v>36</v>
      </c>
      <c r="U18" s="98" t="str">
        <f t="shared" si="7"/>
        <v/>
      </c>
      <c r="V18" s="99" t="s">
        <v>36</v>
      </c>
      <c r="W18" s="100" t="s">
        <v>36</v>
      </c>
      <c r="X18" s="101" t="str">
        <f t="shared" si="8"/>
        <v/>
      </c>
      <c r="Y18" s="102" t="s">
        <v>36</v>
      </c>
      <c r="Z18" s="103" t="s">
        <v>36</v>
      </c>
      <c r="AA18" s="104" t="str">
        <f t="shared" si="9"/>
        <v/>
      </c>
      <c r="AB18" s="105" t="s">
        <v>36</v>
      </c>
      <c r="AC18" s="106" t="s">
        <v>36</v>
      </c>
      <c r="AD18" s="107" t="str">
        <f t="shared" si="10"/>
        <v/>
      </c>
      <c r="AE18" s="108" t="s">
        <v>36</v>
      </c>
      <c r="AF18" s="109" t="s">
        <v>36</v>
      </c>
      <c r="AG18" s="110" t="str">
        <f t="shared" si="11"/>
        <v/>
      </c>
      <c r="AH18" s="111" t="s">
        <v>36</v>
      </c>
      <c r="AI18" s="112" t="s">
        <v>36</v>
      </c>
      <c r="AJ18" s="113">
        <f t="shared" si="12"/>
        <v>0</v>
      </c>
      <c r="AK18" s="114" t="str">
        <f t="shared" si="13"/>
        <v/>
      </c>
      <c r="AL18" s="81" t="s">
        <v>36</v>
      </c>
      <c r="AM18" s="115" t="str">
        <f t="shared" si="14"/>
        <v/>
      </c>
      <c r="AN18" s="116" t="s">
        <v>36</v>
      </c>
      <c r="AO18" s="117" t="str">
        <f t="shared" si="15"/>
        <v/>
      </c>
      <c r="AP18" s="118" t="s">
        <v>36</v>
      </c>
      <c r="AQ18" s="119" t="str">
        <f t="shared" si="16"/>
        <v/>
      </c>
      <c r="AR18" s="120" t="s">
        <v>36</v>
      </c>
      <c r="AS18" s="121" t="str">
        <f t="shared" si="17"/>
        <v/>
      </c>
      <c r="AT18" s="122" t="s">
        <v>36</v>
      </c>
      <c r="AU18" s="123" t="str">
        <f t="shared" si="18"/>
        <v/>
      </c>
      <c r="AV18" s="124" t="s">
        <v>36</v>
      </c>
      <c r="AW18" s="125" t="str">
        <f t="shared" si="19"/>
        <v/>
      </c>
      <c r="AX18" s="99" t="s">
        <v>36</v>
      </c>
      <c r="AY18" s="126">
        <f t="shared" si="20"/>
        <v>0</v>
      </c>
    </row>
    <row r="19" ht="22.5" customHeight="1">
      <c r="A19" s="127">
        <f t="shared" si="21"/>
        <v>15</v>
      </c>
      <c r="B19" s="131"/>
      <c r="C19" s="80" t="str">
        <f t="shared" si="1"/>
        <v/>
      </c>
      <c r="D19" s="81" t="s">
        <v>36</v>
      </c>
      <c r="E19" s="82" t="s">
        <v>36</v>
      </c>
      <c r="F19" s="83" t="str">
        <f t="shared" si="2"/>
        <v/>
      </c>
      <c r="G19" s="84" t="s">
        <v>36</v>
      </c>
      <c r="H19" s="85" t="s">
        <v>36</v>
      </c>
      <c r="I19" s="86" t="str">
        <f t="shared" si="3"/>
        <v/>
      </c>
      <c r="J19" s="87" t="s">
        <v>36</v>
      </c>
      <c r="K19" s="88" t="s">
        <v>36</v>
      </c>
      <c r="L19" s="89" t="str">
        <f t="shared" si="4"/>
        <v/>
      </c>
      <c r="M19" s="90" t="s">
        <v>36</v>
      </c>
      <c r="N19" s="91" t="s">
        <v>36</v>
      </c>
      <c r="O19" s="92" t="str">
        <f t="shared" si="5"/>
        <v/>
      </c>
      <c r="P19" s="93" t="s">
        <v>36</v>
      </c>
      <c r="Q19" s="94" t="s">
        <v>36</v>
      </c>
      <c r="R19" s="95" t="str">
        <f t="shared" si="6"/>
        <v/>
      </c>
      <c r="S19" s="96" t="s">
        <v>36</v>
      </c>
      <c r="T19" s="97" t="s">
        <v>36</v>
      </c>
      <c r="U19" s="98" t="str">
        <f t="shared" si="7"/>
        <v/>
      </c>
      <c r="V19" s="99" t="s">
        <v>36</v>
      </c>
      <c r="W19" s="100" t="s">
        <v>36</v>
      </c>
      <c r="X19" s="101" t="str">
        <f t="shared" si="8"/>
        <v/>
      </c>
      <c r="Y19" s="102" t="s">
        <v>36</v>
      </c>
      <c r="Z19" s="103" t="s">
        <v>36</v>
      </c>
      <c r="AA19" s="104" t="str">
        <f t="shared" si="9"/>
        <v/>
      </c>
      <c r="AB19" s="105" t="s">
        <v>36</v>
      </c>
      <c r="AC19" s="106" t="s">
        <v>36</v>
      </c>
      <c r="AD19" s="107" t="str">
        <f t="shared" si="10"/>
        <v/>
      </c>
      <c r="AE19" s="108" t="s">
        <v>36</v>
      </c>
      <c r="AF19" s="109" t="s">
        <v>36</v>
      </c>
      <c r="AG19" s="110" t="str">
        <f t="shared" si="11"/>
        <v/>
      </c>
      <c r="AH19" s="111" t="s">
        <v>36</v>
      </c>
      <c r="AI19" s="112" t="s">
        <v>36</v>
      </c>
      <c r="AJ19" s="113">
        <f t="shared" si="12"/>
        <v>0</v>
      </c>
      <c r="AK19" s="114" t="str">
        <f t="shared" si="13"/>
        <v/>
      </c>
      <c r="AL19" s="81" t="s">
        <v>36</v>
      </c>
      <c r="AM19" s="115" t="str">
        <f t="shared" si="14"/>
        <v/>
      </c>
      <c r="AN19" s="116" t="s">
        <v>36</v>
      </c>
      <c r="AO19" s="117" t="str">
        <f t="shared" si="15"/>
        <v/>
      </c>
      <c r="AP19" s="118" t="s">
        <v>36</v>
      </c>
      <c r="AQ19" s="119" t="str">
        <f t="shared" si="16"/>
        <v/>
      </c>
      <c r="AR19" s="120" t="s">
        <v>36</v>
      </c>
      <c r="AS19" s="121" t="str">
        <f t="shared" si="17"/>
        <v/>
      </c>
      <c r="AT19" s="122" t="s">
        <v>36</v>
      </c>
      <c r="AU19" s="123" t="str">
        <f t="shared" si="18"/>
        <v/>
      </c>
      <c r="AV19" s="124" t="s">
        <v>36</v>
      </c>
      <c r="AW19" s="125" t="str">
        <f t="shared" si="19"/>
        <v/>
      </c>
      <c r="AX19" s="99" t="s">
        <v>36</v>
      </c>
      <c r="AY19" s="126">
        <f t="shared" si="20"/>
        <v>0</v>
      </c>
    </row>
    <row r="20" ht="22.5" customHeight="1">
      <c r="A20" s="127">
        <f t="shared" si="21"/>
        <v>16</v>
      </c>
      <c r="B20" s="131"/>
      <c r="C20" s="80" t="str">
        <f t="shared" si="1"/>
        <v/>
      </c>
      <c r="D20" s="81" t="s">
        <v>36</v>
      </c>
      <c r="E20" s="82" t="s">
        <v>36</v>
      </c>
      <c r="F20" s="83" t="str">
        <f t="shared" si="2"/>
        <v/>
      </c>
      <c r="G20" s="84" t="s">
        <v>36</v>
      </c>
      <c r="H20" s="85" t="s">
        <v>36</v>
      </c>
      <c r="I20" s="86" t="str">
        <f t="shared" si="3"/>
        <v/>
      </c>
      <c r="J20" s="87" t="s">
        <v>36</v>
      </c>
      <c r="K20" s="88" t="s">
        <v>36</v>
      </c>
      <c r="L20" s="89" t="str">
        <f t="shared" si="4"/>
        <v/>
      </c>
      <c r="M20" s="90" t="s">
        <v>36</v>
      </c>
      <c r="N20" s="91" t="s">
        <v>36</v>
      </c>
      <c r="O20" s="92" t="str">
        <f t="shared" si="5"/>
        <v/>
      </c>
      <c r="P20" s="93" t="s">
        <v>36</v>
      </c>
      <c r="Q20" s="94" t="s">
        <v>36</v>
      </c>
      <c r="R20" s="95" t="str">
        <f t="shared" si="6"/>
        <v/>
      </c>
      <c r="S20" s="96" t="s">
        <v>36</v>
      </c>
      <c r="T20" s="97" t="s">
        <v>36</v>
      </c>
      <c r="U20" s="98" t="str">
        <f t="shared" si="7"/>
        <v/>
      </c>
      <c r="V20" s="99" t="s">
        <v>36</v>
      </c>
      <c r="W20" s="100" t="s">
        <v>36</v>
      </c>
      <c r="X20" s="101" t="str">
        <f t="shared" si="8"/>
        <v/>
      </c>
      <c r="Y20" s="102" t="s">
        <v>36</v>
      </c>
      <c r="Z20" s="103" t="s">
        <v>36</v>
      </c>
      <c r="AA20" s="104" t="str">
        <f t="shared" si="9"/>
        <v/>
      </c>
      <c r="AB20" s="105" t="s">
        <v>36</v>
      </c>
      <c r="AC20" s="106" t="s">
        <v>36</v>
      </c>
      <c r="AD20" s="107" t="str">
        <f t="shared" si="10"/>
        <v/>
      </c>
      <c r="AE20" s="108" t="s">
        <v>36</v>
      </c>
      <c r="AF20" s="109" t="s">
        <v>36</v>
      </c>
      <c r="AG20" s="110" t="str">
        <f t="shared" si="11"/>
        <v/>
      </c>
      <c r="AH20" s="111" t="s">
        <v>36</v>
      </c>
      <c r="AI20" s="112" t="s">
        <v>36</v>
      </c>
      <c r="AJ20" s="113">
        <f t="shared" si="12"/>
        <v>0</v>
      </c>
      <c r="AK20" s="114" t="str">
        <f t="shared" si="13"/>
        <v/>
      </c>
      <c r="AL20" s="81" t="s">
        <v>36</v>
      </c>
      <c r="AM20" s="115" t="str">
        <f t="shared" si="14"/>
        <v/>
      </c>
      <c r="AN20" s="116" t="s">
        <v>36</v>
      </c>
      <c r="AO20" s="117" t="str">
        <f t="shared" si="15"/>
        <v/>
      </c>
      <c r="AP20" s="118" t="s">
        <v>36</v>
      </c>
      <c r="AQ20" s="119" t="str">
        <f t="shared" si="16"/>
        <v/>
      </c>
      <c r="AR20" s="120" t="s">
        <v>36</v>
      </c>
      <c r="AS20" s="121" t="str">
        <f t="shared" si="17"/>
        <v/>
      </c>
      <c r="AT20" s="122" t="s">
        <v>36</v>
      </c>
      <c r="AU20" s="123" t="str">
        <f t="shared" si="18"/>
        <v/>
      </c>
      <c r="AV20" s="124" t="s">
        <v>36</v>
      </c>
      <c r="AW20" s="125" t="str">
        <f t="shared" si="19"/>
        <v/>
      </c>
      <c r="AX20" s="99" t="s">
        <v>36</v>
      </c>
      <c r="AY20" s="126">
        <f t="shared" si="20"/>
        <v>0</v>
      </c>
    </row>
    <row r="21" ht="22.5" customHeight="1">
      <c r="A21" s="127">
        <f t="shared" si="21"/>
        <v>17</v>
      </c>
      <c r="B21" s="131"/>
      <c r="C21" s="80" t="str">
        <f t="shared" si="1"/>
        <v/>
      </c>
      <c r="D21" s="81" t="s">
        <v>36</v>
      </c>
      <c r="E21" s="82" t="s">
        <v>36</v>
      </c>
      <c r="F21" s="83" t="str">
        <f t="shared" si="2"/>
        <v/>
      </c>
      <c r="G21" s="84" t="s">
        <v>36</v>
      </c>
      <c r="H21" s="85" t="s">
        <v>36</v>
      </c>
      <c r="I21" s="86" t="str">
        <f t="shared" si="3"/>
        <v/>
      </c>
      <c r="J21" s="87" t="s">
        <v>36</v>
      </c>
      <c r="K21" s="88" t="s">
        <v>36</v>
      </c>
      <c r="L21" s="89" t="str">
        <f t="shared" si="4"/>
        <v/>
      </c>
      <c r="M21" s="90" t="s">
        <v>36</v>
      </c>
      <c r="N21" s="91" t="s">
        <v>36</v>
      </c>
      <c r="O21" s="92" t="str">
        <f t="shared" si="5"/>
        <v/>
      </c>
      <c r="P21" s="93" t="s">
        <v>36</v>
      </c>
      <c r="Q21" s="94" t="s">
        <v>36</v>
      </c>
      <c r="R21" s="95" t="str">
        <f t="shared" si="6"/>
        <v/>
      </c>
      <c r="S21" s="96" t="s">
        <v>36</v>
      </c>
      <c r="T21" s="97" t="s">
        <v>36</v>
      </c>
      <c r="U21" s="98" t="str">
        <f t="shared" si="7"/>
        <v/>
      </c>
      <c r="V21" s="99" t="s">
        <v>36</v>
      </c>
      <c r="W21" s="100" t="s">
        <v>36</v>
      </c>
      <c r="X21" s="101" t="str">
        <f t="shared" si="8"/>
        <v/>
      </c>
      <c r="Y21" s="102" t="s">
        <v>36</v>
      </c>
      <c r="Z21" s="103" t="s">
        <v>36</v>
      </c>
      <c r="AA21" s="104" t="str">
        <f t="shared" si="9"/>
        <v/>
      </c>
      <c r="AB21" s="105" t="s">
        <v>36</v>
      </c>
      <c r="AC21" s="106" t="s">
        <v>36</v>
      </c>
      <c r="AD21" s="107" t="str">
        <f t="shared" si="10"/>
        <v/>
      </c>
      <c r="AE21" s="108" t="s">
        <v>36</v>
      </c>
      <c r="AF21" s="109" t="s">
        <v>36</v>
      </c>
      <c r="AG21" s="110" t="str">
        <f t="shared" si="11"/>
        <v/>
      </c>
      <c r="AH21" s="111" t="s">
        <v>36</v>
      </c>
      <c r="AI21" s="112" t="s">
        <v>36</v>
      </c>
      <c r="AJ21" s="113">
        <f t="shared" si="12"/>
        <v>0</v>
      </c>
      <c r="AK21" s="114" t="str">
        <f t="shared" si="13"/>
        <v/>
      </c>
      <c r="AL21" s="81" t="s">
        <v>36</v>
      </c>
      <c r="AM21" s="115" t="str">
        <f t="shared" si="14"/>
        <v/>
      </c>
      <c r="AN21" s="116" t="s">
        <v>36</v>
      </c>
      <c r="AO21" s="117" t="str">
        <f t="shared" si="15"/>
        <v/>
      </c>
      <c r="AP21" s="118" t="s">
        <v>36</v>
      </c>
      <c r="AQ21" s="119" t="str">
        <f t="shared" si="16"/>
        <v/>
      </c>
      <c r="AR21" s="120" t="s">
        <v>36</v>
      </c>
      <c r="AS21" s="121" t="str">
        <f t="shared" si="17"/>
        <v/>
      </c>
      <c r="AT21" s="122" t="s">
        <v>36</v>
      </c>
      <c r="AU21" s="123" t="str">
        <f t="shared" si="18"/>
        <v/>
      </c>
      <c r="AV21" s="124" t="s">
        <v>36</v>
      </c>
      <c r="AW21" s="125" t="str">
        <f t="shared" si="19"/>
        <v/>
      </c>
      <c r="AX21" s="99" t="s">
        <v>36</v>
      </c>
      <c r="AY21" s="126">
        <f t="shared" si="20"/>
        <v>0</v>
      </c>
    </row>
    <row r="22" ht="22.5" customHeight="1">
      <c r="A22" s="127">
        <f t="shared" si="21"/>
        <v>18</v>
      </c>
      <c r="B22" s="132"/>
      <c r="C22" s="80" t="str">
        <f t="shared" si="1"/>
        <v/>
      </c>
      <c r="D22" s="81" t="s">
        <v>36</v>
      </c>
      <c r="E22" s="82" t="s">
        <v>36</v>
      </c>
      <c r="F22" s="83" t="str">
        <f t="shared" si="2"/>
        <v/>
      </c>
      <c r="G22" s="84" t="s">
        <v>36</v>
      </c>
      <c r="H22" s="85" t="s">
        <v>36</v>
      </c>
      <c r="I22" s="86" t="str">
        <f t="shared" si="3"/>
        <v/>
      </c>
      <c r="J22" s="87" t="s">
        <v>36</v>
      </c>
      <c r="K22" s="88" t="s">
        <v>36</v>
      </c>
      <c r="L22" s="89" t="str">
        <f t="shared" si="4"/>
        <v/>
      </c>
      <c r="M22" s="90" t="s">
        <v>36</v>
      </c>
      <c r="N22" s="91" t="s">
        <v>36</v>
      </c>
      <c r="O22" s="92" t="str">
        <f t="shared" si="5"/>
        <v/>
      </c>
      <c r="P22" s="93" t="s">
        <v>36</v>
      </c>
      <c r="Q22" s="94" t="s">
        <v>36</v>
      </c>
      <c r="R22" s="95" t="str">
        <f t="shared" si="6"/>
        <v/>
      </c>
      <c r="S22" s="96" t="s">
        <v>36</v>
      </c>
      <c r="T22" s="97" t="s">
        <v>36</v>
      </c>
      <c r="U22" s="98" t="str">
        <f t="shared" si="7"/>
        <v/>
      </c>
      <c r="V22" s="99" t="s">
        <v>36</v>
      </c>
      <c r="W22" s="100" t="s">
        <v>36</v>
      </c>
      <c r="X22" s="101" t="str">
        <f t="shared" si="8"/>
        <v/>
      </c>
      <c r="Y22" s="102" t="s">
        <v>36</v>
      </c>
      <c r="Z22" s="103" t="s">
        <v>36</v>
      </c>
      <c r="AA22" s="104" t="str">
        <f t="shared" si="9"/>
        <v/>
      </c>
      <c r="AB22" s="105" t="s">
        <v>36</v>
      </c>
      <c r="AC22" s="106" t="s">
        <v>36</v>
      </c>
      <c r="AD22" s="107" t="str">
        <f t="shared" si="10"/>
        <v/>
      </c>
      <c r="AE22" s="108" t="s">
        <v>36</v>
      </c>
      <c r="AF22" s="109" t="s">
        <v>36</v>
      </c>
      <c r="AG22" s="110" t="str">
        <f t="shared" si="11"/>
        <v/>
      </c>
      <c r="AH22" s="111" t="s">
        <v>36</v>
      </c>
      <c r="AI22" s="112" t="s">
        <v>36</v>
      </c>
      <c r="AJ22" s="113">
        <f t="shared" si="12"/>
        <v>0</v>
      </c>
      <c r="AK22" s="114" t="str">
        <f t="shared" si="13"/>
        <v/>
      </c>
      <c r="AL22" s="81" t="s">
        <v>36</v>
      </c>
      <c r="AM22" s="115" t="str">
        <f t="shared" si="14"/>
        <v/>
      </c>
      <c r="AN22" s="116" t="s">
        <v>36</v>
      </c>
      <c r="AO22" s="117" t="str">
        <f t="shared" si="15"/>
        <v/>
      </c>
      <c r="AP22" s="118" t="s">
        <v>36</v>
      </c>
      <c r="AQ22" s="119" t="str">
        <f t="shared" si="16"/>
        <v/>
      </c>
      <c r="AR22" s="120" t="s">
        <v>36</v>
      </c>
      <c r="AS22" s="121" t="str">
        <f t="shared" si="17"/>
        <v/>
      </c>
      <c r="AT22" s="122" t="s">
        <v>36</v>
      </c>
      <c r="AU22" s="123" t="str">
        <f t="shared" si="18"/>
        <v/>
      </c>
      <c r="AV22" s="124" t="s">
        <v>36</v>
      </c>
      <c r="AW22" s="125" t="str">
        <f t="shared" si="19"/>
        <v/>
      </c>
      <c r="AX22" s="99" t="s">
        <v>36</v>
      </c>
      <c r="AY22" s="126">
        <f t="shared" si="20"/>
        <v>0</v>
      </c>
    </row>
    <row r="23" ht="22.5" customHeight="1">
      <c r="A23" s="127">
        <f t="shared" si="21"/>
        <v>19</v>
      </c>
      <c r="B23" s="131"/>
      <c r="C23" s="80" t="str">
        <f t="shared" si="1"/>
        <v/>
      </c>
      <c r="D23" s="81" t="s">
        <v>36</v>
      </c>
      <c r="E23" s="82" t="s">
        <v>36</v>
      </c>
      <c r="F23" s="83" t="str">
        <f t="shared" si="2"/>
        <v/>
      </c>
      <c r="G23" s="84" t="s">
        <v>36</v>
      </c>
      <c r="H23" s="85" t="s">
        <v>36</v>
      </c>
      <c r="I23" s="86" t="str">
        <f t="shared" si="3"/>
        <v/>
      </c>
      <c r="J23" s="87" t="s">
        <v>36</v>
      </c>
      <c r="K23" s="88" t="s">
        <v>36</v>
      </c>
      <c r="L23" s="89" t="str">
        <f t="shared" si="4"/>
        <v/>
      </c>
      <c r="M23" s="90" t="s">
        <v>36</v>
      </c>
      <c r="N23" s="91" t="s">
        <v>36</v>
      </c>
      <c r="O23" s="92" t="str">
        <f t="shared" si="5"/>
        <v/>
      </c>
      <c r="P23" s="93" t="s">
        <v>36</v>
      </c>
      <c r="Q23" s="94" t="s">
        <v>36</v>
      </c>
      <c r="R23" s="95" t="str">
        <f t="shared" si="6"/>
        <v/>
      </c>
      <c r="S23" s="96" t="s">
        <v>36</v>
      </c>
      <c r="T23" s="97" t="s">
        <v>36</v>
      </c>
      <c r="U23" s="98" t="str">
        <f t="shared" si="7"/>
        <v/>
      </c>
      <c r="V23" s="99" t="s">
        <v>36</v>
      </c>
      <c r="W23" s="100" t="s">
        <v>36</v>
      </c>
      <c r="X23" s="101" t="str">
        <f t="shared" si="8"/>
        <v/>
      </c>
      <c r="Y23" s="102" t="s">
        <v>36</v>
      </c>
      <c r="Z23" s="103" t="s">
        <v>36</v>
      </c>
      <c r="AA23" s="104" t="str">
        <f t="shared" si="9"/>
        <v/>
      </c>
      <c r="AB23" s="105" t="s">
        <v>36</v>
      </c>
      <c r="AC23" s="106" t="s">
        <v>36</v>
      </c>
      <c r="AD23" s="107" t="str">
        <f t="shared" si="10"/>
        <v/>
      </c>
      <c r="AE23" s="108" t="s">
        <v>36</v>
      </c>
      <c r="AF23" s="109" t="s">
        <v>36</v>
      </c>
      <c r="AG23" s="110" t="str">
        <f t="shared" si="11"/>
        <v/>
      </c>
      <c r="AH23" s="111" t="s">
        <v>36</v>
      </c>
      <c r="AI23" s="112" t="s">
        <v>36</v>
      </c>
      <c r="AJ23" s="113">
        <f t="shared" si="12"/>
        <v>0</v>
      </c>
      <c r="AK23" s="114" t="str">
        <f t="shared" si="13"/>
        <v/>
      </c>
      <c r="AL23" s="81" t="s">
        <v>36</v>
      </c>
      <c r="AM23" s="115" t="str">
        <f t="shared" si="14"/>
        <v/>
      </c>
      <c r="AN23" s="116" t="s">
        <v>36</v>
      </c>
      <c r="AO23" s="117" t="str">
        <f t="shared" si="15"/>
        <v/>
      </c>
      <c r="AP23" s="118" t="s">
        <v>36</v>
      </c>
      <c r="AQ23" s="119" t="str">
        <f t="shared" si="16"/>
        <v/>
      </c>
      <c r="AR23" s="120" t="s">
        <v>36</v>
      </c>
      <c r="AS23" s="121" t="str">
        <f t="shared" si="17"/>
        <v/>
      </c>
      <c r="AT23" s="122" t="s">
        <v>36</v>
      </c>
      <c r="AU23" s="123" t="str">
        <f t="shared" si="18"/>
        <v/>
      </c>
      <c r="AV23" s="124" t="s">
        <v>36</v>
      </c>
      <c r="AW23" s="125" t="str">
        <f t="shared" si="19"/>
        <v/>
      </c>
      <c r="AX23" s="99" t="s">
        <v>36</v>
      </c>
      <c r="AY23" s="126">
        <f t="shared" si="20"/>
        <v>0</v>
      </c>
    </row>
    <row r="24" ht="22.5" customHeight="1">
      <c r="A24" s="127">
        <f t="shared" si="21"/>
        <v>20</v>
      </c>
      <c r="B24" s="131"/>
      <c r="C24" s="80" t="str">
        <f t="shared" si="1"/>
        <v/>
      </c>
      <c r="D24" s="81" t="s">
        <v>36</v>
      </c>
      <c r="E24" s="82" t="s">
        <v>36</v>
      </c>
      <c r="F24" s="83" t="str">
        <f t="shared" si="2"/>
        <v/>
      </c>
      <c r="G24" s="84" t="s">
        <v>36</v>
      </c>
      <c r="H24" s="85" t="s">
        <v>36</v>
      </c>
      <c r="I24" s="86" t="str">
        <f t="shared" si="3"/>
        <v/>
      </c>
      <c r="J24" s="87" t="s">
        <v>36</v>
      </c>
      <c r="K24" s="88" t="s">
        <v>36</v>
      </c>
      <c r="L24" s="89" t="str">
        <f t="shared" si="4"/>
        <v/>
      </c>
      <c r="M24" s="90" t="s">
        <v>36</v>
      </c>
      <c r="N24" s="91" t="s">
        <v>36</v>
      </c>
      <c r="O24" s="92" t="str">
        <f t="shared" si="5"/>
        <v/>
      </c>
      <c r="P24" s="93" t="s">
        <v>36</v>
      </c>
      <c r="Q24" s="94" t="s">
        <v>36</v>
      </c>
      <c r="R24" s="95" t="str">
        <f t="shared" si="6"/>
        <v/>
      </c>
      <c r="S24" s="96" t="s">
        <v>36</v>
      </c>
      <c r="T24" s="97" t="s">
        <v>36</v>
      </c>
      <c r="U24" s="98" t="str">
        <f t="shared" si="7"/>
        <v/>
      </c>
      <c r="V24" s="99" t="s">
        <v>36</v>
      </c>
      <c r="W24" s="100" t="s">
        <v>36</v>
      </c>
      <c r="X24" s="101" t="str">
        <f t="shared" si="8"/>
        <v/>
      </c>
      <c r="Y24" s="102" t="s">
        <v>36</v>
      </c>
      <c r="Z24" s="103" t="s">
        <v>36</v>
      </c>
      <c r="AA24" s="104" t="str">
        <f t="shared" si="9"/>
        <v/>
      </c>
      <c r="AB24" s="105" t="s">
        <v>36</v>
      </c>
      <c r="AC24" s="106" t="s">
        <v>36</v>
      </c>
      <c r="AD24" s="107" t="str">
        <f t="shared" si="10"/>
        <v/>
      </c>
      <c r="AE24" s="108" t="s">
        <v>36</v>
      </c>
      <c r="AF24" s="109" t="s">
        <v>36</v>
      </c>
      <c r="AG24" s="110" t="str">
        <f t="shared" si="11"/>
        <v/>
      </c>
      <c r="AH24" s="111" t="s">
        <v>36</v>
      </c>
      <c r="AI24" s="112" t="s">
        <v>36</v>
      </c>
      <c r="AJ24" s="113">
        <f t="shared" si="12"/>
        <v>0</v>
      </c>
      <c r="AK24" s="114" t="str">
        <f t="shared" si="13"/>
        <v/>
      </c>
      <c r="AL24" s="81" t="s">
        <v>36</v>
      </c>
      <c r="AM24" s="115" t="str">
        <f t="shared" si="14"/>
        <v/>
      </c>
      <c r="AN24" s="116" t="s">
        <v>36</v>
      </c>
      <c r="AO24" s="117" t="str">
        <f t="shared" si="15"/>
        <v/>
      </c>
      <c r="AP24" s="118" t="s">
        <v>36</v>
      </c>
      <c r="AQ24" s="119" t="str">
        <f t="shared" si="16"/>
        <v/>
      </c>
      <c r="AR24" s="120" t="s">
        <v>36</v>
      </c>
      <c r="AS24" s="121" t="str">
        <f t="shared" si="17"/>
        <v/>
      </c>
      <c r="AT24" s="122" t="s">
        <v>36</v>
      </c>
      <c r="AU24" s="123" t="str">
        <f t="shared" si="18"/>
        <v/>
      </c>
      <c r="AV24" s="124" t="s">
        <v>36</v>
      </c>
      <c r="AW24" s="125" t="str">
        <f t="shared" si="19"/>
        <v/>
      </c>
      <c r="AX24" s="99" t="s">
        <v>36</v>
      </c>
      <c r="AY24" s="126">
        <f t="shared" si="20"/>
        <v>0</v>
      </c>
    </row>
    <row r="25" ht="37.5" customHeight="1">
      <c r="A25" s="133" t="s">
        <v>37</v>
      </c>
      <c r="B25" s="134"/>
      <c r="C25" s="135" t="s">
        <v>38</v>
      </c>
      <c r="D25" s="136" t="s">
        <v>39</v>
      </c>
      <c r="E25" s="137" t="s">
        <v>20</v>
      </c>
      <c r="F25" s="138" t="s">
        <v>40</v>
      </c>
      <c r="G25" s="139" t="s">
        <v>39</v>
      </c>
      <c r="H25" s="140" t="s">
        <v>20</v>
      </c>
      <c r="I25" s="141" t="s">
        <v>41</v>
      </c>
      <c r="J25" s="142" t="s">
        <v>39</v>
      </c>
      <c r="K25" s="143" t="s">
        <v>20</v>
      </c>
      <c r="L25" s="144" t="s">
        <v>42</v>
      </c>
      <c r="M25" s="145" t="s">
        <v>39</v>
      </c>
      <c r="N25" s="146" t="s">
        <v>20</v>
      </c>
      <c r="O25" s="147" t="s">
        <v>43</v>
      </c>
      <c r="P25" s="148" t="s">
        <v>39</v>
      </c>
      <c r="Q25" s="149" t="s">
        <v>20</v>
      </c>
      <c r="R25" s="150" t="s">
        <v>44</v>
      </c>
      <c r="S25" s="151" t="s">
        <v>39</v>
      </c>
      <c r="T25" s="152" t="s">
        <v>20</v>
      </c>
      <c r="U25" s="153" t="s">
        <v>45</v>
      </c>
      <c r="V25" s="154" t="s">
        <v>39</v>
      </c>
      <c r="W25" s="155" t="s">
        <v>20</v>
      </c>
      <c r="X25" s="156" t="s">
        <v>46</v>
      </c>
      <c r="Y25" s="156" t="s">
        <v>39</v>
      </c>
      <c r="Z25" s="157" t="s">
        <v>20</v>
      </c>
      <c r="AA25" s="158" t="s">
        <v>46</v>
      </c>
      <c r="AB25" s="158" t="s">
        <v>39</v>
      </c>
      <c r="AC25" s="158" t="s">
        <v>20</v>
      </c>
      <c r="AD25" s="159" t="s">
        <v>40</v>
      </c>
      <c r="AE25" s="160" t="s">
        <v>39</v>
      </c>
      <c r="AF25" s="161" t="s">
        <v>20</v>
      </c>
      <c r="AG25" s="162" t="s">
        <v>47</v>
      </c>
      <c r="AH25" s="54" t="s">
        <v>39</v>
      </c>
      <c r="AI25" s="163" t="s">
        <v>20</v>
      </c>
      <c r="AJ25" s="164" t="s">
        <v>3</v>
      </c>
      <c r="AK25" s="165" t="s">
        <v>39</v>
      </c>
      <c r="AL25" s="13"/>
      <c r="AM25" s="166" t="s">
        <v>39</v>
      </c>
      <c r="AN25" s="13"/>
      <c r="AO25" s="167" t="s">
        <v>39</v>
      </c>
      <c r="AP25" s="13"/>
      <c r="AQ25" s="168" t="s">
        <v>39</v>
      </c>
      <c r="AR25" s="13"/>
      <c r="AS25" s="169" t="s">
        <v>39</v>
      </c>
      <c r="AT25" s="13"/>
      <c r="AU25" s="170" t="s">
        <v>39</v>
      </c>
      <c r="AV25" s="13"/>
      <c r="AW25" s="171" t="s">
        <v>39</v>
      </c>
      <c r="AX25" s="172"/>
      <c r="AY25" s="173" t="s">
        <v>3</v>
      </c>
    </row>
    <row r="26" ht="24.75" customHeight="1">
      <c r="A26" s="174"/>
      <c r="B26" s="13"/>
      <c r="C26" s="175">
        <f t="shared" ref="C26:AJ26" si="22">SUM(C5:C24)</f>
        <v>99.20224206</v>
      </c>
      <c r="D26" s="176">
        <f t="shared" si="22"/>
        <v>175771.96</v>
      </c>
      <c r="E26" s="177">
        <f t="shared" si="22"/>
        <v>683620</v>
      </c>
      <c r="F26" s="178">
        <f t="shared" si="22"/>
        <v>154.8030661</v>
      </c>
      <c r="G26" s="179">
        <f t="shared" si="22"/>
        <v>274355.93</v>
      </c>
      <c r="H26" s="180">
        <f t="shared" si="22"/>
        <v>1321204</v>
      </c>
      <c r="I26" s="181">
        <f t="shared" si="22"/>
        <v>15.2103969</v>
      </c>
      <c r="J26" s="182">
        <f t="shared" si="22"/>
        <v>4648.59</v>
      </c>
      <c r="K26" s="183">
        <f t="shared" si="22"/>
        <v>186858</v>
      </c>
      <c r="L26" s="184">
        <f t="shared" si="22"/>
        <v>1922.264315</v>
      </c>
      <c r="M26" s="185">
        <f t="shared" si="22"/>
        <v>1608.93</v>
      </c>
      <c r="N26" s="186">
        <f t="shared" si="22"/>
        <v>201761</v>
      </c>
      <c r="O26" s="187">
        <f t="shared" si="22"/>
        <v>84.71899986</v>
      </c>
      <c r="P26" s="188">
        <f t="shared" si="22"/>
        <v>150146.63</v>
      </c>
      <c r="Q26" s="189">
        <f t="shared" si="22"/>
        <v>489318</v>
      </c>
      <c r="R26" s="190">
        <f t="shared" si="22"/>
        <v>7.168329911</v>
      </c>
      <c r="S26" s="191">
        <f t="shared" si="22"/>
        <v>106.59</v>
      </c>
      <c r="T26" s="192">
        <f t="shared" si="22"/>
        <v>475</v>
      </c>
      <c r="U26" s="193">
        <f t="shared" si="22"/>
        <v>190.0611542</v>
      </c>
      <c r="V26" s="194">
        <f t="shared" si="22"/>
        <v>69.01</v>
      </c>
      <c r="W26" s="195">
        <f t="shared" si="22"/>
        <v>38</v>
      </c>
      <c r="X26" s="196">
        <f t="shared" si="22"/>
        <v>138.2113616</v>
      </c>
      <c r="Y26" s="197">
        <f t="shared" si="22"/>
        <v>245003.1343</v>
      </c>
      <c r="Z26" s="198">
        <f t="shared" si="22"/>
        <v>339802</v>
      </c>
      <c r="AA26" s="199">
        <f t="shared" si="22"/>
        <v>81.79785873</v>
      </c>
      <c r="AB26" s="200">
        <f t="shared" si="22"/>
        <v>139056.3598</v>
      </c>
      <c r="AC26" s="201">
        <f t="shared" si="22"/>
        <v>422001</v>
      </c>
      <c r="AD26" s="202">
        <f t="shared" si="22"/>
        <v>26.42983642</v>
      </c>
      <c r="AE26" s="203">
        <f t="shared" si="22"/>
        <v>46851.65</v>
      </c>
      <c r="AF26" s="204">
        <f t="shared" si="22"/>
        <v>408160</v>
      </c>
      <c r="AG26" s="205">
        <f t="shared" si="22"/>
        <v>9.214670079</v>
      </c>
      <c r="AH26" s="206">
        <f t="shared" si="22"/>
        <v>0</v>
      </c>
      <c r="AI26" s="207">
        <f t="shared" si="22"/>
        <v>45</v>
      </c>
      <c r="AJ26" s="208">
        <f t="shared" si="22"/>
        <v>1037627.999</v>
      </c>
      <c r="AK26" s="209">
        <f>SUM(AL5:AL24)</f>
        <v>0</v>
      </c>
      <c r="AL26" s="13"/>
      <c r="AM26" s="210">
        <f>SUM(AN5:AN24)</f>
        <v>0</v>
      </c>
      <c r="AN26" s="13"/>
      <c r="AO26" s="211">
        <f>SUM(AP5:AP24)</f>
        <v>0</v>
      </c>
      <c r="AP26" s="13"/>
      <c r="AQ26" s="212">
        <f>SUM(AR5:AR24)</f>
        <v>0</v>
      </c>
      <c r="AR26" s="13"/>
      <c r="AS26" s="213">
        <f>SUM(AT5:AT24)</f>
        <v>0</v>
      </c>
      <c r="AT26" s="13"/>
      <c r="AU26" s="214">
        <f>SUM(AV5:AV24)</f>
        <v>0</v>
      </c>
      <c r="AV26" s="13"/>
      <c r="AW26" s="215">
        <f>SUM(AX5:AX24)</f>
        <v>160.88</v>
      </c>
      <c r="AX26" s="13"/>
      <c r="AY26" s="216">
        <f>SUM(AY5:AY24)</f>
        <v>160.88</v>
      </c>
    </row>
    <row r="27" ht="22.5" customHeight="1"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217"/>
      <c r="AX27" s="217"/>
      <c r="AY27" s="217"/>
    </row>
    <row r="28" ht="22.5" customHeight="1"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</row>
    <row r="29" ht="22.5" customHeight="1"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</row>
    <row r="30" ht="22.5" customHeight="1"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7"/>
      <c r="AW30" s="217"/>
      <c r="AX30" s="217"/>
      <c r="AY30" s="217"/>
    </row>
    <row r="31" ht="22.5" customHeight="1"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</row>
    <row r="32" ht="22.5" customHeight="1"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7"/>
      <c r="AT32" s="217"/>
      <c r="AU32" s="217"/>
      <c r="AV32" s="217"/>
      <c r="AW32" s="217"/>
      <c r="AX32" s="217"/>
      <c r="AY32" s="217"/>
    </row>
    <row r="33" ht="22.5" customHeight="1"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217"/>
      <c r="AX33" s="217"/>
      <c r="AY33" s="217"/>
    </row>
    <row r="34" ht="22.5" customHeight="1"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217"/>
      <c r="AX34" s="217"/>
      <c r="AY34" s="217"/>
    </row>
    <row r="35" ht="22.5" customHeight="1"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</row>
    <row r="36" ht="22.5" customHeight="1"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7"/>
      <c r="AW36" s="217"/>
      <c r="AX36" s="217"/>
      <c r="AY36" s="217"/>
    </row>
    <row r="37" ht="22.5" customHeight="1"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  <c r="AL37" s="217"/>
      <c r="AM37" s="217"/>
      <c r="AN37" s="217"/>
      <c r="AO37" s="217"/>
      <c r="AP37" s="217"/>
      <c r="AQ37" s="217"/>
      <c r="AR37" s="217"/>
      <c r="AS37" s="217"/>
      <c r="AT37" s="217"/>
      <c r="AU37" s="217"/>
      <c r="AV37" s="217"/>
      <c r="AW37" s="217"/>
      <c r="AX37" s="217"/>
      <c r="AY37" s="217"/>
    </row>
    <row r="38" ht="22.5" customHeight="1"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</row>
    <row r="39" ht="22.5" customHeight="1"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7"/>
      <c r="AX39" s="217"/>
      <c r="AY39" s="217"/>
    </row>
    <row r="40" ht="22.5" customHeight="1"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7"/>
    </row>
    <row r="41" ht="22.5" customHeight="1"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</row>
    <row r="42" ht="22.5" customHeight="1"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</row>
    <row r="43" ht="22.5" customHeight="1"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</row>
    <row r="44" ht="22.5" customHeight="1"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</row>
    <row r="45" ht="22.5" customHeight="1"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217"/>
      <c r="AX45" s="217"/>
      <c r="AY45" s="217"/>
    </row>
    <row r="46" ht="22.5" customHeight="1"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217"/>
      <c r="AX46" s="217"/>
      <c r="AY46" s="217"/>
    </row>
    <row r="47" ht="22.5" customHeight="1"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</row>
    <row r="48" ht="22.5" customHeight="1"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</row>
    <row r="49" ht="22.5" customHeight="1"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</row>
    <row r="50" ht="22.5" customHeight="1"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7"/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7"/>
      <c r="AX50" s="217"/>
      <c r="AY50" s="217"/>
    </row>
    <row r="51" ht="22.5" customHeight="1"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7"/>
      <c r="AX51" s="217"/>
      <c r="AY51" s="217"/>
    </row>
    <row r="52" ht="22.5" customHeight="1"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  <c r="AW52" s="217"/>
      <c r="AX52" s="217"/>
      <c r="AY52" s="217"/>
    </row>
    <row r="53" ht="22.5" customHeight="1"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7"/>
      <c r="AN53" s="217"/>
      <c r="AO53" s="217"/>
      <c r="AP53" s="217"/>
      <c r="AQ53" s="217"/>
      <c r="AR53" s="217"/>
      <c r="AS53" s="217"/>
      <c r="AT53" s="217"/>
      <c r="AU53" s="217"/>
      <c r="AV53" s="217"/>
      <c r="AW53" s="217"/>
      <c r="AX53" s="217"/>
      <c r="AY53" s="217"/>
    </row>
    <row r="54" ht="22.5" customHeight="1"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  <c r="AW54" s="217"/>
      <c r="AX54" s="217"/>
      <c r="AY54" s="217"/>
    </row>
    <row r="55" ht="22.5" customHeight="1"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</row>
    <row r="56" ht="22.5" customHeight="1"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7"/>
      <c r="AX56" s="217"/>
      <c r="AY56" s="217"/>
    </row>
    <row r="57" ht="22.5" customHeight="1"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  <c r="AL57" s="217"/>
      <c r="AM57" s="217"/>
      <c r="AN57" s="217"/>
      <c r="AO57" s="217"/>
      <c r="AP57" s="217"/>
      <c r="AQ57" s="217"/>
      <c r="AR57" s="217"/>
      <c r="AS57" s="217"/>
      <c r="AT57" s="217"/>
      <c r="AU57" s="217"/>
      <c r="AV57" s="217"/>
      <c r="AW57" s="217"/>
      <c r="AX57" s="217"/>
      <c r="AY57" s="217"/>
    </row>
    <row r="58" ht="22.5" customHeight="1"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7"/>
      <c r="AM58" s="217"/>
      <c r="AN58" s="217"/>
      <c r="AO58" s="217"/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</row>
    <row r="59" ht="22.5" customHeight="1"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7"/>
      <c r="AM59" s="217"/>
      <c r="AN59" s="217"/>
      <c r="AO59" s="217"/>
      <c r="AP59" s="217"/>
      <c r="AQ59" s="217"/>
      <c r="AR59" s="217"/>
      <c r="AS59" s="217"/>
      <c r="AT59" s="217"/>
      <c r="AU59" s="217"/>
      <c r="AV59" s="217"/>
      <c r="AW59" s="217"/>
      <c r="AX59" s="217"/>
      <c r="AY59" s="217"/>
    </row>
    <row r="60" ht="22.5" customHeight="1"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7"/>
      <c r="AX60" s="217"/>
      <c r="AY60" s="217"/>
    </row>
    <row r="61" ht="22.5" customHeight="1"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7"/>
      <c r="AT61" s="217"/>
      <c r="AU61" s="217"/>
      <c r="AV61" s="217"/>
      <c r="AW61" s="217"/>
      <c r="AX61" s="217"/>
      <c r="AY61" s="217"/>
    </row>
    <row r="62" ht="22.5" customHeight="1"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  <c r="AL62" s="217"/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  <c r="AW62" s="217"/>
      <c r="AX62" s="217"/>
      <c r="AY62" s="217"/>
    </row>
    <row r="63" ht="22.5" customHeight="1"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7"/>
      <c r="AM63" s="217"/>
      <c r="AN63" s="217"/>
      <c r="AO63" s="217"/>
      <c r="AP63" s="217"/>
      <c r="AQ63" s="217"/>
      <c r="AR63" s="217"/>
      <c r="AS63" s="217"/>
      <c r="AT63" s="217"/>
      <c r="AU63" s="217"/>
      <c r="AV63" s="217"/>
      <c r="AW63" s="217"/>
      <c r="AX63" s="217"/>
      <c r="AY63" s="217"/>
    </row>
    <row r="64" ht="22.5" customHeight="1"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7"/>
      <c r="AM64" s="217"/>
      <c r="AN64" s="217"/>
      <c r="AO64" s="217"/>
      <c r="AP64" s="217"/>
      <c r="AQ64" s="217"/>
      <c r="AR64" s="217"/>
      <c r="AS64" s="217"/>
      <c r="AT64" s="217"/>
      <c r="AU64" s="217"/>
      <c r="AV64" s="217"/>
      <c r="AW64" s="217"/>
      <c r="AX64" s="217"/>
      <c r="AY64" s="217"/>
    </row>
    <row r="65" ht="22.5" customHeight="1"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  <c r="AS65" s="217"/>
      <c r="AT65" s="217"/>
      <c r="AU65" s="217"/>
      <c r="AV65" s="217"/>
      <c r="AW65" s="217"/>
      <c r="AX65" s="217"/>
      <c r="AY65" s="217"/>
    </row>
    <row r="66" ht="22.5" customHeight="1"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7"/>
      <c r="AM66" s="217"/>
      <c r="AN66" s="217"/>
      <c r="AO66" s="217"/>
      <c r="AP66" s="217"/>
      <c r="AQ66" s="217"/>
      <c r="AR66" s="217"/>
      <c r="AS66" s="217"/>
      <c r="AT66" s="217"/>
      <c r="AU66" s="217"/>
      <c r="AV66" s="217"/>
      <c r="AW66" s="217"/>
      <c r="AX66" s="217"/>
      <c r="AY66" s="217"/>
    </row>
    <row r="67" ht="22.5" customHeight="1"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7"/>
      <c r="AX67" s="217"/>
      <c r="AY67" s="217"/>
    </row>
    <row r="68" ht="22.5" customHeight="1"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17"/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</row>
    <row r="69" ht="22.5" customHeight="1"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  <c r="AG69" s="217"/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  <c r="AS69" s="217"/>
      <c r="AT69" s="217"/>
      <c r="AU69" s="217"/>
      <c r="AV69" s="217"/>
      <c r="AW69" s="217"/>
      <c r="AX69" s="217"/>
      <c r="AY69" s="217"/>
    </row>
    <row r="70" ht="22.5" customHeight="1"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  <c r="AE70" s="217"/>
      <c r="AF70" s="217"/>
      <c r="AG70" s="217"/>
      <c r="AH70" s="217"/>
      <c r="AI70" s="217"/>
      <c r="AJ70" s="217"/>
      <c r="AK70" s="217"/>
      <c r="AL70" s="217"/>
      <c r="AM70" s="217"/>
      <c r="AN70" s="217"/>
      <c r="AO70" s="217"/>
      <c r="AP70" s="217"/>
      <c r="AQ70" s="217"/>
      <c r="AR70" s="217"/>
      <c r="AS70" s="217"/>
      <c r="AT70" s="217"/>
      <c r="AU70" s="217"/>
      <c r="AV70" s="217"/>
      <c r="AW70" s="217"/>
      <c r="AX70" s="217"/>
      <c r="AY70" s="217"/>
    </row>
    <row r="71" ht="22.5" customHeight="1"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  <c r="AB71" s="217"/>
      <c r="AC71" s="217"/>
      <c r="AD71" s="217"/>
      <c r="AE71" s="217"/>
      <c r="AF71" s="217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  <c r="AS71" s="217"/>
      <c r="AT71" s="217"/>
      <c r="AU71" s="217"/>
      <c r="AV71" s="217"/>
      <c r="AW71" s="217"/>
      <c r="AX71" s="217"/>
      <c r="AY71" s="217"/>
    </row>
    <row r="72" ht="22.5" customHeight="1"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7"/>
      <c r="AT72" s="217"/>
      <c r="AU72" s="217"/>
      <c r="AV72" s="217"/>
      <c r="AW72" s="217"/>
      <c r="AX72" s="217"/>
      <c r="AY72" s="217"/>
    </row>
    <row r="73" ht="22.5" customHeight="1"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  <c r="AS73" s="217"/>
      <c r="AT73" s="217"/>
      <c r="AU73" s="217"/>
      <c r="AV73" s="217"/>
      <c r="AW73" s="217"/>
      <c r="AX73" s="217"/>
      <c r="AY73" s="217"/>
    </row>
    <row r="74" ht="22.5" customHeight="1"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17"/>
      <c r="AB74" s="217"/>
      <c r="AC74" s="217"/>
      <c r="AD74" s="217"/>
      <c r="AE74" s="217"/>
      <c r="AF74" s="217"/>
      <c r="AG74" s="217"/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  <c r="AR74" s="217"/>
      <c r="AS74" s="217"/>
      <c r="AT74" s="217"/>
      <c r="AU74" s="217"/>
      <c r="AV74" s="217"/>
      <c r="AW74" s="217"/>
      <c r="AX74" s="217"/>
      <c r="AY74" s="217"/>
    </row>
    <row r="75" ht="22.5" customHeight="1"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  <c r="AB75" s="217"/>
      <c r="AC75" s="217"/>
      <c r="AD75" s="217"/>
      <c r="AE75" s="217"/>
      <c r="AF75" s="217"/>
      <c r="AG75" s="217"/>
      <c r="AH75" s="217"/>
      <c r="AI75" s="217"/>
      <c r="AJ75" s="217"/>
      <c r="AK75" s="217"/>
      <c r="AL75" s="217"/>
      <c r="AM75" s="217"/>
      <c r="AN75" s="217"/>
      <c r="AO75" s="217"/>
      <c r="AP75" s="217"/>
      <c r="AQ75" s="217"/>
      <c r="AR75" s="217"/>
      <c r="AS75" s="217"/>
      <c r="AT75" s="217"/>
      <c r="AU75" s="217"/>
      <c r="AV75" s="217"/>
      <c r="AW75" s="217"/>
      <c r="AX75" s="217"/>
      <c r="AY75" s="217"/>
    </row>
    <row r="76" ht="22.5" customHeight="1"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  <c r="AA76" s="217"/>
      <c r="AB76" s="217"/>
      <c r="AC76" s="217"/>
      <c r="AD76" s="217"/>
      <c r="AE76" s="217"/>
      <c r="AF76" s="217"/>
      <c r="AG76" s="217"/>
      <c r="AH76" s="217"/>
      <c r="AI76" s="217"/>
      <c r="AJ76" s="217"/>
      <c r="AK76" s="217"/>
      <c r="AL76" s="217"/>
      <c r="AM76" s="217"/>
      <c r="AN76" s="217"/>
      <c r="AO76" s="217"/>
      <c r="AP76" s="217"/>
      <c r="AQ76" s="217"/>
      <c r="AR76" s="217"/>
      <c r="AS76" s="217"/>
      <c r="AT76" s="217"/>
      <c r="AU76" s="217"/>
      <c r="AV76" s="217"/>
      <c r="AW76" s="217"/>
      <c r="AX76" s="217"/>
      <c r="AY76" s="217"/>
    </row>
    <row r="77" ht="22.5" customHeight="1"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  <c r="AA77" s="217"/>
      <c r="AB77" s="217"/>
      <c r="AC77" s="217"/>
      <c r="AD77" s="217"/>
      <c r="AE77" s="217"/>
      <c r="AF77" s="217"/>
      <c r="AG77" s="217"/>
      <c r="AH77" s="217"/>
      <c r="AI77" s="217"/>
      <c r="AJ77" s="217"/>
      <c r="AK77" s="217"/>
      <c r="AL77" s="217"/>
      <c r="AM77" s="217"/>
      <c r="AN77" s="217"/>
      <c r="AO77" s="217"/>
      <c r="AP77" s="217"/>
      <c r="AQ77" s="217"/>
      <c r="AR77" s="217"/>
      <c r="AS77" s="217"/>
      <c r="AT77" s="217"/>
      <c r="AU77" s="217"/>
      <c r="AV77" s="217"/>
      <c r="AW77" s="217"/>
      <c r="AX77" s="217"/>
      <c r="AY77" s="217"/>
    </row>
    <row r="78" ht="22.5" customHeight="1"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  <c r="AB78" s="217"/>
      <c r="AC78" s="217"/>
      <c r="AD78" s="217"/>
      <c r="AE78" s="217"/>
      <c r="AF78" s="217"/>
      <c r="AG78" s="217"/>
      <c r="AH78" s="217"/>
      <c r="AI78" s="217"/>
      <c r="AJ78" s="217"/>
      <c r="AK78" s="217"/>
      <c r="AL78" s="217"/>
      <c r="AM78" s="217"/>
      <c r="AN78" s="217"/>
      <c r="AO78" s="217"/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</row>
    <row r="79" ht="22.5" customHeight="1"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</row>
    <row r="80" ht="22.5" customHeight="1"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  <c r="AA80" s="217"/>
      <c r="AB80" s="217"/>
      <c r="AC80" s="217"/>
      <c r="AD80" s="217"/>
      <c r="AE80" s="217"/>
      <c r="AF80" s="217"/>
      <c r="AG80" s="217"/>
      <c r="AH80" s="217"/>
      <c r="AI80" s="217"/>
      <c r="AJ80" s="217"/>
      <c r="AK80" s="217"/>
      <c r="AL80" s="217"/>
      <c r="AM80" s="217"/>
      <c r="AN80" s="217"/>
      <c r="AO80" s="217"/>
      <c r="AP80" s="217"/>
      <c r="AQ80" s="217"/>
      <c r="AR80" s="217"/>
      <c r="AS80" s="217"/>
      <c r="AT80" s="217"/>
      <c r="AU80" s="217"/>
      <c r="AV80" s="217"/>
      <c r="AW80" s="217"/>
      <c r="AX80" s="217"/>
      <c r="AY80" s="217"/>
    </row>
    <row r="81" ht="22.5" customHeight="1"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  <c r="AA81" s="217"/>
      <c r="AB81" s="217"/>
      <c r="AC81" s="217"/>
      <c r="AD81" s="217"/>
      <c r="AE81" s="217"/>
      <c r="AF81" s="217"/>
      <c r="AG81" s="217"/>
      <c r="AH81" s="217"/>
      <c r="AI81" s="217"/>
      <c r="AJ81" s="217"/>
      <c r="AK81" s="217"/>
      <c r="AL81" s="217"/>
      <c r="AM81" s="217"/>
      <c r="AN81" s="217"/>
      <c r="AO81" s="217"/>
      <c r="AP81" s="217"/>
      <c r="AQ81" s="217"/>
      <c r="AR81" s="217"/>
      <c r="AS81" s="217"/>
      <c r="AT81" s="217"/>
      <c r="AU81" s="217"/>
      <c r="AV81" s="217"/>
      <c r="AW81" s="217"/>
      <c r="AX81" s="217"/>
      <c r="AY81" s="217"/>
    </row>
    <row r="82" ht="22.5" customHeight="1"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17"/>
      <c r="AT82" s="217"/>
      <c r="AU82" s="217"/>
      <c r="AV82" s="217"/>
      <c r="AW82" s="217"/>
      <c r="AX82" s="217"/>
      <c r="AY82" s="217"/>
    </row>
    <row r="83" ht="22.5" customHeight="1"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</row>
    <row r="84" ht="22.5" customHeight="1"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</row>
    <row r="85" ht="22.5" customHeight="1"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</row>
    <row r="86" ht="22.5" customHeight="1"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</row>
    <row r="87" ht="22.5" customHeight="1"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</row>
    <row r="88" ht="22.5" customHeight="1"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  <c r="AA88" s="217"/>
      <c r="AB88" s="217"/>
      <c r="AC88" s="217"/>
      <c r="AD88" s="217"/>
      <c r="AE88" s="217"/>
      <c r="AF88" s="217"/>
      <c r="AG88" s="217"/>
      <c r="AH88" s="217"/>
      <c r="AI88" s="217"/>
      <c r="AJ88" s="217"/>
      <c r="AK88" s="217"/>
      <c r="AL88" s="217"/>
      <c r="AM88" s="217"/>
      <c r="AN88" s="217"/>
      <c r="AO88" s="217"/>
      <c r="AP88" s="217"/>
      <c r="AQ88" s="217"/>
      <c r="AR88" s="217"/>
      <c r="AS88" s="217"/>
      <c r="AT88" s="217"/>
      <c r="AU88" s="217"/>
      <c r="AV88" s="217"/>
      <c r="AW88" s="217"/>
      <c r="AX88" s="217"/>
      <c r="AY88" s="217"/>
    </row>
    <row r="89" ht="22.5" customHeight="1"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  <c r="AB89" s="217"/>
      <c r="AC89" s="217"/>
      <c r="AD89" s="217"/>
      <c r="AE89" s="217"/>
      <c r="AF89" s="217"/>
      <c r="AG89" s="217"/>
      <c r="AH89" s="217"/>
      <c r="AI89" s="217"/>
      <c r="AJ89" s="217"/>
      <c r="AK89" s="217"/>
      <c r="AL89" s="217"/>
      <c r="AM89" s="217"/>
      <c r="AN89" s="217"/>
      <c r="AO89" s="217"/>
      <c r="AP89" s="217"/>
      <c r="AQ89" s="217"/>
      <c r="AR89" s="217"/>
      <c r="AS89" s="217"/>
      <c r="AT89" s="217"/>
      <c r="AU89" s="217"/>
      <c r="AV89" s="217"/>
      <c r="AW89" s="217"/>
      <c r="AX89" s="217"/>
      <c r="AY89" s="217"/>
    </row>
    <row r="90" ht="22.5" customHeight="1"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  <c r="AB90" s="217"/>
      <c r="AC90" s="217"/>
      <c r="AD90" s="217"/>
      <c r="AE90" s="217"/>
      <c r="AF90" s="217"/>
      <c r="AG90" s="217"/>
      <c r="AH90" s="217"/>
      <c r="AI90" s="217"/>
      <c r="AJ90" s="217"/>
      <c r="AK90" s="217"/>
      <c r="AL90" s="217"/>
      <c r="AM90" s="217"/>
      <c r="AN90" s="217"/>
      <c r="AO90" s="217"/>
      <c r="AP90" s="217"/>
      <c r="AQ90" s="217"/>
      <c r="AR90" s="217"/>
      <c r="AS90" s="217"/>
      <c r="AT90" s="217"/>
      <c r="AU90" s="217"/>
      <c r="AV90" s="217"/>
      <c r="AW90" s="217"/>
      <c r="AX90" s="217"/>
      <c r="AY90" s="217"/>
    </row>
    <row r="91" ht="22.5" customHeight="1"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  <c r="AA91" s="217"/>
      <c r="AB91" s="217"/>
      <c r="AC91" s="217"/>
      <c r="AD91" s="217"/>
      <c r="AE91" s="217"/>
      <c r="AF91" s="217"/>
      <c r="AG91" s="217"/>
      <c r="AH91" s="217"/>
      <c r="AI91" s="217"/>
      <c r="AJ91" s="217"/>
      <c r="AK91" s="217"/>
      <c r="AL91" s="217"/>
      <c r="AM91" s="217"/>
      <c r="AN91" s="217"/>
      <c r="AO91" s="217"/>
      <c r="AP91" s="217"/>
      <c r="AQ91" s="217"/>
      <c r="AR91" s="217"/>
      <c r="AS91" s="217"/>
      <c r="AT91" s="217"/>
      <c r="AU91" s="217"/>
      <c r="AV91" s="217"/>
      <c r="AW91" s="217"/>
      <c r="AX91" s="217"/>
      <c r="AY91" s="217"/>
    </row>
    <row r="92" ht="22.5" customHeight="1"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7"/>
      <c r="AE92" s="217"/>
      <c r="AF92" s="217"/>
      <c r="AG92" s="217"/>
      <c r="AH92" s="217"/>
      <c r="AI92" s="217"/>
      <c r="AJ92" s="217"/>
      <c r="AK92" s="217"/>
      <c r="AL92" s="217"/>
      <c r="AM92" s="217"/>
      <c r="AN92" s="217"/>
      <c r="AO92" s="217"/>
      <c r="AP92" s="217"/>
      <c r="AQ92" s="217"/>
      <c r="AR92" s="217"/>
      <c r="AS92" s="217"/>
      <c r="AT92" s="217"/>
      <c r="AU92" s="217"/>
      <c r="AV92" s="217"/>
      <c r="AW92" s="217"/>
      <c r="AX92" s="217"/>
      <c r="AY92" s="217"/>
    </row>
    <row r="93" ht="22.5" customHeight="1"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  <c r="AA93" s="217"/>
      <c r="AB93" s="217"/>
      <c r="AC93" s="217"/>
      <c r="AD93" s="217"/>
      <c r="AE93" s="217"/>
      <c r="AF93" s="217"/>
      <c r="AG93" s="217"/>
      <c r="AH93" s="217"/>
      <c r="AI93" s="217"/>
      <c r="AJ93" s="217"/>
      <c r="AK93" s="217"/>
      <c r="AL93" s="217"/>
      <c r="AM93" s="217"/>
      <c r="AN93" s="217"/>
      <c r="AO93" s="217"/>
      <c r="AP93" s="217"/>
      <c r="AQ93" s="217"/>
      <c r="AR93" s="217"/>
      <c r="AS93" s="217"/>
      <c r="AT93" s="217"/>
      <c r="AU93" s="217"/>
      <c r="AV93" s="217"/>
      <c r="AW93" s="217"/>
      <c r="AX93" s="217"/>
      <c r="AY93" s="217"/>
    </row>
    <row r="94" ht="22.5" customHeight="1"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  <c r="AA94" s="217"/>
      <c r="AB94" s="217"/>
      <c r="AC94" s="217"/>
      <c r="AD94" s="217"/>
      <c r="AE94" s="217"/>
      <c r="AF94" s="217"/>
      <c r="AG94" s="217"/>
      <c r="AH94" s="217"/>
      <c r="AI94" s="217"/>
      <c r="AJ94" s="217"/>
      <c r="AK94" s="217"/>
      <c r="AL94" s="217"/>
      <c r="AM94" s="217"/>
      <c r="AN94" s="217"/>
      <c r="AO94" s="217"/>
      <c r="AP94" s="217"/>
      <c r="AQ94" s="217"/>
      <c r="AR94" s="217"/>
      <c r="AS94" s="217"/>
      <c r="AT94" s="217"/>
      <c r="AU94" s="217"/>
      <c r="AV94" s="217"/>
      <c r="AW94" s="217"/>
      <c r="AX94" s="217"/>
      <c r="AY94" s="217"/>
    </row>
    <row r="95" ht="22.5" customHeight="1"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7"/>
      <c r="AK95" s="217"/>
      <c r="AL95" s="217"/>
      <c r="AM95" s="217"/>
      <c r="AN95" s="217"/>
      <c r="AO95" s="217"/>
      <c r="AP95" s="217"/>
      <c r="AQ95" s="217"/>
      <c r="AR95" s="217"/>
      <c r="AS95" s="217"/>
      <c r="AT95" s="217"/>
      <c r="AU95" s="217"/>
      <c r="AV95" s="217"/>
      <c r="AW95" s="217"/>
      <c r="AX95" s="217"/>
      <c r="AY95" s="217"/>
    </row>
    <row r="96" ht="22.5" customHeight="1"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  <c r="AA96" s="217"/>
      <c r="AB96" s="217"/>
      <c r="AC96" s="217"/>
      <c r="AD96" s="217"/>
      <c r="AE96" s="217"/>
      <c r="AF96" s="217"/>
      <c r="AG96" s="217"/>
      <c r="AH96" s="217"/>
      <c r="AI96" s="217"/>
      <c r="AJ96" s="217"/>
      <c r="AK96" s="217"/>
      <c r="AL96" s="217"/>
      <c r="AM96" s="217"/>
      <c r="AN96" s="217"/>
      <c r="AO96" s="217"/>
      <c r="AP96" s="217"/>
      <c r="AQ96" s="217"/>
      <c r="AR96" s="217"/>
      <c r="AS96" s="217"/>
      <c r="AT96" s="217"/>
      <c r="AU96" s="217"/>
      <c r="AV96" s="217"/>
      <c r="AW96" s="217"/>
      <c r="AX96" s="217"/>
      <c r="AY96" s="217"/>
    </row>
    <row r="97" ht="22.5" customHeight="1"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  <c r="AA97" s="217"/>
      <c r="AB97" s="217"/>
      <c r="AC97" s="217"/>
      <c r="AD97" s="217"/>
      <c r="AE97" s="217"/>
      <c r="AF97" s="217"/>
      <c r="AG97" s="217"/>
      <c r="AH97" s="217"/>
      <c r="AI97" s="217"/>
      <c r="AJ97" s="217"/>
      <c r="AK97" s="217"/>
      <c r="AL97" s="217"/>
      <c r="AM97" s="217"/>
      <c r="AN97" s="217"/>
      <c r="AO97" s="217"/>
      <c r="AP97" s="217"/>
      <c r="AQ97" s="217"/>
      <c r="AR97" s="217"/>
      <c r="AS97" s="217"/>
      <c r="AT97" s="217"/>
      <c r="AU97" s="217"/>
      <c r="AV97" s="217"/>
      <c r="AW97" s="217"/>
      <c r="AX97" s="217"/>
      <c r="AY97" s="217"/>
    </row>
    <row r="98" ht="22.5" customHeight="1"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217"/>
      <c r="AB98" s="217"/>
      <c r="AC98" s="217"/>
      <c r="AD98" s="217"/>
      <c r="AE98" s="217"/>
      <c r="AF98" s="217"/>
      <c r="AG98" s="217"/>
      <c r="AH98" s="217"/>
      <c r="AI98" s="217"/>
      <c r="AJ98" s="217"/>
      <c r="AK98" s="217"/>
      <c r="AL98" s="217"/>
      <c r="AM98" s="217"/>
      <c r="AN98" s="217"/>
      <c r="AO98" s="217"/>
      <c r="AP98" s="217"/>
      <c r="AQ98" s="217"/>
      <c r="AR98" s="217"/>
      <c r="AS98" s="217"/>
      <c r="AT98" s="217"/>
      <c r="AU98" s="217"/>
      <c r="AV98" s="217"/>
      <c r="AW98" s="217"/>
      <c r="AX98" s="217"/>
      <c r="AY98" s="217"/>
    </row>
    <row r="99" ht="22.5" customHeight="1"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  <c r="AA99" s="217"/>
      <c r="AB99" s="217"/>
      <c r="AC99" s="217"/>
      <c r="AD99" s="217"/>
      <c r="AE99" s="217"/>
      <c r="AF99" s="217"/>
      <c r="AG99" s="217"/>
      <c r="AH99" s="217"/>
      <c r="AI99" s="217"/>
      <c r="AJ99" s="217"/>
      <c r="AK99" s="217"/>
      <c r="AL99" s="217"/>
      <c r="AM99" s="217"/>
      <c r="AN99" s="217"/>
      <c r="AO99" s="217"/>
      <c r="AP99" s="217"/>
      <c r="AQ99" s="217"/>
      <c r="AR99" s="217"/>
      <c r="AS99" s="217"/>
      <c r="AT99" s="217"/>
      <c r="AU99" s="217"/>
      <c r="AV99" s="217"/>
      <c r="AW99" s="217"/>
      <c r="AX99" s="217"/>
      <c r="AY99" s="217"/>
    </row>
    <row r="100" ht="22.5" customHeight="1"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  <c r="AA100" s="217"/>
      <c r="AB100" s="217"/>
      <c r="AC100" s="217"/>
      <c r="AD100" s="217"/>
      <c r="AE100" s="217"/>
      <c r="AF100" s="217"/>
      <c r="AG100" s="217"/>
      <c r="AH100" s="217"/>
      <c r="AI100" s="217"/>
      <c r="AJ100" s="217"/>
      <c r="AK100" s="217"/>
      <c r="AL100" s="217"/>
      <c r="AM100" s="217"/>
      <c r="AN100" s="217"/>
      <c r="AO100" s="217"/>
      <c r="AP100" s="217"/>
      <c r="AQ100" s="217"/>
      <c r="AR100" s="217"/>
      <c r="AS100" s="217"/>
      <c r="AT100" s="217"/>
      <c r="AU100" s="217"/>
      <c r="AV100" s="217"/>
      <c r="AW100" s="217"/>
      <c r="AX100" s="217"/>
      <c r="AY100" s="217"/>
    </row>
    <row r="101" ht="22.5" customHeight="1"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  <c r="AA101" s="217"/>
      <c r="AB101" s="217"/>
      <c r="AC101" s="217"/>
      <c r="AD101" s="217"/>
      <c r="AE101" s="217"/>
      <c r="AF101" s="217"/>
      <c r="AG101" s="217"/>
      <c r="AH101" s="217"/>
      <c r="AI101" s="217"/>
      <c r="AJ101" s="217"/>
      <c r="AK101" s="217"/>
      <c r="AL101" s="217"/>
      <c r="AM101" s="217"/>
      <c r="AN101" s="217"/>
      <c r="AO101" s="217"/>
      <c r="AP101" s="217"/>
      <c r="AQ101" s="217"/>
      <c r="AR101" s="217"/>
      <c r="AS101" s="217"/>
      <c r="AT101" s="217"/>
      <c r="AU101" s="217"/>
      <c r="AV101" s="217"/>
      <c r="AW101" s="217"/>
      <c r="AX101" s="217"/>
      <c r="AY101" s="217"/>
    </row>
    <row r="102" ht="22.5" customHeight="1"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217"/>
      <c r="AH102" s="217"/>
      <c r="AI102" s="217"/>
      <c r="AJ102" s="217"/>
      <c r="AK102" s="217"/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</row>
    <row r="103" ht="22.5" customHeight="1"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  <c r="AA103" s="217"/>
      <c r="AB103" s="217"/>
      <c r="AC103" s="217"/>
      <c r="AD103" s="217"/>
      <c r="AE103" s="217"/>
      <c r="AF103" s="217"/>
      <c r="AG103" s="217"/>
      <c r="AH103" s="217"/>
      <c r="AI103" s="217"/>
      <c r="AJ103" s="217"/>
      <c r="AK103" s="217"/>
      <c r="AL103" s="217"/>
      <c r="AM103" s="217"/>
      <c r="AN103" s="217"/>
      <c r="AO103" s="217"/>
      <c r="AP103" s="217"/>
      <c r="AQ103" s="217"/>
      <c r="AR103" s="217"/>
      <c r="AS103" s="217"/>
      <c r="AT103" s="217"/>
      <c r="AU103" s="217"/>
      <c r="AV103" s="217"/>
      <c r="AW103" s="217"/>
      <c r="AX103" s="217"/>
      <c r="AY103" s="217"/>
    </row>
    <row r="104" ht="22.5" customHeight="1"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  <c r="AA104" s="217"/>
      <c r="AB104" s="217"/>
      <c r="AC104" s="217"/>
      <c r="AD104" s="217"/>
      <c r="AE104" s="217"/>
      <c r="AF104" s="217"/>
      <c r="AG104" s="217"/>
      <c r="AH104" s="217"/>
      <c r="AI104" s="217"/>
      <c r="AJ104" s="217"/>
      <c r="AK104" s="217"/>
      <c r="AL104" s="217"/>
      <c r="AM104" s="217"/>
      <c r="AN104" s="217"/>
      <c r="AO104" s="217"/>
      <c r="AP104" s="217"/>
      <c r="AQ104" s="217"/>
      <c r="AR104" s="217"/>
      <c r="AS104" s="217"/>
      <c r="AT104" s="217"/>
      <c r="AU104" s="217"/>
      <c r="AV104" s="217"/>
      <c r="AW104" s="217"/>
      <c r="AX104" s="217"/>
      <c r="AY104" s="217"/>
    </row>
    <row r="105" ht="22.5" customHeight="1"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  <c r="AA105" s="217"/>
      <c r="AB105" s="217"/>
      <c r="AC105" s="217"/>
      <c r="AD105" s="217"/>
      <c r="AE105" s="217"/>
      <c r="AF105" s="217"/>
      <c r="AG105" s="217"/>
      <c r="AH105" s="217"/>
      <c r="AI105" s="217"/>
      <c r="AJ105" s="217"/>
      <c r="AK105" s="217"/>
      <c r="AL105" s="217"/>
      <c r="AM105" s="217"/>
      <c r="AN105" s="217"/>
      <c r="AO105" s="217"/>
      <c r="AP105" s="217"/>
      <c r="AQ105" s="217"/>
      <c r="AR105" s="217"/>
      <c r="AS105" s="217"/>
      <c r="AT105" s="217"/>
      <c r="AU105" s="217"/>
      <c r="AV105" s="217"/>
      <c r="AW105" s="217"/>
      <c r="AX105" s="217"/>
      <c r="AY105" s="217"/>
    </row>
    <row r="106" ht="22.5" customHeight="1"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  <c r="AA106" s="217"/>
      <c r="AB106" s="217"/>
      <c r="AC106" s="217"/>
      <c r="AD106" s="217"/>
      <c r="AE106" s="217"/>
      <c r="AF106" s="217"/>
      <c r="AG106" s="217"/>
      <c r="AH106" s="217"/>
      <c r="AI106" s="217"/>
      <c r="AJ106" s="217"/>
      <c r="AK106" s="217"/>
      <c r="AL106" s="217"/>
      <c r="AM106" s="217"/>
      <c r="AN106" s="217"/>
      <c r="AO106" s="217"/>
      <c r="AP106" s="217"/>
      <c r="AQ106" s="217"/>
      <c r="AR106" s="217"/>
      <c r="AS106" s="217"/>
      <c r="AT106" s="217"/>
      <c r="AU106" s="217"/>
      <c r="AV106" s="217"/>
      <c r="AW106" s="217"/>
      <c r="AX106" s="217"/>
      <c r="AY106" s="217"/>
    </row>
    <row r="107" ht="22.5" customHeight="1"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  <c r="AB107" s="217"/>
      <c r="AC107" s="217"/>
      <c r="AD107" s="217"/>
      <c r="AE107" s="217"/>
      <c r="AF107" s="217"/>
      <c r="AG107" s="217"/>
      <c r="AH107" s="217"/>
      <c r="AI107" s="217"/>
      <c r="AJ107" s="217"/>
      <c r="AK107" s="217"/>
      <c r="AL107" s="217"/>
      <c r="AM107" s="217"/>
      <c r="AN107" s="217"/>
      <c r="AO107" s="217"/>
      <c r="AP107" s="217"/>
      <c r="AQ107" s="217"/>
      <c r="AR107" s="217"/>
      <c r="AS107" s="217"/>
      <c r="AT107" s="217"/>
      <c r="AU107" s="217"/>
      <c r="AV107" s="217"/>
      <c r="AW107" s="217"/>
      <c r="AX107" s="217"/>
      <c r="AY107" s="217"/>
    </row>
    <row r="108" ht="22.5" customHeight="1"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  <c r="AB108" s="217"/>
      <c r="AC108" s="217"/>
      <c r="AD108" s="217"/>
      <c r="AE108" s="217"/>
      <c r="AF108" s="217"/>
      <c r="AG108" s="217"/>
      <c r="AH108" s="217"/>
      <c r="AI108" s="217"/>
      <c r="AJ108" s="217"/>
      <c r="AK108" s="217"/>
      <c r="AL108" s="217"/>
      <c r="AM108" s="217"/>
      <c r="AN108" s="217"/>
      <c r="AO108" s="217"/>
      <c r="AP108" s="217"/>
      <c r="AQ108" s="217"/>
      <c r="AR108" s="217"/>
      <c r="AS108" s="217"/>
      <c r="AT108" s="217"/>
      <c r="AU108" s="217"/>
      <c r="AV108" s="217"/>
      <c r="AW108" s="217"/>
      <c r="AX108" s="217"/>
      <c r="AY108" s="217"/>
    </row>
    <row r="109" ht="22.5" customHeight="1"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  <c r="AA109" s="217"/>
      <c r="AB109" s="217"/>
      <c r="AC109" s="217"/>
      <c r="AD109" s="217"/>
      <c r="AE109" s="217"/>
      <c r="AF109" s="217"/>
      <c r="AG109" s="217"/>
      <c r="AH109" s="217"/>
      <c r="AI109" s="217"/>
      <c r="AJ109" s="217"/>
      <c r="AK109" s="217"/>
      <c r="AL109" s="217"/>
      <c r="AM109" s="217"/>
      <c r="AN109" s="217"/>
      <c r="AO109" s="217"/>
      <c r="AP109" s="217"/>
      <c r="AQ109" s="217"/>
      <c r="AR109" s="217"/>
      <c r="AS109" s="217"/>
      <c r="AT109" s="217"/>
      <c r="AU109" s="217"/>
      <c r="AV109" s="217"/>
      <c r="AW109" s="217"/>
      <c r="AX109" s="217"/>
      <c r="AY109" s="217"/>
    </row>
    <row r="110" ht="22.5" customHeight="1"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  <c r="AA110" s="217"/>
      <c r="AB110" s="217"/>
      <c r="AC110" s="217"/>
      <c r="AD110" s="217"/>
      <c r="AE110" s="217"/>
      <c r="AF110" s="217"/>
      <c r="AG110" s="217"/>
      <c r="AH110" s="217"/>
      <c r="AI110" s="217"/>
      <c r="AJ110" s="217"/>
      <c r="AK110" s="217"/>
      <c r="AL110" s="217"/>
      <c r="AM110" s="217"/>
      <c r="AN110" s="217"/>
      <c r="AO110" s="217"/>
      <c r="AP110" s="217"/>
      <c r="AQ110" s="217"/>
      <c r="AR110" s="217"/>
      <c r="AS110" s="217"/>
      <c r="AT110" s="217"/>
      <c r="AU110" s="217"/>
      <c r="AV110" s="217"/>
      <c r="AW110" s="217"/>
      <c r="AX110" s="217"/>
      <c r="AY110" s="217"/>
    </row>
    <row r="111" ht="22.5" customHeight="1"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  <c r="AA111" s="217"/>
      <c r="AB111" s="217"/>
      <c r="AC111" s="217"/>
      <c r="AD111" s="217"/>
      <c r="AE111" s="217"/>
      <c r="AF111" s="217"/>
      <c r="AG111" s="217"/>
      <c r="AH111" s="217"/>
      <c r="AI111" s="217"/>
      <c r="AJ111" s="217"/>
      <c r="AK111" s="217"/>
      <c r="AL111" s="217"/>
      <c r="AM111" s="217"/>
      <c r="AN111" s="217"/>
      <c r="AO111" s="217"/>
      <c r="AP111" s="217"/>
      <c r="AQ111" s="217"/>
      <c r="AR111" s="217"/>
      <c r="AS111" s="217"/>
      <c r="AT111" s="217"/>
      <c r="AU111" s="217"/>
      <c r="AV111" s="217"/>
      <c r="AW111" s="217"/>
      <c r="AX111" s="217"/>
      <c r="AY111" s="217"/>
    </row>
    <row r="112" ht="22.5" customHeight="1"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  <c r="AA112" s="217"/>
      <c r="AB112" s="217"/>
      <c r="AC112" s="217"/>
      <c r="AD112" s="217"/>
      <c r="AE112" s="217"/>
      <c r="AF112" s="217"/>
      <c r="AG112" s="217"/>
      <c r="AH112" s="217"/>
      <c r="AI112" s="217"/>
      <c r="AJ112" s="217"/>
      <c r="AK112" s="217"/>
      <c r="AL112" s="217"/>
      <c r="AM112" s="217"/>
      <c r="AN112" s="217"/>
      <c r="AO112" s="217"/>
      <c r="AP112" s="217"/>
      <c r="AQ112" s="217"/>
      <c r="AR112" s="217"/>
      <c r="AS112" s="217"/>
      <c r="AT112" s="217"/>
      <c r="AU112" s="217"/>
      <c r="AV112" s="217"/>
      <c r="AW112" s="217"/>
      <c r="AX112" s="217"/>
      <c r="AY112" s="217"/>
    </row>
    <row r="113" ht="22.5" customHeight="1"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  <c r="AA113" s="217"/>
      <c r="AB113" s="217"/>
      <c r="AC113" s="217"/>
      <c r="AD113" s="217"/>
      <c r="AE113" s="217"/>
      <c r="AF113" s="217"/>
      <c r="AG113" s="217"/>
      <c r="AH113" s="217"/>
      <c r="AI113" s="217"/>
      <c r="AJ113" s="217"/>
      <c r="AK113" s="217"/>
      <c r="AL113" s="217"/>
      <c r="AM113" s="217"/>
      <c r="AN113" s="217"/>
      <c r="AO113" s="217"/>
      <c r="AP113" s="217"/>
      <c r="AQ113" s="217"/>
      <c r="AR113" s="217"/>
      <c r="AS113" s="217"/>
      <c r="AT113" s="217"/>
      <c r="AU113" s="217"/>
      <c r="AV113" s="217"/>
      <c r="AW113" s="217"/>
      <c r="AX113" s="217"/>
      <c r="AY113" s="217"/>
    </row>
    <row r="114" ht="22.5" customHeight="1"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  <c r="AA114" s="217"/>
      <c r="AB114" s="217"/>
      <c r="AC114" s="217"/>
      <c r="AD114" s="217"/>
      <c r="AE114" s="217"/>
      <c r="AF114" s="217"/>
      <c r="AG114" s="217"/>
      <c r="AH114" s="217"/>
      <c r="AI114" s="217"/>
      <c r="AJ114" s="217"/>
      <c r="AK114" s="217"/>
      <c r="AL114" s="217"/>
      <c r="AM114" s="217"/>
      <c r="AN114" s="217"/>
      <c r="AO114" s="217"/>
      <c r="AP114" s="217"/>
      <c r="AQ114" s="217"/>
      <c r="AR114" s="217"/>
      <c r="AS114" s="217"/>
      <c r="AT114" s="217"/>
      <c r="AU114" s="217"/>
      <c r="AV114" s="217"/>
      <c r="AW114" s="217"/>
      <c r="AX114" s="217"/>
      <c r="AY114" s="217"/>
    </row>
    <row r="115" ht="22.5" customHeight="1"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H115" s="217"/>
      <c r="AI115" s="217"/>
      <c r="AJ115" s="217"/>
      <c r="AK115" s="217"/>
      <c r="AL115" s="217"/>
      <c r="AM115" s="217"/>
      <c r="AN115" s="217"/>
      <c r="AO115" s="217"/>
      <c r="AP115" s="217"/>
      <c r="AQ115" s="217"/>
      <c r="AR115" s="217"/>
      <c r="AS115" s="217"/>
      <c r="AT115" s="217"/>
      <c r="AU115" s="217"/>
      <c r="AV115" s="217"/>
      <c r="AW115" s="217"/>
      <c r="AX115" s="217"/>
      <c r="AY115" s="217"/>
    </row>
    <row r="116" ht="22.5" customHeight="1"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7"/>
      <c r="AJ116" s="217"/>
      <c r="AK116" s="217"/>
      <c r="AL116" s="217"/>
      <c r="AM116" s="217"/>
      <c r="AN116" s="217"/>
      <c r="AO116" s="217"/>
      <c r="AP116" s="217"/>
      <c r="AQ116" s="217"/>
      <c r="AR116" s="217"/>
      <c r="AS116" s="217"/>
      <c r="AT116" s="217"/>
      <c r="AU116" s="217"/>
      <c r="AV116" s="217"/>
      <c r="AW116" s="217"/>
      <c r="AX116" s="217"/>
      <c r="AY116" s="217"/>
    </row>
    <row r="117" ht="22.5" customHeight="1"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  <c r="AA117" s="217"/>
      <c r="AB117" s="217"/>
      <c r="AC117" s="217"/>
      <c r="AD117" s="217"/>
      <c r="AE117" s="217"/>
      <c r="AF117" s="217"/>
      <c r="AG117" s="217"/>
      <c r="AH117" s="217"/>
      <c r="AI117" s="217"/>
      <c r="AJ117" s="217"/>
      <c r="AK117" s="217"/>
      <c r="AL117" s="217"/>
      <c r="AM117" s="217"/>
      <c r="AN117" s="217"/>
      <c r="AO117" s="217"/>
      <c r="AP117" s="217"/>
      <c r="AQ117" s="217"/>
      <c r="AR117" s="217"/>
      <c r="AS117" s="217"/>
      <c r="AT117" s="217"/>
      <c r="AU117" s="217"/>
      <c r="AV117" s="217"/>
      <c r="AW117" s="217"/>
      <c r="AX117" s="217"/>
      <c r="AY117" s="217"/>
    </row>
    <row r="118" ht="22.5" customHeight="1"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217"/>
      <c r="AH118" s="217"/>
      <c r="AI118" s="217"/>
      <c r="AJ118" s="217"/>
      <c r="AK118" s="217"/>
      <c r="AL118" s="217"/>
      <c r="AM118" s="217"/>
      <c r="AN118" s="217"/>
      <c r="AO118" s="217"/>
      <c r="AP118" s="217"/>
      <c r="AQ118" s="217"/>
      <c r="AR118" s="217"/>
      <c r="AS118" s="217"/>
      <c r="AT118" s="217"/>
      <c r="AU118" s="217"/>
      <c r="AV118" s="217"/>
      <c r="AW118" s="217"/>
      <c r="AX118" s="217"/>
      <c r="AY118" s="217"/>
    </row>
    <row r="119" ht="22.5" customHeight="1"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  <c r="AA119" s="217"/>
      <c r="AB119" s="217"/>
      <c r="AC119" s="217"/>
      <c r="AD119" s="217"/>
      <c r="AE119" s="217"/>
      <c r="AF119" s="217"/>
      <c r="AG119" s="217"/>
      <c r="AH119" s="217"/>
      <c r="AI119" s="217"/>
      <c r="AJ119" s="217"/>
      <c r="AK119" s="217"/>
      <c r="AL119" s="217"/>
      <c r="AM119" s="217"/>
      <c r="AN119" s="217"/>
      <c r="AO119" s="217"/>
      <c r="AP119" s="217"/>
      <c r="AQ119" s="217"/>
      <c r="AR119" s="217"/>
      <c r="AS119" s="217"/>
      <c r="AT119" s="217"/>
      <c r="AU119" s="217"/>
      <c r="AV119" s="217"/>
      <c r="AW119" s="217"/>
      <c r="AX119" s="217"/>
      <c r="AY119" s="217"/>
    </row>
    <row r="120" ht="22.5" customHeight="1"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  <c r="AA120" s="217"/>
      <c r="AB120" s="217"/>
      <c r="AC120" s="217"/>
      <c r="AD120" s="217"/>
      <c r="AE120" s="217"/>
      <c r="AF120" s="217"/>
      <c r="AG120" s="217"/>
      <c r="AH120" s="217"/>
      <c r="AI120" s="217"/>
      <c r="AJ120" s="217"/>
      <c r="AK120" s="217"/>
      <c r="AL120" s="217"/>
      <c r="AM120" s="217"/>
      <c r="AN120" s="217"/>
      <c r="AO120" s="217"/>
      <c r="AP120" s="217"/>
      <c r="AQ120" s="217"/>
      <c r="AR120" s="217"/>
      <c r="AS120" s="217"/>
      <c r="AT120" s="217"/>
      <c r="AU120" s="217"/>
      <c r="AV120" s="217"/>
      <c r="AW120" s="217"/>
      <c r="AX120" s="217"/>
      <c r="AY120" s="217"/>
    </row>
    <row r="121" ht="22.5" customHeight="1"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  <c r="AA121" s="217"/>
      <c r="AB121" s="217"/>
      <c r="AC121" s="217"/>
      <c r="AD121" s="217"/>
      <c r="AE121" s="217"/>
      <c r="AF121" s="217"/>
      <c r="AG121" s="217"/>
      <c r="AH121" s="217"/>
      <c r="AI121" s="217"/>
      <c r="AJ121" s="217"/>
      <c r="AK121" s="217"/>
      <c r="AL121" s="217"/>
      <c r="AM121" s="217"/>
      <c r="AN121" s="217"/>
      <c r="AO121" s="217"/>
      <c r="AP121" s="217"/>
      <c r="AQ121" s="217"/>
      <c r="AR121" s="217"/>
      <c r="AS121" s="217"/>
      <c r="AT121" s="217"/>
      <c r="AU121" s="217"/>
      <c r="AV121" s="217"/>
      <c r="AW121" s="217"/>
      <c r="AX121" s="217"/>
      <c r="AY121" s="217"/>
    </row>
    <row r="122" ht="22.5" customHeight="1"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  <c r="AA122" s="217"/>
      <c r="AB122" s="217"/>
      <c r="AC122" s="217"/>
      <c r="AD122" s="217"/>
      <c r="AE122" s="217"/>
      <c r="AF122" s="217"/>
      <c r="AG122" s="217"/>
      <c r="AH122" s="217"/>
      <c r="AI122" s="217"/>
      <c r="AJ122" s="217"/>
      <c r="AK122" s="217"/>
      <c r="AL122" s="217"/>
      <c r="AM122" s="217"/>
      <c r="AN122" s="217"/>
      <c r="AO122" s="217"/>
      <c r="AP122" s="217"/>
      <c r="AQ122" s="217"/>
      <c r="AR122" s="217"/>
      <c r="AS122" s="217"/>
      <c r="AT122" s="217"/>
      <c r="AU122" s="217"/>
      <c r="AV122" s="217"/>
      <c r="AW122" s="217"/>
      <c r="AX122" s="217"/>
      <c r="AY122" s="217"/>
    </row>
    <row r="123" ht="22.5" customHeight="1"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  <c r="AA123" s="217"/>
      <c r="AB123" s="217"/>
      <c r="AC123" s="217"/>
      <c r="AD123" s="217"/>
      <c r="AE123" s="217"/>
      <c r="AF123" s="217"/>
      <c r="AG123" s="217"/>
      <c r="AH123" s="217"/>
      <c r="AI123" s="217"/>
      <c r="AJ123" s="217"/>
      <c r="AK123" s="217"/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</row>
    <row r="124" ht="22.5" customHeight="1"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  <c r="AA124" s="217"/>
      <c r="AB124" s="217"/>
      <c r="AC124" s="217"/>
      <c r="AD124" s="217"/>
      <c r="AE124" s="217"/>
      <c r="AF124" s="217"/>
      <c r="AG124" s="217"/>
      <c r="AH124" s="217"/>
      <c r="AI124" s="217"/>
      <c r="AJ124" s="217"/>
      <c r="AK124" s="217"/>
      <c r="AL124" s="217"/>
      <c r="AM124" s="217"/>
      <c r="AN124" s="217"/>
      <c r="AO124" s="217"/>
      <c r="AP124" s="217"/>
      <c r="AQ124" s="217"/>
      <c r="AR124" s="217"/>
      <c r="AS124" s="217"/>
      <c r="AT124" s="217"/>
      <c r="AU124" s="217"/>
      <c r="AV124" s="217"/>
      <c r="AW124" s="217"/>
      <c r="AX124" s="217"/>
      <c r="AY124" s="217"/>
    </row>
    <row r="125" ht="22.5" customHeight="1"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  <c r="AA125" s="217"/>
      <c r="AB125" s="217"/>
      <c r="AC125" s="217"/>
      <c r="AD125" s="217"/>
      <c r="AE125" s="217"/>
      <c r="AF125" s="217"/>
      <c r="AG125" s="217"/>
      <c r="AH125" s="217"/>
      <c r="AI125" s="217"/>
      <c r="AJ125" s="217"/>
      <c r="AK125" s="217"/>
      <c r="AL125" s="217"/>
      <c r="AM125" s="217"/>
      <c r="AN125" s="217"/>
      <c r="AO125" s="217"/>
      <c r="AP125" s="217"/>
      <c r="AQ125" s="217"/>
      <c r="AR125" s="217"/>
      <c r="AS125" s="217"/>
      <c r="AT125" s="217"/>
      <c r="AU125" s="217"/>
      <c r="AV125" s="217"/>
      <c r="AW125" s="217"/>
      <c r="AX125" s="217"/>
      <c r="AY125" s="217"/>
    </row>
    <row r="126" ht="22.5" customHeight="1"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  <c r="AA126" s="217"/>
      <c r="AB126" s="217"/>
      <c r="AC126" s="217"/>
      <c r="AD126" s="217"/>
      <c r="AE126" s="217"/>
      <c r="AF126" s="217"/>
      <c r="AG126" s="217"/>
      <c r="AH126" s="217"/>
      <c r="AI126" s="217"/>
      <c r="AJ126" s="217"/>
      <c r="AK126" s="217"/>
      <c r="AL126" s="217"/>
      <c r="AM126" s="217"/>
      <c r="AN126" s="217"/>
      <c r="AO126" s="217"/>
      <c r="AP126" s="217"/>
      <c r="AQ126" s="217"/>
      <c r="AR126" s="217"/>
      <c r="AS126" s="217"/>
      <c r="AT126" s="217"/>
      <c r="AU126" s="217"/>
      <c r="AV126" s="217"/>
      <c r="AW126" s="217"/>
      <c r="AX126" s="217"/>
      <c r="AY126" s="217"/>
    </row>
    <row r="127" ht="22.5" customHeight="1"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  <c r="AA127" s="217"/>
      <c r="AB127" s="217"/>
      <c r="AC127" s="217"/>
      <c r="AD127" s="217"/>
      <c r="AE127" s="217"/>
      <c r="AF127" s="217"/>
      <c r="AG127" s="217"/>
      <c r="AH127" s="217"/>
      <c r="AI127" s="217"/>
      <c r="AJ127" s="217"/>
      <c r="AK127" s="217"/>
      <c r="AL127" s="217"/>
      <c r="AM127" s="217"/>
      <c r="AN127" s="217"/>
      <c r="AO127" s="217"/>
      <c r="AP127" s="217"/>
      <c r="AQ127" s="217"/>
      <c r="AR127" s="217"/>
      <c r="AS127" s="217"/>
      <c r="AT127" s="217"/>
      <c r="AU127" s="217"/>
      <c r="AV127" s="217"/>
      <c r="AW127" s="217"/>
      <c r="AX127" s="217"/>
      <c r="AY127" s="217"/>
    </row>
    <row r="128" ht="22.5" customHeight="1"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  <c r="AA128" s="217"/>
      <c r="AB128" s="217"/>
      <c r="AC128" s="217"/>
      <c r="AD128" s="217"/>
      <c r="AE128" s="217"/>
      <c r="AF128" s="217"/>
      <c r="AG128" s="217"/>
      <c r="AH128" s="217"/>
      <c r="AI128" s="217"/>
      <c r="AJ128" s="217"/>
      <c r="AK128" s="217"/>
      <c r="AL128" s="217"/>
      <c r="AM128" s="217"/>
      <c r="AN128" s="217"/>
      <c r="AO128" s="217"/>
      <c r="AP128" s="217"/>
      <c r="AQ128" s="217"/>
      <c r="AR128" s="217"/>
      <c r="AS128" s="217"/>
      <c r="AT128" s="217"/>
      <c r="AU128" s="217"/>
      <c r="AV128" s="217"/>
      <c r="AW128" s="217"/>
      <c r="AX128" s="217"/>
      <c r="AY128" s="217"/>
    </row>
    <row r="129" ht="22.5" customHeight="1"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217"/>
      <c r="AB129" s="217"/>
      <c r="AC129" s="217"/>
      <c r="AD129" s="217"/>
      <c r="AE129" s="217"/>
      <c r="AF129" s="217"/>
      <c r="AG129" s="217"/>
      <c r="AH129" s="217"/>
      <c r="AI129" s="217"/>
      <c r="AJ129" s="217"/>
      <c r="AK129" s="217"/>
      <c r="AL129" s="217"/>
      <c r="AM129" s="217"/>
      <c r="AN129" s="217"/>
      <c r="AO129" s="217"/>
      <c r="AP129" s="217"/>
      <c r="AQ129" s="217"/>
      <c r="AR129" s="217"/>
      <c r="AS129" s="217"/>
      <c r="AT129" s="217"/>
      <c r="AU129" s="217"/>
      <c r="AV129" s="217"/>
      <c r="AW129" s="217"/>
      <c r="AX129" s="217"/>
      <c r="AY129" s="217"/>
    </row>
    <row r="130" ht="22.5" customHeight="1"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  <c r="AA130" s="217"/>
      <c r="AB130" s="217"/>
      <c r="AC130" s="217"/>
      <c r="AD130" s="217"/>
      <c r="AE130" s="217"/>
      <c r="AF130" s="217"/>
      <c r="AG130" s="217"/>
      <c r="AH130" s="217"/>
      <c r="AI130" s="217"/>
      <c r="AJ130" s="217"/>
      <c r="AK130" s="217"/>
      <c r="AL130" s="217"/>
      <c r="AM130" s="217"/>
      <c r="AN130" s="217"/>
      <c r="AO130" s="217"/>
      <c r="AP130" s="217"/>
      <c r="AQ130" s="217"/>
      <c r="AR130" s="217"/>
      <c r="AS130" s="217"/>
      <c r="AT130" s="217"/>
      <c r="AU130" s="217"/>
      <c r="AV130" s="217"/>
      <c r="AW130" s="217"/>
      <c r="AX130" s="217"/>
      <c r="AY130" s="217"/>
    </row>
    <row r="131" ht="22.5" customHeight="1"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  <c r="AA131" s="217"/>
      <c r="AB131" s="217"/>
      <c r="AC131" s="217"/>
      <c r="AD131" s="217"/>
      <c r="AE131" s="217"/>
      <c r="AF131" s="217"/>
      <c r="AG131" s="217"/>
      <c r="AH131" s="217"/>
      <c r="AI131" s="217"/>
      <c r="AJ131" s="217"/>
      <c r="AK131" s="217"/>
      <c r="AL131" s="217"/>
      <c r="AM131" s="217"/>
      <c r="AN131" s="217"/>
      <c r="AO131" s="217"/>
      <c r="AP131" s="217"/>
      <c r="AQ131" s="217"/>
      <c r="AR131" s="217"/>
      <c r="AS131" s="217"/>
      <c r="AT131" s="217"/>
      <c r="AU131" s="217"/>
      <c r="AV131" s="217"/>
      <c r="AW131" s="217"/>
      <c r="AX131" s="217"/>
      <c r="AY131" s="217"/>
    </row>
    <row r="132" ht="22.5" customHeight="1"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  <c r="AA132" s="217"/>
      <c r="AB132" s="217"/>
      <c r="AC132" s="217"/>
      <c r="AD132" s="217"/>
      <c r="AE132" s="217"/>
      <c r="AF132" s="217"/>
      <c r="AG132" s="217"/>
      <c r="AH132" s="217"/>
      <c r="AI132" s="217"/>
      <c r="AJ132" s="217"/>
      <c r="AK132" s="217"/>
      <c r="AL132" s="217"/>
      <c r="AM132" s="217"/>
      <c r="AN132" s="217"/>
      <c r="AO132" s="217"/>
      <c r="AP132" s="217"/>
      <c r="AQ132" s="217"/>
      <c r="AR132" s="217"/>
      <c r="AS132" s="217"/>
      <c r="AT132" s="217"/>
      <c r="AU132" s="217"/>
      <c r="AV132" s="217"/>
      <c r="AW132" s="217"/>
      <c r="AX132" s="217"/>
      <c r="AY132" s="217"/>
    </row>
    <row r="133" ht="22.5" customHeight="1"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  <c r="AA133" s="217"/>
      <c r="AB133" s="217"/>
      <c r="AC133" s="217"/>
      <c r="AD133" s="217"/>
      <c r="AE133" s="217"/>
      <c r="AF133" s="217"/>
      <c r="AG133" s="217"/>
      <c r="AH133" s="217"/>
      <c r="AI133" s="217"/>
      <c r="AJ133" s="217"/>
      <c r="AK133" s="217"/>
      <c r="AL133" s="217"/>
      <c r="AM133" s="217"/>
      <c r="AN133" s="217"/>
      <c r="AO133" s="217"/>
      <c r="AP133" s="217"/>
      <c r="AQ133" s="217"/>
      <c r="AR133" s="217"/>
      <c r="AS133" s="217"/>
      <c r="AT133" s="217"/>
      <c r="AU133" s="217"/>
      <c r="AV133" s="217"/>
      <c r="AW133" s="217"/>
      <c r="AX133" s="217"/>
      <c r="AY133" s="217"/>
    </row>
    <row r="134" ht="22.5" customHeight="1"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  <c r="AA134" s="217"/>
      <c r="AB134" s="217"/>
      <c r="AC134" s="217"/>
      <c r="AD134" s="217"/>
      <c r="AE134" s="217"/>
      <c r="AF134" s="217"/>
      <c r="AG134" s="217"/>
      <c r="AH134" s="217"/>
      <c r="AI134" s="217"/>
      <c r="AJ134" s="217"/>
      <c r="AK134" s="217"/>
      <c r="AL134" s="217"/>
      <c r="AM134" s="217"/>
      <c r="AN134" s="217"/>
      <c r="AO134" s="217"/>
      <c r="AP134" s="217"/>
      <c r="AQ134" s="217"/>
      <c r="AR134" s="217"/>
      <c r="AS134" s="217"/>
      <c r="AT134" s="217"/>
      <c r="AU134" s="217"/>
      <c r="AV134" s="217"/>
      <c r="AW134" s="217"/>
      <c r="AX134" s="217"/>
      <c r="AY134" s="217"/>
    </row>
    <row r="135" ht="22.5" customHeight="1"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  <c r="AA135" s="217"/>
      <c r="AB135" s="217"/>
      <c r="AC135" s="217"/>
      <c r="AD135" s="217"/>
      <c r="AE135" s="217"/>
      <c r="AF135" s="217"/>
      <c r="AG135" s="217"/>
      <c r="AH135" s="217"/>
      <c r="AI135" s="217"/>
      <c r="AJ135" s="217"/>
      <c r="AK135" s="217"/>
      <c r="AL135" s="217"/>
      <c r="AM135" s="217"/>
      <c r="AN135" s="217"/>
      <c r="AO135" s="217"/>
      <c r="AP135" s="217"/>
      <c r="AQ135" s="217"/>
      <c r="AR135" s="217"/>
      <c r="AS135" s="217"/>
      <c r="AT135" s="217"/>
      <c r="AU135" s="217"/>
      <c r="AV135" s="217"/>
      <c r="AW135" s="217"/>
      <c r="AX135" s="217"/>
      <c r="AY135" s="217"/>
    </row>
    <row r="136" ht="22.5" customHeight="1"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  <c r="AA136" s="217"/>
      <c r="AB136" s="217"/>
      <c r="AC136" s="217"/>
      <c r="AD136" s="217"/>
      <c r="AE136" s="217"/>
      <c r="AF136" s="217"/>
      <c r="AG136" s="217"/>
      <c r="AH136" s="217"/>
      <c r="AI136" s="217"/>
      <c r="AJ136" s="217"/>
      <c r="AK136" s="217"/>
      <c r="AL136" s="217"/>
      <c r="AM136" s="217"/>
      <c r="AN136" s="217"/>
      <c r="AO136" s="217"/>
      <c r="AP136" s="217"/>
      <c r="AQ136" s="217"/>
      <c r="AR136" s="217"/>
      <c r="AS136" s="217"/>
      <c r="AT136" s="217"/>
      <c r="AU136" s="217"/>
      <c r="AV136" s="217"/>
      <c r="AW136" s="217"/>
      <c r="AX136" s="217"/>
      <c r="AY136" s="217"/>
    </row>
    <row r="137" ht="22.5" customHeight="1"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  <c r="AA137" s="217"/>
      <c r="AB137" s="217"/>
      <c r="AC137" s="217"/>
      <c r="AD137" s="217"/>
      <c r="AE137" s="217"/>
      <c r="AF137" s="217"/>
      <c r="AG137" s="217"/>
      <c r="AH137" s="217"/>
      <c r="AI137" s="217"/>
      <c r="AJ137" s="217"/>
      <c r="AK137" s="217"/>
      <c r="AL137" s="217"/>
      <c r="AM137" s="217"/>
      <c r="AN137" s="217"/>
      <c r="AO137" s="217"/>
      <c r="AP137" s="217"/>
      <c r="AQ137" s="217"/>
      <c r="AR137" s="217"/>
      <c r="AS137" s="217"/>
      <c r="AT137" s="217"/>
      <c r="AU137" s="217"/>
      <c r="AV137" s="217"/>
      <c r="AW137" s="217"/>
      <c r="AX137" s="217"/>
      <c r="AY137" s="217"/>
    </row>
    <row r="138" ht="22.5" customHeight="1"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  <c r="AA138" s="217"/>
      <c r="AB138" s="217"/>
      <c r="AC138" s="217"/>
      <c r="AD138" s="217"/>
      <c r="AE138" s="217"/>
      <c r="AF138" s="217"/>
      <c r="AG138" s="217"/>
      <c r="AH138" s="217"/>
      <c r="AI138" s="217"/>
      <c r="AJ138" s="217"/>
      <c r="AK138" s="217"/>
      <c r="AL138" s="217"/>
      <c r="AM138" s="217"/>
      <c r="AN138" s="217"/>
      <c r="AO138" s="217"/>
      <c r="AP138" s="217"/>
      <c r="AQ138" s="217"/>
      <c r="AR138" s="217"/>
      <c r="AS138" s="217"/>
      <c r="AT138" s="217"/>
      <c r="AU138" s="217"/>
      <c r="AV138" s="217"/>
      <c r="AW138" s="217"/>
      <c r="AX138" s="217"/>
      <c r="AY138" s="217"/>
    </row>
    <row r="139" ht="22.5" customHeight="1"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  <c r="AA139" s="217"/>
      <c r="AB139" s="217"/>
      <c r="AC139" s="217"/>
      <c r="AD139" s="217"/>
      <c r="AE139" s="217"/>
      <c r="AF139" s="217"/>
      <c r="AG139" s="217"/>
      <c r="AH139" s="217"/>
      <c r="AI139" s="217"/>
      <c r="AJ139" s="217"/>
      <c r="AK139" s="217"/>
      <c r="AL139" s="217"/>
      <c r="AM139" s="217"/>
      <c r="AN139" s="217"/>
      <c r="AO139" s="217"/>
      <c r="AP139" s="217"/>
      <c r="AQ139" s="217"/>
      <c r="AR139" s="217"/>
      <c r="AS139" s="217"/>
      <c r="AT139" s="217"/>
      <c r="AU139" s="217"/>
      <c r="AV139" s="217"/>
      <c r="AW139" s="217"/>
      <c r="AX139" s="217"/>
      <c r="AY139" s="217"/>
    </row>
    <row r="140" ht="22.5" customHeight="1"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  <c r="AA140" s="217"/>
      <c r="AB140" s="217"/>
      <c r="AC140" s="217"/>
      <c r="AD140" s="217"/>
      <c r="AE140" s="217"/>
      <c r="AF140" s="217"/>
      <c r="AG140" s="217"/>
      <c r="AH140" s="217"/>
      <c r="AI140" s="217"/>
      <c r="AJ140" s="217"/>
      <c r="AK140" s="217"/>
      <c r="AL140" s="217"/>
      <c r="AM140" s="217"/>
      <c r="AN140" s="217"/>
      <c r="AO140" s="217"/>
      <c r="AP140" s="217"/>
      <c r="AQ140" s="217"/>
      <c r="AR140" s="217"/>
      <c r="AS140" s="217"/>
      <c r="AT140" s="217"/>
      <c r="AU140" s="217"/>
      <c r="AV140" s="217"/>
      <c r="AW140" s="217"/>
      <c r="AX140" s="217"/>
      <c r="AY140" s="217"/>
    </row>
    <row r="141" ht="22.5" customHeight="1"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  <c r="AA141" s="217"/>
      <c r="AB141" s="217"/>
      <c r="AC141" s="217"/>
      <c r="AD141" s="217"/>
      <c r="AE141" s="217"/>
      <c r="AF141" s="217"/>
      <c r="AG141" s="217"/>
      <c r="AH141" s="217"/>
      <c r="AI141" s="217"/>
      <c r="AJ141" s="217"/>
      <c r="AK141" s="217"/>
      <c r="AL141" s="217"/>
      <c r="AM141" s="217"/>
      <c r="AN141" s="217"/>
      <c r="AO141" s="217"/>
      <c r="AP141" s="217"/>
      <c r="AQ141" s="217"/>
      <c r="AR141" s="217"/>
      <c r="AS141" s="217"/>
      <c r="AT141" s="217"/>
      <c r="AU141" s="217"/>
      <c r="AV141" s="217"/>
      <c r="AW141" s="217"/>
      <c r="AX141" s="217"/>
      <c r="AY141" s="217"/>
    </row>
    <row r="142" ht="22.5" customHeight="1"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  <c r="AA142" s="217"/>
      <c r="AB142" s="217"/>
      <c r="AC142" s="217"/>
      <c r="AD142" s="217"/>
      <c r="AE142" s="217"/>
      <c r="AF142" s="217"/>
      <c r="AG142" s="217"/>
      <c r="AH142" s="217"/>
      <c r="AI142" s="217"/>
      <c r="AJ142" s="217"/>
      <c r="AK142" s="217"/>
      <c r="AL142" s="217"/>
      <c r="AM142" s="217"/>
      <c r="AN142" s="217"/>
      <c r="AO142" s="217"/>
      <c r="AP142" s="217"/>
      <c r="AQ142" s="217"/>
      <c r="AR142" s="217"/>
      <c r="AS142" s="217"/>
      <c r="AT142" s="217"/>
      <c r="AU142" s="217"/>
      <c r="AV142" s="217"/>
      <c r="AW142" s="217"/>
      <c r="AX142" s="217"/>
      <c r="AY142" s="217"/>
    </row>
    <row r="143" ht="22.5" customHeight="1"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  <c r="AA143" s="217"/>
      <c r="AB143" s="217"/>
      <c r="AC143" s="217"/>
      <c r="AD143" s="217"/>
      <c r="AE143" s="217"/>
      <c r="AF143" s="217"/>
      <c r="AG143" s="217"/>
      <c r="AH143" s="217"/>
      <c r="AI143" s="217"/>
      <c r="AJ143" s="217"/>
      <c r="AK143" s="217"/>
      <c r="AL143" s="217"/>
      <c r="AM143" s="217"/>
      <c r="AN143" s="217"/>
      <c r="AO143" s="217"/>
      <c r="AP143" s="217"/>
      <c r="AQ143" s="217"/>
      <c r="AR143" s="217"/>
      <c r="AS143" s="217"/>
      <c r="AT143" s="217"/>
      <c r="AU143" s="217"/>
      <c r="AV143" s="217"/>
      <c r="AW143" s="217"/>
      <c r="AX143" s="217"/>
      <c r="AY143" s="217"/>
    </row>
    <row r="144" ht="22.5" customHeight="1"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  <c r="AA144" s="217"/>
      <c r="AB144" s="217"/>
      <c r="AC144" s="217"/>
      <c r="AD144" s="217"/>
      <c r="AE144" s="217"/>
      <c r="AF144" s="217"/>
      <c r="AG144" s="217"/>
      <c r="AH144" s="217"/>
      <c r="AI144" s="217"/>
      <c r="AJ144" s="217"/>
      <c r="AK144" s="217"/>
      <c r="AL144" s="217"/>
      <c r="AM144" s="217"/>
      <c r="AN144" s="217"/>
      <c r="AO144" s="217"/>
      <c r="AP144" s="217"/>
      <c r="AQ144" s="217"/>
      <c r="AR144" s="217"/>
      <c r="AS144" s="217"/>
      <c r="AT144" s="217"/>
      <c r="AU144" s="217"/>
      <c r="AV144" s="217"/>
      <c r="AW144" s="217"/>
      <c r="AX144" s="217"/>
      <c r="AY144" s="217"/>
    </row>
    <row r="145" ht="22.5" customHeight="1"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  <c r="AA145" s="217"/>
      <c r="AB145" s="217"/>
      <c r="AC145" s="217"/>
      <c r="AD145" s="217"/>
      <c r="AE145" s="217"/>
      <c r="AF145" s="217"/>
      <c r="AG145" s="217"/>
      <c r="AH145" s="217"/>
      <c r="AI145" s="217"/>
      <c r="AJ145" s="217"/>
      <c r="AK145" s="217"/>
      <c r="AL145" s="217"/>
      <c r="AM145" s="217"/>
      <c r="AN145" s="217"/>
      <c r="AO145" s="217"/>
      <c r="AP145" s="217"/>
      <c r="AQ145" s="217"/>
      <c r="AR145" s="217"/>
      <c r="AS145" s="217"/>
      <c r="AT145" s="217"/>
      <c r="AU145" s="217"/>
      <c r="AV145" s="217"/>
      <c r="AW145" s="217"/>
      <c r="AX145" s="217"/>
      <c r="AY145" s="217"/>
    </row>
    <row r="146" ht="22.5" customHeight="1"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  <c r="AA146" s="217"/>
      <c r="AB146" s="217"/>
      <c r="AC146" s="217"/>
      <c r="AD146" s="217"/>
      <c r="AE146" s="217"/>
      <c r="AF146" s="217"/>
      <c r="AG146" s="217"/>
      <c r="AH146" s="217"/>
      <c r="AI146" s="217"/>
      <c r="AJ146" s="217"/>
      <c r="AK146" s="217"/>
      <c r="AL146" s="217"/>
      <c r="AM146" s="217"/>
      <c r="AN146" s="217"/>
      <c r="AO146" s="217"/>
      <c r="AP146" s="217"/>
      <c r="AQ146" s="217"/>
      <c r="AR146" s="217"/>
      <c r="AS146" s="217"/>
      <c r="AT146" s="217"/>
      <c r="AU146" s="217"/>
      <c r="AV146" s="217"/>
      <c r="AW146" s="217"/>
      <c r="AX146" s="217"/>
      <c r="AY146" s="217"/>
    </row>
    <row r="147" ht="22.5" customHeight="1"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  <c r="AA147" s="217"/>
      <c r="AB147" s="217"/>
      <c r="AC147" s="217"/>
      <c r="AD147" s="217"/>
      <c r="AE147" s="217"/>
      <c r="AF147" s="217"/>
      <c r="AG147" s="217"/>
      <c r="AH147" s="217"/>
      <c r="AI147" s="217"/>
      <c r="AJ147" s="217"/>
      <c r="AK147" s="217"/>
      <c r="AL147" s="217"/>
      <c r="AM147" s="217"/>
      <c r="AN147" s="217"/>
      <c r="AO147" s="217"/>
      <c r="AP147" s="217"/>
      <c r="AQ147" s="217"/>
      <c r="AR147" s="217"/>
      <c r="AS147" s="217"/>
      <c r="AT147" s="217"/>
      <c r="AU147" s="217"/>
      <c r="AV147" s="217"/>
      <c r="AW147" s="217"/>
      <c r="AX147" s="217"/>
      <c r="AY147" s="217"/>
    </row>
    <row r="148" ht="22.5" customHeight="1"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  <c r="AA148" s="217"/>
      <c r="AB148" s="217"/>
      <c r="AC148" s="217"/>
      <c r="AD148" s="217"/>
      <c r="AE148" s="217"/>
      <c r="AF148" s="217"/>
      <c r="AG148" s="217"/>
      <c r="AH148" s="217"/>
      <c r="AI148" s="217"/>
      <c r="AJ148" s="217"/>
      <c r="AK148" s="217"/>
      <c r="AL148" s="217"/>
      <c r="AM148" s="217"/>
      <c r="AN148" s="217"/>
      <c r="AO148" s="217"/>
      <c r="AP148" s="217"/>
      <c r="AQ148" s="217"/>
      <c r="AR148" s="217"/>
      <c r="AS148" s="217"/>
      <c r="AT148" s="217"/>
      <c r="AU148" s="217"/>
      <c r="AV148" s="217"/>
      <c r="AW148" s="217"/>
      <c r="AX148" s="217"/>
      <c r="AY148" s="217"/>
    </row>
    <row r="149" ht="22.5" customHeight="1"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  <c r="AA149" s="217"/>
      <c r="AB149" s="217"/>
      <c r="AC149" s="217"/>
      <c r="AD149" s="217"/>
      <c r="AE149" s="217"/>
      <c r="AF149" s="217"/>
      <c r="AG149" s="217"/>
      <c r="AH149" s="217"/>
      <c r="AI149" s="217"/>
      <c r="AJ149" s="217"/>
      <c r="AK149" s="217"/>
      <c r="AL149" s="217"/>
      <c r="AM149" s="217"/>
      <c r="AN149" s="217"/>
      <c r="AO149" s="217"/>
      <c r="AP149" s="217"/>
      <c r="AQ149" s="217"/>
      <c r="AR149" s="217"/>
      <c r="AS149" s="217"/>
      <c r="AT149" s="217"/>
      <c r="AU149" s="217"/>
      <c r="AV149" s="217"/>
      <c r="AW149" s="217"/>
      <c r="AX149" s="217"/>
      <c r="AY149" s="217"/>
    </row>
    <row r="150" ht="22.5" customHeight="1"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  <c r="AA150" s="217"/>
      <c r="AB150" s="217"/>
      <c r="AC150" s="217"/>
      <c r="AD150" s="217"/>
      <c r="AE150" s="217"/>
      <c r="AF150" s="217"/>
      <c r="AG150" s="217"/>
      <c r="AH150" s="217"/>
      <c r="AI150" s="217"/>
      <c r="AJ150" s="217"/>
      <c r="AK150" s="217"/>
      <c r="AL150" s="217"/>
      <c r="AM150" s="217"/>
      <c r="AN150" s="217"/>
      <c r="AO150" s="217"/>
      <c r="AP150" s="217"/>
      <c r="AQ150" s="217"/>
      <c r="AR150" s="217"/>
      <c r="AS150" s="217"/>
      <c r="AT150" s="217"/>
      <c r="AU150" s="217"/>
      <c r="AV150" s="217"/>
      <c r="AW150" s="217"/>
      <c r="AX150" s="217"/>
      <c r="AY150" s="217"/>
    </row>
    <row r="151" ht="22.5" customHeight="1"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  <c r="AA151" s="217"/>
      <c r="AB151" s="217"/>
      <c r="AC151" s="217"/>
      <c r="AD151" s="217"/>
      <c r="AE151" s="217"/>
      <c r="AF151" s="217"/>
      <c r="AG151" s="217"/>
      <c r="AH151" s="217"/>
      <c r="AI151" s="217"/>
      <c r="AJ151" s="217"/>
      <c r="AK151" s="217"/>
      <c r="AL151" s="217"/>
      <c r="AM151" s="217"/>
      <c r="AN151" s="217"/>
      <c r="AO151" s="217"/>
      <c r="AP151" s="217"/>
      <c r="AQ151" s="217"/>
      <c r="AR151" s="217"/>
      <c r="AS151" s="217"/>
      <c r="AT151" s="217"/>
      <c r="AU151" s="217"/>
      <c r="AV151" s="217"/>
      <c r="AW151" s="217"/>
      <c r="AX151" s="217"/>
      <c r="AY151" s="217"/>
    </row>
    <row r="152" ht="22.5" customHeight="1"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  <c r="AA152" s="217"/>
      <c r="AB152" s="217"/>
      <c r="AC152" s="217"/>
      <c r="AD152" s="217"/>
      <c r="AE152" s="217"/>
      <c r="AF152" s="217"/>
      <c r="AG152" s="217"/>
      <c r="AH152" s="217"/>
      <c r="AI152" s="217"/>
      <c r="AJ152" s="217"/>
      <c r="AK152" s="217"/>
      <c r="AL152" s="217"/>
      <c r="AM152" s="217"/>
      <c r="AN152" s="217"/>
      <c r="AO152" s="217"/>
      <c r="AP152" s="217"/>
      <c r="AQ152" s="217"/>
      <c r="AR152" s="217"/>
      <c r="AS152" s="217"/>
      <c r="AT152" s="217"/>
      <c r="AU152" s="217"/>
      <c r="AV152" s="217"/>
      <c r="AW152" s="217"/>
      <c r="AX152" s="217"/>
      <c r="AY152" s="217"/>
    </row>
    <row r="153" ht="22.5" customHeight="1"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  <c r="AA153" s="217"/>
      <c r="AB153" s="217"/>
      <c r="AC153" s="217"/>
      <c r="AD153" s="217"/>
      <c r="AE153" s="217"/>
      <c r="AF153" s="217"/>
      <c r="AG153" s="217"/>
      <c r="AH153" s="217"/>
      <c r="AI153" s="217"/>
      <c r="AJ153" s="217"/>
      <c r="AK153" s="217"/>
      <c r="AL153" s="217"/>
      <c r="AM153" s="217"/>
      <c r="AN153" s="217"/>
      <c r="AO153" s="217"/>
      <c r="AP153" s="217"/>
      <c r="AQ153" s="217"/>
      <c r="AR153" s="217"/>
      <c r="AS153" s="217"/>
      <c r="AT153" s="217"/>
      <c r="AU153" s="217"/>
      <c r="AV153" s="217"/>
      <c r="AW153" s="217"/>
      <c r="AX153" s="217"/>
      <c r="AY153" s="217"/>
    </row>
    <row r="154" ht="22.5" customHeight="1"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  <c r="AA154" s="217"/>
      <c r="AB154" s="217"/>
      <c r="AC154" s="217"/>
      <c r="AD154" s="217"/>
      <c r="AE154" s="217"/>
      <c r="AF154" s="217"/>
      <c r="AG154" s="217"/>
      <c r="AH154" s="217"/>
      <c r="AI154" s="217"/>
      <c r="AJ154" s="217"/>
      <c r="AK154" s="217"/>
      <c r="AL154" s="217"/>
      <c r="AM154" s="217"/>
      <c r="AN154" s="217"/>
      <c r="AO154" s="217"/>
      <c r="AP154" s="217"/>
      <c r="AQ154" s="217"/>
      <c r="AR154" s="217"/>
      <c r="AS154" s="217"/>
      <c r="AT154" s="217"/>
      <c r="AU154" s="217"/>
      <c r="AV154" s="217"/>
      <c r="AW154" s="217"/>
      <c r="AX154" s="217"/>
      <c r="AY154" s="217"/>
    </row>
    <row r="155" ht="22.5" customHeight="1"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  <c r="AA155" s="217"/>
      <c r="AB155" s="217"/>
      <c r="AC155" s="217"/>
      <c r="AD155" s="217"/>
      <c r="AE155" s="217"/>
      <c r="AF155" s="217"/>
      <c r="AG155" s="217"/>
      <c r="AH155" s="217"/>
      <c r="AI155" s="217"/>
      <c r="AJ155" s="217"/>
      <c r="AK155" s="217"/>
      <c r="AL155" s="217"/>
      <c r="AM155" s="217"/>
      <c r="AN155" s="217"/>
      <c r="AO155" s="217"/>
      <c r="AP155" s="217"/>
      <c r="AQ155" s="217"/>
      <c r="AR155" s="217"/>
      <c r="AS155" s="217"/>
      <c r="AT155" s="217"/>
      <c r="AU155" s="217"/>
      <c r="AV155" s="217"/>
      <c r="AW155" s="217"/>
      <c r="AX155" s="217"/>
      <c r="AY155" s="217"/>
    </row>
    <row r="156" ht="22.5" customHeight="1"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  <c r="AA156" s="217"/>
      <c r="AB156" s="217"/>
      <c r="AC156" s="217"/>
      <c r="AD156" s="217"/>
      <c r="AE156" s="217"/>
      <c r="AF156" s="217"/>
      <c r="AG156" s="217"/>
      <c r="AH156" s="217"/>
      <c r="AI156" s="217"/>
      <c r="AJ156" s="217"/>
      <c r="AK156" s="217"/>
      <c r="AL156" s="217"/>
      <c r="AM156" s="217"/>
      <c r="AN156" s="217"/>
      <c r="AO156" s="217"/>
      <c r="AP156" s="217"/>
      <c r="AQ156" s="217"/>
      <c r="AR156" s="217"/>
      <c r="AS156" s="217"/>
      <c r="AT156" s="217"/>
      <c r="AU156" s="217"/>
      <c r="AV156" s="217"/>
      <c r="AW156" s="217"/>
      <c r="AX156" s="217"/>
      <c r="AY156" s="217"/>
    </row>
    <row r="157" ht="22.5" customHeight="1"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  <c r="AA157" s="217"/>
      <c r="AB157" s="217"/>
      <c r="AC157" s="217"/>
      <c r="AD157" s="217"/>
      <c r="AE157" s="217"/>
      <c r="AF157" s="217"/>
      <c r="AG157" s="217"/>
      <c r="AH157" s="217"/>
      <c r="AI157" s="217"/>
      <c r="AJ157" s="217"/>
      <c r="AK157" s="217"/>
      <c r="AL157" s="217"/>
      <c r="AM157" s="217"/>
      <c r="AN157" s="217"/>
      <c r="AO157" s="217"/>
      <c r="AP157" s="217"/>
      <c r="AQ157" s="217"/>
      <c r="AR157" s="217"/>
      <c r="AS157" s="217"/>
      <c r="AT157" s="217"/>
      <c r="AU157" s="217"/>
      <c r="AV157" s="217"/>
      <c r="AW157" s="217"/>
      <c r="AX157" s="217"/>
      <c r="AY157" s="217"/>
    </row>
    <row r="158" ht="22.5" customHeight="1"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  <c r="AA158" s="217"/>
      <c r="AB158" s="217"/>
      <c r="AC158" s="217"/>
      <c r="AD158" s="217"/>
      <c r="AE158" s="217"/>
      <c r="AF158" s="217"/>
      <c r="AG158" s="217"/>
      <c r="AH158" s="217"/>
      <c r="AI158" s="217"/>
      <c r="AJ158" s="217"/>
      <c r="AK158" s="217"/>
      <c r="AL158" s="217"/>
      <c r="AM158" s="217"/>
      <c r="AN158" s="217"/>
      <c r="AO158" s="217"/>
      <c r="AP158" s="217"/>
      <c r="AQ158" s="217"/>
      <c r="AR158" s="217"/>
      <c r="AS158" s="217"/>
      <c r="AT158" s="217"/>
      <c r="AU158" s="217"/>
      <c r="AV158" s="217"/>
      <c r="AW158" s="217"/>
      <c r="AX158" s="217"/>
      <c r="AY158" s="217"/>
    </row>
    <row r="159" ht="22.5" customHeight="1"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  <c r="AA159" s="217"/>
      <c r="AB159" s="217"/>
      <c r="AC159" s="217"/>
      <c r="AD159" s="217"/>
      <c r="AE159" s="217"/>
      <c r="AF159" s="217"/>
      <c r="AG159" s="217"/>
      <c r="AH159" s="217"/>
      <c r="AI159" s="217"/>
      <c r="AJ159" s="217"/>
      <c r="AK159" s="217"/>
      <c r="AL159" s="217"/>
      <c r="AM159" s="217"/>
      <c r="AN159" s="217"/>
      <c r="AO159" s="217"/>
      <c r="AP159" s="217"/>
      <c r="AQ159" s="217"/>
      <c r="AR159" s="217"/>
      <c r="AS159" s="217"/>
      <c r="AT159" s="217"/>
      <c r="AU159" s="217"/>
      <c r="AV159" s="217"/>
      <c r="AW159" s="217"/>
      <c r="AX159" s="217"/>
      <c r="AY159" s="217"/>
    </row>
    <row r="160" ht="22.5" customHeight="1"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  <c r="AA160" s="217"/>
      <c r="AB160" s="217"/>
      <c r="AC160" s="217"/>
      <c r="AD160" s="217"/>
      <c r="AE160" s="217"/>
      <c r="AF160" s="217"/>
      <c r="AG160" s="217"/>
      <c r="AH160" s="217"/>
      <c r="AI160" s="217"/>
      <c r="AJ160" s="217"/>
      <c r="AK160" s="217"/>
      <c r="AL160" s="217"/>
      <c r="AM160" s="217"/>
      <c r="AN160" s="217"/>
      <c r="AO160" s="217"/>
      <c r="AP160" s="217"/>
      <c r="AQ160" s="217"/>
      <c r="AR160" s="217"/>
      <c r="AS160" s="217"/>
      <c r="AT160" s="217"/>
      <c r="AU160" s="217"/>
      <c r="AV160" s="217"/>
      <c r="AW160" s="217"/>
      <c r="AX160" s="217"/>
      <c r="AY160" s="217"/>
    </row>
    <row r="161" ht="22.5" customHeight="1"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  <c r="AA161" s="217"/>
      <c r="AB161" s="217"/>
      <c r="AC161" s="217"/>
      <c r="AD161" s="217"/>
      <c r="AE161" s="217"/>
      <c r="AF161" s="217"/>
      <c r="AG161" s="217"/>
      <c r="AH161" s="217"/>
      <c r="AI161" s="217"/>
      <c r="AJ161" s="217"/>
      <c r="AK161" s="217"/>
      <c r="AL161" s="217"/>
      <c r="AM161" s="217"/>
      <c r="AN161" s="217"/>
      <c r="AO161" s="217"/>
      <c r="AP161" s="217"/>
      <c r="AQ161" s="217"/>
      <c r="AR161" s="217"/>
      <c r="AS161" s="217"/>
      <c r="AT161" s="217"/>
      <c r="AU161" s="217"/>
      <c r="AV161" s="217"/>
      <c r="AW161" s="217"/>
      <c r="AX161" s="217"/>
      <c r="AY161" s="217"/>
    </row>
    <row r="162" ht="22.5" customHeight="1"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  <c r="AA162" s="217"/>
      <c r="AB162" s="217"/>
      <c r="AC162" s="217"/>
      <c r="AD162" s="217"/>
      <c r="AE162" s="217"/>
      <c r="AF162" s="217"/>
      <c r="AG162" s="217"/>
      <c r="AH162" s="217"/>
      <c r="AI162" s="217"/>
      <c r="AJ162" s="217"/>
      <c r="AK162" s="217"/>
      <c r="AL162" s="217"/>
      <c r="AM162" s="217"/>
      <c r="AN162" s="217"/>
      <c r="AO162" s="217"/>
      <c r="AP162" s="217"/>
      <c r="AQ162" s="217"/>
      <c r="AR162" s="217"/>
      <c r="AS162" s="217"/>
      <c r="AT162" s="217"/>
      <c r="AU162" s="217"/>
      <c r="AV162" s="217"/>
      <c r="AW162" s="217"/>
      <c r="AX162" s="217"/>
      <c r="AY162" s="217"/>
    </row>
    <row r="163" ht="22.5" customHeight="1"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  <c r="AA163" s="217"/>
      <c r="AB163" s="217"/>
      <c r="AC163" s="217"/>
      <c r="AD163" s="217"/>
      <c r="AE163" s="217"/>
      <c r="AF163" s="217"/>
      <c r="AG163" s="217"/>
      <c r="AH163" s="217"/>
      <c r="AI163" s="217"/>
      <c r="AJ163" s="217"/>
      <c r="AK163" s="217"/>
      <c r="AL163" s="217"/>
      <c r="AM163" s="217"/>
      <c r="AN163" s="217"/>
      <c r="AO163" s="217"/>
      <c r="AP163" s="217"/>
      <c r="AQ163" s="217"/>
      <c r="AR163" s="217"/>
      <c r="AS163" s="217"/>
      <c r="AT163" s="217"/>
      <c r="AU163" s="217"/>
      <c r="AV163" s="217"/>
      <c r="AW163" s="217"/>
      <c r="AX163" s="217"/>
      <c r="AY163" s="217"/>
    </row>
    <row r="164" ht="22.5" customHeight="1"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  <c r="AA164" s="217"/>
      <c r="AB164" s="217"/>
      <c r="AC164" s="217"/>
      <c r="AD164" s="217"/>
      <c r="AE164" s="217"/>
      <c r="AF164" s="217"/>
      <c r="AG164" s="217"/>
      <c r="AH164" s="217"/>
      <c r="AI164" s="217"/>
      <c r="AJ164" s="217"/>
      <c r="AK164" s="217"/>
      <c r="AL164" s="217"/>
      <c r="AM164" s="217"/>
      <c r="AN164" s="217"/>
      <c r="AO164" s="217"/>
      <c r="AP164" s="217"/>
      <c r="AQ164" s="217"/>
      <c r="AR164" s="217"/>
      <c r="AS164" s="217"/>
      <c r="AT164" s="217"/>
      <c r="AU164" s="217"/>
      <c r="AV164" s="217"/>
      <c r="AW164" s="217"/>
      <c r="AX164" s="217"/>
      <c r="AY164" s="217"/>
    </row>
    <row r="165" ht="22.5" customHeight="1"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  <c r="AA165" s="217"/>
      <c r="AB165" s="217"/>
      <c r="AC165" s="217"/>
      <c r="AD165" s="217"/>
      <c r="AE165" s="217"/>
      <c r="AF165" s="217"/>
      <c r="AG165" s="217"/>
      <c r="AH165" s="217"/>
      <c r="AI165" s="217"/>
      <c r="AJ165" s="217"/>
      <c r="AK165" s="217"/>
      <c r="AL165" s="217"/>
      <c r="AM165" s="217"/>
      <c r="AN165" s="217"/>
      <c r="AO165" s="217"/>
      <c r="AP165" s="217"/>
      <c r="AQ165" s="217"/>
      <c r="AR165" s="217"/>
      <c r="AS165" s="217"/>
      <c r="AT165" s="217"/>
      <c r="AU165" s="217"/>
      <c r="AV165" s="217"/>
      <c r="AW165" s="217"/>
      <c r="AX165" s="217"/>
      <c r="AY165" s="217"/>
    </row>
    <row r="166" ht="22.5" customHeight="1"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  <c r="AA166" s="217"/>
      <c r="AB166" s="217"/>
      <c r="AC166" s="217"/>
      <c r="AD166" s="217"/>
      <c r="AE166" s="217"/>
      <c r="AF166" s="217"/>
      <c r="AG166" s="217"/>
      <c r="AH166" s="217"/>
      <c r="AI166" s="217"/>
      <c r="AJ166" s="217"/>
      <c r="AK166" s="217"/>
      <c r="AL166" s="217"/>
      <c r="AM166" s="217"/>
      <c r="AN166" s="217"/>
      <c r="AO166" s="217"/>
      <c r="AP166" s="217"/>
      <c r="AQ166" s="217"/>
      <c r="AR166" s="217"/>
      <c r="AS166" s="217"/>
      <c r="AT166" s="217"/>
      <c r="AU166" s="217"/>
      <c r="AV166" s="217"/>
      <c r="AW166" s="217"/>
      <c r="AX166" s="217"/>
      <c r="AY166" s="217"/>
    </row>
    <row r="167" ht="22.5" customHeight="1"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  <c r="AA167" s="217"/>
      <c r="AB167" s="217"/>
      <c r="AC167" s="217"/>
      <c r="AD167" s="217"/>
      <c r="AE167" s="217"/>
      <c r="AF167" s="217"/>
      <c r="AG167" s="217"/>
      <c r="AH167" s="217"/>
      <c r="AI167" s="217"/>
      <c r="AJ167" s="217"/>
      <c r="AK167" s="217"/>
      <c r="AL167" s="217"/>
      <c r="AM167" s="217"/>
      <c r="AN167" s="217"/>
      <c r="AO167" s="217"/>
      <c r="AP167" s="217"/>
      <c r="AQ167" s="217"/>
      <c r="AR167" s="217"/>
      <c r="AS167" s="217"/>
      <c r="AT167" s="217"/>
      <c r="AU167" s="217"/>
      <c r="AV167" s="217"/>
      <c r="AW167" s="217"/>
      <c r="AX167" s="217"/>
      <c r="AY167" s="217"/>
    </row>
    <row r="168" ht="22.5" customHeight="1"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  <c r="AA168" s="217"/>
      <c r="AB168" s="217"/>
      <c r="AC168" s="217"/>
      <c r="AD168" s="217"/>
      <c r="AE168" s="217"/>
      <c r="AF168" s="217"/>
      <c r="AG168" s="217"/>
      <c r="AH168" s="217"/>
      <c r="AI168" s="217"/>
      <c r="AJ168" s="217"/>
      <c r="AK168" s="217"/>
      <c r="AL168" s="217"/>
      <c r="AM168" s="217"/>
      <c r="AN168" s="217"/>
      <c r="AO168" s="217"/>
      <c r="AP168" s="217"/>
      <c r="AQ168" s="217"/>
      <c r="AR168" s="217"/>
      <c r="AS168" s="217"/>
      <c r="AT168" s="217"/>
      <c r="AU168" s="217"/>
      <c r="AV168" s="217"/>
      <c r="AW168" s="217"/>
      <c r="AX168" s="217"/>
      <c r="AY168" s="217"/>
    </row>
    <row r="169" ht="22.5" customHeight="1"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  <c r="AA169" s="217"/>
      <c r="AB169" s="217"/>
      <c r="AC169" s="217"/>
      <c r="AD169" s="217"/>
      <c r="AE169" s="217"/>
      <c r="AF169" s="217"/>
      <c r="AG169" s="217"/>
      <c r="AH169" s="217"/>
      <c r="AI169" s="217"/>
      <c r="AJ169" s="217"/>
      <c r="AK169" s="217"/>
      <c r="AL169" s="217"/>
      <c r="AM169" s="217"/>
      <c r="AN169" s="217"/>
      <c r="AO169" s="217"/>
      <c r="AP169" s="217"/>
      <c r="AQ169" s="217"/>
      <c r="AR169" s="217"/>
      <c r="AS169" s="217"/>
      <c r="AT169" s="217"/>
      <c r="AU169" s="217"/>
      <c r="AV169" s="217"/>
      <c r="AW169" s="217"/>
      <c r="AX169" s="217"/>
      <c r="AY169" s="217"/>
    </row>
    <row r="170" ht="22.5" customHeight="1"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  <c r="AA170" s="217"/>
      <c r="AB170" s="217"/>
      <c r="AC170" s="217"/>
      <c r="AD170" s="217"/>
      <c r="AE170" s="217"/>
      <c r="AF170" s="217"/>
      <c r="AG170" s="217"/>
      <c r="AH170" s="217"/>
      <c r="AI170" s="217"/>
      <c r="AJ170" s="217"/>
      <c r="AK170" s="217"/>
      <c r="AL170" s="217"/>
      <c r="AM170" s="217"/>
      <c r="AN170" s="217"/>
      <c r="AO170" s="217"/>
      <c r="AP170" s="217"/>
      <c r="AQ170" s="217"/>
      <c r="AR170" s="217"/>
      <c r="AS170" s="217"/>
      <c r="AT170" s="217"/>
      <c r="AU170" s="217"/>
      <c r="AV170" s="217"/>
      <c r="AW170" s="217"/>
      <c r="AX170" s="217"/>
      <c r="AY170" s="217"/>
    </row>
    <row r="171" ht="22.5" customHeight="1"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  <c r="AA171" s="217"/>
      <c r="AB171" s="217"/>
      <c r="AC171" s="217"/>
      <c r="AD171" s="217"/>
      <c r="AE171" s="217"/>
      <c r="AF171" s="217"/>
      <c r="AG171" s="217"/>
      <c r="AH171" s="217"/>
      <c r="AI171" s="217"/>
      <c r="AJ171" s="217"/>
      <c r="AK171" s="217"/>
      <c r="AL171" s="217"/>
      <c r="AM171" s="217"/>
      <c r="AN171" s="217"/>
      <c r="AO171" s="217"/>
      <c r="AP171" s="217"/>
      <c r="AQ171" s="217"/>
      <c r="AR171" s="217"/>
      <c r="AS171" s="217"/>
      <c r="AT171" s="217"/>
      <c r="AU171" s="217"/>
      <c r="AV171" s="217"/>
      <c r="AW171" s="217"/>
      <c r="AX171" s="217"/>
      <c r="AY171" s="217"/>
    </row>
    <row r="172" ht="22.5" customHeight="1"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  <c r="AA172" s="217"/>
      <c r="AB172" s="217"/>
      <c r="AC172" s="217"/>
      <c r="AD172" s="217"/>
      <c r="AE172" s="217"/>
      <c r="AF172" s="217"/>
      <c r="AG172" s="217"/>
      <c r="AH172" s="217"/>
      <c r="AI172" s="217"/>
      <c r="AJ172" s="217"/>
      <c r="AK172" s="217"/>
      <c r="AL172" s="217"/>
      <c r="AM172" s="217"/>
      <c r="AN172" s="217"/>
      <c r="AO172" s="217"/>
      <c r="AP172" s="217"/>
      <c r="AQ172" s="217"/>
      <c r="AR172" s="217"/>
      <c r="AS172" s="217"/>
      <c r="AT172" s="217"/>
      <c r="AU172" s="217"/>
      <c r="AV172" s="217"/>
      <c r="AW172" s="217"/>
      <c r="AX172" s="217"/>
      <c r="AY172" s="217"/>
    </row>
    <row r="173" ht="22.5" customHeight="1"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  <c r="AA173" s="217"/>
      <c r="AB173" s="217"/>
      <c r="AC173" s="217"/>
      <c r="AD173" s="217"/>
      <c r="AE173" s="217"/>
      <c r="AF173" s="217"/>
      <c r="AG173" s="217"/>
      <c r="AH173" s="217"/>
      <c r="AI173" s="217"/>
      <c r="AJ173" s="217"/>
      <c r="AK173" s="217"/>
      <c r="AL173" s="217"/>
      <c r="AM173" s="217"/>
      <c r="AN173" s="217"/>
      <c r="AO173" s="217"/>
      <c r="AP173" s="217"/>
      <c r="AQ173" s="217"/>
      <c r="AR173" s="217"/>
      <c r="AS173" s="217"/>
      <c r="AT173" s="217"/>
      <c r="AU173" s="217"/>
      <c r="AV173" s="217"/>
      <c r="AW173" s="217"/>
      <c r="AX173" s="217"/>
      <c r="AY173" s="217"/>
    </row>
    <row r="174" ht="22.5" customHeight="1"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  <c r="AA174" s="217"/>
      <c r="AB174" s="217"/>
      <c r="AC174" s="217"/>
      <c r="AD174" s="217"/>
      <c r="AE174" s="217"/>
      <c r="AF174" s="217"/>
      <c r="AG174" s="217"/>
      <c r="AH174" s="217"/>
      <c r="AI174" s="217"/>
      <c r="AJ174" s="217"/>
      <c r="AK174" s="217"/>
      <c r="AL174" s="217"/>
      <c r="AM174" s="217"/>
      <c r="AN174" s="217"/>
      <c r="AO174" s="217"/>
      <c r="AP174" s="217"/>
      <c r="AQ174" s="217"/>
      <c r="AR174" s="217"/>
      <c r="AS174" s="217"/>
      <c r="AT174" s="217"/>
      <c r="AU174" s="217"/>
      <c r="AV174" s="217"/>
      <c r="AW174" s="217"/>
      <c r="AX174" s="217"/>
      <c r="AY174" s="217"/>
    </row>
    <row r="175" ht="22.5" customHeight="1"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  <c r="AA175" s="217"/>
      <c r="AB175" s="217"/>
      <c r="AC175" s="217"/>
      <c r="AD175" s="217"/>
      <c r="AE175" s="217"/>
      <c r="AF175" s="217"/>
      <c r="AG175" s="217"/>
      <c r="AH175" s="217"/>
      <c r="AI175" s="217"/>
      <c r="AJ175" s="217"/>
      <c r="AK175" s="217"/>
      <c r="AL175" s="217"/>
      <c r="AM175" s="217"/>
      <c r="AN175" s="217"/>
      <c r="AO175" s="217"/>
      <c r="AP175" s="217"/>
      <c r="AQ175" s="217"/>
      <c r="AR175" s="217"/>
      <c r="AS175" s="217"/>
      <c r="AT175" s="217"/>
      <c r="AU175" s="217"/>
      <c r="AV175" s="217"/>
      <c r="AW175" s="217"/>
      <c r="AX175" s="217"/>
      <c r="AY175" s="217"/>
    </row>
    <row r="176" ht="22.5" customHeight="1"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  <c r="AA176" s="217"/>
      <c r="AB176" s="217"/>
      <c r="AC176" s="217"/>
      <c r="AD176" s="217"/>
      <c r="AE176" s="217"/>
      <c r="AF176" s="217"/>
      <c r="AG176" s="217"/>
      <c r="AH176" s="217"/>
      <c r="AI176" s="217"/>
      <c r="AJ176" s="217"/>
      <c r="AK176" s="217"/>
      <c r="AL176" s="217"/>
      <c r="AM176" s="217"/>
      <c r="AN176" s="217"/>
      <c r="AO176" s="217"/>
      <c r="AP176" s="217"/>
      <c r="AQ176" s="217"/>
      <c r="AR176" s="217"/>
      <c r="AS176" s="217"/>
      <c r="AT176" s="217"/>
      <c r="AU176" s="217"/>
      <c r="AV176" s="217"/>
      <c r="AW176" s="217"/>
      <c r="AX176" s="217"/>
      <c r="AY176" s="217"/>
    </row>
    <row r="177" ht="22.5" customHeight="1"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  <c r="AA177" s="217"/>
      <c r="AB177" s="217"/>
      <c r="AC177" s="217"/>
      <c r="AD177" s="217"/>
      <c r="AE177" s="217"/>
      <c r="AF177" s="217"/>
      <c r="AG177" s="217"/>
      <c r="AH177" s="217"/>
      <c r="AI177" s="217"/>
      <c r="AJ177" s="217"/>
      <c r="AK177" s="217"/>
      <c r="AL177" s="217"/>
      <c r="AM177" s="217"/>
      <c r="AN177" s="217"/>
      <c r="AO177" s="217"/>
      <c r="AP177" s="217"/>
      <c r="AQ177" s="217"/>
      <c r="AR177" s="217"/>
      <c r="AS177" s="217"/>
      <c r="AT177" s="217"/>
      <c r="AU177" s="217"/>
      <c r="AV177" s="217"/>
      <c r="AW177" s="217"/>
      <c r="AX177" s="217"/>
      <c r="AY177" s="217"/>
    </row>
    <row r="178" ht="22.5" customHeight="1"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  <c r="AA178" s="217"/>
      <c r="AB178" s="217"/>
      <c r="AC178" s="217"/>
      <c r="AD178" s="217"/>
      <c r="AE178" s="217"/>
      <c r="AF178" s="217"/>
      <c r="AG178" s="217"/>
      <c r="AH178" s="217"/>
      <c r="AI178" s="217"/>
      <c r="AJ178" s="217"/>
      <c r="AK178" s="217"/>
      <c r="AL178" s="217"/>
      <c r="AM178" s="217"/>
      <c r="AN178" s="217"/>
      <c r="AO178" s="217"/>
      <c r="AP178" s="217"/>
      <c r="AQ178" s="217"/>
      <c r="AR178" s="217"/>
      <c r="AS178" s="217"/>
      <c r="AT178" s="217"/>
      <c r="AU178" s="217"/>
      <c r="AV178" s="217"/>
      <c r="AW178" s="217"/>
      <c r="AX178" s="217"/>
      <c r="AY178" s="217"/>
    </row>
    <row r="179" ht="22.5" customHeight="1"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  <c r="AA179" s="217"/>
      <c r="AB179" s="217"/>
      <c r="AC179" s="217"/>
      <c r="AD179" s="217"/>
      <c r="AE179" s="217"/>
      <c r="AF179" s="217"/>
      <c r="AG179" s="217"/>
      <c r="AH179" s="217"/>
      <c r="AI179" s="217"/>
      <c r="AJ179" s="217"/>
      <c r="AK179" s="217"/>
      <c r="AL179" s="217"/>
      <c r="AM179" s="217"/>
      <c r="AN179" s="217"/>
      <c r="AO179" s="217"/>
      <c r="AP179" s="217"/>
      <c r="AQ179" s="217"/>
      <c r="AR179" s="217"/>
      <c r="AS179" s="217"/>
      <c r="AT179" s="217"/>
      <c r="AU179" s="217"/>
      <c r="AV179" s="217"/>
      <c r="AW179" s="217"/>
      <c r="AX179" s="217"/>
      <c r="AY179" s="217"/>
    </row>
    <row r="180" ht="22.5" customHeight="1"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  <c r="AA180" s="217"/>
      <c r="AB180" s="217"/>
      <c r="AC180" s="217"/>
      <c r="AD180" s="217"/>
      <c r="AE180" s="217"/>
      <c r="AF180" s="217"/>
      <c r="AG180" s="217"/>
      <c r="AH180" s="217"/>
      <c r="AI180" s="217"/>
      <c r="AJ180" s="217"/>
      <c r="AK180" s="217"/>
      <c r="AL180" s="217"/>
      <c r="AM180" s="217"/>
      <c r="AN180" s="217"/>
      <c r="AO180" s="217"/>
      <c r="AP180" s="217"/>
      <c r="AQ180" s="217"/>
      <c r="AR180" s="217"/>
      <c r="AS180" s="217"/>
      <c r="AT180" s="217"/>
      <c r="AU180" s="217"/>
      <c r="AV180" s="217"/>
      <c r="AW180" s="217"/>
      <c r="AX180" s="217"/>
      <c r="AY180" s="217"/>
    </row>
    <row r="181" ht="22.5" customHeight="1"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  <c r="AA181" s="217"/>
      <c r="AB181" s="217"/>
      <c r="AC181" s="217"/>
      <c r="AD181" s="217"/>
      <c r="AE181" s="217"/>
      <c r="AF181" s="217"/>
      <c r="AG181" s="217"/>
      <c r="AH181" s="217"/>
      <c r="AI181" s="217"/>
      <c r="AJ181" s="217"/>
      <c r="AK181" s="217"/>
      <c r="AL181" s="217"/>
      <c r="AM181" s="217"/>
      <c r="AN181" s="217"/>
      <c r="AO181" s="217"/>
      <c r="AP181" s="217"/>
      <c r="AQ181" s="217"/>
      <c r="AR181" s="217"/>
      <c r="AS181" s="217"/>
      <c r="AT181" s="217"/>
      <c r="AU181" s="217"/>
      <c r="AV181" s="217"/>
      <c r="AW181" s="217"/>
      <c r="AX181" s="217"/>
      <c r="AY181" s="217"/>
    </row>
    <row r="182" ht="22.5" customHeight="1"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  <c r="AA182" s="217"/>
      <c r="AB182" s="217"/>
      <c r="AC182" s="217"/>
      <c r="AD182" s="217"/>
      <c r="AE182" s="217"/>
      <c r="AF182" s="217"/>
      <c r="AG182" s="217"/>
      <c r="AH182" s="217"/>
      <c r="AI182" s="217"/>
      <c r="AJ182" s="217"/>
      <c r="AK182" s="217"/>
      <c r="AL182" s="217"/>
      <c r="AM182" s="217"/>
      <c r="AN182" s="217"/>
      <c r="AO182" s="217"/>
      <c r="AP182" s="217"/>
      <c r="AQ182" s="217"/>
      <c r="AR182" s="217"/>
      <c r="AS182" s="217"/>
      <c r="AT182" s="217"/>
      <c r="AU182" s="217"/>
      <c r="AV182" s="217"/>
      <c r="AW182" s="217"/>
      <c r="AX182" s="217"/>
      <c r="AY182" s="217"/>
    </row>
    <row r="183" ht="22.5" customHeight="1"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  <c r="AA183" s="217"/>
      <c r="AB183" s="217"/>
      <c r="AC183" s="217"/>
      <c r="AD183" s="217"/>
      <c r="AE183" s="217"/>
      <c r="AF183" s="217"/>
      <c r="AG183" s="217"/>
      <c r="AH183" s="217"/>
      <c r="AI183" s="217"/>
      <c r="AJ183" s="217"/>
      <c r="AK183" s="217"/>
      <c r="AL183" s="217"/>
      <c r="AM183" s="217"/>
      <c r="AN183" s="217"/>
      <c r="AO183" s="217"/>
      <c r="AP183" s="217"/>
      <c r="AQ183" s="217"/>
      <c r="AR183" s="217"/>
      <c r="AS183" s="217"/>
      <c r="AT183" s="217"/>
      <c r="AU183" s="217"/>
      <c r="AV183" s="217"/>
      <c r="AW183" s="217"/>
      <c r="AX183" s="217"/>
      <c r="AY183" s="217"/>
    </row>
    <row r="184" ht="22.5" customHeight="1"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  <c r="AA184" s="217"/>
      <c r="AB184" s="217"/>
      <c r="AC184" s="217"/>
      <c r="AD184" s="217"/>
      <c r="AE184" s="217"/>
      <c r="AF184" s="217"/>
      <c r="AG184" s="217"/>
      <c r="AH184" s="217"/>
      <c r="AI184" s="217"/>
      <c r="AJ184" s="217"/>
      <c r="AK184" s="217"/>
      <c r="AL184" s="217"/>
      <c r="AM184" s="217"/>
      <c r="AN184" s="217"/>
      <c r="AO184" s="217"/>
      <c r="AP184" s="217"/>
      <c r="AQ184" s="217"/>
      <c r="AR184" s="217"/>
      <c r="AS184" s="217"/>
      <c r="AT184" s="217"/>
      <c r="AU184" s="217"/>
      <c r="AV184" s="217"/>
      <c r="AW184" s="217"/>
      <c r="AX184" s="217"/>
      <c r="AY184" s="217"/>
    </row>
    <row r="185" ht="22.5" customHeight="1"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  <c r="AA185" s="217"/>
      <c r="AB185" s="217"/>
      <c r="AC185" s="217"/>
      <c r="AD185" s="217"/>
      <c r="AE185" s="217"/>
      <c r="AF185" s="217"/>
      <c r="AG185" s="217"/>
      <c r="AH185" s="217"/>
      <c r="AI185" s="217"/>
      <c r="AJ185" s="217"/>
      <c r="AK185" s="217"/>
      <c r="AL185" s="217"/>
      <c r="AM185" s="217"/>
      <c r="AN185" s="217"/>
      <c r="AO185" s="217"/>
      <c r="AP185" s="217"/>
      <c r="AQ185" s="217"/>
      <c r="AR185" s="217"/>
      <c r="AS185" s="217"/>
      <c r="AT185" s="217"/>
      <c r="AU185" s="217"/>
      <c r="AV185" s="217"/>
      <c r="AW185" s="217"/>
      <c r="AX185" s="217"/>
      <c r="AY185" s="217"/>
    </row>
    <row r="186" ht="22.5" customHeight="1"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  <c r="AA186" s="217"/>
      <c r="AB186" s="217"/>
      <c r="AC186" s="217"/>
      <c r="AD186" s="217"/>
      <c r="AE186" s="217"/>
      <c r="AF186" s="217"/>
      <c r="AG186" s="217"/>
      <c r="AH186" s="217"/>
      <c r="AI186" s="217"/>
      <c r="AJ186" s="217"/>
      <c r="AK186" s="217"/>
      <c r="AL186" s="217"/>
      <c r="AM186" s="217"/>
      <c r="AN186" s="217"/>
      <c r="AO186" s="217"/>
      <c r="AP186" s="217"/>
      <c r="AQ186" s="217"/>
      <c r="AR186" s="217"/>
      <c r="AS186" s="217"/>
      <c r="AT186" s="217"/>
      <c r="AU186" s="217"/>
      <c r="AV186" s="217"/>
      <c r="AW186" s="217"/>
      <c r="AX186" s="217"/>
      <c r="AY186" s="217"/>
    </row>
    <row r="187" ht="22.5" customHeight="1"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  <c r="AA187" s="217"/>
      <c r="AB187" s="217"/>
      <c r="AC187" s="217"/>
      <c r="AD187" s="217"/>
      <c r="AE187" s="217"/>
      <c r="AF187" s="217"/>
      <c r="AG187" s="217"/>
      <c r="AH187" s="217"/>
      <c r="AI187" s="217"/>
      <c r="AJ187" s="217"/>
      <c r="AK187" s="217"/>
      <c r="AL187" s="217"/>
      <c r="AM187" s="217"/>
      <c r="AN187" s="217"/>
      <c r="AO187" s="217"/>
      <c r="AP187" s="217"/>
      <c r="AQ187" s="217"/>
      <c r="AR187" s="217"/>
      <c r="AS187" s="217"/>
      <c r="AT187" s="217"/>
      <c r="AU187" s="217"/>
      <c r="AV187" s="217"/>
      <c r="AW187" s="217"/>
      <c r="AX187" s="217"/>
      <c r="AY187" s="217"/>
    </row>
    <row r="188" ht="22.5" customHeight="1"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  <c r="AA188" s="217"/>
      <c r="AB188" s="217"/>
      <c r="AC188" s="217"/>
      <c r="AD188" s="217"/>
      <c r="AE188" s="217"/>
      <c r="AF188" s="217"/>
      <c r="AG188" s="217"/>
      <c r="AH188" s="217"/>
      <c r="AI188" s="217"/>
      <c r="AJ188" s="217"/>
      <c r="AK188" s="217"/>
      <c r="AL188" s="217"/>
      <c r="AM188" s="217"/>
      <c r="AN188" s="217"/>
      <c r="AO188" s="217"/>
      <c r="AP188" s="217"/>
      <c r="AQ188" s="217"/>
      <c r="AR188" s="217"/>
      <c r="AS188" s="217"/>
      <c r="AT188" s="217"/>
      <c r="AU188" s="217"/>
      <c r="AV188" s="217"/>
      <c r="AW188" s="217"/>
      <c r="AX188" s="217"/>
      <c r="AY188" s="217"/>
    </row>
    <row r="189" ht="22.5" customHeight="1"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  <c r="AA189" s="217"/>
      <c r="AB189" s="217"/>
      <c r="AC189" s="217"/>
      <c r="AD189" s="217"/>
      <c r="AE189" s="217"/>
      <c r="AF189" s="217"/>
      <c r="AG189" s="217"/>
      <c r="AH189" s="217"/>
      <c r="AI189" s="217"/>
      <c r="AJ189" s="217"/>
      <c r="AK189" s="217"/>
      <c r="AL189" s="217"/>
      <c r="AM189" s="217"/>
      <c r="AN189" s="217"/>
      <c r="AO189" s="217"/>
      <c r="AP189" s="217"/>
      <c r="AQ189" s="217"/>
      <c r="AR189" s="217"/>
      <c r="AS189" s="217"/>
      <c r="AT189" s="217"/>
      <c r="AU189" s="217"/>
      <c r="AV189" s="217"/>
      <c r="AW189" s="217"/>
      <c r="AX189" s="217"/>
      <c r="AY189" s="217"/>
    </row>
    <row r="190" ht="22.5" customHeight="1"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  <c r="AA190" s="217"/>
      <c r="AB190" s="217"/>
      <c r="AC190" s="217"/>
      <c r="AD190" s="217"/>
      <c r="AE190" s="217"/>
      <c r="AF190" s="217"/>
      <c r="AG190" s="217"/>
      <c r="AH190" s="217"/>
      <c r="AI190" s="217"/>
      <c r="AJ190" s="217"/>
      <c r="AK190" s="217"/>
      <c r="AL190" s="217"/>
      <c r="AM190" s="217"/>
      <c r="AN190" s="217"/>
      <c r="AO190" s="217"/>
      <c r="AP190" s="217"/>
      <c r="AQ190" s="217"/>
      <c r="AR190" s="217"/>
      <c r="AS190" s="217"/>
      <c r="AT190" s="217"/>
      <c r="AU190" s="217"/>
      <c r="AV190" s="217"/>
      <c r="AW190" s="217"/>
      <c r="AX190" s="217"/>
      <c r="AY190" s="217"/>
    </row>
    <row r="191" ht="22.5" customHeight="1"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  <c r="AA191" s="217"/>
      <c r="AB191" s="217"/>
      <c r="AC191" s="217"/>
      <c r="AD191" s="217"/>
      <c r="AE191" s="217"/>
      <c r="AF191" s="217"/>
      <c r="AG191" s="217"/>
      <c r="AH191" s="217"/>
      <c r="AI191" s="217"/>
      <c r="AJ191" s="217"/>
      <c r="AK191" s="217"/>
      <c r="AL191" s="217"/>
      <c r="AM191" s="217"/>
      <c r="AN191" s="217"/>
      <c r="AO191" s="217"/>
      <c r="AP191" s="217"/>
      <c r="AQ191" s="217"/>
      <c r="AR191" s="217"/>
      <c r="AS191" s="217"/>
      <c r="AT191" s="217"/>
      <c r="AU191" s="217"/>
      <c r="AV191" s="217"/>
      <c r="AW191" s="217"/>
      <c r="AX191" s="217"/>
      <c r="AY191" s="217"/>
    </row>
    <row r="192" ht="22.5" customHeight="1"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  <c r="AA192" s="217"/>
      <c r="AB192" s="217"/>
      <c r="AC192" s="217"/>
      <c r="AD192" s="217"/>
      <c r="AE192" s="217"/>
      <c r="AF192" s="217"/>
      <c r="AG192" s="217"/>
      <c r="AH192" s="217"/>
      <c r="AI192" s="217"/>
      <c r="AJ192" s="217"/>
      <c r="AK192" s="217"/>
      <c r="AL192" s="217"/>
      <c r="AM192" s="217"/>
      <c r="AN192" s="217"/>
      <c r="AO192" s="217"/>
      <c r="AP192" s="217"/>
      <c r="AQ192" s="217"/>
      <c r="AR192" s="217"/>
      <c r="AS192" s="217"/>
      <c r="AT192" s="217"/>
      <c r="AU192" s="217"/>
      <c r="AV192" s="217"/>
      <c r="AW192" s="217"/>
      <c r="AX192" s="217"/>
      <c r="AY192" s="217"/>
    </row>
    <row r="193" ht="22.5" customHeight="1"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  <c r="AA193" s="217"/>
      <c r="AB193" s="217"/>
      <c r="AC193" s="217"/>
      <c r="AD193" s="217"/>
      <c r="AE193" s="217"/>
      <c r="AF193" s="217"/>
      <c r="AG193" s="217"/>
      <c r="AH193" s="217"/>
      <c r="AI193" s="217"/>
      <c r="AJ193" s="217"/>
      <c r="AK193" s="217"/>
      <c r="AL193" s="217"/>
      <c r="AM193" s="217"/>
      <c r="AN193" s="217"/>
      <c r="AO193" s="217"/>
      <c r="AP193" s="217"/>
      <c r="AQ193" s="217"/>
      <c r="AR193" s="217"/>
      <c r="AS193" s="217"/>
      <c r="AT193" s="217"/>
      <c r="AU193" s="217"/>
      <c r="AV193" s="217"/>
      <c r="AW193" s="217"/>
      <c r="AX193" s="217"/>
      <c r="AY193" s="217"/>
    </row>
    <row r="194" ht="22.5" customHeight="1"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  <c r="AA194" s="217"/>
      <c r="AB194" s="217"/>
      <c r="AC194" s="217"/>
      <c r="AD194" s="217"/>
      <c r="AE194" s="217"/>
      <c r="AF194" s="217"/>
      <c r="AG194" s="217"/>
      <c r="AH194" s="217"/>
      <c r="AI194" s="217"/>
      <c r="AJ194" s="217"/>
      <c r="AK194" s="217"/>
      <c r="AL194" s="217"/>
      <c r="AM194" s="217"/>
      <c r="AN194" s="217"/>
      <c r="AO194" s="217"/>
      <c r="AP194" s="217"/>
      <c r="AQ194" s="217"/>
      <c r="AR194" s="217"/>
      <c r="AS194" s="217"/>
      <c r="AT194" s="217"/>
      <c r="AU194" s="217"/>
      <c r="AV194" s="217"/>
      <c r="AW194" s="217"/>
      <c r="AX194" s="217"/>
      <c r="AY194" s="217"/>
    </row>
    <row r="195" ht="22.5" customHeight="1"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  <c r="AA195" s="217"/>
      <c r="AB195" s="217"/>
      <c r="AC195" s="217"/>
      <c r="AD195" s="217"/>
      <c r="AE195" s="217"/>
      <c r="AF195" s="217"/>
      <c r="AG195" s="217"/>
      <c r="AH195" s="217"/>
      <c r="AI195" s="217"/>
      <c r="AJ195" s="217"/>
      <c r="AK195" s="217"/>
      <c r="AL195" s="217"/>
      <c r="AM195" s="217"/>
      <c r="AN195" s="217"/>
      <c r="AO195" s="217"/>
      <c r="AP195" s="217"/>
      <c r="AQ195" s="217"/>
      <c r="AR195" s="217"/>
      <c r="AS195" s="217"/>
      <c r="AT195" s="217"/>
      <c r="AU195" s="217"/>
      <c r="AV195" s="217"/>
      <c r="AW195" s="217"/>
      <c r="AX195" s="217"/>
      <c r="AY195" s="217"/>
    </row>
    <row r="196" ht="22.5" customHeight="1"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  <c r="AA196" s="217"/>
      <c r="AB196" s="217"/>
      <c r="AC196" s="217"/>
      <c r="AD196" s="217"/>
      <c r="AE196" s="217"/>
      <c r="AF196" s="217"/>
      <c r="AG196" s="217"/>
      <c r="AH196" s="217"/>
      <c r="AI196" s="217"/>
      <c r="AJ196" s="217"/>
      <c r="AK196" s="217"/>
      <c r="AL196" s="217"/>
      <c r="AM196" s="217"/>
      <c r="AN196" s="217"/>
      <c r="AO196" s="217"/>
      <c r="AP196" s="217"/>
      <c r="AQ196" s="217"/>
      <c r="AR196" s="217"/>
      <c r="AS196" s="217"/>
      <c r="AT196" s="217"/>
      <c r="AU196" s="217"/>
      <c r="AV196" s="217"/>
      <c r="AW196" s="217"/>
      <c r="AX196" s="217"/>
      <c r="AY196" s="217"/>
    </row>
    <row r="197" ht="22.5" customHeight="1"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  <c r="AA197" s="217"/>
      <c r="AB197" s="217"/>
      <c r="AC197" s="217"/>
      <c r="AD197" s="217"/>
      <c r="AE197" s="217"/>
      <c r="AF197" s="217"/>
      <c r="AG197" s="217"/>
      <c r="AH197" s="217"/>
      <c r="AI197" s="217"/>
      <c r="AJ197" s="217"/>
      <c r="AK197" s="217"/>
      <c r="AL197" s="217"/>
      <c r="AM197" s="217"/>
      <c r="AN197" s="217"/>
      <c r="AO197" s="217"/>
      <c r="AP197" s="217"/>
      <c r="AQ197" s="217"/>
      <c r="AR197" s="217"/>
      <c r="AS197" s="217"/>
      <c r="AT197" s="217"/>
      <c r="AU197" s="217"/>
      <c r="AV197" s="217"/>
      <c r="AW197" s="217"/>
      <c r="AX197" s="217"/>
      <c r="AY197" s="217"/>
    </row>
    <row r="198" ht="22.5" customHeight="1"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  <c r="AA198" s="217"/>
      <c r="AB198" s="217"/>
      <c r="AC198" s="217"/>
      <c r="AD198" s="217"/>
      <c r="AE198" s="217"/>
      <c r="AF198" s="217"/>
      <c r="AG198" s="217"/>
      <c r="AH198" s="217"/>
      <c r="AI198" s="217"/>
      <c r="AJ198" s="217"/>
      <c r="AK198" s="217"/>
      <c r="AL198" s="217"/>
      <c r="AM198" s="217"/>
      <c r="AN198" s="217"/>
      <c r="AO198" s="217"/>
      <c r="AP198" s="217"/>
      <c r="AQ198" s="217"/>
      <c r="AR198" s="217"/>
      <c r="AS198" s="217"/>
      <c r="AT198" s="217"/>
      <c r="AU198" s="217"/>
      <c r="AV198" s="217"/>
      <c r="AW198" s="217"/>
      <c r="AX198" s="217"/>
      <c r="AY198" s="217"/>
    </row>
    <row r="199" ht="22.5" customHeight="1"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  <c r="AA199" s="217"/>
      <c r="AB199" s="217"/>
      <c r="AC199" s="217"/>
      <c r="AD199" s="217"/>
      <c r="AE199" s="217"/>
      <c r="AF199" s="217"/>
      <c r="AG199" s="217"/>
      <c r="AH199" s="217"/>
      <c r="AI199" s="217"/>
      <c r="AJ199" s="217"/>
      <c r="AK199" s="217"/>
      <c r="AL199" s="217"/>
      <c r="AM199" s="217"/>
      <c r="AN199" s="217"/>
      <c r="AO199" s="217"/>
      <c r="AP199" s="217"/>
      <c r="AQ199" s="217"/>
      <c r="AR199" s="217"/>
      <c r="AS199" s="217"/>
      <c r="AT199" s="217"/>
      <c r="AU199" s="217"/>
      <c r="AV199" s="217"/>
      <c r="AW199" s="217"/>
      <c r="AX199" s="217"/>
      <c r="AY199" s="217"/>
    </row>
    <row r="200" ht="22.5" customHeight="1"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  <c r="AA200" s="217"/>
      <c r="AB200" s="217"/>
      <c r="AC200" s="217"/>
      <c r="AD200" s="217"/>
      <c r="AE200" s="217"/>
      <c r="AF200" s="217"/>
      <c r="AG200" s="217"/>
      <c r="AH200" s="217"/>
      <c r="AI200" s="217"/>
      <c r="AJ200" s="217"/>
      <c r="AK200" s="217"/>
      <c r="AL200" s="217"/>
      <c r="AM200" s="217"/>
      <c r="AN200" s="217"/>
      <c r="AO200" s="217"/>
      <c r="AP200" s="217"/>
      <c r="AQ200" s="217"/>
      <c r="AR200" s="217"/>
      <c r="AS200" s="217"/>
      <c r="AT200" s="217"/>
      <c r="AU200" s="217"/>
      <c r="AV200" s="217"/>
      <c r="AW200" s="217"/>
      <c r="AX200" s="217"/>
      <c r="AY200" s="217"/>
    </row>
    <row r="201" ht="22.5" customHeight="1"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  <c r="AA201" s="217"/>
      <c r="AB201" s="217"/>
      <c r="AC201" s="217"/>
      <c r="AD201" s="217"/>
      <c r="AE201" s="217"/>
      <c r="AF201" s="217"/>
      <c r="AG201" s="217"/>
      <c r="AH201" s="217"/>
      <c r="AI201" s="217"/>
      <c r="AJ201" s="217"/>
      <c r="AK201" s="217"/>
      <c r="AL201" s="217"/>
      <c r="AM201" s="217"/>
      <c r="AN201" s="217"/>
      <c r="AO201" s="217"/>
      <c r="AP201" s="217"/>
      <c r="AQ201" s="217"/>
      <c r="AR201" s="217"/>
      <c r="AS201" s="217"/>
      <c r="AT201" s="217"/>
      <c r="AU201" s="217"/>
      <c r="AV201" s="217"/>
      <c r="AW201" s="217"/>
      <c r="AX201" s="217"/>
      <c r="AY201" s="217"/>
    </row>
    <row r="202" ht="22.5" customHeight="1"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  <c r="AA202" s="217"/>
      <c r="AB202" s="217"/>
      <c r="AC202" s="217"/>
      <c r="AD202" s="217"/>
      <c r="AE202" s="217"/>
      <c r="AF202" s="217"/>
      <c r="AG202" s="217"/>
      <c r="AH202" s="217"/>
      <c r="AI202" s="217"/>
      <c r="AJ202" s="217"/>
      <c r="AK202" s="217"/>
      <c r="AL202" s="217"/>
      <c r="AM202" s="217"/>
      <c r="AN202" s="217"/>
      <c r="AO202" s="217"/>
      <c r="AP202" s="217"/>
      <c r="AQ202" s="217"/>
      <c r="AR202" s="217"/>
      <c r="AS202" s="217"/>
      <c r="AT202" s="217"/>
      <c r="AU202" s="217"/>
      <c r="AV202" s="217"/>
      <c r="AW202" s="217"/>
      <c r="AX202" s="217"/>
      <c r="AY202" s="217"/>
    </row>
    <row r="203" ht="22.5" customHeight="1"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  <c r="AA203" s="217"/>
      <c r="AB203" s="217"/>
      <c r="AC203" s="217"/>
      <c r="AD203" s="217"/>
      <c r="AE203" s="217"/>
      <c r="AF203" s="217"/>
      <c r="AG203" s="217"/>
      <c r="AH203" s="217"/>
      <c r="AI203" s="217"/>
      <c r="AJ203" s="217"/>
      <c r="AK203" s="217"/>
      <c r="AL203" s="217"/>
      <c r="AM203" s="217"/>
      <c r="AN203" s="217"/>
      <c r="AO203" s="217"/>
      <c r="AP203" s="217"/>
      <c r="AQ203" s="217"/>
      <c r="AR203" s="217"/>
      <c r="AS203" s="217"/>
      <c r="AT203" s="217"/>
      <c r="AU203" s="217"/>
      <c r="AV203" s="217"/>
      <c r="AW203" s="217"/>
      <c r="AX203" s="217"/>
      <c r="AY203" s="217"/>
    </row>
    <row r="204" ht="22.5" customHeight="1"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  <c r="AA204" s="217"/>
      <c r="AB204" s="217"/>
      <c r="AC204" s="217"/>
      <c r="AD204" s="217"/>
      <c r="AE204" s="217"/>
      <c r="AF204" s="217"/>
      <c r="AG204" s="217"/>
      <c r="AH204" s="217"/>
      <c r="AI204" s="217"/>
      <c r="AJ204" s="217"/>
      <c r="AK204" s="217"/>
      <c r="AL204" s="217"/>
      <c r="AM204" s="217"/>
      <c r="AN204" s="217"/>
      <c r="AO204" s="217"/>
      <c r="AP204" s="217"/>
      <c r="AQ204" s="217"/>
      <c r="AR204" s="217"/>
      <c r="AS204" s="217"/>
      <c r="AT204" s="217"/>
      <c r="AU204" s="217"/>
      <c r="AV204" s="217"/>
      <c r="AW204" s="217"/>
      <c r="AX204" s="217"/>
      <c r="AY204" s="217"/>
    </row>
    <row r="205" ht="22.5" customHeight="1"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  <c r="AA205" s="217"/>
      <c r="AB205" s="217"/>
      <c r="AC205" s="217"/>
      <c r="AD205" s="217"/>
      <c r="AE205" s="217"/>
      <c r="AF205" s="217"/>
      <c r="AG205" s="217"/>
      <c r="AH205" s="217"/>
      <c r="AI205" s="217"/>
      <c r="AJ205" s="217"/>
      <c r="AK205" s="217"/>
      <c r="AL205" s="217"/>
      <c r="AM205" s="217"/>
      <c r="AN205" s="217"/>
      <c r="AO205" s="217"/>
      <c r="AP205" s="217"/>
      <c r="AQ205" s="217"/>
      <c r="AR205" s="217"/>
      <c r="AS205" s="217"/>
      <c r="AT205" s="217"/>
      <c r="AU205" s="217"/>
      <c r="AV205" s="217"/>
      <c r="AW205" s="217"/>
      <c r="AX205" s="217"/>
      <c r="AY205" s="217"/>
    </row>
    <row r="206" ht="22.5" customHeight="1"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  <c r="AA206" s="217"/>
      <c r="AB206" s="217"/>
      <c r="AC206" s="217"/>
      <c r="AD206" s="217"/>
      <c r="AE206" s="217"/>
      <c r="AF206" s="217"/>
      <c r="AG206" s="217"/>
      <c r="AH206" s="217"/>
      <c r="AI206" s="217"/>
      <c r="AJ206" s="217"/>
      <c r="AK206" s="217"/>
      <c r="AL206" s="217"/>
      <c r="AM206" s="217"/>
      <c r="AN206" s="217"/>
      <c r="AO206" s="217"/>
      <c r="AP206" s="217"/>
      <c r="AQ206" s="217"/>
      <c r="AR206" s="217"/>
      <c r="AS206" s="217"/>
      <c r="AT206" s="217"/>
      <c r="AU206" s="217"/>
      <c r="AV206" s="217"/>
      <c r="AW206" s="217"/>
      <c r="AX206" s="217"/>
      <c r="AY206" s="217"/>
    </row>
    <row r="207" ht="22.5" customHeight="1"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  <c r="AA207" s="217"/>
      <c r="AB207" s="217"/>
      <c r="AC207" s="217"/>
      <c r="AD207" s="217"/>
      <c r="AE207" s="217"/>
      <c r="AF207" s="217"/>
      <c r="AG207" s="217"/>
      <c r="AH207" s="217"/>
      <c r="AI207" s="217"/>
      <c r="AJ207" s="217"/>
      <c r="AK207" s="217"/>
      <c r="AL207" s="217"/>
      <c r="AM207" s="217"/>
      <c r="AN207" s="217"/>
      <c r="AO207" s="217"/>
      <c r="AP207" s="217"/>
      <c r="AQ207" s="217"/>
      <c r="AR207" s="217"/>
      <c r="AS207" s="217"/>
      <c r="AT207" s="217"/>
      <c r="AU207" s="217"/>
      <c r="AV207" s="217"/>
      <c r="AW207" s="217"/>
      <c r="AX207" s="217"/>
      <c r="AY207" s="217"/>
    </row>
    <row r="208" ht="22.5" customHeight="1"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  <c r="AA208" s="217"/>
      <c r="AB208" s="217"/>
      <c r="AC208" s="217"/>
      <c r="AD208" s="217"/>
      <c r="AE208" s="217"/>
      <c r="AF208" s="217"/>
      <c r="AG208" s="217"/>
      <c r="AH208" s="217"/>
      <c r="AI208" s="217"/>
      <c r="AJ208" s="217"/>
      <c r="AK208" s="217"/>
      <c r="AL208" s="217"/>
      <c r="AM208" s="217"/>
      <c r="AN208" s="217"/>
      <c r="AO208" s="217"/>
      <c r="AP208" s="217"/>
      <c r="AQ208" s="217"/>
      <c r="AR208" s="217"/>
      <c r="AS208" s="217"/>
      <c r="AT208" s="217"/>
      <c r="AU208" s="217"/>
      <c r="AV208" s="217"/>
      <c r="AW208" s="217"/>
      <c r="AX208" s="217"/>
      <c r="AY208" s="217"/>
    </row>
    <row r="209" ht="22.5" customHeight="1"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  <c r="AA209" s="217"/>
      <c r="AB209" s="217"/>
      <c r="AC209" s="217"/>
      <c r="AD209" s="217"/>
      <c r="AE209" s="217"/>
      <c r="AF209" s="217"/>
      <c r="AG209" s="217"/>
      <c r="AH209" s="217"/>
      <c r="AI209" s="217"/>
      <c r="AJ209" s="217"/>
      <c r="AK209" s="217"/>
      <c r="AL209" s="217"/>
      <c r="AM209" s="217"/>
      <c r="AN209" s="217"/>
      <c r="AO209" s="217"/>
      <c r="AP209" s="217"/>
      <c r="AQ209" s="217"/>
      <c r="AR209" s="217"/>
      <c r="AS209" s="217"/>
      <c r="AT209" s="217"/>
      <c r="AU209" s="217"/>
      <c r="AV209" s="217"/>
      <c r="AW209" s="217"/>
      <c r="AX209" s="217"/>
      <c r="AY209" s="217"/>
    </row>
    <row r="210" ht="22.5" customHeight="1"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  <c r="AA210" s="217"/>
      <c r="AB210" s="217"/>
      <c r="AC210" s="217"/>
      <c r="AD210" s="217"/>
      <c r="AE210" s="217"/>
      <c r="AF210" s="217"/>
      <c r="AG210" s="217"/>
      <c r="AH210" s="217"/>
      <c r="AI210" s="217"/>
      <c r="AJ210" s="217"/>
      <c r="AK210" s="217"/>
      <c r="AL210" s="217"/>
      <c r="AM210" s="217"/>
      <c r="AN210" s="217"/>
      <c r="AO210" s="217"/>
      <c r="AP210" s="217"/>
      <c r="AQ210" s="217"/>
      <c r="AR210" s="217"/>
      <c r="AS210" s="217"/>
      <c r="AT210" s="217"/>
      <c r="AU210" s="217"/>
      <c r="AV210" s="217"/>
      <c r="AW210" s="217"/>
      <c r="AX210" s="217"/>
      <c r="AY210" s="217"/>
    </row>
    <row r="211" ht="22.5" customHeight="1"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  <c r="AA211" s="217"/>
      <c r="AB211" s="217"/>
      <c r="AC211" s="217"/>
      <c r="AD211" s="217"/>
      <c r="AE211" s="217"/>
      <c r="AF211" s="217"/>
      <c r="AG211" s="217"/>
      <c r="AH211" s="217"/>
      <c r="AI211" s="217"/>
      <c r="AJ211" s="217"/>
      <c r="AK211" s="217"/>
      <c r="AL211" s="217"/>
      <c r="AM211" s="217"/>
      <c r="AN211" s="217"/>
      <c r="AO211" s="217"/>
      <c r="AP211" s="217"/>
      <c r="AQ211" s="217"/>
      <c r="AR211" s="217"/>
      <c r="AS211" s="217"/>
      <c r="AT211" s="217"/>
      <c r="AU211" s="217"/>
      <c r="AV211" s="217"/>
      <c r="AW211" s="217"/>
      <c r="AX211" s="217"/>
      <c r="AY211" s="217"/>
    </row>
    <row r="212" ht="22.5" customHeight="1"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  <c r="AA212" s="217"/>
      <c r="AB212" s="217"/>
      <c r="AC212" s="217"/>
      <c r="AD212" s="217"/>
      <c r="AE212" s="217"/>
      <c r="AF212" s="217"/>
      <c r="AG212" s="217"/>
      <c r="AH212" s="217"/>
      <c r="AI212" s="217"/>
      <c r="AJ212" s="217"/>
      <c r="AK212" s="217"/>
      <c r="AL212" s="217"/>
      <c r="AM212" s="217"/>
      <c r="AN212" s="217"/>
      <c r="AO212" s="217"/>
      <c r="AP212" s="217"/>
      <c r="AQ212" s="217"/>
      <c r="AR212" s="217"/>
      <c r="AS212" s="217"/>
      <c r="AT212" s="217"/>
      <c r="AU212" s="217"/>
      <c r="AV212" s="217"/>
      <c r="AW212" s="217"/>
      <c r="AX212" s="217"/>
      <c r="AY212" s="217"/>
    </row>
    <row r="213" ht="22.5" customHeight="1"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  <c r="AA213" s="217"/>
      <c r="AB213" s="217"/>
      <c r="AC213" s="217"/>
      <c r="AD213" s="217"/>
      <c r="AE213" s="217"/>
      <c r="AF213" s="217"/>
      <c r="AG213" s="217"/>
      <c r="AH213" s="217"/>
      <c r="AI213" s="217"/>
      <c r="AJ213" s="217"/>
      <c r="AK213" s="217"/>
      <c r="AL213" s="217"/>
      <c r="AM213" s="217"/>
      <c r="AN213" s="217"/>
      <c r="AO213" s="217"/>
      <c r="AP213" s="217"/>
      <c r="AQ213" s="217"/>
      <c r="AR213" s="217"/>
      <c r="AS213" s="217"/>
      <c r="AT213" s="217"/>
      <c r="AU213" s="217"/>
      <c r="AV213" s="217"/>
      <c r="AW213" s="217"/>
      <c r="AX213" s="217"/>
      <c r="AY213" s="217"/>
    </row>
    <row r="214" ht="22.5" customHeight="1"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  <c r="AA214" s="217"/>
      <c r="AB214" s="217"/>
      <c r="AC214" s="217"/>
      <c r="AD214" s="217"/>
      <c r="AE214" s="217"/>
      <c r="AF214" s="217"/>
      <c r="AG214" s="217"/>
      <c r="AH214" s="217"/>
      <c r="AI214" s="217"/>
      <c r="AJ214" s="217"/>
      <c r="AK214" s="217"/>
      <c r="AL214" s="217"/>
      <c r="AM214" s="217"/>
      <c r="AN214" s="217"/>
      <c r="AO214" s="217"/>
      <c r="AP214" s="217"/>
      <c r="AQ214" s="217"/>
      <c r="AR214" s="217"/>
      <c r="AS214" s="217"/>
      <c r="AT214" s="217"/>
      <c r="AU214" s="217"/>
      <c r="AV214" s="217"/>
      <c r="AW214" s="217"/>
      <c r="AX214" s="217"/>
      <c r="AY214" s="217"/>
    </row>
    <row r="215" ht="22.5" customHeight="1"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  <c r="AA215" s="217"/>
      <c r="AB215" s="217"/>
      <c r="AC215" s="217"/>
      <c r="AD215" s="217"/>
      <c r="AE215" s="217"/>
      <c r="AF215" s="217"/>
      <c r="AG215" s="217"/>
      <c r="AH215" s="217"/>
      <c r="AI215" s="217"/>
      <c r="AJ215" s="217"/>
      <c r="AK215" s="217"/>
      <c r="AL215" s="217"/>
      <c r="AM215" s="217"/>
      <c r="AN215" s="217"/>
      <c r="AO215" s="217"/>
      <c r="AP215" s="217"/>
      <c r="AQ215" s="217"/>
      <c r="AR215" s="217"/>
      <c r="AS215" s="217"/>
      <c r="AT215" s="217"/>
      <c r="AU215" s="217"/>
      <c r="AV215" s="217"/>
      <c r="AW215" s="217"/>
      <c r="AX215" s="217"/>
      <c r="AY215" s="217"/>
    </row>
    <row r="216" ht="22.5" customHeight="1"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  <c r="AA216" s="217"/>
      <c r="AB216" s="217"/>
      <c r="AC216" s="217"/>
      <c r="AD216" s="217"/>
      <c r="AE216" s="217"/>
      <c r="AF216" s="217"/>
      <c r="AG216" s="217"/>
      <c r="AH216" s="217"/>
      <c r="AI216" s="217"/>
      <c r="AJ216" s="217"/>
      <c r="AK216" s="217"/>
      <c r="AL216" s="217"/>
      <c r="AM216" s="217"/>
      <c r="AN216" s="217"/>
      <c r="AO216" s="217"/>
      <c r="AP216" s="217"/>
      <c r="AQ216" s="217"/>
      <c r="AR216" s="217"/>
      <c r="AS216" s="217"/>
      <c r="AT216" s="217"/>
      <c r="AU216" s="217"/>
      <c r="AV216" s="217"/>
      <c r="AW216" s="217"/>
      <c r="AX216" s="217"/>
      <c r="AY216" s="217"/>
    </row>
    <row r="217" ht="22.5" customHeight="1"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  <c r="AA217" s="217"/>
      <c r="AB217" s="217"/>
      <c r="AC217" s="217"/>
      <c r="AD217" s="217"/>
      <c r="AE217" s="217"/>
      <c r="AF217" s="217"/>
      <c r="AG217" s="217"/>
      <c r="AH217" s="217"/>
      <c r="AI217" s="217"/>
      <c r="AJ217" s="217"/>
      <c r="AK217" s="217"/>
      <c r="AL217" s="217"/>
      <c r="AM217" s="217"/>
      <c r="AN217" s="217"/>
      <c r="AO217" s="217"/>
      <c r="AP217" s="217"/>
      <c r="AQ217" s="217"/>
      <c r="AR217" s="217"/>
      <c r="AS217" s="217"/>
      <c r="AT217" s="217"/>
      <c r="AU217" s="217"/>
      <c r="AV217" s="217"/>
      <c r="AW217" s="217"/>
      <c r="AX217" s="217"/>
      <c r="AY217" s="217"/>
    </row>
    <row r="218" ht="22.5" customHeight="1"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  <c r="AA218" s="217"/>
      <c r="AB218" s="217"/>
      <c r="AC218" s="217"/>
      <c r="AD218" s="217"/>
      <c r="AE218" s="217"/>
      <c r="AF218" s="217"/>
      <c r="AG218" s="217"/>
      <c r="AH218" s="217"/>
      <c r="AI218" s="217"/>
      <c r="AJ218" s="217"/>
      <c r="AK218" s="217"/>
      <c r="AL218" s="217"/>
      <c r="AM218" s="217"/>
      <c r="AN218" s="217"/>
      <c r="AO218" s="217"/>
      <c r="AP218" s="217"/>
      <c r="AQ218" s="217"/>
      <c r="AR218" s="217"/>
      <c r="AS218" s="217"/>
      <c r="AT218" s="217"/>
      <c r="AU218" s="217"/>
      <c r="AV218" s="217"/>
      <c r="AW218" s="217"/>
      <c r="AX218" s="217"/>
      <c r="AY218" s="217"/>
    </row>
    <row r="219" ht="22.5" customHeight="1"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  <c r="AA219" s="217"/>
      <c r="AB219" s="217"/>
      <c r="AC219" s="217"/>
      <c r="AD219" s="217"/>
      <c r="AE219" s="217"/>
      <c r="AF219" s="217"/>
      <c r="AG219" s="217"/>
      <c r="AH219" s="217"/>
      <c r="AI219" s="217"/>
      <c r="AJ219" s="217"/>
      <c r="AK219" s="217"/>
      <c r="AL219" s="217"/>
      <c r="AM219" s="217"/>
      <c r="AN219" s="217"/>
      <c r="AO219" s="217"/>
      <c r="AP219" s="217"/>
      <c r="AQ219" s="217"/>
      <c r="AR219" s="217"/>
      <c r="AS219" s="217"/>
      <c r="AT219" s="217"/>
      <c r="AU219" s="217"/>
      <c r="AV219" s="217"/>
      <c r="AW219" s="217"/>
      <c r="AX219" s="217"/>
      <c r="AY219" s="217"/>
    </row>
    <row r="220" ht="22.5" customHeight="1"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  <c r="AA220" s="217"/>
      <c r="AB220" s="217"/>
      <c r="AC220" s="217"/>
      <c r="AD220" s="217"/>
      <c r="AE220" s="217"/>
      <c r="AF220" s="217"/>
      <c r="AG220" s="217"/>
      <c r="AH220" s="217"/>
      <c r="AI220" s="217"/>
      <c r="AJ220" s="217"/>
      <c r="AK220" s="217"/>
      <c r="AL220" s="217"/>
      <c r="AM220" s="217"/>
      <c r="AN220" s="217"/>
      <c r="AO220" s="217"/>
      <c r="AP220" s="217"/>
      <c r="AQ220" s="217"/>
      <c r="AR220" s="217"/>
      <c r="AS220" s="217"/>
      <c r="AT220" s="217"/>
      <c r="AU220" s="217"/>
      <c r="AV220" s="217"/>
      <c r="AW220" s="217"/>
      <c r="AX220" s="217"/>
      <c r="AY220" s="217"/>
    </row>
    <row r="221" ht="22.5" customHeight="1"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  <c r="AA221" s="217"/>
      <c r="AB221" s="217"/>
      <c r="AC221" s="217"/>
      <c r="AD221" s="217"/>
      <c r="AE221" s="217"/>
      <c r="AF221" s="217"/>
      <c r="AG221" s="217"/>
      <c r="AH221" s="217"/>
      <c r="AI221" s="217"/>
      <c r="AJ221" s="217"/>
      <c r="AK221" s="217"/>
      <c r="AL221" s="217"/>
      <c r="AM221" s="217"/>
      <c r="AN221" s="217"/>
      <c r="AO221" s="217"/>
      <c r="AP221" s="217"/>
      <c r="AQ221" s="217"/>
      <c r="AR221" s="217"/>
      <c r="AS221" s="217"/>
      <c r="AT221" s="217"/>
      <c r="AU221" s="217"/>
      <c r="AV221" s="217"/>
      <c r="AW221" s="217"/>
      <c r="AX221" s="217"/>
      <c r="AY221" s="217"/>
    </row>
    <row r="222" ht="22.5" customHeight="1"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  <c r="AA222" s="217"/>
      <c r="AB222" s="217"/>
      <c r="AC222" s="217"/>
      <c r="AD222" s="217"/>
      <c r="AE222" s="217"/>
      <c r="AF222" s="217"/>
      <c r="AG222" s="217"/>
      <c r="AH222" s="217"/>
      <c r="AI222" s="217"/>
      <c r="AJ222" s="217"/>
      <c r="AK222" s="217"/>
      <c r="AL222" s="217"/>
      <c r="AM222" s="217"/>
      <c r="AN222" s="217"/>
      <c r="AO222" s="217"/>
      <c r="AP222" s="217"/>
      <c r="AQ222" s="217"/>
      <c r="AR222" s="217"/>
      <c r="AS222" s="217"/>
      <c r="AT222" s="217"/>
      <c r="AU222" s="217"/>
      <c r="AV222" s="217"/>
      <c r="AW222" s="217"/>
      <c r="AX222" s="217"/>
      <c r="AY222" s="217"/>
    </row>
    <row r="223" ht="22.5" customHeight="1"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  <c r="AA223" s="217"/>
      <c r="AB223" s="217"/>
      <c r="AC223" s="217"/>
      <c r="AD223" s="217"/>
      <c r="AE223" s="217"/>
      <c r="AF223" s="217"/>
      <c r="AG223" s="217"/>
      <c r="AH223" s="217"/>
      <c r="AI223" s="217"/>
      <c r="AJ223" s="217"/>
      <c r="AK223" s="217"/>
      <c r="AL223" s="217"/>
      <c r="AM223" s="217"/>
      <c r="AN223" s="217"/>
      <c r="AO223" s="217"/>
      <c r="AP223" s="217"/>
      <c r="AQ223" s="217"/>
      <c r="AR223" s="217"/>
      <c r="AS223" s="217"/>
      <c r="AT223" s="217"/>
      <c r="AU223" s="217"/>
      <c r="AV223" s="217"/>
      <c r="AW223" s="217"/>
      <c r="AX223" s="217"/>
      <c r="AY223" s="217"/>
    </row>
    <row r="224" ht="22.5" customHeight="1"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  <c r="AA224" s="217"/>
      <c r="AB224" s="217"/>
      <c r="AC224" s="217"/>
      <c r="AD224" s="217"/>
      <c r="AE224" s="217"/>
      <c r="AF224" s="217"/>
      <c r="AG224" s="217"/>
      <c r="AH224" s="217"/>
      <c r="AI224" s="217"/>
      <c r="AJ224" s="217"/>
      <c r="AK224" s="217"/>
      <c r="AL224" s="217"/>
      <c r="AM224" s="217"/>
      <c r="AN224" s="217"/>
      <c r="AO224" s="217"/>
      <c r="AP224" s="217"/>
      <c r="AQ224" s="217"/>
      <c r="AR224" s="217"/>
      <c r="AS224" s="217"/>
      <c r="AT224" s="217"/>
      <c r="AU224" s="217"/>
      <c r="AV224" s="217"/>
      <c r="AW224" s="217"/>
      <c r="AX224" s="217"/>
      <c r="AY224" s="217"/>
    </row>
    <row r="225" ht="22.5" customHeight="1"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  <c r="AA225" s="217"/>
      <c r="AB225" s="217"/>
      <c r="AC225" s="217"/>
      <c r="AD225" s="217"/>
      <c r="AE225" s="217"/>
      <c r="AF225" s="217"/>
      <c r="AG225" s="217"/>
      <c r="AH225" s="217"/>
      <c r="AI225" s="217"/>
      <c r="AJ225" s="217"/>
      <c r="AK225" s="217"/>
      <c r="AL225" s="217"/>
      <c r="AM225" s="217"/>
      <c r="AN225" s="217"/>
      <c r="AO225" s="217"/>
      <c r="AP225" s="217"/>
      <c r="AQ225" s="217"/>
      <c r="AR225" s="217"/>
      <c r="AS225" s="217"/>
      <c r="AT225" s="217"/>
      <c r="AU225" s="217"/>
      <c r="AV225" s="217"/>
      <c r="AW225" s="217"/>
      <c r="AX225" s="217"/>
      <c r="AY225" s="217"/>
    </row>
    <row r="226" ht="22.5" customHeight="1"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  <c r="AA226" s="217"/>
      <c r="AB226" s="217"/>
      <c r="AC226" s="217"/>
      <c r="AD226" s="217"/>
      <c r="AE226" s="217"/>
      <c r="AF226" s="217"/>
      <c r="AG226" s="217"/>
      <c r="AH226" s="217"/>
      <c r="AI226" s="217"/>
      <c r="AJ226" s="217"/>
      <c r="AK226" s="217"/>
      <c r="AL226" s="217"/>
      <c r="AM226" s="217"/>
      <c r="AN226" s="217"/>
      <c r="AO226" s="217"/>
      <c r="AP226" s="217"/>
      <c r="AQ226" s="217"/>
      <c r="AR226" s="217"/>
      <c r="AS226" s="217"/>
      <c r="AT226" s="217"/>
      <c r="AU226" s="217"/>
      <c r="AV226" s="217"/>
      <c r="AW226" s="217"/>
      <c r="AX226" s="217"/>
      <c r="AY226" s="217"/>
    </row>
    <row r="227" ht="22.5" customHeight="1"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  <c r="AA227" s="217"/>
      <c r="AB227" s="217"/>
      <c r="AC227" s="217"/>
      <c r="AD227" s="217"/>
      <c r="AE227" s="217"/>
      <c r="AF227" s="217"/>
      <c r="AG227" s="217"/>
      <c r="AH227" s="217"/>
      <c r="AI227" s="217"/>
      <c r="AJ227" s="217"/>
      <c r="AK227" s="217"/>
      <c r="AL227" s="217"/>
      <c r="AM227" s="217"/>
      <c r="AN227" s="217"/>
      <c r="AO227" s="217"/>
      <c r="AP227" s="217"/>
      <c r="AQ227" s="217"/>
      <c r="AR227" s="217"/>
      <c r="AS227" s="217"/>
      <c r="AT227" s="217"/>
      <c r="AU227" s="217"/>
      <c r="AV227" s="217"/>
      <c r="AW227" s="217"/>
      <c r="AX227" s="217"/>
      <c r="AY227" s="217"/>
    </row>
    <row r="228" ht="22.5" customHeight="1"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  <c r="AA228" s="217"/>
      <c r="AB228" s="217"/>
      <c r="AC228" s="217"/>
      <c r="AD228" s="217"/>
      <c r="AE228" s="217"/>
      <c r="AF228" s="217"/>
      <c r="AG228" s="217"/>
      <c r="AH228" s="217"/>
      <c r="AI228" s="217"/>
      <c r="AJ228" s="217"/>
      <c r="AK228" s="217"/>
      <c r="AL228" s="217"/>
      <c r="AM228" s="217"/>
      <c r="AN228" s="217"/>
      <c r="AO228" s="217"/>
      <c r="AP228" s="217"/>
      <c r="AQ228" s="217"/>
      <c r="AR228" s="217"/>
      <c r="AS228" s="217"/>
      <c r="AT228" s="217"/>
      <c r="AU228" s="217"/>
      <c r="AV228" s="217"/>
      <c r="AW228" s="217"/>
      <c r="AX228" s="217"/>
      <c r="AY228" s="217"/>
    </row>
    <row r="229" ht="22.5" customHeight="1"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  <c r="AA229" s="217"/>
      <c r="AB229" s="217"/>
      <c r="AC229" s="217"/>
      <c r="AD229" s="217"/>
      <c r="AE229" s="217"/>
      <c r="AF229" s="217"/>
      <c r="AG229" s="217"/>
      <c r="AH229" s="217"/>
      <c r="AI229" s="217"/>
      <c r="AJ229" s="217"/>
      <c r="AK229" s="217"/>
      <c r="AL229" s="217"/>
      <c r="AM229" s="217"/>
      <c r="AN229" s="217"/>
      <c r="AO229" s="217"/>
      <c r="AP229" s="217"/>
      <c r="AQ229" s="217"/>
      <c r="AR229" s="217"/>
      <c r="AS229" s="217"/>
      <c r="AT229" s="217"/>
      <c r="AU229" s="217"/>
      <c r="AV229" s="217"/>
      <c r="AW229" s="217"/>
      <c r="AX229" s="217"/>
      <c r="AY229" s="217"/>
    </row>
    <row r="230" ht="22.5" customHeight="1"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  <c r="AA230" s="217"/>
      <c r="AB230" s="217"/>
      <c r="AC230" s="217"/>
      <c r="AD230" s="217"/>
      <c r="AE230" s="217"/>
      <c r="AF230" s="217"/>
      <c r="AG230" s="217"/>
      <c r="AH230" s="217"/>
      <c r="AI230" s="217"/>
      <c r="AJ230" s="217"/>
      <c r="AK230" s="217"/>
      <c r="AL230" s="217"/>
      <c r="AM230" s="217"/>
      <c r="AN230" s="217"/>
      <c r="AO230" s="217"/>
      <c r="AP230" s="217"/>
      <c r="AQ230" s="217"/>
      <c r="AR230" s="217"/>
      <c r="AS230" s="217"/>
      <c r="AT230" s="217"/>
      <c r="AU230" s="217"/>
      <c r="AV230" s="217"/>
      <c r="AW230" s="217"/>
      <c r="AX230" s="217"/>
      <c r="AY230" s="217"/>
    </row>
    <row r="231" ht="22.5" customHeight="1"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  <c r="AA231" s="217"/>
      <c r="AB231" s="217"/>
      <c r="AC231" s="217"/>
      <c r="AD231" s="217"/>
      <c r="AE231" s="217"/>
      <c r="AF231" s="217"/>
      <c r="AG231" s="217"/>
      <c r="AH231" s="217"/>
      <c r="AI231" s="217"/>
      <c r="AJ231" s="217"/>
      <c r="AK231" s="217"/>
      <c r="AL231" s="217"/>
      <c r="AM231" s="217"/>
      <c r="AN231" s="217"/>
      <c r="AO231" s="217"/>
      <c r="AP231" s="217"/>
      <c r="AQ231" s="217"/>
      <c r="AR231" s="217"/>
      <c r="AS231" s="217"/>
      <c r="AT231" s="217"/>
      <c r="AU231" s="217"/>
      <c r="AV231" s="217"/>
      <c r="AW231" s="217"/>
      <c r="AX231" s="217"/>
      <c r="AY231" s="217"/>
    </row>
    <row r="232" ht="22.5" customHeight="1"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  <c r="AA232" s="217"/>
      <c r="AB232" s="217"/>
      <c r="AC232" s="217"/>
      <c r="AD232" s="217"/>
      <c r="AE232" s="217"/>
      <c r="AF232" s="217"/>
      <c r="AG232" s="217"/>
      <c r="AH232" s="217"/>
      <c r="AI232" s="217"/>
      <c r="AJ232" s="217"/>
      <c r="AK232" s="217"/>
      <c r="AL232" s="217"/>
      <c r="AM232" s="217"/>
      <c r="AN232" s="217"/>
      <c r="AO232" s="217"/>
      <c r="AP232" s="217"/>
      <c r="AQ232" s="217"/>
      <c r="AR232" s="217"/>
      <c r="AS232" s="217"/>
      <c r="AT232" s="217"/>
      <c r="AU232" s="217"/>
      <c r="AV232" s="217"/>
      <c r="AW232" s="217"/>
      <c r="AX232" s="217"/>
      <c r="AY232" s="217"/>
    </row>
    <row r="233" ht="22.5" customHeight="1"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  <c r="AA233" s="217"/>
      <c r="AB233" s="217"/>
      <c r="AC233" s="217"/>
      <c r="AD233" s="217"/>
      <c r="AE233" s="217"/>
      <c r="AF233" s="217"/>
      <c r="AG233" s="217"/>
      <c r="AH233" s="217"/>
      <c r="AI233" s="217"/>
      <c r="AJ233" s="217"/>
      <c r="AK233" s="217"/>
      <c r="AL233" s="217"/>
      <c r="AM233" s="217"/>
      <c r="AN233" s="217"/>
      <c r="AO233" s="217"/>
      <c r="AP233" s="217"/>
      <c r="AQ233" s="217"/>
      <c r="AR233" s="217"/>
      <c r="AS233" s="217"/>
      <c r="AT233" s="217"/>
      <c r="AU233" s="217"/>
      <c r="AV233" s="217"/>
      <c r="AW233" s="217"/>
      <c r="AX233" s="217"/>
      <c r="AY233" s="217"/>
    </row>
    <row r="234" ht="22.5" customHeight="1"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  <c r="AA234" s="217"/>
      <c r="AB234" s="217"/>
      <c r="AC234" s="217"/>
      <c r="AD234" s="217"/>
      <c r="AE234" s="217"/>
      <c r="AF234" s="217"/>
      <c r="AG234" s="217"/>
      <c r="AH234" s="217"/>
      <c r="AI234" s="217"/>
      <c r="AJ234" s="217"/>
      <c r="AK234" s="217"/>
      <c r="AL234" s="217"/>
      <c r="AM234" s="217"/>
      <c r="AN234" s="217"/>
      <c r="AO234" s="217"/>
      <c r="AP234" s="217"/>
      <c r="AQ234" s="217"/>
      <c r="AR234" s="217"/>
      <c r="AS234" s="217"/>
      <c r="AT234" s="217"/>
      <c r="AU234" s="217"/>
      <c r="AV234" s="217"/>
      <c r="AW234" s="217"/>
      <c r="AX234" s="217"/>
      <c r="AY234" s="217"/>
    </row>
    <row r="235" ht="22.5" customHeight="1"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  <c r="AA235" s="217"/>
      <c r="AB235" s="217"/>
      <c r="AC235" s="217"/>
      <c r="AD235" s="217"/>
      <c r="AE235" s="217"/>
      <c r="AF235" s="217"/>
      <c r="AG235" s="217"/>
      <c r="AH235" s="217"/>
      <c r="AI235" s="217"/>
      <c r="AJ235" s="217"/>
      <c r="AK235" s="217"/>
      <c r="AL235" s="217"/>
      <c r="AM235" s="217"/>
      <c r="AN235" s="217"/>
      <c r="AO235" s="217"/>
      <c r="AP235" s="217"/>
      <c r="AQ235" s="217"/>
      <c r="AR235" s="217"/>
      <c r="AS235" s="217"/>
      <c r="AT235" s="217"/>
      <c r="AU235" s="217"/>
      <c r="AV235" s="217"/>
      <c r="AW235" s="217"/>
      <c r="AX235" s="217"/>
      <c r="AY235" s="217"/>
    </row>
    <row r="236" ht="22.5" customHeight="1"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  <c r="AA236" s="217"/>
      <c r="AB236" s="217"/>
      <c r="AC236" s="217"/>
      <c r="AD236" s="217"/>
      <c r="AE236" s="217"/>
      <c r="AF236" s="217"/>
      <c r="AG236" s="217"/>
      <c r="AH236" s="217"/>
      <c r="AI236" s="217"/>
      <c r="AJ236" s="217"/>
      <c r="AK236" s="217"/>
      <c r="AL236" s="217"/>
      <c r="AM236" s="217"/>
      <c r="AN236" s="217"/>
      <c r="AO236" s="217"/>
      <c r="AP236" s="217"/>
      <c r="AQ236" s="217"/>
      <c r="AR236" s="217"/>
      <c r="AS236" s="217"/>
      <c r="AT236" s="217"/>
      <c r="AU236" s="217"/>
      <c r="AV236" s="217"/>
      <c r="AW236" s="217"/>
      <c r="AX236" s="217"/>
      <c r="AY236" s="217"/>
    </row>
    <row r="237" ht="22.5" customHeight="1"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  <c r="AA237" s="217"/>
      <c r="AB237" s="217"/>
      <c r="AC237" s="217"/>
      <c r="AD237" s="217"/>
      <c r="AE237" s="217"/>
      <c r="AF237" s="217"/>
      <c r="AG237" s="217"/>
      <c r="AH237" s="217"/>
      <c r="AI237" s="217"/>
      <c r="AJ237" s="217"/>
      <c r="AK237" s="217"/>
      <c r="AL237" s="217"/>
      <c r="AM237" s="217"/>
      <c r="AN237" s="217"/>
      <c r="AO237" s="217"/>
      <c r="AP237" s="217"/>
      <c r="AQ237" s="217"/>
      <c r="AR237" s="217"/>
      <c r="AS237" s="217"/>
      <c r="AT237" s="217"/>
      <c r="AU237" s="217"/>
      <c r="AV237" s="217"/>
      <c r="AW237" s="217"/>
      <c r="AX237" s="217"/>
      <c r="AY237" s="217"/>
    </row>
    <row r="238" ht="22.5" customHeight="1"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  <c r="AA238" s="217"/>
      <c r="AB238" s="217"/>
      <c r="AC238" s="217"/>
      <c r="AD238" s="217"/>
      <c r="AE238" s="217"/>
      <c r="AF238" s="217"/>
      <c r="AG238" s="217"/>
      <c r="AH238" s="217"/>
      <c r="AI238" s="217"/>
      <c r="AJ238" s="217"/>
      <c r="AK238" s="217"/>
      <c r="AL238" s="217"/>
      <c r="AM238" s="217"/>
      <c r="AN238" s="217"/>
      <c r="AO238" s="217"/>
      <c r="AP238" s="217"/>
      <c r="AQ238" s="217"/>
      <c r="AR238" s="217"/>
      <c r="AS238" s="217"/>
      <c r="AT238" s="217"/>
      <c r="AU238" s="217"/>
      <c r="AV238" s="217"/>
      <c r="AW238" s="217"/>
      <c r="AX238" s="217"/>
      <c r="AY238" s="217"/>
    </row>
    <row r="239" ht="22.5" customHeight="1"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  <c r="AA239" s="217"/>
      <c r="AB239" s="217"/>
      <c r="AC239" s="217"/>
      <c r="AD239" s="217"/>
      <c r="AE239" s="217"/>
      <c r="AF239" s="217"/>
      <c r="AG239" s="217"/>
      <c r="AH239" s="217"/>
      <c r="AI239" s="217"/>
      <c r="AJ239" s="217"/>
      <c r="AK239" s="217"/>
      <c r="AL239" s="217"/>
      <c r="AM239" s="217"/>
      <c r="AN239" s="217"/>
      <c r="AO239" s="217"/>
      <c r="AP239" s="217"/>
      <c r="AQ239" s="217"/>
      <c r="AR239" s="217"/>
      <c r="AS239" s="217"/>
      <c r="AT239" s="217"/>
      <c r="AU239" s="217"/>
      <c r="AV239" s="217"/>
      <c r="AW239" s="217"/>
      <c r="AX239" s="217"/>
      <c r="AY239" s="217"/>
    </row>
    <row r="240" ht="22.5" customHeight="1"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  <c r="AA240" s="217"/>
      <c r="AB240" s="217"/>
      <c r="AC240" s="217"/>
      <c r="AD240" s="217"/>
      <c r="AE240" s="217"/>
      <c r="AF240" s="217"/>
      <c r="AG240" s="217"/>
      <c r="AH240" s="217"/>
      <c r="AI240" s="217"/>
      <c r="AJ240" s="217"/>
      <c r="AK240" s="217"/>
      <c r="AL240" s="217"/>
      <c r="AM240" s="217"/>
      <c r="AN240" s="217"/>
      <c r="AO240" s="217"/>
      <c r="AP240" s="217"/>
      <c r="AQ240" s="217"/>
      <c r="AR240" s="217"/>
      <c r="AS240" s="217"/>
      <c r="AT240" s="217"/>
      <c r="AU240" s="217"/>
      <c r="AV240" s="217"/>
      <c r="AW240" s="217"/>
      <c r="AX240" s="217"/>
      <c r="AY240" s="217"/>
    </row>
    <row r="241" ht="22.5" customHeight="1"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  <c r="AA241" s="217"/>
      <c r="AB241" s="217"/>
      <c r="AC241" s="217"/>
      <c r="AD241" s="217"/>
      <c r="AE241" s="217"/>
      <c r="AF241" s="217"/>
      <c r="AG241" s="217"/>
      <c r="AH241" s="217"/>
      <c r="AI241" s="217"/>
      <c r="AJ241" s="217"/>
      <c r="AK241" s="217"/>
      <c r="AL241" s="217"/>
      <c r="AM241" s="217"/>
      <c r="AN241" s="217"/>
      <c r="AO241" s="217"/>
      <c r="AP241" s="217"/>
      <c r="AQ241" s="217"/>
      <c r="AR241" s="217"/>
      <c r="AS241" s="217"/>
      <c r="AT241" s="217"/>
      <c r="AU241" s="217"/>
      <c r="AV241" s="217"/>
      <c r="AW241" s="217"/>
      <c r="AX241" s="217"/>
      <c r="AY241" s="217"/>
    </row>
    <row r="242" ht="22.5" customHeight="1"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  <c r="AA242" s="217"/>
      <c r="AB242" s="217"/>
      <c r="AC242" s="217"/>
      <c r="AD242" s="217"/>
      <c r="AE242" s="217"/>
      <c r="AF242" s="217"/>
      <c r="AG242" s="217"/>
      <c r="AH242" s="217"/>
      <c r="AI242" s="217"/>
      <c r="AJ242" s="217"/>
      <c r="AK242" s="217"/>
      <c r="AL242" s="217"/>
      <c r="AM242" s="217"/>
      <c r="AN242" s="217"/>
      <c r="AO242" s="217"/>
      <c r="AP242" s="217"/>
      <c r="AQ242" s="217"/>
      <c r="AR242" s="217"/>
      <c r="AS242" s="217"/>
      <c r="AT242" s="217"/>
      <c r="AU242" s="217"/>
      <c r="AV242" s="217"/>
      <c r="AW242" s="217"/>
      <c r="AX242" s="217"/>
      <c r="AY242" s="217"/>
    </row>
    <row r="243" ht="22.5" customHeight="1"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  <c r="AA243" s="217"/>
      <c r="AB243" s="217"/>
      <c r="AC243" s="217"/>
      <c r="AD243" s="217"/>
      <c r="AE243" s="217"/>
      <c r="AF243" s="217"/>
      <c r="AG243" s="217"/>
      <c r="AH243" s="217"/>
      <c r="AI243" s="217"/>
      <c r="AJ243" s="217"/>
      <c r="AK243" s="217"/>
      <c r="AL243" s="217"/>
      <c r="AM243" s="217"/>
      <c r="AN243" s="217"/>
      <c r="AO243" s="217"/>
      <c r="AP243" s="217"/>
      <c r="AQ243" s="217"/>
      <c r="AR243" s="217"/>
      <c r="AS243" s="217"/>
      <c r="AT243" s="217"/>
      <c r="AU243" s="217"/>
      <c r="AV243" s="217"/>
      <c r="AW243" s="217"/>
      <c r="AX243" s="217"/>
      <c r="AY243" s="217"/>
    </row>
    <row r="244" ht="22.5" customHeight="1"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  <c r="AA244" s="217"/>
      <c r="AB244" s="217"/>
      <c r="AC244" s="217"/>
      <c r="AD244" s="217"/>
      <c r="AE244" s="217"/>
      <c r="AF244" s="217"/>
      <c r="AG244" s="217"/>
      <c r="AH244" s="217"/>
      <c r="AI244" s="217"/>
      <c r="AJ244" s="217"/>
      <c r="AK244" s="217"/>
      <c r="AL244" s="217"/>
      <c r="AM244" s="217"/>
      <c r="AN244" s="217"/>
      <c r="AO244" s="217"/>
      <c r="AP244" s="217"/>
      <c r="AQ244" s="217"/>
      <c r="AR244" s="217"/>
      <c r="AS244" s="217"/>
      <c r="AT244" s="217"/>
      <c r="AU244" s="217"/>
      <c r="AV244" s="217"/>
      <c r="AW244" s="217"/>
      <c r="AX244" s="217"/>
      <c r="AY244" s="217"/>
    </row>
    <row r="245" ht="22.5" customHeight="1"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  <c r="AA245" s="217"/>
      <c r="AB245" s="217"/>
      <c r="AC245" s="217"/>
      <c r="AD245" s="217"/>
      <c r="AE245" s="217"/>
      <c r="AF245" s="217"/>
      <c r="AG245" s="217"/>
      <c r="AH245" s="217"/>
      <c r="AI245" s="217"/>
      <c r="AJ245" s="217"/>
      <c r="AK245" s="217"/>
      <c r="AL245" s="217"/>
      <c r="AM245" s="217"/>
      <c r="AN245" s="217"/>
      <c r="AO245" s="217"/>
      <c r="AP245" s="217"/>
      <c r="AQ245" s="217"/>
      <c r="AR245" s="217"/>
      <c r="AS245" s="217"/>
      <c r="AT245" s="217"/>
      <c r="AU245" s="217"/>
      <c r="AV245" s="217"/>
      <c r="AW245" s="217"/>
      <c r="AX245" s="217"/>
      <c r="AY245" s="217"/>
    </row>
    <row r="246" ht="22.5" customHeight="1"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  <c r="AA246" s="217"/>
      <c r="AB246" s="217"/>
      <c r="AC246" s="217"/>
      <c r="AD246" s="217"/>
      <c r="AE246" s="217"/>
      <c r="AF246" s="217"/>
      <c r="AG246" s="217"/>
      <c r="AH246" s="217"/>
      <c r="AI246" s="217"/>
      <c r="AJ246" s="217"/>
      <c r="AK246" s="217"/>
      <c r="AL246" s="217"/>
      <c r="AM246" s="217"/>
      <c r="AN246" s="217"/>
      <c r="AO246" s="217"/>
      <c r="AP246" s="217"/>
      <c r="AQ246" s="217"/>
      <c r="AR246" s="217"/>
      <c r="AS246" s="217"/>
      <c r="AT246" s="217"/>
      <c r="AU246" s="217"/>
      <c r="AV246" s="217"/>
      <c r="AW246" s="217"/>
      <c r="AX246" s="217"/>
      <c r="AY246" s="217"/>
    </row>
    <row r="247" ht="22.5" customHeight="1"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  <c r="AA247" s="217"/>
      <c r="AB247" s="217"/>
      <c r="AC247" s="217"/>
      <c r="AD247" s="217"/>
      <c r="AE247" s="217"/>
      <c r="AF247" s="217"/>
      <c r="AG247" s="217"/>
      <c r="AH247" s="217"/>
      <c r="AI247" s="217"/>
      <c r="AJ247" s="217"/>
      <c r="AK247" s="217"/>
      <c r="AL247" s="217"/>
      <c r="AM247" s="217"/>
      <c r="AN247" s="217"/>
      <c r="AO247" s="217"/>
      <c r="AP247" s="217"/>
      <c r="AQ247" s="217"/>
      <c r="AR247" s="217"/>
      <c r="AS247" s="217"/>
      <c r="AT247" s="217"/>
      <c r="AU247" s="217"/>
      <c r="AV247" s="217"/>
      <c r="AW247" s="217"/>
      <c r="AX247" s="217"/>
      <c r="AY247" s="217"/>
    </row>
    <row r="248" ht="22.5" customHeight="1"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  <c r="AA248" s="217"/>
      <c r="AB248" s="217"/>
      <c r="AC248" s="217"/>
      <c r="AD248" s="217"/>
      <c r="AE248" s="217"/>
      <c r="AF248" s="217"/>
      <c r="AG248" s="217"/>
      <c r="AH248" s="217"/>
      <c r="AI248" s="217"/>
      <c r="AJ248" s="217"/>
      <c r="AK248" s="217"/>
      <c r="AL248" s="217"/>
      <c r="AM248" s="217"/>
      <c r="AN248" s="217"/>
      <c r="AO248" s="217"/>
      <c r="AP248" s="217"/>
      <c r="AQ248" s="217"/>
      <c r="AR248" s="217"/>
      <c r="AS248" s="217"/>
      <c r="AT248" s="217"/>
      <c r="AU248" s="217"/>
      <c r="AV248" s="217"/>
      <c r="AW248" s="217"/>
      <c r="AX248" s="217"/>
      <c r="AY248" s="217"/>
    </row>
    <row r="249" ht="22.5" customHeight="1"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  <c r="AA249" s="217"/>
      <c r="AB249" s="217"/>
      <c r="AC249" s="217"/>
      <c r="AD249" s="217"/>
      <c r="AE249" s="217"/>
      <c r="AF249" s="217"/>
      <c r="AG249" s="217"/>
      <c r="AH249" s="217"/>
      <c r="AI249" s="217"/>
      <c r="AJ249" s="217"/>
      <c r="AK249" s="217"/>
      <c r="AL249" s="217"/>
      <c r="AM249" s="217"/>
      <c r="AN249" s="217"/>
      <c r="AO249" s="217"/>
      <c r="AP249" s="217"/>
      <c r="AQ249" s="217"/>
      <c r="AR249" s="217"/>
      <c r="AS249" s="217"/>
      <c r="AT249" s="217"/>
      <c r="AU249" s="217"/>
      <c r="AV249" s="217"/>
      <c r="AW249" s="217"/>
      <c r="AX249" s="217"/>
      <c r="AY249" s="217"/>
    </row>
    <row r="250" ht="22.5" customHeight="1"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  <c r="AA250" s="217"/>
      <c r="AB250" s="217"/>
      <c r="AC250" s="217"/>
      <c r="AD250" s="217"/>
      <c r="AE250" s="217"/>
      <c r="AF250" s="217"/>
      <c r="AG250" s="217"/>
      <c r="AH250" s="217"/>
      <c r="AI250" s="217"/>
      <c r="AJ250" s="217"/>
      <c r="AK250" s="217"/>
      <c r="AL250" s="217"/>
      <c r="AM250" s="217"/>
      <c r="AN250" s="217"/>
      <c r="AO250" s="217"/>
      <c r="AP250" s="217"/>
      <c r="AQ250" s="217"/>
      <c r="AR250" s="217"/>
      <c r="AS250" s="217"/>
      <c r="AT250" s="217"/>
      <c r="AU250" s="217"/>
      <c r="AV250" s="217"/>
      <c r="AW250" s="217"/>
      <c r="AX250" s="217"/>
      <c r="AY250" s="217"/>
    </row>
    <row r="251" ht="22.5" customHeight="1"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  <c r="AA251" s="217"/>
      <c r="AB251" s="217"/>
      <c r="AC251" s="217"/>
      <c r="AD251" s="217"/>
      <c r="AE251" s="217"/>
      <c r="AF251" s="217"/>
      <c r="AG251" s="217"/>
      <c r="AH251" s="217"/>
      <c r="AI251" s="217"/>
      <c r="AJ251" s="217"/>
      <c r="AK251" s="217"/>
      <c r="AL251" s="217"/>
      <c r="AM251" s="217"/>
      <c r="AN251" s="217"/>
      <c r="AO251" s="217"/>
      <c r="AP251" s="217"/>
      <c r="AQ251" s="217"/>
      <c r="AR251" s="217"/>
      <c r="AS251" s="217"/>
      <c r="AT251" s="217"/>
      <c r="AU251" s="217"/>
      <c r="AV251" s="217"/>
      <c r="AW251" s="217"/>
      <c r="AX251" s="217"/>
      <c r="AY251" s="217"/>
    </row>
    <row r="252" ht="22.5" customHeight="1"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  <c r="AA252" s="217"/>
      <c r="AB252" s="217"/>
      <c r="AC252" s="217"/>
      <c r="AD252" s="217"/>
      <c r="AE252" s="217"/>
      <c r="AF252" s="217"/>
      <c r="AG252" s="217"/>
      <c r="AH252" s="217"/>
      <c r="AI252" s="217"/>
      <c r="AJ252" s="217"/>
      <c r="AK252" s="217"/>
      <c r="AL252" s="217"/>
      <c r="AM252" s="217"/>
      <c r="AN252" s="217"/>
      <c r="AO252" s="217"/>
      <c r="AP252" s="217"/>
      <c r="AQ252" s="217"/>
      <c r="AR252" s="217"/>
      <c r="AS252" s="217"/>
      <c r="AT252" s="217"/>
      <c r="AU252" s="217"/>
      <c r="AV252" s="217"/>
      <c r="AW252" s="217"/>
      <c r="AX252" s="217"/>
      <c r="AY252" s="217"/>
    </row>
    <row r="253" ht="22.5" customHeight="1"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  <c r="AA253" s="217"/>
      <c r="AB253" s="217"/>
      <c r="AC253" s="217"/>
      <c r="AD253" s="217"/>
      <c r="AE253" s="217"/>
      <c r="AF253" s="217"/>
      <c r="AG253" s="217"/>
      <c r="AH253" s="217"/>
      <c r="AI253" s="217"/>
      <c r="AJ253" s="217"/>
      <c r="AK253" s="217"/>
      <c r="AL253" s="217"/>
      <c r="AM253" s="217"/>
      <c r="AN253" s="217"/>
      <c r="AO253" s="217"/>
      <c r="AP253" s="217"/>
      <c r="AQ253" s="217"/>
      <c r="AR253" s="217"/>
      <c r="AS253" s="217"/>
      <c r="AT253" s="217"/>
      <c r="AU253" s="217"/>
      <c r="AV253" s="217"/>
      <c r="AW253" s="217"/>
      <c r="AX253" s="217"/>
      <c r="AY253" s="217"/>
    </row>
    <row r="254" ht="22.5" customHeight="1"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  <c r="AA254" s="217"/>
      <c r="AB254" s="217"/>
      <c r="AC254" s="217"/>
      <c r="AD254" s="217"/>
      <c r="AE254" s="217"/>
      <c r="AF254" s="217"/>
      <c r="AG254" s="217"/>
      <c r="AH254" s="217"/>
      <c r="AI254" s="217"/>
      <c r="AJ254" s="217"/>
      <c r="AK254" s="217"/>
      <c r="AL254" s="217"/>
      <c r="AM254" s="217"/>
      <c r="AN254" s="217"/>
      <c r="AO254" s="217"/>
      <c r="AP254" s="217"/>
      <c r="AQ254" s="217"/>
      <c r="AR254" s="217"/>
      <c r="AS254" s="217"/>
      <c r="AT254" s="217"/>
      <c r="AU254" s="217"/>
      <c r="AV254" s="217"/>
      <c r="AW254" s="217"/>
      <c r="AX254" s="217"/>
      <c r="AY254" s="217"/>
    </row>
    <row r="255" ht="22.5" customHeight="1"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  <c r="AA255" s="217"/>
      <c r="AB255" s="217"/>
      <c r="AC255" s="217"/>
      <c r="AD255" s="217"/>
      <c r="AE255" s="217"/>
      <c r="AF255" s="217"/>
      <c r="AG255" s="217"/>
      <c r="AH255" s="217"/>
      <c r="AI255" s="217"/>
      <c r="AJ255" s="217"/>
      <c r="AK255" s="217"/>
      <c r="AL255" s="217"/>
      <c r="AM255" s="217"/>
      <c r="AN255" s="217"/>
      <c r="AO255" s="217"/>
      <c r="AP255" s="217"/>
      <c r="AQ255" s="217"/>
      <c r="AR255" s="217"/>
      <c r="AS255" s="217"/>
      <c r="AT255" s="217"/>
      <c r="AU255" s="217"/>
      <c r="AV255" s="217"/>
      <c r="AW255" s="217"/>
      <c r="AX255" s="217"/>
      <c r="AY255" s="217"/>
    </row>
    <row r="256" ht="22.5" customHeight="1"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  <c r="AA256" s="217"/>
      <c r="AB256" s="217"/>
      <c r="AC256" s="217"/>
      <c r="AD256" s="217"/>
      <c r="AE256" s="217"/>
      <c r="AF256" s="217"/>
      <c r="AG256" s="217"/>
      <c r="AH256" s="217"/>
      <c r="AI256" s="217"/>
      <c r="AJ256" s="217"/>
      <c r="AK256" s="217"/>
      <c r="AL256" s="217"/>
      <c r="AM256" s="217"/>
      <c r="AN256" s="217"/>
      <c r="AO256" s="217"/>
      <c r="AP256" s="217"/>
      <c r="AQ256" s="217"/>
      <c r="AR256" s="217"/>
      <c r="AS256" s="217"/>
      <c r="AT256" s="217"/>
      <c r="AU256" s="217"/>
      <c r="AV256" s="217"/>
      <c r="AW256" s="217"/>
      <c r="AX256" s="217"/>
      <c r="AY256" s="217"/>
    </row>
    <row r="257" ht="22.5" customHeight="1"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  <c r="AA257" s="217"/>
      <c r="AB257" s="217"/>
      <c r="AC257" s="217"/>
      <c r="AD257" s="217"/>
      <c r="AE257" s="217"/>
      <c r="AF257" s="217"/>
      <c r="AG257" s="217"/>
      <c r="AH257" s="217"/>
      <c r="AI257" s="217"/>
      <c r="AJ257" s="217"/>
      <c r="AK257" s="217"/>
      <c r="AL257" s="217"/>
      <c r="AM257" s="217"/>
      <c r="AN257" s="217"/>
      <c r="AO257" s="217"/>
      <c r="AP257" s="217"/>
      <c r="AQ257" s="217"/>
      <c r="AR257" s="217"/>
      <c r="AS257" s="217"/>
      <c r="AT257" s="217"/>
      <c r="AU257" s="217"/>
      <c r="AV257" s="217"/>
      <c r="AW257" s="217"/>
      <c r="AX257" s="217"/>
      <c r="AY257" s="217"/>
    </row>
    <row r="258" ht="22.5" customHeight="1"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  <c r="AA258" s="217"/>
      <c r="AB258" s="217"/>
      <c r="AC258" s="217"/>
      <c r="AD258" s="217"/>
      <c r="AE258" s="217"/>
      <c r="AF258" s="217"/>
      <c r="AG258" s="217"/>
      <c r="AH258" s="217"/>
      <c r="AI258" s="217"/>
      <c r="AJ258" s="217"/>
      <c r="AK258" s="217"/>
      <c r="AL258" s="217"/>
      <c r="AM258" s="217"/>
      <c r="AN258" s="217"/>
      <c r="AO258" s="217"/>
      <c r="AP258" s="217"/>
      <c r="AQ258" s="217"/>
      <c r="AR258" s="217"/>
      <c r="AS258" s="217"/>
      <c r="AT258" s="217"/>
      <c r="AU258" s="217"/>
      <c r="AV258" s="217"/>
      <c r="AW258" s="217"/>
      <c r="AX258" s="217"/>
      <c r="AY258" s="217"/>
    </row>
    <row r="259" ht="22.5" customHeight="1"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  <c r="AA259" s="217"/>
      <c r="AB259" s="217"/>
      <c r="AC259" s="217"/>
      <c r="AD259" s="217"/>
      <c r="AE259" s="217"/>
      <c r="AF259" s="217"/>
      <c r="AG259" s="217"/>
      <c r="AH259" s="217"/>
      <c r="AI259" s="217"/>
      <c r="AJ259" s="217"/>
      <c r="AK259" s="217"/>
      <c r="AL259" s="217"/>
      <c r="AM259" s="217"/>
      <c r="AN259" s="217"/>
      <c r="AO259" s="217"/>
      <c r="AP259" s="217"/>
      <c r="AQ259" s="217"/>
      <c r="AR259" s="217"/>
      <c r="AS259" s="217"/>
      <c r="AT259" s="217"/>
      <c r="AU259" s="217"/>
      <c r="AV259" s="217"/>
      <c r="AW259" s="217"/>
      <c r="AX259" s="217"/>
      <c r="AY259" s="217"/>
    </row>
    <row r="260" ht="22.5" customHeight="1"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  <c r="AA260" s="217"/>
      <c r="AB260" s="217"/>
      <c r="AC260" s="217"/>
      <c r="AD260" s="217"/>
      <c r="AE260" s="217"/>
      <c r="AF260" s="217"/>
      <c r="AG260" s="217"/>
      <c r="AH260" s="217"/>
      <c r="AI260" s="217"/>
      <c r="AJ260" s="217"/>
      <c r="AK260" s="217"/>
      <c r="AL260" s="217"/>
      <c r="AM260" s="217"/>
      <c r="AN260" s="217"/>
      <c r="AO260" s="217"/>
      <c r="AP260" s="217"/>
      <c r="AQ260" s="217"/>
      <c r="AR260" s="217"/>
      <c r="AS260" s="217"/>
      <c r="AT260" s="217"/>
      <c r="AU260" s="217"/>
      <c r="AV260" s="217"/>
      <c r="AW260" s="217"/>
      <c r="AX260" s="217"/>
      <c r="AY260" s="217"/>
    </row>
    <row r="261" ht="22.5" customHeight="1"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  <c r="AA261" s="217"/>
      <c r="AB261" s="217"/>
      <c r="AC261" s="217"/>
      <c r="AD261" s="217"/>
      <c r="AE261" s="217"/>
      <c r="AF261" s="217"/>
      <c r="AG261" s="217"/>
      <c r="AH261" s="217"/>
      <c r="AI261" s="217"/>
      <c r="AJ261" s="217"/>
      <c r="AK261" s="217"/>
      <c r="AL261" s="217"/>
      <c r="AM261" s="217"/>
      <c r="AN261" s="217"/>
      <c r="AO261" s="217"/>
      <c r="AP261" s="217"/>
      <c r="AQ261" s="217"/>
      <c r="AR261" s="217"/>
      <c r="AS261" s="217"/>
      <c r="AT261" s="217"/>
      <c r="AU261" s="217"/>
      <c r="AV261" s="217"/>
      <c r="AW261" s="217"/>
      <c r="AX261" s="217"/>
      <c r="AY261" s="217"/>
    </row>
    <row r="262" ht="22.5" customHeight="1"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  <c r="AA262" s="217"/>
      <c r="AB262" s="217"/>
      <c r="AC262" s="217"/>
      <c r="AD262" s="217"/>
      <c r="AE262" s="217"/>
      <c r="AF262" s="217"/>
      <c r="AG262" s="217"/>
      <c r="AH262" s="217"/>
      <c r="AI262" s="217"/>
      <c r="AJ262" s="217"/>
      <c r="AK262" s="217"/>
      <c r="AL262" s="217"/>
      <c r="AM262" s="217"/>
      <c r="AN262" s="217"/>
      <c r="AO262" s="217"/>
      <c r="AP262" s="217"/>
      <c r="AQ262" s="217"/>
      <c r="AR262" s="217"/>
      <c r="AS262" s="217"/>
      <c r="AT262" s="217"/>
      <c r="AU262" s="217"/>
      <c r="AV262" s="217"/>
      <c r="AW262" s="217"/>
      <c r="AX262" s="217"/>
      <c r="AY262" s="217"/>
    </row>
    <row r="263" ht="22.5" customHeight="1"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  <c r="AA263" s="217"/>
      <c r="AB263" s="217"/>
      <c r="AC263" s="217"/>
      <c r="AD263" s="217"/>
      <c r="AE263" s="217"/>
      <c r="AF263" s="217"/>
      <c r="AG263" s="217"/>
      <c r="AH263" s="217"/>
      <c r="AI263" s="217"/>
      <c r="AJ263" s="217"/>
      <c r="AK263" s="217"/>
      <c r="AL263" s="217"/>
      <c r="AM263" s="217"/>
      <c r="AN263" s="217"/>
      <c r="AO263" s="217"/>
      <c r="AP263" s="217"/>
      <c r="AQ263" s="217"/>
      <c r="AR263" s="217"/>
      <c r="AS263" s="217"/>
      <c r="AT263" s="217"/>
      <c r="AU263" s="217"/>
      <c r="AV263" s="217"/>
      <c r="AW263" s="217"/>
      <c r="AX263" s="217"/>
      <c r="AY263" s="217"/>
    </row>
    <row r="264" ht="22.5" customHeight="1"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  <c r="AA264" s="217"/>
      <c r="AB264" s="217"/>
      <c r="AC264" s="217"/>
      <c r="AD264" s="217"/>
      <c r="AE264" s="217"/>
      <c r="AF264" s="217"/>
      <c r="AG264" s="217"/>
      <c r="AH264" s="217"/>
      <c r="AI264" s="217"/>
      <c r="AJ264" s="217"/>
      <c r="AK264" s="217"/>
      <c r="AL264" s="217"/>
      <c r="AM264" s="217"/>
      <c r="AN264" s="217"/>
      <c r="AO264" s="217"/>
      <c r="AP264" s="217"/>
      <c r="AQ264" s="217"/>
      <c r="AR264" s="217"/>
      <c r="AS264" s="217"/>
      <c r="AT264" s="217"/>
      <c r="AU264" s="217"/>
      <c r="AV264" s="217"/>
      <c r="AW264" s="217"/>
      <c r="AX264" s="217"/>
      <c r="AY264" s="217"/>
    </row>
    <row r="265" ht="22.5" customHeight="1"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  <c r="AA265" s="217"/>
      <c r="AB265" s="217"/>
      <c r="AC265" s="217"/>
      <c r="AD265" s="217"/>
      <c r="AE265" s="217"/>
      <c r="AF265" s="217"/>
      <c r="AG265" s="217"/>
      <c r="AH265" s="217"/>
      <c r="AI265" s="217"/>
      <c r="AJ265" s="217"/>
      <c r="AK265" s="217"/>
      <c r="AL265" s="217"/>
      <c r="AM265" s="217"/>
      <c r="AN265" s="217"/>
      <c r="AO265" s="217"/>
      <c r="AP265" s="217"/>
      <c r="AQ265" s="217"/>
      <c r="AR265" s="217"/>
      <c r="AS265" s="217"/>
      <c r="AT265" s="217"/>
      <c r="AU265" s="217"/>
      <c r="AV265" s="217"/>
      <c r="AW265" s="217"/>
      <c r="AX265" s="217"/>
      <c r="AY265" s="217"/>
    </row>
    <row r="266" ht="22.5" customHeight="1"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  <c r="AA266" s="217"/>
      <c r="AB266" s="217"/>
      <c r="AC266" s="217"/>
      <c r="AD266" s="217"/>
      <c r="AE266" s="217"/>
      <c r="AF266" s="217"/>
      <c r="AG266" s="217"/>
      <c r="AH266" s="217"/>
      <c r="AI266" s="217"/>
      <c r="AJ266" s="217"/>
      <c r="AK266" s="217"/>
      <c r="AL266" s="217"/>
      <c r="AM266" s="217"/>
      <c r="AN266" s="217"/>
      <c r="AO266" s="217"/>
      <c r="AP266" s="217"/>
      <c r="AQ266" s="217"/>
      <c r="AR266" s="217"/>
      <c r="AS266" s="217"/>
      <c r="AT266" s="217"/>
      <c r="AU266" s="217"/>
      <c r="AV266" s="217"/>
      <c r="AW266" s="217"/>
      <c r="AX266" s="217"/>
      <c r="AY266" s="217"/>
    </row>
    <row r="267" ht="22.5" customHeight="1"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  <c r="AA267" s="217"/>
      <c r="AB267" s="217"/>
      <c r="AC267" s="217"/>
      <c r="AD267" s="217"/>
      <c r="AE267" s="217"/>
      <c r="AF267" s="217"/>
      <c r="AG267" s="217"/>
      <c r="AH267" s="217"/>
      <c r="AI267" s="217"/>
      <c r="AJ267" s="217"/>
      <c r="AK267" s="217"/>
      <c r="AL267" s="217"/>
      <c r="AM267" s="217"/>
      <c r="AN267" s="217"/>
      <c r="AO267" s="217"/>
      <c r="AP267" s="217"/>
      <c r="AQ267" s="217"/>
      <c r="AR267" s="217"/>
      <c r="AS267" s="217"/>
      <c r="AT267" s="217"/>
      <c r="AU267" s="217"/>
      <c r="AV267" s="217"/>
      <c r="AW267" s="217"/>
      <c r="AX267" s="217"/>
      <c r="AY267" s="217"/>
    </row>
    <row r="268" ht="22.5" customHeight="1"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  <c r="AA268" s="217"/>
      <c r="AB268" s="217"/>
      <c r="AC268" s="217"/>
      <c r="AD268" s="217"/>
      <c r="AE268" s="217"/>
      <c r="AF268" s="217"/>
      <c r="AG268" s="217"/>
      <c r="AH268" s="217"/>
      <c r="AI268" s="217"/>
      <c r="AJ268" s="217"/>
      <c r="AK268" s="217"/>
      <c r="AL268" s="217"/>
      <c r="AM268" s="217"/>
      <c r="AN268" s="217"/>
      <c r="AO268" s="217"/>
      <c r="AP268" s="217"/>
      <c r="AQ268" s="217"/>
      <c r="AR268" s="217"/>
      <c r="AS268" s="217"/>
      <c r="AT268" s="217"/>
      <c r="AU268" s="217"/>
      <c r="AV268" s="217"/>
      <c r="AW268" s="217"/>
      <c r="AX268" s="217"/>
      <c r="AY268" s="217"/>
    </row>
    <row r="269"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  <c r="AA269" s="217"/>
      <c r="AB269" s="217"/>
      <c r="AC269" s="217"/>
      <c r="AD269" s="217"/>
      <c r="AE269" s="217"/>
      <c r="AF269" s="217"/>
      <c r="AG269" s="217"/>
      <c r="AH269" s="217"/>
      <c r="AI269" s="217"/>
      <c r="AJ269" s="217"/>
      <c r="AK269" s="217"/>
      <c r="AL269" s="217"/>
      <c r="AM269" s="217"/>
      <c r="AN269" s="217"/>
      <c r="AO269" s="217"/>
      <c r="AP269" s="217"/>
      <c r="AQ269" s="217"/>
      <c r="AR269" s="217"/>
      <c r="AS269" s="217"/>
      <c r="AT269" s="217"/>
      <c r="AU269" s="217"/>
      <c r="AV269" s="217"/>
      <c r="AW269" s="217"/>
      <c r="AX269" s="217"/>
      <c r="AY269" s="217"/>
    </row>
    <row r="270">
      <c r="M270" s="217"/>
      <c r="N270" s="217"/>
      <c r="O270" s="217"/>
      <c r="P270" s="218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  <c r="AA270" s="217"/>
      <c r="AB270" s="217"/>
      <c r="AC270" s="217"/>
      <c r="AD270" s="217"/>
      <c r="AE270" s="217"/>
      <c r="AF270" s="217"/>
      <c r="AG270" s="217"/>
      <c r="AH270" s="217"/>
      <c r="AI270" s="217"/>
      <c r="AJ270" s="217"/>
      <c r="AK270" s="217"/>
      <c r="AL270" s="217"/>
      <c r="AM270" s="217"/>
      <c r="AN270" s="217"/>
      <c r="AO270" s="217"/>
      <c r="AP270" s="217"/>
      <c r="AQ270" s="217"/>
      <c r="AR270" s="217"/>
      <c r="AS270" s="217"/>
      <c r="AT270" s="217"/>
      <c r="AU270" s="217"/>
      <c r="AV270" s="217"/>
      <c r="AW270" s="217"/>
      <c r="AX270" s="217"/>
      <c r="AY270" s="217"/>
    </row>
    <row r="271">
      <c r="M271" s="217"/>
      <c r="N271" s="217"/>
      <c r="O271" s="219"/>
      <c r="P271" s="218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  <c r="AA271" s="217"/>
      <c r="AB271" s="217"/>
      <c r="AC271" s="217"/>
      <c r="AD271" s="217"/>
      <c r="AE271" s="217"/>
      <c r="AF271" s="217"/>
      <c r="AG271" s="217"/>
      <c r="AH271" s="217"/>
      <c r="AI271" s="217"/>
      <c r="AJ271" s="217"/>
      <c r="AK271" s="217"/>
      <c r="AL271" s="217"/>
      <c r="AM271" s="217"/>
      <c r="AN271" s="217"/>
      <c r="AO271" s="217"/>
      <c r="AP271" s="217"/>
      <c r="AQ271" s="217"/>
      <c r="AR271" s="217"/>
      <c r="AS271" s="217"/>
      <c r="AT271" s="217"/>
      <c r="AU271" s="217"/>
      <c r="AV271" s="217"/>
      <c r="AW271" s="217"/>
      <c r="AX271" s="217"/>
      <c r="AY271" s="217"/>
    </row>
    <row r="272">
      <c r="M272" s="217"/>
      <c r="N272" s="217"/>
      <c r="O272" s="219"/>
      <c r="P272" s="220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  <c r="AA272" s="217"/>
      <c r="AB272" s="217"/>
      <c r="AC272" s="217"/>
      <c r="AD272" s="217"/>
      <c r="AE272" s="217"/>
      <c r="AF272" s="217"/>
      <c r="AG272" s="217"/>
      <c r="AH272" s="217"/>
      <c r="AI272" s="217"/>
      <c r="AJ272" s="217"/>
      <c r="AK272" s="217"/>
      <c r="AL272" s="217"/>
      <c r="AM272" s="217"/>
      <c r="AN272" s="217"/>
      <c r="AO272" s="217"/>
      <c r="AP272" s="217"/>
      <c r="AQ272" s="217"/>
      <c r="AR272" s="217"/>
      <c r="AS272" s="217"/>
      <c r="AT272" s="217"/>
      <c r="AU272" s="217"/>
      <c r="AV272" s="217"/>
      <c r="AW272" s="217"/>
      <c r="AX272" s="217"/>
      <c r="AY272" s="217"/>
    </row>
    <row r="273">
      <c r="M273" s="217"/>
      <c r="N273" s="217"/>
      <c r="O273" s="219"/>
      <c r="P273" s="220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  <c r="AA273" s="217"/>
      <c r="AB273" s="217"/>
      <c r="AC273" s="217"/>
      <c r="AD273" s="217"/>
      <c r="AE273" s="217"/>
      <c r="AF273" s="217"/>
      <c r="AG273" s="217"/>
      <c r="AH273" s="217"/>
      <c r="AI273" s="217"/>
      <c r="AJ273" s="217"/>
      <c r="AK273" s="217"/>
      <c r="AL273" s="217"/>
      <c r="AM273" s="217"/>
      <c r="AN273" s="217"/>
      <c r="AO273" s="217"/>
      <c r="AP273" s="217"/>
      <c r="AQ273" s="217"/>
      <c r="AR273" s="217"/>
      <c r="AS273" s="217"/>
      <c r="AT273" s="217"/>
      <c r="AU273" s="217"/>
      <c r="AV273" s="217"/>
      <c r="AW273" s="217"/>
      <c r="AX273" s="217"/>
      <c r="AY273" s="217"/>
    </row>
    <row r="274">
      <c r="M274" s="217"/>
      <c r="N274" s="217"/>
      <c r="O274" s="219"/>
      <c r="P274" s="218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  <c r="AA274" s="217"/>
      <c r="AB274" s="217"/>
      <c r="AC274" s="217"/>
      <c r="AD274" s="217"/>
      <c r="AE274" s="217"/>
      <c r="AF274" s="217"/>
      <c r="AG274" s="217"/>
      <c r="AH274" s="217"/>
      <c r="AI274" s="217"/>
      <c r="AJ274" s="217"/>
      <c r="AK274" s="217"/>
      <c r="AL274" s="217"/>
      <c r="AM274" s="217"/>
      <c r="AN274" s="217"/>
      <c r="AO274" s="217"/>
      <c r="AP274" s="217"/>
      <c r="AQ274" s="217"/>
      <c r="AR274" s="217"/>
      <c r="AS274" s="217"/>
      <c r="AT274" s="217"/>
      <c r="AU274" s="217"/>
      <c r="AV274" s="217"/>
      <c r="AW274" s="217"/>
      <c r="AX274" s="217"/>
      <c r="AY274" s="217"/>
    </row>
    <row r="275">
      <c r="M275" s="217"/>
      <c r="N275" s="217"/>
      <c r="O275" s="219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  <c r="AA275" s="217"/>
      <c r="AB275" s="217"/>
      <c r="AC275" s="217"/>
      <c r="AD275" s="217"/>
      <c r="AE275" s="217"/>
      <c r="AF275" s="217"/>
      <c r="AG275" s="217"/>
      <c r="AH275" s="217"/>
      <c r="AI275" s="217"/>
      <c r="AJ275" s="217"/>
      <c r="AK275" s="217"/>
      <c r="AL275" s="217"/>
      <c r="AM275" s="217"/>
      <c r="AN275" s="217"/>
      <c r="AO275" s="217"/>
      <c r="AP275" s="217"/>
      <c r="AQ275" s="217"/>
      <c r="AR275" s="217"/>
      <c r="AS275" s="217"/>
      <c r="AT275" s="217"/>
      <c r="AU275" s="217"/>
      <c r="AV275" s="217"/>
      <c r="AW275" s="217"/>
      <c r="AX275" s="217"/>
      <c r="AY275" s="217"/>
    </row>
    <row r="276"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  <c r="AA276" s="217"/>
      <c r="AB276" s="217"/>
      <c r="AC276" s="217"/>
      <c r="AD276" s="217"/>
      <c r="AE276" s="217"/>
      <c r="AF276" s="217"/>
      <c r="AG276" s="217"/>
      <c r="AH276" s="217"/>
      <c r="AI276" s="217"/>
      <c r="AJ276" s="217"/>
      <c r="AK276" s="217"/>
      <c r="AL276" s="217"/>
      <c r="AM276" s="217"/>
      <c r="AN276" s="217"/>
      <c r="AO276" s="217"/>
      <c r="AP276" s="217"/>
      <c r="AQ276" s="217"/>
      <c r="AR276" s="217"/>
      <c r="AS276" s="217"/>
      <c r="AT276" s="217"/>
      <c r="AU276" s="217"/>
      <c r="AV276" s="217"/>
      <c r="AW276" s="217"/>
      <c r="AX276" s="217"/>
      <c r="AY276" s="217"/>
    </row>
    <row r="277"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  <c r="AA277" s="217"/>
      <c r="AB277" s="217"/>
      <c r="AC277" s="217"/>
      <c r="AD277" s="217"/>
      <c r="AE277" s="217"/>
      <c r="AF277" s="217"/>
      <c r="AG277" s="217"/>
      <c r="AH277" s="217"/>
      <c r="AI277" s="217"/>
      <c r="AJ277" s="217"/>
      <c r="AK277" s="217"/>
      <c r="AL277" s="217"/>
      <c r="AM277" s="217"/>
      <c r="AN277" s="217"/>
      <c r="AO277" s="217"/>
      <c r="AP277" s="217"/>
      <c r="AQ277" s="217"/>
      <c r="AR277" s="217"/>
      <c r="AS277" s="217"/>
      <c r="AT277" s="217"/>
      <c r="AU277" s="217"/>
      <c r="AV277" s="217"/>
      <c r="AW277" s="217"/>
      <c r="AX277" s="217"/>
      <c r="AY277" s="217"/>
    </row>
    <row r="278"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  <c r="AA278" s="217"/>
      <c r="AB278" s="217"/>
      <c r="AC278" s="217"/>
      <c r="AD278" s="217"/>
      <c r="AE278" s="217"/>
      <c r="AF278" s="217"/>
      <c r="AG278" s="217"/>
      <c r="AH278" s="217"/>
      <c r="AI278" s="217"/>
      <c r="AJ278" s="217"/>
      <c r="AK278" s="217"/>
      <c r="AL278" s="217"/>
      <c r="AM278" s="217"/>
      <c r="AN278" s="217"/>
      <c r="AO278" s="217"/>
      <c r="AP278" s="217"/>
      <c r="AQ278" s="217"/>
      <c r="AR278" s="217"/>
      <c r="AS278" s="217"/>
      <c r="AT278" s="217"/>
      <c r="AU278" s="217"/>
      <c r="AV278" s="217"/>
      <c r="AW278" s="217"/>
      <c r="AX278" s="217"/>
      <c r="AY278" s="217"/>
    </row>
    <row r="279"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  <c r="AA279" s="217"/>
      <c r="AB279" s="217"/>
      <c r="AC279" s="217"/>
      <c r="AD279" s="217"/>
      <c r="AE279" s="217"/>
      <c r="AF279" s="217"/>
      <c r="AG279" s="217"/>
      <c r="AH279" s="217"/>
      <c r="AI279" s="217"/>
      <c r="AJ279" s="217"/>
      <c r="AK279" s="217"/>
      <c r="AL279" s="217"/>
      <c r="AM279" s="217"/>
      <c r="AN279" s="217"/>
      <c r="AO279" s="217"/>
      <c r="AP279" s="217"/>
      <c r="AQ279" s="217"/>
      <c r="AR279" s="217"/>
      <c r="AS279" s="217"/>
      <c r="AT279" s="217"/>
      <c r="AU279" s="217"/>
      <c r="AV279" s="217"/>
      <c r="AW279" s="217"/>
      <c r="AX279" s="217"/>
      <c r="AY279" s="217"/>
    </row>
    <row r="280"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  <c r="AA280" s="217"/>
      <c r="AB280" s="217"/>
      <c r="AC280" s="217"/>
      <c r="AD280" s="217"/>
      <c r="AE280" s="217"/>
      <c r="AF280" s="217"/>
      <c r="AG280" s="217"/>
      <c r="AH280" s="217"/>
      <c r="AI280" s="217"/>
      <c r="AJ280" s="217"/>
      <c r="AK280" s="217"/>
      <c r="AL280" s="217"/>
      <c r="AM280" s="217"/>
      <c r="AN280" s="217"/>
      <c r="AO280" s="217"/>
      <c r="AP280" s="217"/>
      <c r="AQ280" s="217"/>
      <c r="AR280" s="217"/>
      <c r="AS280" s="217"/>
      <c r="AT280" s="217"/>
      <c r="AU280" s="217"/>
      <c r="AV280" s="217"/>
      <c r="AW280" s="217"/>
      <c r="AX280" s="217"/>
      <c r="AY280" s="217"/>
    </row>
    <row r="281"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  <c r="AA281" s="217"/>
      <c r="AB281" s="217"/>
      <c r="AC281" s="217"/>
      <c r="AD281" s="217"/>
      <c r="AE281" s="217"/>
      <c r="AF281" s="217"/>
      <c r="AG281" s="217"/>
      <c r="AH281" s="217"/>
      <c r="AI281" s="217"/>
      <c r="AJ281" s="217"/>
      <c r="AK281" s="217"/>
      <c r="AL281" s="217"/>
      <c r="AM281" s="217"/>
      <c r="AN281" s="217"/>
      <c r="AO281" s="217"/>
      <c r="AP281" s="217"/>
      <c r="AQ281" s="217"/>
      <c r="AR281" s="217"/>
      <c r="AS281" s="217"/>
      <c r="AT281" s="217"/>
      <c r="AU281" s="217"/>
      <c r="AV281" s="217"/>
      <c r="AW281" s="217"/>
      <c r="AX281" s="217"/>
      <c r="AY281" s="217"/>
    </row>
    <row r="282"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  <c r="AA282" s="217"/>
      <c r="AB282" s="217"/>
      <c r="AC282" s="217"/>
      <c r="AD282" s="217"/>
      <c r="AE282" s="217"/>
      <c r="AF282" s="217"/>
      <c r="AG282" s="217"/>
      <c r="AH282" s="217"/>
      <c r="AI282" s="217"/>
      <c r="AJ282" s="217"/>
      <c r="AK282" s="217"/>
      <c r="AL282" s="217"/>
      <c r="AM282" s="217"/>
      <c r="AN282" s="217"/>
      <c r="AO282" s="217"/>
      <c r="AP282" s="217"/>
      <c r="AQ282" s="217"/>
      <c r="AR282" s="217"/>
      <c r="AS282" s="217"/>
      <c r="AT282" s="217"/>
      <c r="AU282" s="217"/>
      <c r="AV282" s="217"/>
      <c r="AW282" s="217"/>
      <c r="AX282" s="217"/>
      <c r="AY282" s="217"/>
    </row>
    <row r="283"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  <c r="AA283" s="217"/>
      <c r="AB283" s="217"/>
      <c r="AC283" s="217"/>
      <c r="AD283" s="217"/>
      <c r="AE283" s="217"/>
      <c r="AF283" s="217"/>
      <c r="AG283" s="217"/>
      <c r="AH283" s="217"/>
      <c r="AI283" s="217"/>
      <c r="AJ283" s="217"/>
      <c r="AK283" s="217"/>
      <c r="AL283" s="217"/>
      <c r="AM283" s="217"/>
      <c r="AN283" s="217"/>
      <c r="AO283" s="217"/>
      <c r="AP283" s="217"/>
      <c r="AQ283" s="217"/>
      <c r="AR283" s="217"/>
      <c r="AS283" s="217"/>
      <c r="AT283" s="217"/>
      <c r="AU283" s="217"/>
      <c r="AV283" s="217"/>
      <c r="AW283" s="217"/>
      <c r="AX283" s="217"/>
      <c r="AY283" s="217"/>
    </row>
    <row r="284"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  <c r="AA284" s="217"/>
      <c r="AB284" s="217"/>
      <c r="AC284" s="217"/>
      <c r="AD284" s="217"/>
      <c r="AE284" s="217"/>
      <c r="AF284" s="217"/>
      <c r="AG284" s="217"/>
      <c r="AH284" s="217"/>
      <c r="AI284" s="217"/>
      <c r="AJ284" s="217"/>
      <c r="AK284" s="217"/>
      <c r="AL284" s="217"/>
      <c r="AM284" s="217"/>
      <c r="AN284" s="217"/>
      <c r="AO284" s="217"/>
      <c r="AP284" s="217"/>
      <c r="AQ284" s="217"/>
      <c r="AR284" s="217"/>
      <c r="AS284" s="217"/>
      <c r="AT284" s="217"/>
      <c r="AU284" s="217"/>
      <c r="AV284" s="217"/>
      <c r="AW284" s="217"/>
      <c r="AX284" s="217"/>
      <c r="AY284" s="217"/>
    </row>
    <row r="285"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  <c r="AA285" s="217"/>
      <c r="AB285" s="217"/>
      <c r="AC285" s="217"/>
      <c r="AD285" s="217"/>
      <c r="AE285" s="217"/>
      <c r="AF285" s="217"/>
      <c r="AG285" s="217"/>
      <c r="AH285" s="217"/>
      <c r="AI285" s="217"/>
      <c r="AJ285" s="217"/>
      <c r="AK285" s="217"/>
      <c r="AL285" s="217"/>
      <c r="AM285" s="217"/>
      <c r="AN285" s="217"/>
      <c r="AO285" s="217"/>
      <c r="AP285" s="217"/>
      <c r="AQ285" s="217"/>
      <c r="AR285" s="217"/>
      <c r="AS285" s="217"/>
      <c r="AT285" s="217"/>
      <c r="AU285" s="217"/>
      <c r="AV285" s="217"/>
      <c r="AW285" s="217"/>
      <c r="AX285" s="217"/>
      <c r="AY285" s="217"/>
    </row>
    <row r="286"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  <c r="AA286" s="217"/>
      <c r="AB286" s="217"/>
      <c r="AC286" s="217"/>
      <c r="AD286" s="217"/>
      <c r="AE286" s="217"/>
      <c r="AF286" s="217"/>
      <c r="AG286" s="217"/>
      <c r="AH286" s="217"/>
      <c r="AI286" s="217"/>
      <c r="AJ286" s="217"/>
      <c r="AK286" s="217"/>
      <c r="AL286" s="217"/>
      <c r="AM286" s="217"/>
      <c r="AN286" s="217"/>
      <c r="AO286" s="217"/>
      <c r="AP286" s="217"/>
      <c r="AQ286" s="217"/>
      <c r="AR286" s="217"/>
      <c r="AS286" s="217"/>
      <c r="AT286" s="217"/>
      <c r="AU286" s="217"/>
      <c r="AV286" s="217"/>
      <c r="AW286" s="217"/>
      <c r="AX286" s="217"/>
      <c r="AY286" s="217"/>
    </row>
    <row r="287"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  <c r="AA287" s="217"/>
      <c r="AB287" s="217"/>
      <c r="AC287" s="217"/>
      <c r="AD287" s="217"/>
      <c r="AE287" s="217"/>
      <c r="AF287" s="217"/>
      <c r="AG287" s="217"/>
      <c r="AH287" s="217"/>
      <c r="AI287" s="217"/>
      <c r="AJ287" s="217"/>
      <c r="AK287" s="217"/>
      <c r="AL287" s="217"/>
      <c r="AM287" s="217"/>
      <c r="AN287" s="217"/>
      <c r="AO287" s="217"/>
      <c r="AP287" s="217"/>
      <c r="AQ287" s="217"/>
      <c r="AR287" s="217"/>
      <c r="AS287" s="217"/>
      <c r="AT287" s="217"/>
      <c r="AU287" s="217"/>
      <c r="AV287" s="217"/>
      <c r="AW287" s="217"/>
      <c r="AX287" s="217"/>
      <c r="AY287" s="217"/>
    </row>
    <row r="288"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  <c r="AA288" s="217"/>
      <c r="AB288" s="217"/>
      <c r="AC288" s="217"/>
      <c r="AD288" s="217"/>
      <c r="AE288" s="217"/>
      <c r="AF288" s="217"/>
      <c r="AG288" s="217"/>
      <c r="AH288" s="217"/>
      <c r="AI288" s="217"/>
      <c r="AJ288" s="217"/>
      <c r="AK288" s="217"/>
      <c r="AL288" s="217"/>
      <c r="AM288" s="217"/>
      <c r="AN288" s="217"/>
      <c r="AO288" s="217"/>
      <c r="AP288" s="217"/>
      <c r="AQ288" s="217"/>
      <c r="AR288" s="217"/>
      <c r="AS288" s="217"/>
      <c r="AT288" s="217"/>
      <c r="AU288" s="217"/>
      <c r="AV288" s="217"/>
      <c r="AW288" s="217"/>
      <c r="AX288" s="217"/>
      <c r="AY288" s="217"/>
    </row>
    <row r="289"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  <c r="AA289" s="217"/>
      <c r="AB289" s="217"/>
      <c r="AC289" s="217"/>
      <c r="AD289" s="217"/>
      <c r="AE289" s="217"/>
      <c r="AF289" s="217"/>
      <c r="AG289" s="217"/>
      <c r="AH289" s="217"/>
      <c r="AI289" s="217"/>
      <c r="AJ289" s="217"/>
      <c r="AK289" s="217"/>
      <c r="AL289" s="217"/>
      <c r="AM289" s="217"/>
      <c r="AN289" s="217"/>
      <c r="AO289" s="217"/>
      <c r="AP289" s="217"/>
      <c r="AQ289" s="217"/>
      <c r="AR289" s="217"/>
      <c r="AS289" s="217"/>
      <c r="AT289" s="217"/>
      <c r="AU289" s="217"/>
      <c r="AV289" s="217"/>
      <c r="AW289" s="217"/>
      <c r="AX289" s="217"/>
      <c r="AY289" s="217"/>
    </row>
    <row r="290"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  <c r="AA290" s="217"/>
      <c r="AB290" s="217"/>
      <c r="AC290" s="217"/>
      <c r="AD290" s="217"/>
      <c r="AE290" s="217"/>
      <c r="AF290" s="217"/>
      <c r="AG290" s="217"/>
      <c r="AH290" s="217"/>
      <c r="AI290" s="217"/>
      <c r="AJ290" s="217"/>
      <c r="AK290" s="217"/>
      <c r="AL290" s="217"/>
      <c r="AM290" s="217"/>
      <c r="AN290" s="217"/>
      <c r="AO290" s="217"/>
      <c r="AP290" s="217"/>
      <c r="AQ290" s="217"/>
      <c r="AR290" s="217"/>
      <c r="AS290" s="217"/>
      <c r="AT290" s="217"/>
      <c r="AU290" s="217"/>
      <c r="AV290" s="217"/>
      <c r="AW290" s="217"/>
      <c r="AX290" s="217"/>
      <c r="AY290" s="217"/>
    </row>
    <row r="291"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  <c r="AA291" s="217"/>
      <c r="AB291" s="217"/>
      <c r="AC291" s="217"/>
      <c r="AD291" s="217"/>
      <c r="AE291" s="217"/>
      <c r="AF291" s="217"/>
      <c r="AG291" s="217"/>
      <c r="AH291" s="217"/>
      <c r="AI291" s="217"/>
      <c r="AJ291" s="217"/>
      <c r="AK291" s="217"/>
      <c r="AL291" s="217"/>
      <c r="AM291" s="217"/>
      <c r="AN291" s="217"/>
      <c r="AO291" s="217"/>
      <c r="AP291" s="217"/>
      <c r="AQ291" s="217"/>
      <c r="AR291" s="217"/>
      <c r="AS291" s="217"/>
      <c r="AT291" s="217"/>
      <c r="AU291" s="217"/>
      <c r="AV291" s="217"/>
      <c r="AW291" s="217"/>
      <c r="AX291" s="217"/>
      <c r="AY291" s="217"/>
    </row>
    <row r="292"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  <c r="AA292" s="217"/>
      <c r="AB292" s="217"/>
      <c r="AC292" s="217"/>
      <c r="AD292" s="217"/>
      <c r="AE292" s="217"/>
      <c r="AF292" s="217"/>
      <c r="AG292" s="217"/>
      <c r="AH292" s="217"/>
      <c r="AI292" s="217"/>
      <c r="AJ292" s="217"/>
      <c r="AK292" s="217"/>
      <c r="AL292" s="217"/>
      <c r="AM292" s="217"/>
      <c r="AN292" s="217"/>
      <c r="AO292" s="217"/>
      <c r="AP292" s="217"/>
      <c r="AQ292" s="217"/>
      <c r="AR292" s="217"/>
      <c r="AS292" s="217"/>
      <c r="AT292" s="217"/>
      <c r="AU292" s="217"/>
      <c r="AV292" s="217"/>
      <c r="AW292" s="217"/>
      <c r="AX292" s="217"/>
      <c r="AY292" s="217"/>
    </row>
    <row r="293"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  <c r="AA293" s="217"/>
      <c r="AB293" s="217"/>
      <c r="AC293" s="217"/>
      <c r="AD293" s="217"/>
      <c r="AE293" s="217"/>
      <c r="AF293" s="217"/>
      <c r="AG293" s="217"/>
      <c r="AH293" s="217"/>
      <c r="AI293" s="217"/>
      <c r="AJ293" s="217"/>
      <c r="AK293" s="217"/>
      <c r="AL293" s="217"/>
      <c r="AM293" s="217"/>
      <c r="AN293" s="217"/>
      <c r="AO293" s="217"/>
      <c r="AP293" s="217"/>
      <c r="AQ293" s="217"/>
      <c r="AR293" s="217"/>
      <c r="AS293" s="217"/>
      <c r="AT293" s="217"/>
      <c r="AU293" s="217"/>
      <c r="AV293" s="217"/>
      <c r="AW293" s="217"/>
      <c r="AX293" s="217"/>
      <c r="AY293" s="217"/>
    </row>
    <row r="294"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  <c r="AA294" s="217"/>
      <c r="AB294" s="217"/>
      <c r="AC294" s="217"/>
      <c r="AD294" s="217"/>
      <c r="AE294" s="217"/>
      <c r="AF294" s="217"/>
      <c r="AG294" s="217"/>
      <c r="AH294" s="217"/>
      <c r="AI294" s="217"/>
      <c r="AJ294" s="217"/>
      <c r="AK294" s="217"/>
      <c r="AL294" s="217"/>
      <c r="AM294" s="217"/>
      <c r="AN294" s="217"/>
      <c r="AO294" s="217"/>
      <c r="AP294" s="217"/>
      <c r="AQ294" s="217"/>
      <c r="AR294" s="217"/>
      <c r="AS294" s="217"/>
      <c r="AT294" s="217"/>
      <c r="AU294" s="217"/>
      <c r="AV294" s="217"/>
      <c r="AW294" s="217"/>
      <c r="AX294" s="217"/>
      <c r="AY294" s="217"/>
    </row>
    <row r="295"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  <c r="AA295" s="217"/>
      <c r="AB295" s="217"/>
      <c r="AC295" s="217"/>
      <c r="AD295" s="217"/>
      <c r="AE295" s="217"/>
      <c r="AF295" s="217"/>
      <c r="AG295" s="217"/>
      <c r="AH295" s="217"/>
      <c r="AI295" s="217"/>
      <c r="AJ295" s="217"/>
      <c r="AK295" s="217"/>
      <c r="AL295" s="217"/>
      <c r="AM295" s="217"/>
      <c r="AN295" s="217"/>
      <c r="AO295" s="217"/>
      <c r="AP295" s="217"/>
      <c r="AQ295" s="217"/>
      <c r="AR295" s="217"/>
      <c r="AS295" s="217"/>
      <c r="AT295" s="217"/>
      <c r="AU295" s="217"/>
      <c r="AV295" s="217"/>
      <c r="AW295" s="217"/>
      <c r="AX295" s="217"/>
      <c r="AY295" s="217"/>
    </row>
    <row r="296"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  <c r="AA296" s="217"/>
      <c r="AB296" s="217"/>
      <c r="AC296" s="217"/>
      <c r="AD296" s="217"/>
      <c r="AE296" s="217"/>
      <c r="AF296" s="217"/>
      <c r="AG296" s="217"/>
      <c r="AH296" s="217"/>
      <c r="AI296" s="217"/>
      <c r="AJ296" s="217"/>
      <c r="AK296" s="217"/>
      <c r="AL296" s="217"/>
      <c r="AM296" s="217"/>
      <c r="AN296" s="217"/>
      <c r="AO296" s="217"/>
      <c r="AP296" s="217"/>
      <c r="AQ296" s="217"/>
      <c r="AR296" s="217"/>
      <c r="AS296" s="217"/>
      <c r="AT296" s="217"/>
      <c r="AU296" s="217"/>
      <c r="AV296" s="217"/>
      <c r="AW296" s="217"/>
      <c r="AX296" s="217"/>
      <c r="AY296" s="217"/>
    </row>
    <row r="297"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  <c r="AA297" s="217"/>
      <c r="AB297" s="217"/>
      <c r="AC297" s="217"/>
      <c r="AD297" s="217"/>
      <c r="AE297" s="217"/>
      <c r="AF297" s="217"/>
      <c r="AG297" s="217"/>
      <c r="AH297" s="217"/>
      <c r="AI297" s="217"/>
      <c r="AJ297" s="217"/>
      <c r="AK297" s="217"/>
      <c r="AL297" s="217"/>
      <c r="AM297" s="217"/>
      <c r="AN297" s="217"/>
      <c r="AO297" s="217"/>
      <c r="AP297" s="217"/>
      <c r="AQ297" s="217"/>
      <c r="AR297" s="217"/>
      <c r="AS297" s="217"/>
      <c r="AT297" s="217"/>
      <c r="AU297" s="217"/>
      <c r="AV297" s="217"/>
      <c r="AW297" s="217"/>
      <c r="AX297" s="217"/>
      <c r="AY297" s="217"/>
    </row>
    <row r="298"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  <c r="AA298" s="217"/>
      <c r="AB298" s="217"/>
      <c r="AC298" s="217"/>
      <c r="AD298" s="217"/>
      <c r="AE298" s="217"/>
      <c r="AF298" s="217"/>
      <c r="AG298" s="217"/>
      <c r="AH298" s="217"/>
      <c r="AI298" s="217"/>
      <c r="AJ298" s="217"/>
      <c r="AK298" s="217"/>
      <c r="AL298" s="217"/>
      <c r="AM298" s="217"/>
      <c r="AN298" s="217"/>
      <c r="AO298" s="217"/>
      <c r="AP298" s="217"/>
      <c r="AQ298" s="217"/>
      <c r="AR298" s="217"/>
      <c r="AS298" s="217"/>
      <c r="AT298" s="217"/>
      <c r="AU298" s="217"/>
      <c r="AV298" s="217"/>
      <c r="AW298" s="217"/>
      <c r="AX298" s="217"/>
      <c r="AY298" s="217"/>
    </row>
    <row r="299"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  <c r="AA299" s="217"/>
      <c r="AB299" s="217"/>
      <c r="AC299" s="217"/>
      <c r="AD299" s="217"/>
      <c r="AE299" s="217"/>
      <c r="AF299" s="217"/>
      <c r="AG299" s="217"/>
      <c r="AH299" s="217"/>
      <c r="AI299" s="217"/>
      <c r="AJ299" s="217"/>
      <c r="AK299" s="217"/>
      <c r="AL299" s="217"/>
      <c r="AM299" s="217"/>
      <c r="AN299" s="217"/>
      <c r="AO299" s="217"/>
      <c r="AP299" s="217"/>
      <c r="AQ299" s="217"/>
      <c r="AR299" s="217"/>
      <c r="AS299" s="217"/>
      <c r="AT299" s="217"/>
      <c r="AU299" s="217"/>
      <c r="AV299" s="217"/>
      <c r="AW299" s="217"/>
      <c r="AX299" s="217"/>
      <c r="AY299" s="217"/>
    </row>
  </sheetData>
  <mergeCells count="56">
    <mergeCell ref="I2:K2"/>
    <mergeCell ref="L2:N2"/>
    <mergeCell ref="O2:Q2"/>
    <mergeCell ref="R2:T2"/>
    <mergeCell ref="U2:W2"/>
    <mergeCell ref="X2:Z2"/>
    <mergeCell ref="AA2:AC2"/>
    <mergeCell ref="AD2:AF2"/>
    <mergeCell ref="AM2:AN2"/>
    <mergeCell ref="AO2:AP2"/>
    <mergeCell ref="AQ2:AR2"/>
    <mergeCell ref="AS2:AT2"/>
    <mergeCell ref="AU2:AV2"/>
    <mergeCell ref="AW2:AX2"/>
    <mergeCell ref="AG3:AI3"/>
    <mergeCell ref="AK3:AL3"/>
    <mergeCell ref="AQ3:AR3"/>
    <mergeCell ref="AS3:AT3"/>
    <mergeCell ref="AU3:AV3"/>
    <mergeCell ref="AW3:AX3"/>
    <mergeCell ref="A1:A4"/>
    <mergeCell ref="C1:AI1"/>
    <mergeCell ref="AJ1:AJ3"/>
    <mergeCell ref="AK1:AX1"/>
    <mergeCell ref="AY1:AY3"/>
    <mergeCell ref="C2:E2"/>
    <mergeCell ref="F2:H2"/>
    <mergeCell ref="AK26:AL26"/>
    <mergeCell ref="AM26:AN26"/>
    <mergeCell ref="AO26:AP26"/>
    <mergeCell ref="AQ26:AR26"/>
    <mergeCell ref="AS26:AT26"/>
    <mergeCell ref="AM3:AN3"/>
    <mergeCell ref="AO3:AP3"/>
    <mergeCell ref="AK25:AL25"/>
    <mergeCell ref="AM25:AN25"/>
    <mergeCell ref="AO25:AP25"/>
    <mergeCell ref="AQ25:AR25"/>
    <mergeCell ref="AS25:AT25"/>
    <mergeCell ref="AG2:AI2"/>
    <mergeCell ref="AK2:AL2"/>
    <mergeCell ref="C3:E3"/>
    <mergeCell ref="F3:H3"/>
    <mergeCell ref="A25:B26"/>
    <mergeCell ref="I3:K3"/>
    <mergeCell ref="L3:N3"/>
    <mergeCell ref="O3:Q3"/>
    <mergeCell ref="R3:T3"/>
    <mergeCell ref="U3:W3"/>
    <mergeCell ref="X3:Z3"/>
    <mergeCell ref="AA3:AC3"/>
    <mergeCell ref="AD3:AF3"/>
    <mergeCell ref="AU25:AV25"/>
    <mergeCell ref="AW25:AX25"/>
    <mergeCell ref="AU26:AV26"/>
    <mergeCell ref="AW26:AX26"/>
  </mergeCells>
  <hyperlinks>
    <hyperlink r:id="rId1" ref="B1"/>
  </hyperlinks>
  <drawing r:id="rId2"/>
</worksheet>
</file>