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rc\uc3m\tfm-repo\datasets\aggregated\experiments\"/>
    </mc:Choice>
  </mc:AlternateContent>
  <xr:revisionPtr revIDLastSave="0" documentId="13_ncr:1_{92863972-2D3C-49EF-BA97-48665F508B5C}" xr6:coauthVersionLast="47" xr6:coauthVersionMax="47" xr10:uidLastSave="{00000000-0000-0000-0000-000000000000}"/>
  <bookViews>
    <workbookView xWindow="-9372" yWindow="4608" windowWidth="17280" windowHeight="8964" activeTab="4" xr2:uid="{75C58647-540A-4D3B-B009-997B45683B1D}"/>
  </bookViews>
  <sheets>
    <sheet name="Hoja1" sheetId="1" r:id="rId1"/>
    <sheet name="Hoja4" sheetId="4" r:id="rId2"/>
    <sheet name="Hoja3" sheetId="3" r:id="rId3"/>
    <sheet name="Hoja2" sheetId="2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5" l="1"/>
  <c r="E8" i="5"/>
  <c r="E7" i="5"/>
  <c r="E6" i="5"/>
  <c r="E5" i="5"/>
  <c r="E3" i="5"/>
</calcChain>
</file>

<file path=xl/sharedStrings.xml><?xml version="1.0" encoding="utf-8"?>
<sst xmlns="http://schemas.openxmlformats.org/spreadsheetml/2006/main" count="207" uniqueCount="125">
  <si>
    <t>EyeTell</t>
  </si>
  <si>
    <t>GazeRevealer</t>
  </si>
  <si>
    <t>OurResearch</t>
  </si>
  <si>
    <t>Number of participants</t>
  </si>
  <si>
    <t>Key set</t>
  </si>
  <si>
    <t>Camera position</t>
  </si>
  <si>
    <t>Keyboard type</t>
  </si>
  <si>
    <t>Frame processing</t>
  </si>
  <si>
    <t>External</t>
  </si>
  <si>
    <t>Software</t>
  </si>
  <si>
    <t>Offline</t>
  </si>
  <si>
    <t>10 digit</t>
  </si>
  <si>
    <t>Internal</t>
  </si>
  <si>
    <t>Device</t>
  </si>
  <si>
    <t>Smartphone</t>
  </si>
  <si>
    <t>51 keys</t>
  </si>
  <si>
    <t>Laptop</t>
  </si>
  <si>
    <t>Phisical</t>
  </si>
  <si>
    <t>Streaming</t>
  </si>
  <si>
    <t>26 letters</t>
  </si>
  <si>
    <t>No limitation</t>
  </si>
  <si>
    <t>Total keystrokes collected</t>
  </si>
  <si>
    <t>7 to 13</t>
  </si>
  <si>
    <t>Input length</t>
  </si>
  <si>
    <t>EyeTell I</t>
  </si>
  <si>
    <t>EyeTell II</t>
  </si>
  <si>
    <t>EyeTell III</t>
  </si>
  <si>
    <t>GazeRevealer I</t>
  </si>
  <si>
    <t>GazeRevealer II</t>
  </si>
  <si>
    <t>SVM</t>
  </si>
  <si>
    <r>
      <rPr>
        <u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0.5, 1</t>
    </r>
  </si>
  <si>
    <t>Trimming weight</t>
  </si>
  <si>
    <t>LMT</t>
  </si>
  <si>
    <r>
      <rPr>
        <u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15, 31</t>
    </r>
  </si>
  <si>
    <t>Minimum instances per leave</t>
  </si>
  <si>
    <r>
      <rPr>
        <u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 9, 12</t>
    </r>
  </si>
  <si>
    <t>J48</t>
  </si>
  <si>
    <r>
      <rPr>
        <u/>
        <sz val="11"/>
        <color theme="1"/>
        <rFont val="Calibri"/>
        <family val="2"/>
        <scheme val="minor"/>
      </rPr>
      <t>0.01</t>
    </r>
    <r>
      <rPr>
        <sz val="11"/>
        <color theme="1"/>
        <rFont val="Calibri"/>
        <family val="2"/>
        <scheme val="minor"/>
      </rPr>
      <t>, 0.05, 0.1</t>
    </r>
  </si>
  <si>
    <t>Confidence factor</t>
  </si>
  <si>
    <r>
      <t xml:space="preserve">1, 32, </t>
    </r>
    <r>
      <rPr>
        <u/>
        <sz val="11"/>
        <color theme="1"/>
        <rFont val="Calibri"/>
        <family val="2"/>
        <scheme val="minor"/>
      </rPr>
      <t>65</t>
    </r>
  </si>
  <si>
    <t>Neighbours</t>
  </si>
  <si>
    <t>KNN</t>
  </si>
  <si>
    <r>
      <t xml:space="preserve">1E-12,5, </t>
    </r>
    <r>
      <rPr>
        <u/>
        <sz val="11"/>
        <color theme="1"/>
        <rFont val="Calibri"/>
        <family val="2"/>
        <scheme val="minor"/>
      </rPr>
      <t>10</t>
    </r>
  </si>
  <si>
    <t>Ridge</t>
  </si>
  <si>
    <t>Logistic Regressor</t>
  </si>
  <si>
    <t>Values</t>
  </si>
  <si>
    <t>Parameter</t>
  </si>
  <si>
    <t>Algorithm</t>
  </si>
  <si>
    <t>All keystrokes</t>
  </si>
  <si>
    <t>Men</t>
  </si>
  <si>
    <t>Women</t>
  </si>
  <si>
    <t>Young</t>
  </si>
  <si>
    <t>Old</t>
  </si>
  <si>
    <t>Glasses</t>
  </si>
  <si>
    <t>No glasses</t>
  </si>
  <si>
    <t>Forced gaze</t>
  </si>
  <si>
    <t>Natural gaze</t>
  </si>
  <si>
    <t>Natural light</t>
  </si>
  <si>
    <t>Darkness</t>
  </si>
  <si>
    <t>Artificial light</t>
  </si>
  <si>
    <t>LR</t>
  </si>
  <si>
    <t>14.8</t>
  </si>
  <si>
    <t>13.1</t>
  </si>
  <si>
    <t>15.5</t>
  </si>
  <si>
    <t>16.4</t>
  </si>
  <si>
    <t>14.6</t>
  </si>
  <si>
    <t>15.4</t>
  </si>
  <si>
    <t>14.4</t>
  </si>
  <si>
    <t>13.7</t>
  </si>
  <si>
    <t>14.1</t>
  </si>
  <si>
    <t>13.5</t>
  </si>
  <si>
    <t>15.7</t>
  </si>
  <si>
    <t>14.2</t>
  </si>
  <si>
    <t>16.3</t>
  </si>
  <si>
    <t>16.1</t>
  </si>
  <si>
    <t>17.1</t>
  </si>
  <si>
    <t>15.8</t>
  </si>
  <si>
    <t>18.4</t>
  </si>
  <si>
    <t>17.6</t>
  </si>
  <si>
    <t>16.9</t>
  </si>
  <si>
    <t>16.2</t>
  </si>
  <si>
    <t>18.1</t>
  </si>
  <si>
    <t>16.0</t>
  </si>
  <si>
    <t>17.5</t>
  </si>
  <si>
    <t>16.5</t>
  </si>
  <si>
    <t>16.8</t>
  </si>
  <si>
    <t>17.9</t>
  </si>
  <si>
    <t>16.6</t>
  </si>
  <si>
    <t>15.1</t>
  </si>
  <si>
    <t>Cost</t>
  </si>
  <si>
    <r>
      <rPr>
        <u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2.5, 5</t>
    </r>
  </si>
  <si>
    <t>15.9</t>
  </si>
  <si>
    <t>17.7</t>
  </si>
  <si>
    <t>Histogram of Oriented Gradients</t>
  </si>
  <si>
    <t>Shape-based</t>
  </si>
  <si>
    <t>Feature Classification</t>
  </si>
  <si>
    <t>yes</t>
  </si>
  <si>
    <t>Gendre analysis</t>
  </si>
  <si>
    <t>Glasses analysis</t>
  </si>
  <si>
    <t>Lighting analysis</t>
  </si>
  <si>
    <t>no</t>
  </si>
  <si>
    <t>no*</t>
  </si>
  <si>
    <t>*: Because of using HoG as pupil extraction techinque, they assure model robustness in terms of lighting conditions</t>
  </si>
  <si>
    <t>Pupil extraction technique</t>
  </si>
  <si>
    <t>Keystroke prediction technique</t>
  </si>
  <si>
    <t>Gaze Trace Analysis</t>
  </si>
  <si>
    <t>Evaluation</t>
  </si>
  <si>
    <t>top-1</t>
  </si>
  <si>
    <t>top-5</t>
  </si>
  <si>
    <t>39.0</t>
  </si>
  <si>
    <t>Result (%)</t>
  </si>
  <si>
    <t>38.4</t>
  </si>
  <si>
    <t>Inferenced</t>
  </si>
  <si>
    <t>73.6</t>
  </si>
  <si>
    <t>entire 4-digit PIN</t>
  </si>
  <si>
    <t>entire 6-digit PIN</t>
  </si>
  <si>
    <t>a word</t>
  </si>
  <si>
    <t>single keystroke (4-d PIN)</t>
  </si>
  <si>
    <t>single keystroke (6-d PIN)</t>
  </si>
  <si>
    <t>73.9</t>
  </si>
  <si>
    <t>Correct classified</t>
  </si>
  <si>
    <t>Gain against random</t>
  </si>
  <si>
    <t>??</t>
  </si>
  <si>
    <t>keystroke (natural)</t>
  </si>
  <si>
    <t>keystroke (forced)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</si>
</sst>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" fontId="0" fillId="0" borderId="0" xfId="0" applyNumberFormat="1"/>
    <xf numFmtId="17" fontId="0" fillId="0" borderId="0" xfId="0" applyNumberFormat="1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C4DDA-4D4A-480D-BD63-0921CD54E4F0}">
  <dimension ref="A1:E28"/>
  <sheetViews>
    <sheetView workbookViewId="0">
      <selection activeCell="B7" sqref="B7:E13"/>
    </sheetView>
  </sheetViews>
  <sheetFormatPr baseColWidth="10" defaultRowHeight="14.4" x14ac:dyDescent="0.3"/>
  <cols>
    <col min="1" max="1" width="13.77734375" bestFit="1" customWidth="1"/>
    <col min="2" max="2" width="20.5546875" bestFit="1" customWidth="1"/>
    <col min="3" max="3" width="22.88671875" bestFit="1" customWidth="1"/>
    <col min="4" max="4" width="13.33203125" bestFit="1" customWidth="1"/>
    <col min="5" max="5" width="15.5546875" bestFit="1" customWidth="1"/>
    <col min="6" max="6" width="13.109375" customWidth="1"/>
    <col min="7" max="7" width="15.88671875" bestFit="1" customWidth="1"/>
    <col min="8" max="10" width="11.33203125" bestFit="1" customWidth="1"/>
    <col min="11" max="11" width="13.21875" bestFit="1" customWidth="1"/>
    <col min="12" max="12" width="13.77734375" customWidth="1"/>
    <col min="13" max="13" width="11.6640625" customWidth="1"/>
  </cols>
  <sheetData>
    <row r="1" spans="1:5" x14ac:dyDescent="0.3">
      <c r="B1" s="1" t="s">
        <v>13</v>
      </c>
      <c r="C1" s="1" t="s">
        <v>5</v>
      </c>
      <c r="D1" s="1" t="s">
        <v>6</v>
      </c>
      <c r="E1" s="1" t="s">
        <v>7</v>
      </c>
    </row>
    <row r="2" spans="1:5" x14ac:dyDescent="0.3">
      <c r="A2" s="1" t="s">
        <v>0</v>
      </c>
      <c r="B2" t="s">
        <v>14</v>
      </c>
      <c r="C2" t="s">
        <v>8</v>
      </c>
      <c r="D2" t="s">
        <v>9</v>
      </c>
      <c r="E2" t="s">
        <v>10</v>
      </c>
    </row>
    <row r="3" spans="1:5" x14ac:dyDescent="0.3">
      <c r="A3" s="1" t="s">
        <v>1</v>
      </c>
      <c r="B3" t="s">
        <v>14</v>
      </c>
      <c r="C3" t="s">
        <v>12</v>
      </c>
      <c r="D3" t="s">
        <v>9</v>
      </c>
      <c r="E3" t="s">
        <v>10</v>
      </c>
    </row>
    <row r="4" spans="1:5" x14ac:dyDescent="0.3">
      <c r="A4" s="1" t="s">
        <v>2</v>
      </c>
      <c r="B4" t="s">
        <v>16</v>
      </c>
      <c r="C4" t="s">
        <v>12</v>
      </c>
      <c r="D4" t="s">
        <v>17</v>
      </c>
      <c r="E4" t="s">
        <v>18</v>
      </c>
    </row>
    <row r="7" spans="1:5" x14ac:dyDescent="0.3">
      <c r="B7" s="1"/>
      <c r="C7" s="1"/>
      <c r="D7" s="1"/>
      <c r="E7" s="1"/>
    </row>
    <row r="10" spans="1:5" x14ac:dyDescent="0.3">
      <c r="C10" s="2"/>
    </row>
    <row r="25" spans="1:1" x14ac:dyDescent="0.3">
      <c r="A25" s="1"/>
    </row>
    <row r="28" spans="1:1" x14ac:dyDescent="0.3">
      <c r="A28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A226-370D-4406-AC7D-82FEB9E31A4D}">
  <dimension ref="A1:G13"/>
  <sheetViews>
    <sheetView workbookViewId="0">
      <selection sqref="A1:G13"/>
    </sheetView>
  </sheetViews>
  <sheetFormatPr baseColWidth="10" defaultRowHeight="14.4" x14ac:dyDescent="0.3"/>
  <sheetData>
    <row r="1" spans="1:7" x14ac:dyDescent="0.3">
      <c r="A1" s="7"/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</v>
      </c>
    </row>
    <row r="2" spans="1:7" ht="28.8" x14ac:dyDescent="0.3">
      <c r="A2" s="9" t="s">
        <v>3</v>
      </c>
      <c r="B2" s="7">
        <v>22</v>
      </c>
      <c r="C2" s="7">
        <v>22</v>
      </c>
      <c r="D2" s="7">
        <v>22</v>
      </c>
      <c r="E2" s="7">
        <v>26</v>
      </c>
      <c r="F2" s="7">
        <v>26</v>
      </c>
      <c r="G2" s="7">
        <v>30</v>
      </c>
    </row>
    <row r="3" spans="1:7" ht="43.2" x14ac:dyDescent="0.3">
      <c r="A3" s="9" t="s">
        <v>21</v>
      </c>
      <c r="B3" s="7">
        <v>1320</v>
      </c>
      <c r="C3" s="7">
        <v>4400</v>
      </c>
      <c r="D3" s="8">
        <v>29700</v>
      </c>
      <c r="E3" s="7">
        <v>2600</v>
      </c>
      <c r="F3" s="7">
        <v>7800</v>
      </c>
      <c r="G3" s="7">
        <v>58380</v>
      </c>
    </row>
    <row r="4" spans="1:7" x14ac:dyDescent="0.3">
      <c r="A4" s="5" t="s">
        <v>4</v>
      </c>
      <c r="B4" s="7" t="s">
        <v>11</v>
      </c>
      <c r="C4" s="7" t="s">
        <v>11</v>
      </c>
      <c r="D4" s="7" t="s">
        <v>19</v>
      </c>
      <c r="E4" s="7" t="s">
        <v>11</v>
      </c>
      <c r="F4" s="7" t="s">
        <v>11</v>
      </c>
      <c r="G4" s="7" t="s">
        <v>15</v>
      </c>
    </row>
    <row r="5" spans="1:7" x14ac:dyDescent="0.3">
      <c r="A5" s="5" t="s">
        <v>23</v>
      </c>
      <c r="B5" s="7">
        <v>4</v>
      </c>
      <c r="C5" s="7">
        <v>6</v>
      </c>
      <c r="D5" s="7" t="s">
        <v>22</v>
      </c>
      <c r="E5" s="7">
        <v>4</v>
      </c>
      <c r="F5" s="7">
        <v>5</v>
      </c>
      <c r="G5" s="7" t="s">
        <v>20</v>
      </c>
    </row>
    <row r="6" spans="1:7" ht="43.2" x14ac:dyDescent="0.3">
      <c r="A6" s="9" t="s">
        <v>103</v>
      </c>
      <c r="B6" s="7" t="s">
        <v>94</v>
      </c>
      <c r="C6" s="7" t="s">
        <v>94</v>
      </c>
      <c r="D6" s="7" t="s">
        <v>94</v>
      </c>
      <c r="E6" s="6" t="s">
        <v>93</v>
      </c>
      <c r="F6" s="6" t="s">
        <v>93</v>
      </c>
      <c r="G6" s="7" t="s">
        <v>94</v>
      </c>
    </row>
    <row r="7" spans="1:7" ht="43.2" x14ac:dyDescent="0.3">
      <c r="A7" s="9" t="s">
        <v>104</v>
      </c>
      <c r="B7" s="6" t="s">
        <v>105</v>
      </c>
      <c r="C7" s="6" t="s">
        <v>105</v>
      </c>
      <c r="D7" s="6" t="s">
        <v>105</v>
      </c>
      <c r="E7" s="6" t="s">
        <v>95</v>
      </c>
      <c r="F7" s="6" t="s">
        <v>95</v>
      </c>
      <c r="G7" s="6" t="s">
        <v>95</v>
      </c>
    </row>
    <row r="8" spans="1:7" x14ac:dyDescent="0.3">
      <c r="A8" s="5" t="s">
        <v>99</v>
      </c>
      <c r="B8" s="7" t="s">
        <v>96</v>
      </c>
      <c r="C8" s="7" t="s">
        <v>96</v>
      </c>
      <c r="D8" s="7" t="s">
        <v>96</v>
      </c>
      <c r="E8" s="7" t="s">
        <v>101</v>
      </c>
      <c r="F8" s="7" t="s">
        <v>101</v>
      </c>
      <c r="G8" s="7" t="s">
        <v>96</v>
      </c>
    </row>
    <row r="9" spans="1:7" x14ac:dyDescent="0.3">
      <c r="A9" s="5" t="s">
        <v>98</v>
      </c>
      <c r="B9" s="10" t="s">
        <v>100</v>
      </c>
      <c r="C9" s="7" t="s">
        <v>100</v>
      </c>
      <c r="D9" s="10" t="s">
        <v>100</v>
      </c>
      <c r="E9" s="7" t="s">
        <v>96</v>
      </c>
      <c r="F9" s="7" t="s">
        <v>96</v>
      </c>
      <c r="G9" s="7" t="s">
        <v>96</v>
      </c>
    </row>
    <row r="10" spans="1:7" x14ac:dyDescent="0.3">
      <c r="A10" s="5" t="s">
        <v>97</v>
      </c>
      <c r="B10" s="7" t="s">
        <v>100</v>
      </c>
      <c r="C10" s="7" t="s">
        <v>100</v>
      </c>
      <c r="D10" s="7" t="s">
        <v>100</v>
      </c>
      <c r="E10" s="7" t="s">
        <v>100</v>
      </c>
      <c r="F10" s="7" t="s">
        <v>100</v>
      </c>
      <c r="G10" s="7" t="s">
        <v>96</v>
      </c>
    </row>
    <row r="12" spans="1:7" x14ac:dyDescent="0.3">
      <c r="A12" s="11" t="s">
        <v>102</v>
      </c>
      <c r="B12" s="12"/>
      <c r="C12" s="12"/>
      <c r="D12" s="12"/>
      <c r="E12" s="12"/>
      <c r="F12" s="12"/>
      <c r="G12" s="12"/>
    </row>
    <row r="13" spans="1:7" x14ac:dyDescent="0.3">
      <c r="A13" s="12"/>
      <c r="B13" s="12"/>
      <c r="C13" s="12"/>
      <c r="D13" s="12"/>
      <c r="E13" s="12"/>
      <c r="F13" s="12"/>
      <c r="G13" s="12"/>
    </row>
  </sheetData>
  <mergeCells count="1">
    <mergeCell ref="A12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ACA3-804F-4416-A782-8BA64889461D}">
  <dimension ref="A1:F13"/>
  <sheetViews>
    <sheetView workbookViewId="0">
      <selection activeCell="N10" sqref="N10"/>
    </sheetView>
  </sheetViews>
  <sheetFormatPr baseColWidth="10" defaultRowHeight="14.4" x14ac:dyDescent="0.3"/>
  <cols>
    <col min="1" max="1" width="13.44140625" bestFit="1" customWidth="1"/>
    <col min="2" max="2" width="4.5546875" bestFit="1" customWidth="1"/>
    <col min="3" max="3" width="5" bestFit="1" customWidth="1"/>
    <col min="4" max="5" width="4.5546875" bestFit="1" customWidth="1"/>
    <col min="6" max="6" width="5" bestFit="1" customWidth="1"/>
  </cols>
  <sheetData>
    <row r="1" spans="1:6" x14ac:dyDescent="0.3">
      <c r="A1" s="1"/>
      <c r="B1" t="s">
        <v>60</v>
      </c>
      <c r="C1" t="s">
        <v>41</v>
      </c>
      <c r="D1" t="s">
        <v>36</v>
      </c>
      <c r="E1" t="s">
        <v>32</v>
      </c>
      <c r="F1" t="s">
        <v>29</v>
      </c>
    </row>
    <row r="2" spans="1:6" x14ac:dyDescent="0.3">
      <c r="A2" t="s">
        <v>48</v>
      </c>
      <c r="B2" t="s">
        <v>61</v>
      </c>
      <c r="C2" t="s">
        <v>73</v>
      </c>
      <c r="D2" t="s">
        <v>74</v>
      </c>
      <c r="E2" t="s">
        <v>82</v>
      </c>
      <c r="F2" t="s">
        <v>79</v>
      </c>
    </row>
    <row r="3" spans="1:6" x14ac:dyDescent="0.3">
      <c r="A3" t="s">
        <v>49</v>
      </c>
      <c r="B3" t="s">
        <v>62</v>
      </c>
      <c r="C3" t="s">
        <v>64</v>
      </c>
      <c r="D3" t="s">
        <v>83</v>
      </c>
      <c r="E3" t="s">
        <v>86</v>
      </c>
      <c r="F3" t="s">
        <v>91</v>
      </c>
    </row>
    <row r="4" spans="1:6" x14ac:dyDescent="0.3">
      <c r="A4" t="s">
        <v>50</v>
      </c>
      <c r="B4" t="s">
        <v>63</v>
      </c>
      <c r="C4" t="s">
        <v>74</v>
      </c>
      <c r="D4" t="s">
        <v>82</v>
      </c>
      <c r="E4" t="s">
        <v>84</v>
      </c>
      <c r="F4" t="s">
        <v>86</v>
      </c>
    </row>
    <row r="5" spans="1:6" x14ac:dyDescent="0.3">
      <c r="A5" t="s">
        <v>52</v>
      </c>
      <c r="B5" t="s">
        <v>64</v>
      </c>
      <c r="C5" t="s">
        <v>75</v>
      </c>
      <c r="D5" t="s">
        <v>82</v>
      </c>
      <c r="E5" t="s">
        <v>80</v>
      </c>
      <c r="F5" t="s">
        <v>63</v>
      </c>
    </row>
    <row r="6" spans="1:6" x14ac:dyDescent="0.3">
      <c r="A6" t="s">
        <v>51</v>
      </c>
      <c r="B6" t="s">
        <v>65</v>
      </c>
      <c r="C6" t="s">
        <v>73</v>
      </c>
      <c r="D6" t="s">
        <v>74</v>
      </c>
      <c r="E6" t="s">
        <v>76</v>
      </c>
      <c r="F6" t="s">
        <v>87</v>
      </c>
    </row>
    <row r="7" spans="1:6" x14ac:dyDescent="0.3">
      <c r="A7" t="s">
        <v>53</v>
      </c>
      <c r="B7" t="s">
        <v>66</v>
      </c>
      <c r="C7" t="s">
        <v>61</v>
      </c>
      <c r="D7" t="s">
        <v>84</v>
      </c>
      <c r="E7" t="s">
        <v>85</v>
      </c>
      <c r="F7" t="s">
        <v>74</v>
      </c>
    </row>
    <row r="8" spans="1:6" x14ac:dyDescent="0.3">
      <c r="A8" t="s">
        <v>54</v>
      </c>
      <c r="B8" t="s">
        <v>67</v>
      </c>
      <c r="C8" t="s">
        <v>76</v>
      </c>
      <c r="D8" t="s">
        <v>85</v>
      </c>
      <c r="E8" t="s">
        <v>80</v>
      </c>
      <c r="F8" t="s">
        <v>92</v>
      </c>
    </row>
    <row r="9" spans="1:6" x14ac:dyDescent="0.3">
      <c r="A9" t="s">
        <v>55</v>
      </c>
      <c r="B9" t="s">
        <v>68</v>
      </c>
      <c r="C9" t="s">
        <v>77</v>
      </c>
      <c r="D9" t="s">
        <v>81</v>
      </c>
      <c r="E9" t="s">
        <v>87</v>
      </c>
      <c r="F9" t="s">
        <v>77</v>
      </c>
    </row>
    <row r="10" spans="1:6" x14ac:dyDescent="0.3">
      <c r="A10" t="s">
        <v>56</v>
      </c>
      <c r="B10" t="s">
        <v>69</v>
      </c>
      <c r="C10" t="s">
        <v>76</v>
      </c>
      <c r="D10" t="s">
        <v>80</v>
      </c>
      <c r="E10" t="s">
        <v>80</v>
      </c>
      <c r="F10" t="s">
        <v>61</v>
      </c>
    </row>
    <row r="11" spans="1:6" x14ac:dyDescent="0.3">
      <c r="A11" t="s">
        <v>57</v>
      </c>
      <c r="B11" t="s">
        <v>70</v>
      </c>
      <c r="C11" t="s">
        <v>78</v>
      </c>
      <c r="D11" t="s">
        <v>78</v>
      </c>
      <c r="E11" t="s">
        <v>64</v>
      </c>
      <c r="F11" t="s">
        <v>73</v>
      </c>
    </row>
    <row r="12" spans="1:6" x14ac:dyDescent="0.3">
      <c r="A12" t="s">
        <v>58</v>
      </c>
      <c r="B12" t="s">
        <v>71</v>
      </c>
      <c r="C12" t="s">
        <v>79</v>
      </c>
      <c r="D12" t="s">
        <v>82</v>
      </c>
      <c r="E12" t="s">
        <v>85</v>
      </c>
      <c r="F12" t="s">
        <v>63</v>
      </c>
    </row>
    <row r="13" spans="1:6" x14ac:dyDescent="0.3">
      <c r="A13" t="s">
        <v>59</v>
      </c>
      <c r="B13" t="s">
        <v>72</v>
      </c>
      <c r="C13" t="s">
        <v>80</v>
      </c>
      <c r="D13" t="s">
        <v>66</v>
      </c>
      <c r="E13" t="s">
        <v>88</v>
      </c>
      <c r="F1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C701-BACC-4913-87C9-0BDD856A8B65}">
  <dimension ref="A1:C8"/>
  <sheetViews>
    <sheetView workbookViewId="0">
      <selection activeCell="B29" sqref="B29"/>
    </sheetView>
  </sheetViews>
  <sheetFormatPr baseColWidth="10" defaultRowHeight="14.4" x14ac:dyDescent="0.3"/>
  <sheetData>
    <row r="1" spans="1:3" x14ac:dyDescent="0.3">
      <c r="A1" s="1" t="s">
        <v>47</v>
      </c>
      <c r="B1" s="1" t="s">
        <v>46</v>
      </c>
      <c r="C1" s="1" t="s">
        <v>45</v>
      </c>
    </row>
    <row r="2" spans="1:3" x14ac:dyDescent="0.3">
      <c r="A2" t="s">
        <v>44</v>
      </c>
      <c r="B2" t="s">
        <v>43</v>
      </c>
      <c r="C2" t="s">
        <v>42</v>
      </c>
    </row>
    <row r="3" spans="1:3" x14ac:dyDescent="0.3">
      <c r="A3" t="s">
        <v>41</v>
      </c>
      <c r="B3" t="s">
        <v>40</v>
      </c>
      <c r="C3" t="s">
        <v>39</v>
      </c>
    </row>
    <row r="4" spans="1:3" x14ac:dyDescent="0.3">
      <c r="A4" t="s">
        <v>36</v>
      </c>
      <c r="B4" t="s">
        <v>38</v>
      </c>
      <c r="C4" t="s">
        <v>37</v>
      </c>
    </row>
    <row r="5" spans="1:3" x14ac:dyDescent="0.3">
      <c r="A5" t="s">
        <v>36</v>
      </c>
      <c r="B5" t="s">
        <v>34</v>
      </c>
      <c r="C5" t="s">
        <v>35</v>
      </c>
    </row>
    <row r="6" spans="1:3" x14ac:dyDescent="0.3">
      <c r="A6" t="s">
        <v>32</v>
      </c>
      <c r="B6" t="s">
        <v>34</v>
      </c>
      <c r="C6" t="s">
        <v>33</v>
      </c>
    </row>
    <row r="7" spans="1:3" x14ac:dyDescent="0.3">
      <c r="A7" t="s">
        <v>32</v>
      </c>
      <c r="B7" t="s">
        <v>31</v>
      </c>
      <c r="C7" t="s">
        <v>30</v>
      </c>
    </row>
    <row r="8" spans="1:3" x14ac:dyDescent="0.3">
      <c r="A8" t="s">
        <v>29</v>
      </c>
      <c r="B8" t="s">
        <v>89</v>
      </c>
      <c r="C8" s="4" t="s">
        <v>90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FFDD-0801-450D-8645-7A123AF54D96}">
  <dimension ref="A1:E8"/>
  <sheetViews>
    <sheetView tabSelected="1" workbookViewId="0">
      <selection activeCell="E9" sqref="E9"/>
    </sheetView>
  </sheetViews>
  <sheetFormatPr baseColWidth="10" defaultRowHeight="14.4" x14ac:dyDescent="0.3"/>
  <cols>
    <col min="1" max="1" width="13.77734375" bestFit="1" customWidth="1"/>
    <col min="2" max="2" width="22.21875" bestFit="1" customWidth="1"/>
    <col min="3" max="3" width="16.5546875" bestFit="1" customWidth="1"/>
    <col min="4" max="4" width="9.33203125" bestFit="1" customWidth="1"/>
    <col min="5" max="5" width="18.44140625" bestFit="1" customWidth="1"/>
  </cols>
  <sheetData>
    <row r="1" spans="1:5" x14ac:dyDescent="0.3">
      <c r="A1" s="7"/>
      <c r="B1" s="5" t="s">
        <v>112</v>
      </c>
      <c r="C1" s="5" t="s">
        <v>106</v>
      </c>
      <c r="D1" s="5" t="s">
        <v>110</v>
      </c>
      <c r="E1" s="5" t="s">
        <v>121</v>
      </c>
    </row>
    <row r="2" spans="1:5" x14ac:dyDescent="0.3">
      <c r="A2" s="5" t="s">
        <v>24</v>
      </c>
      <c r="B2" s="7" t="s">
        <v>114</v>
      </c>
      <c r="C2" s="7" t="s">
        <v>107</v>
      </c>
      <c r="D2" s="7" t="s">
        <v>109</v>
      </c>
      <c r="E2" s="7">
        <f>0.39/(1/10^4)</f>
        <v>3900</v>
      </c>
    </row>
    <row r="3" spans="1:5" x14ac:dyDescent="0.3">
      <c r="A3" s="5" t="s">
        <v>25</v>
      </c>
      <c r="B3" s="7" t="s">
        <v>115</v>
      </c>
      <c r="C3" s="7" t="s">
        <v>107</v>
      </c>
      <c r="D3" s="7" t="s">
        <v>109</v>
      </c>
      <c r="E3" s="7">
        <f>0.39/(1/10^6)</f>
        <v>390000.00000000006</v>
      </c>
    </row>
    <row r="4" spans="1:5" x14ac:dyDescent="0.3">
      <c r="A4" s="5" t="s">
        <v>26</v>
      </c>
      <c r="B4" s="7" t="s">
        <v>116</v>
      </c>
      <c r="C4" s="7" t="s">
        <v>108</v>
      </c>
      <c r="D4" s="7" t="s">
        <v>111</v>
      </c>
      <c r="E4" s="7" t="s">
        <v>122</v>
      </c>
    </row>
    <row r="5" spans="1:5" x14ac:dyDescent="0.3">
      <c r="A5" s="5" t="s">
        <v>27</v>
      </c>
      <c r="B5" s="7" t="s">
        <v>117</v>
      </c>
      <c r="C5" s="7" t="s">
        <v>120</v>
      </c>
      <c r="D5" s="7" t="s">
        <v>113</v>
      </c>
      <c r="E5" s="7">
        <f>0.736/(1/10)</f>
        <v>7.3599999999999994</v>
      </c>
    </row>
    <row r="6" spans="1:5" x14ac:dyDescent="0.3">
      <c r="A6" s="5" t="s">
        <v>28</v>
      </c>
      <c r="B6" s="7" t="s">
        <v>118</v>
      </c>
      <c r="C6" s="7" t="s">
        <v>120</v>
      </c>
      <c r="D6" s="7" t="s">
        <v>119</v>
      </c>
      <c r="E6" s="7">
        <f>0.739/(1/10)</f>
        <v>7.39</v>
      </c>
    </row>
    <row r="7" spans="1:5" x14ac:dyDescent="0.3">
      <c r="A7" s="5" t="s">
        <v>2</v>
      </c>
      <c r="B7" s="7" t="s">
        <v>123</v>
      </c>
      <c r="C7" s="7" t="s">
        <v>120</v>
      </c>
      <c r="D7" s="7" t="s">
        <v>79</v>
      </c>
      <c r="E7" s="7">
        <f>0.169/(1/51)</f>
        <v>8.6190000000000015</v>
      </c>
    </row>
    <row r="8" spans="1:5" x14ac:dyDescent="0.3">
      <c r="A8" s="5" t="s">
        <v>2</v>
      </c>
      <c r="B8" s="7" t="s">
        <v>124</v>
      </c>
      <c r="C8" s="7" t="s">
        <v>120</v>
      </c>
      <c r="D8" s="7" t="s">
        <v>77</v>
      </c>
      <c r="E8" s="7">
        <f>0.184/(1/51)</f>
        <v>9.3840000000000003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Hoja4</vt:lpstr>
      <vt:lpstr>Hoja3</vt:lpstr>
      <vt:lpstr>Hoja2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Reverte Cazorla</dc:creator>
  <cp:lastModifiedBy>José Reverte Cazorla</cp:lastModifiedBy>
  <dcterms:created xsi:type="dcterms:W3CDTF">2022-06-08T07:52:54Z</dcterms:created>
  <dcterms:modified xsi:type="dcterms:W3CDTF">2022-06-11T17:57:31Z</dcterms:modified>
</cp:coreProperties>
</file>