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103F2F40-7BD0-714D-B161-E8A343C5DFBD}" xr6:coauthVersionLast="47" xr6:coauthVersionMax="47" xr10:uidLastSave="{00000000-0000-0000-0000-000000000000}"/>
  <bookViews>
    <workbookView xWindow="-46000" yWindow="-1660" windowWidth="41500" windowHeight="23500" activeTab="4"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6" l="1"/>
  <c r="I15" i="6"/>
  <c r="O15" i="49"/>
  <c r="M15" i="49"/>
  <c r="AJ15" i="5"/>
  <c r="P15" i="44"/>
  <c r="R15" i="44" s="1"/>
  <c r="S15" i="44" l="1"/>
  <c r="K15" i="44" l="1"/>
  <c r="T15" i="44" s="1"/>
  <c r="W15" i="44"/>
  <c r="K4" i="44"/>
  <c r="I4" i="44"/>
  <c r="G4" i="44"/>
  <c r="J4" i="44"/>
  <c r="T15" i="9"/>
  <c r="AK15" i="5" l="1"/>
  <c r="BL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P22" i="49"/>
  <c r="AY22" i="49" s="1"/>
  <c r="AO20" i="49"/>
  <c r="AX20" i="49" s="1"/>
  <c r="AN20" i="49"/>
  <c r="AW20" i="49" s="1"/>
  <c r="AM17" i="49"/>
  <c r="AV17" i="49" s="1"/>
  <c r="AL28" i="49"/>
  <c r="AU28" i="49" s="1"/>
  <c r="AK27" i="49"/>
  <c r="AT27" i="49" s="1"/>
  <c r="AJ21" i="49"/>
  <c r="AS21" i="49" s="1"/>
  <c r="AI27" i="49"/>
  <c r="AR27" i="49" s="1"/>
  <c r="AI21" i="49"/>
  <c r="AR21" i="49" s="1"/>
  <c r="G15" i="40"/>
  <c r="AP15" i="12"/>
  <c r="AO15" i="12"/>
  <c r="I15" i="12"/>
  <c r="H15" i="12"/>
  <c r="AY15" i="7"/>
  <c r="AX15" i="7"/>
  <c r="V15" i="8"/>
  <c r="AB15" i="13"/>
  <c r="Z15" i="13"/>
  <c r="X15" i="13"/>
  <c r="P15" i="13"/>
  <c r="Q15" i="13"/>
  <c r="CH18" i="49"/>
  <c r="CH19" i="49"/>
  <c r="CH20" i="49"/>
  <c r="CH21" i="49"/>
  <c r="CH22" i="49"/>
  <c r="CH23" i="49"/>
  <c r="CH24" i="49"/>
  <c r="CH25" i="49"/>
  <c r="CH26" i="49"/>
  <c r="CH27" i="49"/>
  <c r="CH28" i="49"/>
  <c r="CH17" i="49"/>
  <c r="BT27" i="49"/>
  <c r="BT25" i="49"/>
  <c r="BT23" i="49"/>
  <c r="BT21"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19" i="49"/>
  <c r="R20" i="49"/>
  <c r="R21" i="49"/>
  <c r="R22" i="49"/>
  <c r="L16" i="49"/>
  <c r="L17" i="49"/>
  <c r="L18" i="49"/>
  <c r="L19" i="49"/>
  <c r="L20" i="49"/>
  <c r="L21" i="49"/>
  <c r="L23" i="49"/>
  <c r="L24" i="49"/>
  <c r="L26" i="49"/>
  <c r="L27" i="49"/>
  <c r="L28" i="49"/>
  <c r="E29" i="49"/>
  <c r="BC29" i="49" s="1"/>
  <c r="BD29" i="49" s="1"/>
  <c r="EJ41" i="49" l="1"/>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U35" i="49" a="1"/>
  <c r="DU35" i="49" s="1"/>
  <c r="EA35" i="49" s="1"/>
  <c r="ED35" i="49" s="1"/>
  <c r="DT34" i="49" a="1"/>
  <c r="DT34" i="49" s="1"/>
  <c r="DU34" i="49" s="1" a="1"/>
  <c r="DU34" i="49" s="1"/>
  <c r="EA34" i="49" s="1"/>
  <c r="ED34" i="49" s="1"/>
  <c r="T26" i="49"/>
  <c r="BV21" i="49"/>
  <c r="CJ21"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T17" i="49"/>
  <c r="Z19" i="49"/>
  <c r="AH19" i="49" s="1"/>
  <c r="BN19" i="49" s="1"/>
  <c r="BP19" i="49" s="1"/>
  <c r="AB19" i="49"/>
  <c r="AD19" i="49" s="1"/>
  <c r="AF19" i="49" s="1"/>
  <c r="T25" i="49"/>
  <c r="Z27" i="49"/>
  <c r="AH27" i="49" s="1"/>
  <c r="CJ27" i="49" s="1"/>
  <c r="AB27" i="49"/>
  <c r="AD27" i="49" s="1"/>
  <c r="AF27" i="49" s="1"/>
  <c r="Z17" i="49"/>
  <c r="AH17" i="49" s="1"/>
  <c r="CJ17" i="49" s="1"/>
  <c r="AB17" i="49"/>
  <c r="AD17" i="49" s="1"/>
  <c r="AF17" i="49" s="1"/>
  <c r="Z25" i="49"/>
  <c r="AH25" i="49" s="1"/>
  <c r="CJ25" i="49" s="1"/>
  <c r="AB25" i="49"/>
  <c r="AD25" i="49" s="1"/>
  <c r="AF25" i="49" s="1"/>
  <c r="U28" i="49"/>
  <c r="S28" i="49"/>
  <c r="Z26" i="49"/>
  <c r="AH26" i="49" s="1"/>
  <c r="AB26" i="49"/>
  <c r="AD26" i="49" s="1"/>
  <c r="AF26" i="49" s="1"/>
  <c r="U27" i="49"/>
  <c r="BE30" i="49"/>
  <c r="U26" i="49"/>
  <c r="U17" i="49"/>
  <c r="BE31" i="49"/>
  <c r="U22" i="49"/>
  <c r="U15" i="49"/>
  <c r="AO4" i="13"/>
  <c r="AV15" i="46" a="1"/>
  <c r="AV15" i="46" s="1"/>
  <c r="AU15" i="46" a="1"/>
  <c r="AU15" i="46" s="1"/>
  <c r="T15" i="46" a="1"/>
  <c r="T15" i="46" s="1"/>
  <c r="S15" i="46" a="1"/>
  <c r="S15" i="46" s="1"/>
  <c r="Z23" i="49" l="1"/>
  <c r="AH23" i="49" s="1"/>
  <c r="CJ23" i="49" s="1"/>
  <c r="EA36" i="49"/>
  <c r="ED36" i="49" s="1"/>
  <c r="BV19" i="49"/>
  <c r="CJ19" i="49"/>
  <c r="BE26" i="49"/>
  <c r="CJ26" i="49"/>
  <c r="BE24" i="49"/>
  <c r="CJ24" i="49"/>
  <c r="BE22" i="49"/>
  <c r="BE27" i="49"/>
  <c r="BV27" i="49"/>
  <c r="BE25" i="49"/>
  <c r="BV25" i="49"/>
  <c r="AB23" i="49"/>
  <c r="AD23" i="49" s="1"/>
  <c r="AF23" i="49" s="1"/>
  <c r="AB24" i="49"/>
  <c r="AD24" i="49" s="1"/>
  <c r="AF24" i="49" s="1"/>
  <c r="X28" i="49"/>
  <c r="T28" i="49"/>
  <c r="BE21" i="49"/>
  <c r="DU37" i="49" l="1" a="1"/>
  <c r="DU37" i="49" s="1"/>
  <c r="EA37" i="49" s="1"/>
  <c r="ED37" i="49" s="1"/>
  <c r="BV23" i="49"/>
  <c r="BE23" i="49"/>
  <c r="W15" i="13"/>
  <c r="P4" i="13"/>
  <c r="Z28" i="49"/>
  <c r="AH28" i="49" s="1"/>
  <c r="AB28" i="49"/>
  <c r="AD28" i="49" s="1"/>
  <c r="AF28" i="49" s="1"/>
  <c r="E15" i="12"/>
  <c r="K15" i="40"/>
  <c r="BE28" i="49" l="1"/>
  <c r="CJ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<sst xmlns="http://schemas.openxmlformats.org/spreadsheetml/2006/main" count="4758" uniqueCount="1252">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</sst>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59">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58" priority="3" operator="containsText" text="BLANK PRIORITIZATIONS">
      <formula>NOT(ISERROR(SEARCH("BLANK PRIORITIZATIONS",D4)))</formula>
    </cfRule>
  </conditionalFormatting>
  <conditionalFormatting sqref="B1:C1048576">
    <cfRule type="expression" dxfId="257" priority="2">
      <formula>AND(ROW(B1)&gt;14,LEFT($A1,4)&lt;&gt;"_Mil",$A1&lt;&gt;"",B1&lt;&gt;1,B1&lt;&gt;2,B1&lt;&gt;4,B1&lt;&gt;5,B1&lt;&gt;6,B1&lt;&gt;7,B1&lt;&gt;8,B1&lt;&gt;"M",B1&lt;&gt;"NA")</formula>
    </cfRule>
  </conditionalFormatting>
  <conditionalFormatting sqref="C1:C1048576">
    <cfRule type="expression" dxfId="256"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F15" activePane="bottomRight" state="frozen"/>
      <selection pane="topRight" activeCell="F1" sqref="F1"/>
      <selection pane="bottomLeft" activeCell="A15" sqref="A15"/>
      <selection pane="bottomRight" activeCell="B12" sqref="B12"/>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77" priority="11">
      <formula>AND($N1&lt;&gt;$O1,ISNUMBER($O1))</formula>
    </cfRule>
  </conditionalFormatting>
  <conditionalFormatting sqref="F1:BH1048576">
    <cfRule type="expression" dxfId="176" priority="2">
      <formula>AND(ISNUMBER(F1),F1&lt;0)</formula>
    </cfRule>
  </conditionalFormatting>
  <conditionalFormatting sqref="F1:F1048576 AL1:AM1048576 AS1:AT1048576 AW1:AW1048576 AY1:AY1048576 BA1:BA1048576 BD1:BD1048576 BG1:BG1048576">
    <cfRule type="expression" dxfId="175" priority="1">
      <formula>$C1="&lt;01"</formula>
    </cfRule>
  </conditionalFormatting>
  <conditionalFormatting sqref="AQ1:AR1048576 BC1:BC1048576 BF1:BF1048576 S1:AM1048576">
    <cfRule type="expression" dxfId="174" priority="4">
      <formula>AND(ROW($S1)&gt;14,$E1&lt;&gt;"",LEFT($B1,4)="_Mil")</formula>
    </cfRule>
  </conditionalFormatting>
  <conditionalFormatting sqref="AN1:AN1048576">
    <cfRule type="expression" dxfId="173" priority="7">
      <formula>AND(ROW($AN1)&gt;14,$E1&lt;&gt;"",$C1&lt;&gt;"&lt;01")</formula>
    </cfRule>
  </conditionalFormatting>
  <conditionalFormatting sqref="W1:W1048576 Y1:Y1048576 AB1:AB1048576 AE1:AE1048576 AG1:AH1048576 AS1:AT1048576 AW1:AW1048576 AY1:AY1048576 BA1:BA1048576 BD1:BD1048576 BG1:BG1048576">
    <cfRule type="expression" dxfId="166" priority="3">
      <formula>AND(ISNUMBER(W1),W1&gt;1)</formula>
    </cfRule>
  </conditionalFormatting>
  <conditionalFormatting sqref="AA1:AA1048576 AL1:AL1048576 AR1:AR1048576">
    <cfRule type="expression" dxfId="172" priority="9">
      <formula>AND(ISNUMBER(AA1),AA1&gt;1)</formula>
    </cfRule>
    <cfRule type="expression" dxfId="171" priority="12">
      <formula>AND(ISNUMBER(AA1),AA1&lt;0.9)</formula>
    </cfRule>
  </conditionalFormatting>
  <conditionalFormatting sqref="Y1:Y1048576 AB1:AB1048576 AE1:AE1048576 AG1:AG1048576 BA1:BA1048576 BD1:BD1048576 BG1:BG1048576">
    <cfRule type="expression" dxfId="170" priority="10">
      <formula>AND(ISNUMBER(Y1),Y1&lt;0.95)</formula>
    </cfRule>
  </conditionalFormatting>
  <conditionalFormatting sqref="AS1:AT1048576">
    <cfRule type="expression" dxfId="169" priority="8">
      <formula>AND(ISNUMBER(AS1),AS1&lt;0.98)</formula>
    </cfRule>
  </conditionalFormatting>
  <conditionalFormatting sqref="AW1:AW1048576">
    <cfRule type="expression" dxfId="168" priority="6">
      <formula>AND(ISNUMBER(AW1),AW1&lt;1)</formula>
    </cfRule>
  </conditionalFormatting>
  <conditionalFormatting sqref="AY1:AY1048576">
    <cfRule type="expression" dxfId="167"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tabSelected="1" workbookViewId="0">
      <pane xSplit="4" ySplit="14" topLeftCell="V15" activePane="bottomRight" state="frozen"/>
      <selection pane="topRight" activeCell="E1" sqref="E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53" priority="3836">
      <formula>AND(ISNUMBER(AC1),SUM(AC1)&lt;95%)</formula>
    </cfRule>
  </conditionalFormatting>
  <conditionalFormatting sqref="E1:G1048576">
    <cfRule type="expression" dxfId="152" priority="2">
      <formula>LEFT($B1,4)="_Mil"</formula>
    </cfRule>
  </conditionalFormatting>
  <conditionalFormatting sqref="AA1:AA1048576">
    <cfRule type="expression" dxfId="151" priority="34">
      <formula>AND(ISNUMBER($AA1),ROUND(SUM($X1),0)&gt;0,ROUND(SUM($AA1),2)&lt;70%)</formula>
    </cfRule>
  </conditionalFormatting>
  <conditionalFormatting sqref="V1:V1048576">
    <cfRule type="expression" dxfId="150" priority="19">
      <formula>AND(ISNUMBER($V1),SUM($V1)&lt;98%)</formula>
    </cfRule>
  </conditionalFormatting>
  <conditionalFormatting sqref="E1:AP1048576">
    <cfRule type="expression" dxfId="149" priority="3">
      <formula>AND(ISNUMBER(E1),E1&lt;0)</formula>
    </cfRule>
  </conditionalFormatting>
  <conditionalFormatting sqref="G1:G1048576 U1:V1048576 Y1:Y1048576 AA1:AA1048576 AC1:AC1048576 AE1:AE1048576 AI1:AJ1048576 AM1:AM1048576">
    <cfRule type="expression" dxfId="144"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zoomScaleNormal="100" workbookViewId="0">
      <pane xSplit="4" ySplit="14" topLeftCell="E15" activePane="bottomRight" state="frozen"/>
      <selection pane="topRight" activeCell="E1" sqref="E1"/>
      <selection pane="bottomLeft" activeCell="A15" sqref="A15"/>
      <selection pane="bottomRight" activeCell="O15" sqref="O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2" t="s">
        <v>971</v>
      </c>
      <c r="B2" s="442"/>
      <c r="C2" s="442"/>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3"/>
      <c r="BU2" s="29"/>
      <c r="BV2" s="34"/>
      <c r="BW2" s="374" t="s">
        <v>1221</v>
      </c>
      <c r="BX2" s="34"/>
      <c r="BY2" s="34"/>
      <c r="BZ2" s="34"/>
      <c r="CA2" s="34"/>
      <c r="CB2" s="34"/>
      <c r="CC2" s="34"/>
      <c r="CD2" s="34"/>
      <c r="CE2" s="3"/>
      <c r="CF2" s="374" t="s">
        <v>15</v>
      </c>
      <c r="CG2" s="34"/>
      <c r="CH2" s="433"/>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48" t="s">
        <v>1216</v>
      </c>
      <c r="BO3" s="385" t="s">
        <v>1215</v>
      </c>
      <c r="BP3" s="371" t="s">
        <v>1214</v>
      </c>
      <c r="BQ3" s="371" t="s">
        <v>1218</v>
      </c>
      <c r="BR3" s="384" t="s">
        <v>595</v>
      </c>
      <c r="BS3" s="371" t="s">
        <v>596</v>
      </c>
      <c r="BT3" s="434" t="s">
        <v>941</v>
      </c>
      <c r="BU3" s="385" t="s">
        <v>1219</v>
      </c>
      <c r="BV3" s="385" t="s">
        <v>1220</v>
      </c>
      <c r="BW3" s="384" t="s">
        <v>816</v>
      </c>
      <c r="BX3" s="371" t="s">
        <v>817</v>
      </c>
      <c r="BY3" s="371" t="s">
        <v>818</v>
      </c>
      <c r="BZ3" s="371" t="s">
        <v>809</v>
      </c>
      <c r="CA3" s="48" t="s">
        <v>1222</v>
      </c>
      <c r="CB3" s="385" t="s">
        <v>1223</v>
      </c>
      <c r="CC3" s="48" t="s">
        <v>1224</v>
      </c>
      <c r="CD3" s="371" t="s">
        <v>1225</v>
      </c>
      <c r="CE3" s="392" t="s">
        <v>1226</v>
      </c>
      <c r="CF3" s="384" t="s">
        <v>595</v>
      </c>
      <c r="CG3" s="371" t="s">
        <v>596</v>
      </c>
      <c r="CH3" s="434" t="s">
        <v>941</v>
      </c>
      <c r="CI3" s="385" t="s">
        <v>1219</v>
      </c>
      <c r="CJ3" s="385" t="s">
        <v>1220</v>
      </c>
      <c r="CK3" s="384" t="s">
        <v>1228</v>
      </c>
      <c r="CL3" s="371" t="s">
        <v>1229</v>
      </c>
      <c r="CM3" s="371" t="s">
        <v>1230</v>
      </c>
      <c r="CN3" s="371" t="s">
        <v>1231</v>
      </c>
      <c r="CO3" s="371" t="s">
        <v>1232</v>
      </c>
      <c r="CP3" s="432" t="s">
        <v>1233</v>
      </c>
      <c r="CQ3" s="371" t="s">
        <v>1234</v>
      </c>
      <c r="CR3" s="371"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T5" s="141" t="s">
        <v>59</v>
      </c>
      <c r="BU5" s="33" t="s">
        <v>70</v>
      </c>
      <c r="BV5" s="33" t="s">
        <v>70</v>
      </c>
      <c r="CH5" s="124" t="s">
        <v>59</v>
      </c>
      <c r="CI5" s="33" t="s">
        <v>70</v>
      </c>
      <c r="CJ5" s="33" t="s">
        <v>70</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T6" s="141" t="s">
        <v>54</v>
      </c>
      <c r="BU6" s="33" t="s">
        <v>53</v>
      </c>
      <c r="BV6" s="33" t="s">
        <v>53</v>
      </c>
      <c r="CH6" s="124" t="s">
        <v>54</v>
      </c>
      <c r="CI6" s="33" t="s">
        <v>53</v>
      </c>
      <c r="CJ6" s="33" t="s">
        <v>53</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T7" s="141" t="s">
        <v>56</v>
      </c>
      <c r="BU7" s="33" t="s">
        <v>55</v>
      </c>
      <c r="BV7" s="33" t="s">
        <v>55</v>
      </c>
      <c r="CH7" s="124" t="s">
        <v>56</v>
      </c>
      <c r="CI7" s="33" t="s">
        <v>55</v>
      </c>
      <c r="CJ7" s="33" t="s">
        <v>55</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T8" s="366"/>
      <c r="BU8" s="273" t="s">
        <v>78</v>
      </c>
      <c r="BV8" s="273" t="s">
        <v>78</v>
      </c>
      <c r="CE8" s="144"/>
      <c r="CH8" s="270"/>
      <c r="CI8" s="273" t="s">
        <v>159</v>
      </c>
      <c r="CJ8" s="273" t="s">
        <v>159</v>
      </c>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T9" s="366"/>
      <c r="BU9" s="273"/>
      <c r="BV9" s="273"/>
      <c r="CE9" s="144"/>
      <c r="CH9" s="270"/>
      <c r="CI9" s="273"/>
      <c r="CJ9" s="27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T10" s="366"/>
      <c r="BU10" s="273" t="s">
        <v>81</v>
      </c>
      <c r="BV10" s="273" t="s">
        <v>80</v>
      </c>
      <c r="CE10" s="144"/>
      <c r="CH10" s="270"/>
      <c r="CI10" s="273" t="s">
        <v>81</v>
      </c>
      <c r="CJ10" s="273" t="s">
        <v>80</v>
      </c>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T11" s="141" t="s">
        <v>876</v>
      </c>
      <c r="BU11" s="33" t="s">
        <v>876</v>
      </c>
      <c r="BV11" s="33" t="s">
        <v>876</v>
      </c>
      <c r="CH11" s="124" t="s">
        <v>877</v>
      </c>
      <c r="CI11" s="33" t="s">
        <v>877</v>
      </c>
      <c r="CJ11" s="33"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T12" s="141" t="s">
        <v>460</v>
      </c>
      <c r="BU12" s="33" t="s">
        <v>460</v>
      </c>
      <c r="BV12" s="33" t="s">
        <v>460</v>
      </c>
      <c r="CH12" s="124" t="s">
        <v>138</v>
      </c>
      <c r="CI12" s="33" t="s">
        <v>138</v>
      </c>
      <c r="CJ12" s="33"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c r="BJ14" s="191"/>
      <c r="BK14" s="191"/>
      <c r="BL14" s="191"/>
      <c r="BM14" s="197"/>
      <c r="BN14" s="197"/>
      <c r="BO14" s="197"/>
      <c r="BP14" s="191"/>
      <c r="BQ14" s="191"/>
      <c r="BR14" s="218"/>
      <c r="BS14" s="191"/>
      <c r="BT14" s="196" t="s">
        <v>1199</v>
      </c>
      <c r="BU14" s="197" t="s">
        <v>1200</v>
      </c>
      <c r="BV14" s="197" t="s">
        <v>1201</v>
      </c>
      <c r="BW14" s="218"/>
      <c r="BX14" s="191"/>
      <c r="BY14" s="191"/>
      <c r="BZ14" s="191"/>
      <c r="CA14" s="197"/>
      <c r="CB14" s="197"/>
      <c r="CC14" s="197"/>
      <c r="CD14" s="191"/>
      <c r="CE14" s="196"/>
      <c r="CF14" s="218"/>
      <c r="CG14" s="191"/>
      <c r="CH14" s="196" t="s">
        <v>1202</v>
      </c>
      <c r="CI14" s="197" t="s">
        <v>1203</v>
      </c>
      <c r="CJ14" s="197" t="s">
        <v>1204</v>
      </c>
      <c r="CK14" s="218"/>
      <c r="CL14" s="191"/>
      <c r="CM14" s="191"/>
      <c r="CN14" s="191"/>
      <c r="CO14" s="191"/>
      <c r="CP14" s="191"/>
      <c r="CQ14" s="191"/>
      <c r="CR14" s="191"/>
      <c r="CS14" s="196"/>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5"/>
      <c r="BU15" s="417"/>
      <c r="BV15" s="417"/>
      <c r="BW15" s="411"/>
      <c r="BX15" s="409"/>
      <c r="BY15" s="409"/>
      <c r="BZ15" s="409"/>
      <c r="CA15" s="417"/>
      <c r="CB15" s="417"/>
      <c r="CC15" s="417"/>
      <c r="CD15" s="409"/>
      <c r="CE15" s="415"/>
      <c r="CF15" s="411"/>
      <c r="CG15" s="409"/>
      <c r="CH15" s="436"/>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5"/>
      <c r="BU16" s="417"/>
      <c r="BV16" s="417"/>
      <c r="BW16" s="411"/>
      <c r="BX16" s="409"/>
      <c r="BY16" s="409"/>
      <c r="BZ16" s="409"/>
      <c r="CA16" s="417"/>
      <c r="CB16" s="417"/>
      <c r="CC16" s="417"/>
      <c r="CD16" s="409"/>
      <c r="CE16" s="415"/>
      <c r="CF16" s="411"/>
      <c r="CG16" s="409"/>
      <c r="CH16" s="436"/>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5"/>
      <c r="BU17" s="417"/>
      <c r="BV17" s="417"/>
      <c r="BW17" s="411"/>
      <c r="BX17" s="409"/>
      <c r="BY17" s="409"/>
      <c r="BZ17" s="409"/>
      <c r="CA17" s="417"/>
      <c r="CB17" s="417"/>
      <c r="CC17" s="417"/>
      <c r="CD17" s="409"/>
      <c r="CE17" s="415"/>
      <c r="CF17" s="411"/>
      <c r="CG17" s="409"/>
      <c r="CH17" s="270">
        <f t="shared" ref="CH17:CH28" si="20">AG17</f>
        <v>0.95</v>
      </c>
      <c r="CJ17" s="33" t="str">
        <f t="shared" ref="CJ17:CJ28" si="21">IF(SUM($AH17)=0,"",IF(AND($AT17="",SUM($AH17)&gt;0),"&lt;- Enter Linkage Rate",ROUND($AH17*$AT17*$CH17,0)))</f>
        <v/>
      </c>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5"/>
      <c r="BU18" s="417"/>
      <c r="BV18" s="417"/>
      <c r="BW18" s="411"/>
      <c r="BX18" s="409"/>
      <c r="BY18" s="409"/>
      <c r="BZ18" s="409"/>
      <c r="CA18" s="417"/>
      <c r="CB18" s="417"/>
      <c r="CC18" s="417"/>
      <c r="CD18" s="409"/>
      <c r="CE18" s="415"/>
      <c r="CF18" s="411"/>
      <c r="CG18" s="409"/>
      <c r="CH18" s="270">
        <f t="shared" si="20"/>
        <v>0.95</v>
      </c>
      <c r="CJ18" s="33" t="str">
        <f t="shared" si="21"/>
        <v/>
      </c>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22">AI19</f>
        <v/>
      </c>
      <c r="AS19" s="389" t="str">
        <f t="shared" ref="AS19:AS27" si="23">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24">IF(SUM($BF19)=0,"",(SUM($BG19)-$BF19)/$BF19)</f>
        <v/>
      </c>
      <c r="BL19" s="36">
        <f>SUM(BI19:BK19)</f>
        <v>0</v>
      </c>
      <c r="BN19" s="33">
        <f>ROUND(SUM(AR$19)*SUM(AH$19),0)</f>
        <v>0</v>
      </c>
      <c r="BP19" s="36">
        <f>SUM(BM19:BO19)</f>
        <v>0</v>
      </c>
      <c r="BT19" s="366">
        <f>$AG19</f>
        <v>0.95</v>
      </c>
      <c r="BV19" s="33" t="str">
        <f>IF(SUM($AH19)=0,"",IF(AND($AI19="",SUM($AH19)&gt;0),"&lt;- Enter Linkage Rate",ROUND($AH19*$AI19*$BT19,0)))</f>
        <v/>
      </c>
      <c r="CH19" s="270">
        <f t="shared" si="20"/>
        <v>0.95</v>
      </c>
      <c r="CJ19" s="33" t="str">
        <f t="shared" si="21"/>
        <v/>
      </c>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25">BF20</f>
        <v/>
      </c>
      <c r="BH20" s="19" t="str">
        <f t="shared" si="24"/>
        <v/>
      </c>
      <c r="BT20" s="435"/>
      <c r="BU20" s="417"/>
      <c r="BV20" s="417"/>
      <c r="BW20" s="411"/>
      <c r="BX20" s="409"/>
      <c r="BY20" s="409"/>
      <c r="BZ20" s="409"/>
      <c r="CA20" s="417"/>
      <c r="CB20" s="417"/>
      <c r="CC20" s="417"/>
      <c r="CD20" s="409"/>
      <c r="CE20" s="415"/>
      <c r="CF20" s="411"/>
      <c r="CG20" s="409"/>
      <c r="CH20" s="270">
        <f t="shared" si="20"/>
        <v>0.95</v>
      </c>
      <c r="CJ20" s="33" t="str">
        <f t="shared" si="21"/>
        <v/>
      </c>
      <c r="CT20" s="411"/>
      <c r="CU20" s="409"/>
      <c r="CV20" s="417"/>
      <c r="CW20" s="417"/>
      <c r="CX20" s="410"/>
      <c r="CY20" s="410"/>
      <c r="CZ20" s="47" t="str">
        <f>IFERROR(1/(1/SUMIFS(PP!$H:$H,PP!$C:$C,$B20,PP!$D:$D,$C20)),"")</f>
        <v/>
      </c>
      <c r="DA20" s="33" t="str">
        <f t="shared" ref="DA20:DA28" si="26">CZ20</f>
        <v/>
      </c>
      <c r="DB20" s="19" t="str">
        <f t="shared" ref="DB20:DB28" si="27">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22"/>
        <v/>
      </c>
      <c r="AS21" s="389" t="str">
        <f t="shared" si="23"/>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28">IF(SUM($E21)=0,"",SUM($BB21)/SUM($E21))</f>
        <v/>
      </c>
      <c r="BD21" s="11" t="str">
        <f t="shared" ref="BD21:BD33" si="29">$BC21</f>
        <v/>
      </c>
      <c r="BE21" s="33" t="str">
        <f t="shared" ref="BE21:BE33" si="30">IF(SUM($AH21)=0,"",ROUND(SUM($BD21)*SUM($AH21),0))</f>
        <v/>
      </c>
      <c r="BF21" s="47" t="str">
        <f>IFERROR(1/(1/SUMIFS(HTS!$AY:$AY,HTS!$C:$C,$B21,HTS!$D:$D,$C21)),"")</f>
        <v/>
      </c>
      <c r="BG21" s="33" t="str">
        <f t="shared" si="25"/>
        <v/>
      </c>
      <c r="BH21" s="19" t="str">
        <f t="shared" si="24"/>
        <v/>
      </c>
      <c r="BT21" s="366">
        <f>$AG21</f>
        <v>0.95</v>
      </c>
      <c r="BV21" s="33" t="str">
        <f>IF(SUM($AH21)=0,"",IF(AND($AI21="",SUM($AH21)&gt;0),"&lt;- Enter Linkage Rate",ROUND($AH21*$AI21*$BT21,0)))</f>
        <v/>
      </c>
      <c r="CH21" s="270">
        <f t="shared" si="20"/>
        <v>0.95</v>
      </c>
      <c r="CJ21" s="33" t="str">
        <f t="shared" si="21"/>
        <v/>
      </c>
      <c r="CT21" s="47" t="str">
        <f>IFERROR(1/(1/SUMIFS(PrEP!$L:$L,PrEP!$C:$C,$B21,PrEP!$D:$D,$C21)),"")</f>
        <v/>
      </c>
      <c r="CU21" s="36" t="str">
        <f>IFERROR(1/(1/SUMIFS(PrEP!$O:$O,PrEP!$C:$C,$B21,PrEP!$D:$D,$C21)),"")</f>
        <v/>
      </c>
      <c r="CV21" s="33" t="str">
        <f t="shared" ref="CV21:CV28" si="31">CT21</f>
        <v/>
      </c>
      <c r="CW21" s="33" t="str">
        <f t="shared" ref="CW21:CW28" si="32">CU21</f>
        <v/>
      </c>
      <c r="CX21" s="19" t="str">
        <f t="shared" ref="CX21:CX33" si="33">IF(SUM($CT21)=0,"",(SUM($CV21)-$CT21)/$CT21)</f>
        <v/>
      </c>
      <c r="CY21" s="19" t="str">
        <f t="shared" ref="CY21:CY33" si="34">IF(SUM($CU21)=0,"",(SUM($CW21)-$CU21)/$CU21)</f>
        <v/>
      </c>
      <c r="CZ21" s="47" t="str">
        <f>IFERROR(1/(1/SUMIFS(PP!$H:$H,PP!$C:$C,$B21,PP!$D:$D,$C21)),"")</f>
        <v/>
      </c>
      <c r="DA21" s="33" t="str">
        <f t="shared" si="26"/>
        <v/>
      </c>
      <c r="DB21" s="19" t="str">
        <f t="shared" si="27"/>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3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28"/>
        <v/>
      </c>
      <c r="BD22" s="11" t="str">
        <f t="shared" si="29"/>
        <v/>
      </c>
      <c r="BE22" s="33" t="str">
        <f t="shared" si="30"/>
        <v/>
      </c>
      <c r="BF22" s="47" t="str">
        <f>IFERROR(1/(1/SUMIFS(HTS!$AY:$AY,HTS!$C:$C,$B22,HTS!$D:$D,$C22)),"")</f>
        <v/>
      </c>
      <c r="BG22" s="33" t="str">
        <f t="shared" si="25"/>
        <v/>
      </c>
      <c r="BH22" s="19" t="str">
        <f t="shared" si="24"/>
        <v/>
      </c>
      <c r="BT22" s="435"/>
      <c r="BU22" s="417"/>
      <c r="BV22" s="417"/>
      <c r="BW22" s="411"/>
      <c r="BX22" s="409"/>
      <c r="BY22" s="409"/>
      <c r="BZ22" s="409"/>
      <c r="CA22" s="417"/>
      <c r="CB22" s="417"/>
      <c r="CC22" s="417"/>
      <c r="CD22" s="409"/>
      <c r="CE22" s="415"/>
      <c r="CF22" s="411"/>
      <c r="CG22" s="409"/>
      <c r="CH22" s="270">
        <f t="shared" si="20"/>
        <v>0.95</v>
      </c>
      <c r="CJ22" s="33" t="str">
        <f t="shared" si="21"/>
        <v/>
      </c>
      <c r="CT22" s="47" t="str">
        <f>IFERROR(1/(1/SUMIFS(PrEP!$L:$L,PrEP!$C:$C,$B22,PrEP!$D:$D,$C22)),"")</f>
        <v/>
      </c>
      <c r="CU22" s="36" t="str">
        <f>IFERROR(1/(1/SUMIFS(PrEP!$O:$O,PrEP!$C:$C,$B22,PrEP!$D:$D,$C22)),"")</f>
        <v/>
      </c>
      <c r="CV22" s="33" t="str">
        <f t="shared" si="31"/>
        <v/>
      </c>
      <c r="CW22" s="33" t="str">
        <f t="shared" si="32"/>
        <v/>
      </c>
      <c r="CX22" s="19" t="str">
        <f t="shared" si="33"/>
        <v/>
      </c>
      <c r="CY22" s="19" t="str">
        <f t="shared" si="34"/>
        <v/>
      </c>
      <c r="CZ22" s="47" t="str">
        <f>IFERROR(1/(1/SUMIFS(PP!$H:$H,PP!$C:$C,$B22,PP!$D:$D,$C22)),"")</f>
        <v/>
      </c>
      <c r="DA22" s="33" t="str">
        <f t="shared" si="26"/>
        <v/>
      </c>
      <c r="DB22" s="19" t="str">
        <f t="shared" si="27"/>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22"/>
        <v/>
      </c>
      <c r="AS23" s="389" t="str">
        <f t="shared" si="23"/>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28"/>
        <v/>
      </c>
      <c r="BD23" s="11" t="str">
        <f t="shared" si="29"/>
        <v/>
      </c>
      <c r="BE23" s="33" t="str">
        <f t="shared" si="30"/>
        <v/>
      </c>
      <c r="BF23" s="47" t="str">
        <f>IFERROR(1/(1/SUMIFS(HTS!$AY:$AY,HTS!$C:$C,$B23,HTS!$D:$D,$C23)),"")</f>
        <v/>
      </c>
      <c r="BG23" s="33" t="str">
        <f t="shared" si="25"/>
        <v/>
      </c>
      <c r="BH23" s="19" t="str">
        <f t="shared" si="24"/>
        <v/>
      </c>
      <c r="BT23" s="366">
        <f>$AG23</f>
        <v>0.95</v>
      </c>
      <c r="BV23" s="33" t="str">
        <f>IF(SUM($AH23)=0,"",IF(AND($AI23="",SUM($AH23)&gt;0),"&lt;- Enter Linkage Rate",ROUND($AH23*$AI23*$BT23,0)))</f>
        <v/>
      </c>
      <c r="CH23" s="270">
        <f t="shared" si="20"/>
        <v>0.95</v>
      </c>
      <c r="CJ23" s="33" t="str">
        <f t="shared" si="21"/>
        <v/>
      </c>
      <c r="CT23" s="47" t="str">
        <f>IFERROR(1/(1/SUMIFS(PrEP!$L:$L,PrEP!$C:$C,$B23,PrEP!$D:$D,$C23)),"")</f>
        <v/>
      </c>
      <c r="CU23" s="36" t="str">
        <f>IFERROR(1/(1/SUMIFS(PrEP!$O:$O,PrEP!$C:$C,$B23,PrEP!$D:$D,$C23)),"")</f>
        <v/>
      </c>
      <c r="CV23" s="33" t="str">
        <f t="shared" si="31"/>
        <v/>
      </c>
      <c r="CW23" s="33" t="str">
        <f t="shared" si="32"/>
        <v/>
      </c>
      <c r="CX23" s="19" t="str">
        <f t="shared" si="33"/>
        <v/>
      </c>
      <c r="CY23" s="19" t="str">
        <f t="shared" si="34"/>
        <v/>
      </c>
      <c r="CZ23" s="47" t="str">
        <f>IFERROR(1/(1/SUMIFS(PP!$H:$H,PP!$C:$C,$B23,PP!$D:$D,$C23)),"")</f>
        <v/>
      </c>
      <c r="DA23" s="33" t="str">
        <f t="shared" si="26"/>
        <v/>
      </c>
      <c r="DB23" s="19" t="str">
        <f t="shared" si="27"/>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3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28"/>
        <v/>
      </c>
      <c r="BD24" s="11" t="str">
        <f t="shared" si="29"/>
        <v/>
      </c>
      <c r="BE24" s="33" t="str">
        <f t="shared" si="30"/>
        <v/>
      </c>
      <c r="BF24" s="47" t="str">
        <f>IFERROR(1/(1/SUMIFS(HTS!$AY:$AY,HTS!$C:$C,$B24,HTS!$D:$D,$C24)),"")</f>
        <v/>
      </c>
      <c r="BG24" s="33" t="str">
        <f t="shared" si="25"/>
        <v/>
      </c>
      <c r="BH24" s="19" t="str">
        <f t="shared" si="24"/>
        <v/>
      </c>
      <c r="BT24" s="435"/>
      <c r="BU24" s="417"/>
      <c r="BV24" s="417"/>
      <c r="BW24" s="411"/>
      <c r="BX24" s="409"/>
      <c r="BY24" s="409"/>
      <c r="BZ24" s="409"/>
      <c r="CA24" s="417"/>
      <c r="CB24" s="417"/>
      <c r="CC24" s="417"/>
      <c r="CD24" s="409"/>
      <c r="CE24" s="415"/>
      <c r="CF24" s="411"/>
      <c r="CG24" s="409"/>
      <c r="CH24" s="270">
        <f t="shared" si="20"/>
        <v>0.95</v>
      </c>
      <c r="CJ24" s="33" t="str">
        <f t="shared" si="21"/>
        <v/>
      </c>
      <c r="CT24" s="47" t="str">
        <f>IFERROR(1/(1/SUMIFS(PrEP!$L:$L,PrEP!$C:$C,$B24,PrEP!$D:$D,$C24)),"")</f>
        <v/>
      </c>
      <c r="CU24" s="36" t="str">
        <f>IFERROR(1/(1/SUMIFS(PrEP!$O:$O,PrEP!$C:$C,$B24,PrEP!$D:$D,$C24)),"")</f>
        <v/>
      </c>
      <c r="CV24" s="33" t="str">
        <f t="shared" si="31"/>
        <v/>
      </c>
      <c r="CW24" s="33" t="str">
        <f t="shared" si="32"/>
        <v/>
      </c>
      <c r="CX24" s="19" t="str">
        <f t="shared" si="33"/>
        <v/>
      </c>
      <c r="CY24" s="19" t="str">
        <f t="shared" si="34"/>
        <v/>
      </c>
      <c r="CZ24" s="47" t="str">
        <f>IFERROR(1/(1/SUMIFS(PP!$H:$H,PP!$C:$C,$B24,PP!$D:$D,$C24)),"")</f>
        <v/>
      </c>
      <c r="DA24" s="33" t="str">
        <f t="shared" si="26"/>
        <v/>
      </c>
      <c r="DB24" s="19" t="str">
        <f t="shared" si="27"/>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22"/>
        <v/>
      </c>
      <c r="AS25" s="389" t="str">
        <f t="shared" si="23"/>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28"/>
        <v/>
      </c>
      <c r="BD25" s="11" t="str">
        <f t="shared" si="29"/>
        <v/>
      </c>
      <c r="BE25" s="33" t="str">
        <f t="shared" si="30"/>
        <v/>
      </c>
      <c r="BF25" s="47" t="str">
        <f>IFERROR(1/(1/SUMIFS(HTS!$AY:$AY,HTS!$C:$C,$B25,HTS!$D:$D,$C25)),"")</f>
        <v/>
      </c>
      <c r="BG25" s="33" t="str">
        <f t="shared" si="25"/>
        <v/>
      </c>
      <c r="BH25" s="19" t="str">
        <f t="shared" si="24"/>
        <v/>
      </c>
      <c r="BT25" s="366">
        <f>$AG25</f>
        <v>0.95</v>
      </c>
      <c r="BV25" s="33" t="str">
        <f>IF(SUM($AH25)=0,"",IF(AND($AI25="",SUM($AH25)&gt;0),"&lt;- Enter Linkage Rate",ROUND($AH25*$AI25*$BT25,0)))</f>
        <v/>
      </c>
      <c r="CH25" s="270">
        <f t="shared" si="20"/>
        <v>0.95</v>
      </c>
      <c r="CJ25" s="33" t="str">
        <f t="shared" si="21"/>
        <v/>
      </c>
      <c r="CT25" s="47" t="str">
        <f>IFERROR(1/(1/SUMIFS(PrEP!$L:$L,PrEP!$C:$C,$B25,PrEP!$D:$D,$C25)),"")</f>
        <v/>
      </c>
      <c r="CU25" s="36" t="str">
        <f>IFERROR(1/(1/SUMIFS(PrEP!$O:$O,PrEP!$C:$C,$B25,PrEP!$D:$D,$C25)),"")</f>
        <v/>
      </c>
      <c r="CV25" s="33" t="str">
        <f t="shared" si="31"/>
        <v/>
      </c>
      <c r="CW25" s="33" t="str">
        <f t="shared" si="32"/>
        <v/>
      </c>
      <c r="CX25" s="19" t="str">
        <f t="shared" si="33"/>
        <v/>
      </c>
      <c r="CY25" s="19" t="str">
        <f t="shared" si="34"/>
        <v/>
      </c>
      <c r="CZ25" s="47" t="str">
        <f>IFERROR(1/(1/SUMIFS(PP!$H:$H,PP!$C:$C,$B25,PP!$D:$D,$C25)),"")</f>
        <v/>
      </c>
      <c r="DA25" s="33" t="str">
        <f t="shared" si="26"/>
        <v/>
      </c>
      <c r="DB25" s="19" t="str">
        <f t="shared" si="27"/>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3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28"/>
        <v/>
      </c>
      <c r="BD26" s="11" t="str">
        <f t="shared" si="29"/>
        <v/>
      </c>
      <c r="BE26" s="33" t="str">
        <f t="shared" si="30"/>
        <v/>
      </c>
      <c r="BF26" s="47" t="str">
        <f>IFERROR(1/(1/SUMIFS(HTS!$AY:$AY,HTS!$C:$C,$B26,HTS!$D:$D,$C26)),"")</f>
        <v/>
      </c>
      <c r="BG26" s="33" t="str">
        <f t="shared" si="25"/>
        <v/>
      </c>
      <c r="BH26" s="19" t="str">
        <f t="shared" si="24"/>
        <v/>
      </c>
      <c r="BT26" s="435"/>
      <c r="BU26" s="417"/>
      <c r="BV26" s="417"/>
      <c r="BW26" s="411"/>
      <c r="BX26" s="409"/>
      <c r="BY26" s="409"/>
      <c r="BZ26" s="409"/>
      <c r="CA26" s="417"/>
      <c r="CB26" s="417"/>
      <c r="CC26" s="417"/>
      <c r="CD26" s="409"/>
      <c r="CE26" s="415"/>
      <c r="CF26" s="411"/>
      <c r="CG26" s="409"/>
      <c r="CH26" s="270">
        <f t="shared" si="20"/>
        <v>0.95</v>
      </c>
      <c r="CJ26" s="33" t="str">
        <f t="shared" si="21"/>
        <v/>
      </c>
      <c r="CT26" s="47" t="str">
        <f>IFERROR(1/(1/SUMIFS(PrEP!$L:$L,PrEP!$C:$C,$B26,PrEP!$D:$D,$C26)),"")</f>
        <v/>
      </c>
      <c r="CU26" s="36" t="str">
        <f>IFERROR(1/(1/SUMIFS(PrEP!$O:$O,PrEP!$C:$C,$B26,PrEP!$D:$D,$C26)),"")</f>
        <v/>
      </c>
      <c r="CV26" s="33" t="str">
        <f t="shared" si="31"/>
        <v/>
      </c>
      <c r="CW26" s="33" t="str">
        <f t="shared" si="32"/>
        <v/>
      </c>
      <c r="CX26" s="19" t="str">
        <f t="shared" si="33"/>
        <v/>
      </c>
      <c r="CY26" s="19" t="str">
        <f t="shared" si="34"/>
        <v/>
      </c>
      <c r="CZ26" s="47" t="str">
        <f>IFERROR(1/(1/SUMIFS(PP!$H:$H,PP!$C:$C,$B26,PP!$D:$D,$C26)),"")</f>
        <v/>
      </c>
      <c r="DA26" s="33" t="str">
        <f t="shared" si="26"/>
        <v/>
      </c>
      <c r="DB26" s="19" t="str">
        <f t="shared" si="27"/>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22"/>
        <v/>
      </c>
      <c r="AS27" s="389" t="str">
        <f t="shared" si="23"/>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28"/>
        <v/>
      </c>
      <c r="BD27" s="11" t="str">
        <f t="shared" si="29"/>
        <v/>
      </c>
      <c r="BE27" s="33" t="str">
        <f t="shared" si="30"/>
        <v/>
      </c>
      <c r="BF27" s="47" t="str">
        <f>IFERROR(1/(1/SUMIFS(HTS!$AY:$AY,HTS!$C:$C,$B27,HTS!$D:$D,$C27)),"")</f>
        <v/>
      </c>
      <c r="BG27" s="33" t="str">
        <f t="shared" si="25"/>
        <v/>
      </c>
      <c r="BH27" s="19" t="str">
        <f t="shared" si="24"/>
        <v/>
      </c>
      <c r="BT27" s="366">
        <f>$AG27</f>
        <v>0.95</v>
      </c>
      <c r="BV27" s="33" t="str">
        <f>IF(SUM($AH27)=0,"",IF(AND($AI27="",SUM($AH27)&gt;0),"&lt;- Enter Linkage Rate",ROUND($AH27*$AI27*$BT27,0)))</f>
        <v/>
      </c>
      <c r="CH27" s="270">
        <f t="shared" si="20"/>
        <v>0.95</v>
      </c>
      <c r="CJ27" s="33" t="str">
        <f t="shared" si="21"/>
        <v/>
      </c>
      <c r="CT27" s="47" t="str">
        <f>IFERROR(1/(1/SUMIFS(PrEP!$L:$L,PrEP!$C:$C,$B27,PrEP!$D:$D,$C27)),"")</f>
        <v/>
      </c>
      <c r="CU27" s="36" t="str">
        <f>IFERROR(1/(1/SUMIFS(PrEP!$O:$O,PrEP!$C:$C,$B27,PrEP!$D:$D,$C27)),"")</f>
        <v/>
      </c>
      <c r="CV27" s="33" t="str">
        <f t="shared" si="31"/>
        <v/>
      </c>
      <c r="CW27" s="33" t="str">
        <f t="shared" si="32"/>
        <v/>
      </c>
      <c r="CX27" s="19" t="str">
        <f t="shared" si="33"/>
        <v/>
      </c>
      <c r="CY27" s="19" t="str">
        <f t="shared" si="34"/>
        <v/>
      </c>
      <c r="CZ27" s="47" t="str">
        <f>IFERROR(1/(1/SUMIFS(PP!$H:$H,PP!$C:$C,$B27,PP!$D:$D,$C27)),"")</f>
        <v/>
      </c>
      <c r="DA27" s="33" t="str">
        <f t="shared" si="26"/>
        <v/>
      </c>
      <c r="DB27" s="19" t="str">
        <f t="shared" si="27"/>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3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28"/>
        <v/>
      </c>
      <c r="BD28" s="11" t="str">
        <f t="shared" si="29"/>
        <v/>
      </c>
      <c r="BE28" s="33" t="str">
        <f t="shared" si="30"/>
        <v/>
      </c>
      <c r="BF28" s="47" t="str">
        <f>IFERROR(1/(1/SUMIFS(HTS!$AY:$AY,HTS!$C:$C,$B28,HTS!$D:$D,$C28)),"")</f>
        <v/>
      </c>
      <c r="BG28" s="33" t="str">
        <f t="shared" si="25"/>
        <v/>
      </c>
      <c r="BH28" s="19" t="str">
        <f t="shared" si="24"/>
        <v/>
      </c>
      <c r="BT28" s="435"/>
      <c r="BU28" s="417"/>
      <c r="BV28" s="417"/>
      <c r="BW28" s="411"/>
      <c r="BX28" s="409"/>
      <c r="BY28" s="409"/>
      <c r="BZ28" s="409"/>
      <c r="CA28" s="417"/>
      <c r="CB28" s="417"/>
      <c r="CC28" s="417"/>
      <c r="CD28" s="409"/>
      <c r="CE28" s="415"/>
      <c r="CF28" s="411"/>
      <c r="CG28" s="409"/>
      <c r="CH28" s="270">
        <f t="shared" si="20"/>
        <v>0.95</v>
      </c>
      <c r="CJ28" s="33" t="str">
        <f t="shared" si="21"/>
        <v/>
      </c>
      <c r="CT28" s="47" t="str">
        <f>IFERROR(1/(1/SUMIFS(PrEP!$L:$L,PrEP!$C:$C,$B28,PrEP!$D:$D,$C28)),"")</f>
        <v/>
      </c>
      <c r="CU28" s="36" t="str">
        <f>IFERROR(1/(1/SUMIFS(PrEP!$O:$O,PrEP!$C:$C,$B28,PrEP!$D:$D,$C28)),"")</f>
        <v/>
      </c>
      <c r="CV28" s="33" t="str">
        <f t="shared" si="31"/>
        <v/>
      </c>
      <c r="CW28" s="33" t="str">
        <f t="shared" si="32"/>
        <v/>
      </c>
      <c r="CX28" s="19" t="str">
        <f t="shared" si="33"/>
        <v/>
      </c>
      <c r="CY28" s="19" t="str">
        <f t="shared" si="34"/>
        <v/>
      </c>
      <c r="CZ28" s="47" t="str">
        <f>IFERROR(1/(1/SUMIFS(PP!$H:$H,PP!$C:$C,$B28,PP!$D:$D,$C28)),"")</f>
        <v/>
      </c>
      <c r="DA28" s="33" t="str">
        <f t="shared" si="26"/>
        <v/>
      </c>
      <c r="DB28" s="19" t="str">
        <f t="shared" si="27"/>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28"/>
        <v/>
      </c>
      <c r="BD29" s="11" t="str">
        <f t="shared" si="29"/>
        <v/>
      </c>
      <c r="BE29" s="33" t="str">
        <f t="shared" si="30"/>
        <v/>
      </c>
      <c r="BF29" s="47" t="str">
        <f>IFERROR(1/(1/SUMIFS(KP!$AP:$AP,KP!$C:$C,$D29)),"")</f>
        <v/>
      </c>
      <c r="BG29" s="33" t="str">
        <f t="shared" si="25"/>
        <v/>
      </c>
      <c r="BH29" s="19" t="str">
        <f t="shared" si="24"/>
        <v/>
      </c>
      <c r="BT29" s="435"/>
      <c r="BU29" s="417"/>
      <c r="BV29" s="417"/>
      <c r="BW29" s="411"/>
      <c r="BX29" s="409"/>
      <c r="BY29" s="409"/>
      <c r="BZ29" s="409"/>
      <c r="CA29" s="417"/>
      <c r="CB29" s="417"/>
      <c r="CC29" s="417"/>
      <c r="CD29" s="409"/>
      <c r="CE29" s="415"/>
      <c r="CF29" s="411"/>
      <c r="CG29" s="409"/>
      <c r="CH29" s="436"/>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37">CT29</f>
        <v/>
      </c>
      <c r="CW29" s="33" t="str">
        <f t="shared" ref="CW29:CW33" si="38">CU29</f>
        <v/>
      </c>
      <c r="CX29" s="19" t="str">
        <f t="shared" si="33"/>
        <v/>
      </c>
      <c r="CY29" s="19" t="str">
        <f t="shared" si="3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28"/>
        <v/>
      </c>
      <c r="BD30" s="11" t="str">
        <f t="shared" si="29"/>
        <v/>
      </c>
      <c r="BE30" s="33" t="str">
        <f t="shared" si="30"/>
        <v/>
      </c>
      <c r="BF30" s="47" t="str">
        <f>IFERROR(1/(1/SUMIFS(KP!$AP:$AP,KP!$C:$C,$D30)),"")</f>
        <v/>
      </c>
      <c r="BG30" s="33" t="str">
        <f t="shared" si="25"/>
        <v/>
      </c>
      <c r="BH30" s="19" t="str">
        <f t="shared" si="24"/>
        <v/>
      </c>
      <c r="BT30" s="435"/>
      <c r="BU30" s="417"/>
      <c r="BV30" s="417"/>
      <c r="BW30" s="411"/>
      <c r="BX30" s="409"/>
      <c r="BY30" s="409"/>
      <c r="BZ30" s="409"/>
      <c r="CA30" s="417"/>
      <c r="CB30" s="417"/>
      <c r="CC30" s="417"/>
      <c r="CD30" s="409"/>
      <c r="CE30" s="415"/>
      <c r="CF30" s="411"/>
      <c r="CG30" s="409"/>
      <c r="CH30" s="436"/>
      <c r="CI30" s="417"/>
      <c r="CJ30" s="417"/>
      <c r="CK30" s="411"/>
      <c r="CL30" s="409"/>
      <c r="CM30" s="409"/>
      <c r="CN30" s="409"/>
      <c r="CO30" s="409"/>
      <c r="CP30" s="409"/>
      <c r="CQ30" s="409"/>
      <c r="CR30" s="409"/>
      <c r="CS30" s="415"/>
      <c r="CT30" s="47" t="str">
        <f>IFERROR(1/(1/SUMIFS(KP!$K:$K,KP!$C:$C,$D30)),"")</f>
        <v/>
      </c>
      <c r="CU30" s="36" t="str">
        <f>IFERROR(1/(1/SUMIFS(KP!$I:$I,KP!$C:$C,$D30)),"")</f>
        <v/>
      </c>
      <c r="CV30" s="33" t="str">
        <f t="shared" si="37"/>
        <v/>
      </c>
      <c r="CW30" s="33" t="str">
        <f t="shared" si="38"/>
        <v/>
      </c>
      <c r="CX30" s="19" t="str">
        <f t="shared" si="33"/>
        <v/>
      </c>
      <c r="CY30" s="19" t="str">
        <f t="shared" si="34"/>
        <v/>
      </c>
      <c r="CZ30" s="411"/>
      <c r="DA30" s="417"/>
      <c r="DB30" s="410"/>
      <c r="DC30" s="47" t="str">
        <f>IFERROR(1/(1/SUMIFS(KP!$M:$M,KP!$C:$C,$D30)),"")</f>
        <v/>
      </c>
      <c r="DD30" s="33" t="str">
        <f t="shared" ref="DD30:DD33" si="3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28"/>
        <v/>
      </c>
      <c r="BD31" s="11" t="str">
        <f t="shared" si="29"/>
        <v/>
      </c>
      <c r="BE31" s="33" t="str">
        <f t="shared" si="30"/>
        <v/>
      </c>
      <c r="BF31" s="47" t="str">
        <f>IFERROR(1/(1/SUMIFS(KP!$AP:$AP,KP!$C:$C,$D31)),"")</f>
        <v/>
      </c>
      <c r="BG31" s="33" t="str">
        <f t="shared" si="25"/>
        <v/>
      </c>
      <c r="BH31" s="19" t="str">
        <f t="shared" si="24"/>
        <v/>
      </c>
      <c r="BT31" s="435"/>
      <c r="BU31" s="417"/>
      <c r="BV31" s="417"/>
      <c r="BW31" s="411"/>
      <c r="BX31" s="409"/>
      <c r="BY31" s="409"/>
      <c r="BZ31" s="409"/>
      <c r="CA31" s="417"/>
      <c r="CB31" s="417"/>
      <c r="CC31" s="417"/>
      <c r="CD31" s="409"/>
      <c r="CE31" s="415"/>
      <c r="CF31" s="411"/>
      <c r="CG31" s="409"/>
      <c r="CH31" s="436"/>
      <c r="CI31" s="417"/>
      <c r="CJ31" s="417"/>
      <c r="CK31" s="411"/>
      <c r="CL31" s="409"/>
      <c r="CM31" s="409"/>
      <c r="CN31" s="409"/>
      <c r="CO31" s="409"/>
      <c r="CP31" s="409"/>
      <c r="CQ31" s="409"/>
      <c r="CR31" s="409"/>
      <c r="CS31" s="415"/>
      <c r="CT31" s="47" t="str">
        <f>IFERROR(1/(1/SUMIFS(KP!$K:$K,KP!$C:$C,$D31)),"")</f>
        <v/>
      </c>
      <c r="CU31" s="36" t="str">
        <f>IFERROR(1/(1/SUMIFS(KP!$I:$I,KP!$C:$C,$D31)),"")</f>
        <v/>
      </c>
      <c r="CV31" s="33" t="str">
        <f t="shared" si="37"/>
        <v/>
      </c>
      <c r="CW31" s="33" t="str">
        <f t="shared" si="38"/>
        <v/>
      </c>
      <c r="CX31" s="19" t="str">
        <f t="shared" si="33"/>
        <v/>
      </c>
      <c r="CY31" s="19" t="str">
        <f t="shared" si="34"/>
        <v/>
      </c>
      <c r="CZ31" s="411"/>
      <c r="DA31" s="417"/>
      <c r="DB31" s="410"/>
      <c r="DC31" s="47" t="str">
        <f>IFERROR(1/(1/SUMIFS(KP!$M:$M,KP!$C:$C,$D31)),"")</f>
        <v/>
      </c>
      <c r="DD31" s="33" t="str">
        <f t="shared" si="3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28"/>
        <v/>
      </c>
      <c r="BD32" s="11" t="str">
        <f t="shared" si="29"/>
        <v/>
      </c>
      <c r="BE32" s="33" t="str">
        <f t="shared" si="30"/>
        <v/>
      </c>
      <c r="BF32" s="47" t="str">
        <f>IFERROR(1/(1/SUMIFS(KP!$AP:$AP,KP!$C:$C,$D32)),"")</f>
        <v/>
      </c>
      <c r="BG32" s="33" t="str">
        <f t="shared" si="25"/>
        <v/>
      </c>
      <c r="BH32" s="19" t="str">
        <f t="shared" si="24"/>
        <v/>
      </c>
      <c r="BT32" s="435"/>
      <c r="BU32" s="417"/>
      <c r="BV32" s="417"/>
      <c r="BW32" s="411"/>
      <c r="BX32" s="409"/>
      <c r="BY32" s="409"/>
      <c r="BZ32" s="409"/>
      <c r="CA32" s="417"/>
      <c r="CB32" s="417"/>
      <c r="CC32" s="417"/>
      <c r="CD32" s="409"/>
      <c r="CE32" s="415"/>
      <c r="CF32" s="411"/>
      <c r="CG32" s="409"/>
      <c r="CH32" s="436"/>
      <c r="CI32" s="417"/>
      <c r="CJ32" s="417"/>
      <c r="CK32" s="411"/>
      <c r="CL32" s="409"/>
      <c r="CM32" s="409"/>
      <c r="CN32" s="409"/>
      <c r="CO32" s="409"/>
      <c r="CP32" s="409"/>
      <c r="CQ32" s="409"/>
      <c r="CR32" s="409"/>
      <c r="CS32" s="415"/>
      <c r="CT32" s="47" t="str">
        <f>IFERROR(1/(1/SUMIFS(KP!$K:$K,KP!$C:$C,$D32)),"")</f>
        <v/>
      </c>
      <c r="CU32" s="36" t="str">
        <f>IFERROR(1/(1/SUMIFS(KP!$I:$I,KP!$C:$C,$D32)),"")</f>
        <v/>
      </c>
      <c r="CV32" s="33" t="str">
        <f t="shared" si="37"/>
        <v/>
      </c>
      <c r="CW32" s="33" t="str">
        <f t="shared" si="38"/>
        <v/>
      </c>
      <c r="CX32" s="19" t="str">
        <f t="shared" si="33"/>
        <v/>
      </c>
      <c r="CY32" s="19" t="str">
        <f t="shared" si="34"/>
        <v/>
      </c>
      <c r="CZ32" s="411"/>
      <c r="DA32" s="417"/>
      <c r="DB32" s="410"/>
      <c r="DC32" s="47" t="str">
        <f>IFERROR(1/(1/SUMIFS(KP!$M:$M,KP!$C:$C,$D32)),"")</f>
        <v/>
      </c>
      <c r="DD32" s="33" t="str">
        <f t="shared" si="3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28"/>
        <v/>
      </c>
      <c r="BD33" s="11" t="str">
        <f t="shared" si="29"/>
        <v/>
      </c>
      <c r="BE33" s="33" t="str">
        <f t="shared" si="30"/>
        <v/>
      </c>
      <c r="BF33" s="47" t="str">
        <f>IFERROR(1/(1/SUMIFS(KP!$AP:$AP,KP!$C:$C,$D33)),"")</f>
        <v/>
      </c>
      <c r="BG33" s="33" t="str">
        <f t="shared" si="25"/>
        <v/>
      </c>
      <c r="BH33" s="19" t="str">
        <f t="shared" si="24"/>
        <v/>
      </c>
      <c r="BT33" s="435"/>
      <c r="BU33" s="417"/>
      <c r="BV33" s="417"/>
      <c r="BW33" s="411"/>
      <c r="BX33" s="409"/>
      <c r="BY33" s="409"/>
      <c r="BZ33" s="409"/>
      <c r="CA33" s="417"/>
      <c r="CB33" s="417"/>
      <c r="CC33" s="417"/>
      <c r="CD33" s="409"/>
      <c r="CE33" s="415"/>
      <c r="CF33" s="411"/>
      <c r="CG33" s="409"/>
      <c r="CH33" s="436"/>
      <c r="CI33" s="417"/>
      <c r="CJ33" s="417"/>
      <c r="CK33" s="411"/>
      <c r="CL33" s="409"/>
      <c r="CM33" s="409"/>
      <c r="CN33" s="409"/>
      <c r="CO33" s="409"/>
      <c r="CP33" s="409"/>
      <c r="CQ33" s="409"/>
      <c r="CR33" s="409"/>
      <c r="CS33" s="415"/>
      <c r="CT33" s="47" t="str">
        <f>IFERROR(1/(1/SUMIFS(KP!$K:$K,KP!$C:$C,$D33)),"")</f>
        <v/>
      </c>
      <c r="CU33" s="36" t="str">
        <f>IFERROR(1/(1/SUMIFS(KP!$I:$I,KP!$C:$C,$D33)),"")</f>
        <v/>
      </c>
      <c r="CV33" s="33" t="str">
        <f t="shared" si="37"/>
        <v/>
      </c>
      <c r="CW33" s="33" t="str">
        <f t="shared" si="38"/>
        <v/>
      </c>
      <c r="CX33" s="19" t="str">
        <f t="shared" si="33"/>
        <v/>
      </c>
      <c r="CY33" s="19" t="str">
        <f t="shared" si="34"/>
        <v/>
      </c>
      <c r="CZ33" s="411"/>
      <c r="DA33" s="417"/>
      <c r="DB33" s="410"/>
      <c r="DC33" s="47" t="str">
        <f>IFERROR(1/(1/SUMIFS(KP!$M:$M,KP!$C:$C,$D33)),"")</f>
        <v/>
      </c>
      <c r="DD33" s="33" t="str">
        <f t="shared" si="3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5"/>
      <c r="BU34" s="409"/>
      <c r="BV34" s="409"/>
      <c r="BW34" s="411"/>
      <c r="BX34" s="409"/>
      <c r="BY34" s="409"/>
      <c r="BZ34" s="409"/>
      <c r="CA34" s="409"/>
      <c r="CB34" s="409"/>
      <c r="CC34" s="409"/>
      <c r="CD34" s="409"/>
      <c r="CE34" s="415"/>
      <c r="CF34" s="411"/>
      <c r="CG34" s="409"/>
      <c r="CH34" s="436"/>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5"/>
      <c r="BU35" s="409"/>
      <c r="BV35" s="409"/>
      <c r="BW35" s="411"/>
      <c r="BX35" s="409"/>
      <c r="BY35" s="409"/>
      <c r="BZ35" s="409"/>
      <c r="CA35" s="409"/>
      <c r="CB35" s="409"/>
      <c r="CC35" s="409"/>
      <c r="CD35" s="409"/>
      <c r="CE35" s="415"/>
      <c r="CF35" s="411"/>
      <c r="CG35" s="409"/>
      <c r="CH35" s="436"/>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40">IF(SUM($DS35)=0,"",IF($DW35="","ENTER ELIGIBILITY RATE",IF($DX35 = "","ENTER INITIATION RATE",ROUND($DS35*$DW35*$DX35,0))))</f>
        <v/>
      </c>
      <c r="EA35" s="33" t="str">
        <f t="shared" ref="EA35:EA37" si="4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5"/>
      <c r="BU36" s="409"/>
      <c r="BV36" s="409"/>
      <c r="BW36" s="411"/>
      <c r="BX36" s="409"/>
      <c r="BY36" s="409"/>
      <c r="BZ36" s="409"/>
      <c r="CA36" s="409"/>
      <c r="CB36" s="409"/>
      <c r="CC36" s="409"/>
      <c r="CD36" s="409"/>
      <c r="CE36" s="415"/>
      <c r="CF36" s="411"/>
      <c r="CG36" s="409"/>
      <c r="CH36" s="436"/>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40"/>
        <v/>
      </c>
      <c r="EA36" s="33" t="str">
        <f t="shared" si="4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5"/>
      <c r="BU37" s="409"/>
      <c r="BV37" s="409"/>
      <c r="BW37" s="411"/>
      <c r="BX37" s="409"/>
      <c r="BY37" s="409"/>
      <c r="BZ37" s="409"/>
      <c r="CA37" s="409"/>
      <c r="CB37" s="409"/>
      <c r="CC37" s="409"/>
      <c r="CD37" s="409"/>
      <c r="CE37" s="415"/>
      <c r="CF37" s="411"/>
      <c r="CG37" s="409"/>
      <c r="CH37" s="436"/>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40"/>
        <v/>
      </c>
      <c r="EA37" s="33" t="str">
        <f t="shared" si="4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5"/>
      <c r="BU38" s="409"/>
      <c r="BV38" s="409"/>
      <c r="BW38" s="411"/>
      <c r="BX38" s="409"/>
      <c r="BY38" s="409"/>
      <c r="BZ38" s="409"/>
      <c r="CA38" s="409"/>
      <c r="CB38" s="409"/>
      <c r="CC38" s="409"/>
      <c r="CD38" s="409"/>
      <c r="CE38" s="415"/>
      <c r="CF38" s="411"/>
      <c r="CG38" s="409"/>
      <c r="CH38" s="436"/>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42">IF(OR($B38="18+",$B38="18-20",SUM($EK38,$EL38)=0),"",100%)</f>
        <v/>
      </c>
      <c r="ER38" s="425" t="str">
        <f t="shared" ref="ER38:ER47" si="43">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5"/>
      <c r="BU39" s="409"/>
      <c r="BV39" s="409"/>
      <c r="BW39" s="411"/>
      <c r="BX39" s="409"/>
      <c r="BY39" s="409"/>
      <c r="BZ39" s="409"/>
      <c r="CA39" s="409"/>
      <c r="CB39" s="409"/>
      <c r="CC39" s="409"/>
      <c r="CD39" s="409"/>
      <c r="CE39" s="415"/>
      <c r="CF39" s="411"/>
      <c r="CG39" s="409"/>
      <c r="CH39" s="436"/>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44">$EE39</f>
        <v/>
      </c>
      <c r="EJ39" s="33" t="str">
        <f t="shared" ref="EJ39:EJ51" si="45">$EF39</f>
        <v/>
      </c>
      <c r="EK39" s="33" t="str">
        <f t="shared" ref="EK39:EK51" si="46">$EG39</f>
        <v/>
      </c>
      <c r="EL39" s="33" t="str">
        <f t="shared" ref="EL39:EL51" si="47">$EH39</f>
        <v/>
      </c>
      <c r="EM39" s="144" t="str">
        <f t="shared" ref="EM39:EM51" si="48">IF(SUM($EE39)=0,"",(SUM($EI39)-$EE39)/$EE39)</f>
        <v/>
      </c>
      <c r="EN39" s="144" t="str">
        <f t="shared" ref="EN39:EN51" si="49">IF(SUM($EF39)=0,"",(SUM($EJ39)-$EF39)/$EF39)</f>
        <v/>
      </c>
      <c r="EO39" s="144" t="str">
        <f t="shared" ref="EO39:EO51" si="50">IF(SUM($EG39)=0,"",(SUM($EK39)-$EG39)/$EG39)</f>
        <v/>
      </c>
      <c r="EP39" s="144" t="str">
        <f t="shared" ref="EP39:EP51" si="51">IF(SUM($EH39)=0,"",(SUM($EL39)-$EH39)/$EH39)</f>
        <v/>
      </c>
      <c r="EQ39" s="143" t="str">
        <f t="shared" si="42"/>
        <v/>
      </c>
      <c r="ER39" s="425" t="str">
        <f t="shared" si="43"/>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5"/>
      <c r="BU40" s="409"/>
      <c r="BV40" s="409"/>
      <c r="BW40" s="411"/>
      <c r="BX40" s="409"/>
      <c r="BY40" s="409"/>
      <c r="BZ40" s="409"/>
      <c r="CA40" s="409"/>
      <c r="CB40" s="409"/>
      <c r="CC40" s="409"/>
      <c r="CD40" s="409"/>
      <c r="CE40" s="415"/>
      <c r="CF40" s="411"/>
      <c r="CG40" s="409"/>
      <c r="CH40" s="436"/>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44"/>
        <v/>
      </c>
      <c r="EJ40" s="33" t="str">
        <f t="shared" si="45"/>
        <v/>
      </c>
      <c r="EK40" s="33" t="str">
        <f t="shared" si="46"/>
        <v/>
      </c>
      <c r="EL40" s="33" t="str">
        <f t="shared" si="47"/>
        <v/>
      </c>
      <c r="EM40" s="144" t="str">
        <f t="shared" si="48"/>
        <v/>
      </c>
      <c r="EN40" s="144" t="str">
        <f t="shared" si="49"/>
        <v/>
      </c>
      <c r="EO40" s="144" t="str">
        <f t="shared" si="50"/>
        <v/>
      </c>
      <c r="EP40" s="144" t="str">
        <f t="shared" si="51"/>
        <v/>
      </c>
      <c r="EQ40" s="143" t="str">
        <f t="shared" si="42"/>
        <v/>
      </c>
      <c r="ER40" s="425" t="str">
        <f t="shared" si="43"/>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5"/>
      <c r="BU41" s="409"/>
      <c r="BV41" s="409"/>
      <c r="BW41" s="411"/>
      <c r="BX41" s="409"/>
      <c r="BY41" s="409"/>
      <c r="BZ41" s="409"/>
      <c r="CA41" s="409"/>
      <c r="CB41" s="409"/>
      <c r="CC41" s="409"/>
      <c r="CD41" s="409"/>
      <c r="CE41" s="415"/>
      <c r="CF41" s="411"/>
      <c r="CG41" s="409"/>
      <c r="CH41" s="436"/>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44"/>
        <v/>
      </c>
      <c r="EJ41" s="33" t="str">
        <f t="shared" si="45"/>
        <v/>
      </c>
      <c r="EK41" s="33" t="str">
        <f t="shared" si="46"/>
        <v/>
      </c>
      <c r="EL41" s="33" t="str">
        <f t="shared" si="47"/>
        <v/>
      </c>
      <c r="EM41" s="144" t="str">
        <f t="shared" si="48"/>
        <v/>
      </c>
      <c r="EN41" s="144" t="str">
        <f t="shared" si="49"/>
        <v/>
      </c>
      <c r="EO41" s="144" t="str">
        <f t="shared" si="50"/>
        <v/>
      </c>
      <c r="EP41" s="144" t="str">
        <f t="shared" si="51"/>
        <v/>
      </c>
      <c r="EQ41" s="143" t="str">
        <f t="shared" si="42"/>
        <v/>
      </c>
      <c r="ER41" s="425" t="str">
        <f t="shared" si="43"/>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5"/>
      <c r="BU42" s="409"/>
      <c r="BV42" s="409"/>
      <c r="BW42" s="411"/>
      <c r="BX42" s="409"/>
      <c r="BY42" s="409"/>
      <c r="BZ42" s="409"/>
      <c r="CA42" s="409"/>
      <c r="CB42" s="409"/>
      <c r="CC42" s="409"/>
      <c r="CD42" s="409"/>
      <c r="CE42" s="415"/>
      <c r="CF42" s="411"/>
      <c r="CG42" s="409"/>
      <c r="CH42" s="436"/>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44"/>
        <v/>
      </c>
      <c r="EJ42" s="33" t="str">
        <f t="shared" si="45"/>
        <v/>
      </c>
      <c r="EK42" s="33" t="str">
        <f t="shared" si="46"/>
        <v/>
      </c>
      <c r="EL42" s="33" t="str">
        <f t="shared" si="47"/>
        <v/>
      </c>
      <c r="EM42" s="144" t="str">
        <f t="shared" si="48"/>
        <v/>
      </c>
      <c r="EN42" s="144" t="str">
        <f t="shared" si="49"/>
        <v/>
      </c>
      <c r="EO42" s="144" t="str">
        <f t="shared" si="50"/>
        <v/>
      </c>
      <c r="EP42" s="144" t="str">
        <f t="shared" si="51"/>
        <v/>
      </c>
      <c r="EQ42" s="143" t="str">
        <f t="shared" si="42"/>
        <v/>
      </c>
      <c r="ER42" s="425" t="str">
        <f t="shared" si="43"/>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5"/>
      <c r="BU43" s="409"/>
      <c r="BV43" s="409"/>
      <c r="BW43" s="411"/>
      <c r="BX43" s="409"/>
      <c r="BY43" s="409"/>
      <c r="BZ43" s="409"/>
      <c r="CA43" s="409"/>
      <c r="CB43" s="409"/>
      <c r="CC43" s="409"/>
      <c r="CD43" s="409"/>
      <c r="CE43" s="415"/>
      <c r="CF43" s="411"/>
      <c r="CG43" s="409"/>
      <c r="CH43" s="436"/>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44"/>
        <v/>
      </c>
      <c r="EJ43" s="33" t="str">
        <f t="shared" si="45"/>
        <v/>
      </c>
      <c r="EK43" s="33" t="str">
        <f t="shared" si="46"/>
        <v/>
      </c>
      <c r="EL43" s="33" t="str">
        <f t="shared" si="47"/>
        <v/>
      </c>
      <c r="EM43" s="144" t="str">
        <f t="shared" si="48"/>
        <v/>
      </c>
      <c r="EN43" s="144" t="str">
        <f t="shared" si="49"/>
        <v/>
      </c>
      <c r="EO43" s="144" t="str">
        <f t="shared" si="50"/>
        <v/>
      </c>
      <c r="EP43" s="144" t="str">
        <f t="shared" si="51"/>
        <v/>
      </c>
      <c r="EQ43" s="143" t="str">
        <f t="shared" si="42"/>
        <v/>
      </c>
      <c r="ER43" s="425" t="str">
        <f t="shared" si="43"/>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5"/>
      <c r="BU44" s="409"/>
      <c r="BV44" s="409"/>
      <c r="BW44" s="411"/>
      <c r="BX44" s="409"/>
      <c r="BY44" s="409"/>
      <c r="BZ44" s="409"/>
      <c r="CA44" s="409"/>
      <c r="CB44" s="409"/>
      <c r="CC44" s="409"/>
      <c r="CD44" s="409"/>
      <c r="CE44" s="415"/>
      <c r="CF44" s="411"/>
      <c r="CG44" s="409"/>
      <c r="CH44" s="436"/>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44"/>
        <v/>
      </c>
      <c r="EJ44" s="33" t="str">
        <f t="shared" si="45"/>
        <v/>
      </c>
      <c r="EK44" s="33" t="str">
        <f t="shared" si="46"/>
        <v/>
      </c>
      <c r="EL44" s="33" t="str">
        <f t="shared" si="47"/>
        <v/>
      </c>
      <c r="EM44" s="144" t="str">
        <f t="shared" si="48"/>
        <v/>
      </c>
      <c r="EN44" s="144" t="str">
        <f t="shared" si="49"/>
        <v/>
      </c>
      <c r="EO44" s="144" t="str">
        <f t="shared" si="50"/>
        <v/>
      </c>
      <c r="EP44" s="144" t="str">
        <f t="shared" si="51"/>
        <v/>
      </c>
      <c r="EQ44" s="143" t="str">
        <f t="shared" si="42"/>
        <v/>
      </c>
      <c r="ER44" s="425" t="str">
        <f t="shared" si="43"/>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5"/>
      <c r="BU45" s="409"/>
      <c r="BV45" s="409"/>
      <c r="BW45" s="411"/>
      <c r="BX45" s="409"/>
      <c r="BY45" s="409"/>
      <c r="BZ45" s="409"/>
      <c r="CA45" s="409"/>
      <c r="CB45" s="409"/>
      <c r="CC45" s="409"/>
      <c r="CD45" s="409"/>
      <c r="CE45" s="415"/>
      <c r="CF45" s="411"/>
      <c r="CG45" s="409"/>
      <c r="CH45" s="436"/>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44"/>
        <v/>
      </c>
      <c r="EJ45" s="33" t="str">
        <f t="shared" si="45"/>
        <v/>
      </c>
      <c r="EK45" s="33" t="str">
        <f t="shared" si="46"/>
        <v/>
      </c>
      <c r="EL45" s="33" t="str">
        <f t="shared" si="47"/>
        <v/>
      </c>
      <c r="EM45" s="144" t="str">
        <f t="shared" si="48"/>
        <v/>
      </c>
      <c r="EN45" s="144" t="str">
        <f t="shared" si="49"/>
        <v/>
      </c>
      <c r="EO45" s="144" t="str">
        <f t="shared" si="50"/>
        <v/>
      </c>
      <c r="EP45" s="144" t="str">
        <f t="shared" si="51"/>
        <v/>
      </c>
      <c r="EQ45" s="143" t="str">
        <f t="shared" si="42"/>
        <v/>
      </c>
      <c r="ER45" s="425" t="str">
        <f t="shared" si="43"/>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5"/>
      <c r="BU46" s="409"/>
      <c r="BV46" s="409"/>
      <c r="BW46" s="411"/>
      <c r="BX46" s="409"/>
      <c r="BY46" s="409"/>
      <c r="BZ46" s="409"/>
      <c r="CA46" s="409"/>
      <c r="CB46" s="409"/>
      <c r="CC46" s="409"/>
      <c r="CD46" s="409"/>
      <c r="CE46" s="415"/>
      <c r="CF46" s="411"/>
      <c r="CG46" s="409"/>
      <c r="CH46" s="436"/>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44"/>
        <v/>
      </c>
      <c r="EJ46" s="33" t="str">
        <f t="shared" si="45"/>
        <v/>
      </c>
      <c r="EK46" s="33" t="str">
        <f t="shared" si="46"/>
        <v/>
      </c>
      <c r="EL46" s="33" t="str">
        <f t="shared" si="47"/>
        <v/>
      </c>
      <c r="EM46" s="144" t="str">
        <f t="shared" si="48"/>
        <v/>
      </c>
      <c r="EN46" s="144" t="str">
        <f t="shared" si="49"/>
        <v/>
      </c>
      <c r="EO46" s="144" t="str">
        <f t="shared" si="50"/>
        <v/>
      </c>
      <c r="EP46" s="144" t="str">
        <f t="shared" si="51"/>
        <v/>
      </c>
      <c r="EQ46" s="143" t="str">
        <f t="shared" si="42"/>
        <v/>
      </c>
      <c r="ER46" s="425" t="str">
        <f t="shared" si="43"/>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5"/>
      <c r="BU47" s="409"/>
      <c r="BV47" s="409"/>
      <c r="BW47" s="411"/>
      <c r="BX47" s="409"/>
      <c r="BY47" s="409"/>
      <c r="BZ47" s="409"/>
      <c r="CA47" s="409"/>
      <c r="CB47" s="409"/>
      <c r="CC47" s="409"/>
      <c r="CD47" s="409"/>
      <c r="CE47" s="415"/>
      <c r="CF47" s="411"/>
      <c r="CG47" s="409"/>
      <c r="CH47" s="436"/>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44"/>
        <v/>
      </c>
      <c r="EJ47" s="33" t="str">
        <f t="shared" si="45"/>
        <v/>
      </c>
      <c r="EK47" s="33" t="str">
        <f t="shared" si="46"/>
        <v/>
      </c>
      <c r="EL47" s="33" t="str">
        <f t="shared" si="47"/>
        <v/>
      </c>
      <c r="EM47" s="144" t="str">
        <f t="shared" si="48"/>
        <v/>
      </c>
      <c r="EN47" s="144" t="str">
        <f t="shared" si="49"/>
        <v/>
      </c>
      <c r="EO47" s="144" t="str">
        <f t="shared" si="50"/>
        <v/>
      </c>
      <c r="EP47" s="144" t="str">
        <f t="shared" si="51"/>
        <v/>
      </c>
      <c r="EQ47" s="143" t="str">
        <f t="shared" si="42"/>
        <v/>
      </c>
      <c r="ER47" s="425" t="str">
        <f t="shared" si="43"/>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5"/>
      <c r="BU48" s="409"/>
      <c r="BV48" s="409"/>
      <c r="BW48" s="411"/>
      <c r="BX48" s="409"/>
      <c r="BY48" s="409"/>
      <c r="BZ48" s="409"/>
      <c r="CA48" s="409"/>
      <c r="CB48" s="409"/>
      <c r="CC48" s="409"/>
      <c r="CD48" s="409"/>
      <c r="CE48" s="415"/>
      <c r="CF48" s="411"/>
      <c r="CG48" s="409"/>
      <c r="CH48" s="436"/>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44"/>
        <v/>
      </c>
      <c r="EJ48" s="33" t="str">
        <f t="shared" si="45"/>
        <v/>
      </c>
      <c r="EK48" s="33" t="str">
        <f t="shared" si="46"/>
        <v/>
      </c>
      <c r="EL48" s="33" t="str">
        <f t="shared" si="47"/>
        <v/>
      </c>
      <c r="EM48" s="144" t="str">
        <f t="shared" si="48"/>
        <v/>
      </c>
      <c r="EN48" s="144" t="str">
        <f t="shared" si="49"/>
        <v/>
      </c>
      <c r="EO48" s="144" t="str">
        <f t="shared" si="50"/>
        <v/>
      </c>
      <c r="EP48" s="144" t="str">
        <f t="shared" si="51"/>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5"/>
      <c r="BU49" s="409"/>
      <c r="BV49" s="409"/>
      <c r="BW49" s="411"/>
      <c r="BX49" s="409"/>
      <c r="BY49" s="409"/>
      <c r="BZ49" s="409"/>
      <c r="CA49" s="409"/>
      <c r="CB49" s="409"/>
      <c r="CC49" s="409"/>
      <c r="CD49" s="409"/>
      <c r="CE49" s="415"/>
      <c r="CF49" s="411"/>
      <c r="CG49" s="409"/>
      <c r="CH49" s="436"/>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44"/>
        <v/>
      </c>
      <c r="EJ49" s="33" t="str">
        <f t="shared" si="45"/>
        <v/>
      </c>
      <c r="EK49" s="33" t="str">
        <f t="shared" si="46"/>
        <v/>
      </c>
      <c r="EL49" s="33" t="str">
        <f t="shared" si="47"/>
        <v/>
      </c>
      <c r="EM49" s="144" t="str">
        <f t="shared" si="48"/>
        <v/>
      </c>
      <c r="EN49" s="144" t="str">
        <f t="shared" si="49"/>
        <v/>
      </c>
      <c r="EO49" s="144" t="str">
        <f t="shared" si="50"/>
        <v/>
      </c>
      <c r="EP49" s="144" t="str">
        <f t="shared" si="51"/>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5"/>
      <c r="BU50" s="409"/>
      <c r="BV50" s="409"/>
      <c r="BW50" s="411"/>
      <c r="BX50" s="409"/>
      <c r="BY50" s="409"/>
      <c r="BZ50" s="409"/>
      <c r="CA50" s="409"/>
      <c r="CB50" s="409"/>
      <c r="CC50" s="409"/>
      <c r="CD50" s="409"/>
      <c r="CE50" s="415"/>
      <c r="CF50" s="411"/>
      <c r="CG50" s="409"/>
      <c r="CH50" s="436"/>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44"/>
        <v/>
      </c>
      <c r="EJ50" s="33" t="str">
        <f t="shared" si="45"/>
        <v/>
      </c>
      <c r="EK50" s="33" t="str">
        <f t="shared" si="46"/>
        <v/>
      </c>
      <c r="EL50" s="33" t="str">
        <f t="shared" si="47"/>
        <v/>
      </c>
      <c r="EM50" s="144" t="str">
        <f t="shared" si="48"/>
        <v/>
      </c>
      <c r="EN50" s="144" t="str">
        <f t="shared" si="49"/>
        <v/>
      </c>
      <c r="EO50" s="144" t="str">
        <f t="shared" si="50"/>
        <v/>
      </c>
      <c r="EP50" s="144" t="str">
        <f t="shared" si="51"/>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5"/>
      <c r="BU51" s="409"/>
      <c r="BV51" s="409"/>
      <c r="BW51" s="411"/>
      <c r="BX51" s="409"/>
      <c r="BY51" s="409"/>
      <c r="BZ51" s="409"/>
      <c r="CA51" s="409"/>
      <c r="CB51" s="409"/>
      <c r="CC51" s="409"/>
      <c r="CD51" s="409"/>
      <c r="CE51" s="415"/>
      <c r="CF51" s="411"/>
      <c r="CG51" s="409"/>
      <c r="CH51" s="436"/>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44"/>
        <v/>
      </c>
      <c r="EJ51" s="33" t="str">
        <f t="shared" si="45"/>
        <v/>
      </c>
      <c r="EK51" s="33" t="str">
        <f t="shared" si="46"/>
        <v/>
      </c>
      <c r="EL51" s="33" t="str">
        <f t="shared" si="47"/>
        <v/>
      </c>
      <c r="EM51" s="144" t="str">
        <f t="shared" si="48"/>
        <v/>
      </c>
      <c r="EN51" s="144" t="str">
        <f t="shared" si="49"/>
        <v/>
      </c>
      <c r="EO51" s="144" t="str">
        <f t="shared" si="50"/>
        <v/>
      </c>
      <c r="EP51" s="144" t="str">
        <f t="shared" si="51"/>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5"/>
      <c r="BU52" s="417"/>
      <c r="BV52" s="417"/>
      <c r="BW52" s="411"/>
      <c r="BX52" s="409"/>
      <c r="BY52" s="409"/>
      <c r="BZ52" s="409"/>
      <c r="CA52" s="417"/>
      <c r="CB52" s="417"/>
      <c r="CC52" s="417"/>
      <c r="CD52" s="409"/>
      <c r="CE52" s="415"/>
      <c r="CF52" s="411"/>
      <c r="CG52" s="409"/>
      <c r="CH52" s="436"/>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5"/>
      <c r="BU53" s="417"/>
      <c r="BV53" s="417"/>
      <c r="BW53" s="411"/>
      <c r="BX53" s="409"/>
      <c r="BY53" s="409"/>
      <c r="BZ53" s="409"/>
      <c r="CA53" s="417"/>
      <c r="CB53" s="417"/>
      <c r="CC53" s="417"/>
      <c r="CD53" s="409"/>
      <c r="CE53" s="415"/>
      <c r="CF53" s="411"/>
      <c r="CG53" s="409"/>
      <c r="CH53" s="436"/>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5"/>
      <c r="BU54" s="417"/>
      <c r="BV54" s="417"/>
      <c r="BW54" s="411"/>
      <c r="BX54" s="409"/>
      <c r="BY54" s="409"/>
      <c r="BZ54" s="409"/>
      <c r="CA54" s="417"/>
      <c r="CB54" s="417"/>
      <c r="CC54" s="417"/>
      <c r="CD54" s="409"/>
      <c r="CE54" s="415"/>
      <c r="CF54" s="411"/>
      <c r="CG54" s="409"/>
      <c r="CH54" s="436"/>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5"/>
      <c r="BU55" s="417"/>
      <c r="BV55" s="417"/>
      <c r="BW55" s="411"/>
      <c r="BX55" s="409"/>
      <c r="BY55" s="409"/>
      <c r="BZ55" s="409"/>
      <c r="CA55" s="417"/>
      <c r="CB55" s="417"/>
      <c r="CC55" s="417"/>
      <c r="CD55" s="409"/>
      <c r="CE55" s="415"/>
      <c r="CF55" s="411"/>
      <c r="CG55" s="409"/>
      <c r="CH55" s="436"/>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5"/>
      <c r="BU56" s="417"/>
      <c r="BV56" s="417"/>
      <c r="BW56" s="411"/>
      <c r="BX56" s="409"/>
      <c r="BY56" s="409"/>
      <c r="BZ56" s="409"/>
      <c r="CA56" s="417"/>
      <c r="CB56" s="417"/>
      <c r="CC56" s="417"/>
      <c r="CD56" s="409"/>
      <c r="CE56" s="415"/>
      <c r="CF56" s="411"/>
      <c r="CG56" s="409"/>
      <c r="CH56" s="436"/>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5"/>
      <c r="BU57" s="417"/>
      <c r="BV57" s="417"/>
      <c r="BW57" s="411"/>
      <c r="BX57" s="409"/>
      <c r="BY57" s="409"/>
      <c r="BZ57" s="409"/>
      <c r="CA57" s="417"/>
      <c r="CB57" s="417"/>
      <c r="CC57" s="417"/>
      <c r="CD57" s="409"/>
      <c r="CE57" s="415"/>
      <c r="CF57" s="411"/>
      <c r="CG57" s="409"/>
      <c r="CH57" s="436"/>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5"/>
      <c r="BU58" s="417"/>
      <c r="BV58" s="417"/>
      <c r="BW58" s="411"/>
      <c r="BX58" s="409"/>
      <c r="BY58" s="409"/>
      <c r="BZ58" s="409"/>
      <c r="CA58" s="417"/>
      <c r="CB58" s="417"/>
      <c r="CC58" s="417"/>
      <c r="CD58" s="409"/>
      <c r="CE58" s="415"/>
      <c r="CF58" s="411"/>
      <c r="CG58" s="409"/>
      <c r="CH58" s="436"/>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255" priority="1">
      <formula>AND(ISNUMBER(AR1),AR1&lt;&gt;AI1)</formula>
    </cfRule>
  </conditionalFormatting>
  <conditionalFormatting sqref="BA1:BA1048576">
    <cfRule type="expression" dxfId="254" priority="2">
      <formula>AND(ISNUMBER($BA1),SUM($AH1)&lt;&gt;0,$BA1&lt;&gt;1)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K15" activePane="bottomRight" state="frozen"/>
      <selection pane="topRight" activeCell="F1" sqref="F1"/>
      <selection pane="bottomLeft" activeCell="A15" sqref="A15"/>
      <selection pane="bottomRight" activeCell="S1" sqref="S1: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53" priority="49">
      <formula>AND(ISNUMBER($S1),ROUND($S1,2)&lt;&gt;0)</formula>
    </cfRule>
  </conditionalFormatting>
  <conditionalFormatting sqref="AI1:AI1048576 AR1:AR1048576">
    <cfRule type="expression" dxfId="252" priority="47">
      <formula>AND(ISNUMBER(AI1),ROUND(AI1,2)&lt;0.95)</formula>
    </cfRule>
  </conditionalFormatting>
  <conditionalFormatting sqref="X1:X1048576">
    <cfRule type="expression" dxfId="251" priority="4">
      <formula>$AB1="ENTER KNOWN POSITIVITY RATE"</formula>
    </cfRule>
    <cfRule type="expression" dxfId="250" priority="1283">
      <formula>AND(ISNUMBER(X1),ROUND(X1,2)&gt;=0.75)</formula>
    </cfRule>
  </conditionalFormatting>
  <conditionalFormatting sqref="Z1:Z1048576 AQ1:AQ1048576">
    <cfRule type="expression" dxfId="249" priority="24">
      <formula>AND(ISNUMBER(Z1),Z1&gt;10%)</formula>
    </cfRule>
  </conditionalFormatting>
  <conditionalFormatting sqref="F1:Q1048576 U1:V1048576 AE1:AH1048576 AL1:AN1048576">
    <cfRule type="expression" dxfId="248" priority="1">
      <formula>AND(ROW(F1)&gt;14,LEFT($B1,4)="_Mil")</formula>
    </cfRule>
  </conditionalFormatting>
  <conditionalFormatting sqref="H1:H1048576 U1:U1048576 W1:Z1048576 AI1:AI1048576 AP1:AR1048576">
    <cfRule type="expression" dxfId="247" priority="7">
      <formula>AND(ISNUMBER(H1),H1&gt;1)</formula>
    </cfRule>
  </conditionalFormatting>
  <conditionalFormatting sqref="F1:R1048576 T1:BA1048576">
    <cfRule type="expression" dxfId="246" priority="2">
      <formula>AND(ISNUMBER(F1),F1&lt;0)</formula>
    </cfRule>
  </conditionalFormatting>
  <conditionalFormatting sqref="AQ1:AQ1048576">
    <cfRule type="expression" dxfId="245" priority="6">
      <formula>$AS1="ENTER YIELD RATE"</formula>
    </cfRule>
  </conditionalFormatting>
  <conditionalFormatting sqref="Z1:Z1048576">
    <cfRule type="expression" dxfId="244" priority="5">
      <formula>$AC1="ENTER YIELD RATE"</formula>
    </cfRule>
  </conditionalFormatting>
  <conditionalFormatting sqref="J1:J1048576">
    <cfRule type="expression" dxfId="243"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3" priority="1268">
      <formula>AND(ISNUMBER(D1),ROUND(D1,2)&lt;0.95)</formula>
    </cfRule>
  </conditionalFormatting>
  <conditionalFormatting sqref="D1:E1048576 H1:K1048576 M1:M1048576 O1:O1048576 Q1:Q1048576 S1:S1048576 U1:U1048576">
    <cfRule type="expression" dxfId="125" priority="3">
      <formula>AND(ISNUMBER(D1),D1&gt;1)</formula>
    </cfRule>
  </conditionalFormatting>
  <conditionalFormatting sqref="K1:K1048576">
    <cfRule type="expression" dxfId="132" priority="6">
      <formula>AND(SUM(G1)&gt;0,ROW(K1)&gt;14,SUM(K1)=0)</formula>
    </cfRule>
  </conditionalFormatting>
  <conditionalFormatting sqref="J1:J1048576">
    <cfRule type="expression" dxfId="131" priority="14">
      <formula>AND(SUM(F1)&gt;0,ROW(J1)&gt;14,SUM(J1)=0)</formula>
    </cfRule>
  </conditionalFormatting>
  <conditionalFormatting sqref="D1:E1048576">
    <cfRule type="expression" dxfId="130" priority="4">
      <formula>AND(ISNUMBER($D1),ROUND($E1,2)&lt;ROUND($D1,2))</formula>
    </cfRule>
  </conditionalFormatting>
  <conditionalFormatting sqref="C1:V1048576">
    <cfRule type="expression" dxfId="129" priority="1">
      <formula>AND(ISNUMBER(C1),C1&lt;0)</formula>
    </cfRule>
  </conditionalFormatting>
  <conditionalFormatting sqref="O1:O1048576">
    <cfRule type="expression" dxfId="128" priority="24">
      <formula>AND(ISNUMBER(O1),ROUND(O1,2)&lt;98%)</formula>
    </cfRule>
  </conditionalFormatting>
  <conditionalFormatting sqref="Q1:Q1048576">
    <cfRule type="expression" dxfId="127" priority="23">
      <formula>AND(ISNUMBER(Q1),ROUND(Q1,2)&lt;70%)</formula>
    </cfRule>
  </conditionalFormatting>
  <conditionalFormatting sqref="E1:E1048576">
    <cfRule type="expression" dxfId="126"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G1" sqref="G1:G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242" priority="17">
      <formula>AND(ISNUMBER(G1),G1&lt;&gt;0)</formula>
    </cfRule>
  </conditionalFormatting>
  <conditionalFormatting sqref="R1:R1048576">
    <cfRule type="expression" dxfId="241" priority="23">
      <formula>AND(ISNUMBER(R1),R1&lt;0.95)</formula>
    </cfRule>
  </conditionalFormatting>
  <conditionalFormatting sqref="M1:M1048576">
    <cfRule type="expression" dxfId="240" priority="10">
      <formula>AND(ROW($M1)&gt;14,$P1="ENTER YIELD RATE")</formula>
    </cfRule>
    <cfRule type="expression" dxfId="239" priority="690">
      <formula>AND(ISNUMBER($M1),SUM($M1)&gt;10%)</formula>
    </cfRule>
  </conditionalFormatting>
  <conditionalFormatting sqref="K1:K1048576">
    <cfRule type="expression" dxfId="238" priority="15">
      <formula>AND(ROW($K1)&gt;14,$O1="ENTER KNOWN POSITIVITY RATE")</formula>
    </cfRule>
    <cfRule type="expression" dxfId="237" priority="3819">
      <formula>AND(ISNUMBER($K1),ROUND(SUM($K1),2)&gt;=0.75)</formula>
    </cfRule>
  </conditionalFormatting>
  <conditionalFormatting sqref="F1:F1048576 H1:Z1048576">
    <cfRule type="expression" dxfId="236" priority="3">
      <formula>AND(ISNUMBER(F1),F1&lt;0)</formula>
    </cfRule>
  </conditionalFormatting>
  <conditionalFormatting sqref="U1:Z1048576">
    <cfRule type="expression" dxfId="235" priority="6">
      <formula>AND(ROW($Z1)&gt;14,$Z1&lt;0)</formula>
    </cfRule>
    <cfRule type="expression" dxfId="234" priority="8">
      <formula>AND(ROW($Z1)&gt;14,ISERROR($Z1))</formula>
    </cfRule>
  </conditionalFormatting>
  <conditionalFormatting sqref="P1:P1048576">
    <cfRule type="expression" dxfId="233" priority="18">
      <formula>AND(ISNUMBER($P1),ROUND(SUM($P1),2)&gt;ROUND(SUM($I1),2))</formula>
    </cfRule>
  </conditionalFormatting>
  <conditionalFormatting sqref="W1:X1048576">
    <cfRule type="expression" dxfId="232" priority="1">
      <formula>AND(ROW(W1)&gt;14,$B1&lt;&gt;"",OR($D1&lt;&gt;"Female",$C1="&lt;01",$C1="01-09"))</formula>
    </cfRule>
  </conditionalFormatting>
  <conditionalFormatting sqref="Y1:Y1048576">
    <cfRule type="expression" dxfId="231" priority="2">
      <formula>AND(ROW(Y1)&gt;14,$B1&lt;&gt;"",OR($D1&lt;&gt;"Male",$C1="&lt;01",$C1="01-09",$C1="10-14"))</formula>
    </cfRule>
  </conditionalFormatting>
  <conditionalFormatting sqref="J1:M1048576 R1:R1048576">
    <cfRule type="expression" dxfId="23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229" priority="3764">
      <formula>AND(ISNUMBER($P1),$P1&lt;0.8)</formula>
    </cfRule>
  </conditionalFormatting>
  <conditionalFormatting sqref="X1:X1048576">
    <cfRule type="expression" dxfId="228" priority="13">
      <formula>AND(ROW($X1)&gt;14,$AA1="ENTER YIELD RATE")</formula>
    </cfRule>
    <cfRule type="expression" dxfId="227" priority="19">
      <formula>AND(ROW($X1)&gt;14,ROUND(SUM($X1),2)&gt;0.01)</formula>
    </cfRule>
  </conditionalFormatting>
  <conditionalFormatting sqref="Q1:Q1048576">
    <cfRule type="expression" dxfId="226" priority="29">
      <formula>AND(ISNUMBER($Q1),$Q1&lt;$N1)</formula>
    </cfRule>
  </conditionalFormatting>
  <conditionalFormatting sqref="M1:N1048576">
    <cfRule type="expression" dxfId="225" priority="3765">
      <formula>AND(ISNUMBER($M1),ISNUMBER($N1),$N1&lt;$M1)</formula>
    </cfRule>
  </conditionalFormatting>
  <conditionalFormatting sqref="V1:V1048576">
    <cfRule type="expression" dxfId="224" priority="9">
      <formula>AND(ROW($V1)&gt;14,$Z1="ENTER INDETERMINATE RATE")</formula>
    </cfRule>
  </conditionalFormatting>
  <conditionalFormatting sqref="F1:S1048576 U1:AF1048576">
    <cfRule type="expression" dxfId="223" priority="7">
      <formula>AND(ISNUMBER(F1),F1&lt;0)</formula>
    </cfRule>
  </conditionalFormatting>
  <conditionalFormatting sqref="H1:H1048576 O1:P1048576 S1:S1048576 U1:X1048576">
    <cfRule type="expression" dxfId="222" priority="8">
      <formula>AND(ISNUMBER(H1),H1&gt;1)</formula>
    </cfRule>
  </conditionalFormatting>
  <conditionalFormatting sqref="AC1:AF1048576">
    <cfRule type="expression" dxfId="221" priority="18">
      <formula>AND(ISNUMBER($AF1),OR(ISERROR($AF1),$AF1&lt;0))</formula>
    </cfRule>
  </conditionalFormatting>
  <conditionalFormatting sqref="F1:J1048576 M1:S1048576">
    <cfRule type="expression" dxfId="220" priority="1">
      <formula>LEFT($B1,4)="_Mil"</formula>
    </cfRule>
  </conditionalFormatting>
  <conditionalFormatting sqref="T1:T1048576">
    <cfRule type="expression" dxfId="219" priority="4">
      <formula>AND(ROW($T1)&gt;14,$E1&lt;&gt;"",LEFT($B1,4)&lt;&gt;"_Mil")</formula>
    </cfRule>
  </conditionalFormatting>
  <conditionalFormatting sqref="S1:S1048576">
    <cfRule type="expression" dxfId="21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P1" sqref="P1:P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17" priority="3">
      <formula>AND(ROW(H1)&gt;14,$E1&lt;&gt;"",$D1&lt;&gt;"Female")</formula>
    </cfRule>
    <cfRule type="expression" dxfId="216" priority="4">
      <formula>AND(ROW(H1)&gt;14,$E1&lt;&gt;"",NOT(OR($C1="15-24",$C1="25-34")))</formula>
    </cfRule>
  </conditionalFormatting>
  <conditionalFormatting sqref="F1:F1048576">
    <cfRule type="expression" dxfId="215" priority="2">
      <formula>AND(ROW(F1)&gt;14,LEFT(B1,4)="_Mil")</formula>
    </cfRule>
  </conditionalFormatting>
  <conditionalFormatting sqref="F1:Q1048576">
    <cfRule type="expression" dxfId="21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BA14" sqref="B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15" priority="2">
      <formula>OR($D1="Female",$C1="01-09",$C1="10-14")</formula>
    </cfRule>
  </conditionalFormatting>
  <conditionalFormatting sqref="AW1:AY1048576">
    <cfRule type="expression" dxfId="114" priority="19">
      <formula>OR($C1="01-09")</formula>
    </cfRule>
  </conditionalFormatting>
  <conditionalFormatting sqref="H1:I1048576 M1:N1048576 AO1:AP1048576">
    <cfRule type="expression" dxfId="113" priority="1">
      <formula>OR($D1="Male",$C1="01-09")</formula>
    </cfRule>
  </conditionalFormatting>
  <conditionalFormatting sqref="AN1:AN1048576">
    <cfRule type="expression" dxfId="112" priority="55">
      <formula>AND(ISNUMBER($AN1),ROUND(SUM($AN1),0)&lt;&gt;0)</formula>
    </cfRule>
  </conditionalFormatting>
  <conditionalFormatting sqref="Y1:Y1048576 AB1:AB1048576 AE1:AE1048576 AH1:AH1048576 AK1:AK1048576">
    <cfRule type="containsText" dxfId="111" priority="46" operator="containsText" text="ENTER YIELD">
      <formula>NOT(ISERROR(SEARCH("ENTER YIELD",Y1)))</formula>
    </cfRule>
  </conditionalFormatting>
  <conditionalFormatting sqref="F1:F1048576">
    <cfRule type="expression" dxfId="110" priority="23">
      <formula>LEFT($B1,4)="_Mil"</formula>
    </cfRule>
  </conditionalFormatting>
  <conditionalFormatting sqref="F1:AW1048576 AY1:BA1048576">
    <cfRule type="expression" dxfId="109" priority="26">
      <formula>AND(ISNUMBER(F1),F1&lt;0)</formula>
    </cfRule>
  </conditionalFormatting>
  <conditionalFormatting sqref="AZ1:AZ1048576">
    <cfRule type="expression" dxfId="108" priority="701">
      <formula>AND(ISNUMBER(AZ1),AZ1&lt;1)</formula>
    </cfRule>
  </conditionalFormatting>
  <conditionalFormatting sqref="M1:V1048576">
    <cfRule type="expression" dxfId="107" priority="218">
      <formula>AND(OR(ISNUMBER($V1),ROW($V1)&gt;14),IF(SUM($G1)=0,SUM($V1)&lt;&gt;0,ROUND($V1,2)&lt;&gt;1))</formula>
    </cfRule>
  </conditionalFormatting>
  <conditionalFormatting sqref="AS1:AS1048576 AZ1:BA1048576">
    <cfRule type="expression" dxfId="106" priority="22">
      <formula>OR($C1="01-09",$C1="10-14")</formula>
    </cfRule>
  </conditionalFormatting>
  <conditionalFormatting sqref="M1:W1048576 Z1:Z1048576 AC1:AC1048576 AF1:AF1048576 AI1:AI1048576 AV1:AV1048576 AZ1:AZ1048576">
    <cfRule type="expression" dxfId="105"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93" priority="3">
      <formula>AND(ISNUMBER($K1),$K1&lt;33%)</formula>
    </cfRule>
  </conditionalFormatting>
  <conditionalFormatting sqref="J1:L1048576">
    <cfRule type="expression" dxfId="90" priority="2">
      <formula>AND(ISNUMBER(J1),J1&gt;1)</formula>
    </cfRule>
  </conditionalFormatting>
  <conditionalFormatting sqref="F1:M1048576">
    <cfRule type="expression" dxfId="92" priority="1">
      <formula>AND(ISNUMBER(F1),F1&lt;0)</formula>
    </cfRule>
  </conditionalFormatting>
  <conditionalFormatting sqref="L1:L1048576">
    <cfRule type="expression" dxfId="91"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85" priority="1">
      <formula>OR(Z1="ENTER COMPLETION RATE",AA1="ENTER COMPLETION RATE")</formula>
    </cfRule>
    <cfRule type="expression" dxfId="84" priority="3853">
      <formula>AND(ISNUMBER(Y1),ROUND(SUM(Y1),2)&lt;90%)</formula>
    </cfRule>
  </conditionalFormatting>
  <conditionalFormatting sqref="H1:K1048576 T1:V1048576 Y1:Y1048576">
    <cfRule type="expression" dxfId="77" priority="4">
      <formula>AND(ISNUMBER(H1),H1&gt;1)</formula>
    </cfRule>
  </conditionalFormatting>
  <conditionalFormatting sqref="H1:H1048576 J1:J1048576">
    <cfRule type="expression" dxfId="83" priority="5">
      <formula>AND(SUM($F1)&gt;0,H1="",ROW(H1)&gt;14)</formula>
    </cfRule>
  </conditionalFormatting>
  <conditionalFormatting sqref="H1:I1048576 U1:V1048576">
    <cfRule type="expression" dxfId="82" priority="3849">
      <formula>AND(ISNUMBER(H1),ROUND(SUM(H1),2)&lt;100%)</formula>
    </cfRule>
  </conditionalFormatting>
  <conditionalFormatting sqref="F1:AA1048576">
    <cfRule type="expression" dxfId="81" priority="2">
      <formula>AND(ISNUMBER(F1),F1&lt;0)</formula>
    </cfRule>
  </conditionalFormatting>
  <conditionalFormatting sqref="U1:V1048576">
    <cfRule type="expression" dxfId="80" priority="2167">
      <formula>W1="ENTER INITIATION RATE"</formula>
    </cfRule>
  </conditionalFormatting>
  <conditionalFormatting sqref="T1:T1048576">
    <cfRule type="expression" dxfId="79" priority="3285">
      <formula>W1="ENTER ELIGIBILITY RATE"</formula>
    </cfRule>
  </conditionalFormatting>
  <conditionalFormatting sqref="K1:K1048576 I1:I1048576">
    <cfRule type="expression" dxfId="78"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13"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7" priority="26">
      <formula>OR($C1="18-20",$C1="18+")</formula>
    </cfRule>
  </conditionalFormatting>
  <conditionalFormatting sqref="M1:M1048576">
    <cfRule type="expression" dxfId="66" priority="24">
      <formula>AND(ISNUMBER($M1),ROUND(SUM($M1),2)&lt;20%)</formula>
    </cfRule>
  </conditionalFormatting>
  <conditionalFormatting sqref="P1:P1048576 K1:K1048576">
    <cfRule type="expression" dxfId="65" priority="17">
      <formula>AND($E1&lt;&gt;"",ROW(K1)&gt;14,NOT(OR($C1="05-09",$C1="10-14")))</formula>
    </cfRule>
  </conditionalFormatting>
  <conditionalFormatting sqref="J1:T1048576 F1:H1048576">
    <cfRule type="expression" dxfId="64" priority="1">
      <formula>AND(ISNUMBER(F1),F1&lt;0)</formula>
    </cfRule>
  </conditionalFormatting>
  <conditionalFormatting sqref="J1:M1048576 S1:S1048576">
    <cfRule type="expression" dxfId="61"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12"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53" priority="34">
      <formula>AND(ISNUMBER(T1),SUM($U1)&gt;SUM($T1))</formula>
    </cfRule>
  </conditionalFormatting>
  <conditionalFormatting sqref="T1:U15 F1:S2 J3:S3 F4:S15 F16:U1048576">
    <cfRule type="expression" dxfId="52" priority="22">
      <formula>AND(ISNUMBER(F1),F1&lt;0)</formula>
    </cfRule>
  </conditionalFormatting>
  <conditionalFormatting sqref="Q1:S1048576">
    <cfRule type="expression" dxfId="27" priority="23">
      <formula>AND(ISNUMBER(Q1),Q1&gt;1)</formula>
    </cfRule>
  </conditionalFormatting>
  <conditionalFormatting sqref="K1:K1048576">
    <cfRule type="expression" dxfId="51" priority="3876">
      <formula>AND(ROW(K1)&gt;14,LEFT(D1,4)="_Mil")</formula>
    </cfRule>
  </conditionalFormatting>
  <conditionalFormatting sqref="H1:J2 J3 H4:J1048576">
    <cfRule type="expression" dxfId="50" priority="3878">
      <formula>AND(ROW(H1)&gt;14,LEFT(D1,4)="_Mil")</formula>
    </cfRule>
  </conditionalFormatting>
  <conditionalFormatting sqref="F1:G2 F4:G1048576">
    <cfRule type="expression" dxfId="49" priority="3879">
      <formula>AND(ROW(F1)&gt;14,LEFT(C1,4)="_Mil")</formula>
    </cfRule>
  </conditionalFormatting>
  <conditionalFormatting sqref="J1:J14">
    <cfRule type="expression" dxfId="48" priority="20">
      <formula>AND(ISNUMBER(J1),SUM($U1)&gt;SUM($T1))</formula>
    </cfRule>
  </conditionalFormatting>
  <conditionalFormatting sqref="F3:G3">
    <cfRule type="expression" dxfId="47" priority="19">
      <formula>AND(ROW(F3)&gt;14,LEFT(B3,4)="_Mil")</formula>
    </cfRule>
  </conditionalFormatting>
  <conditionalFormatting sqref="F3:I3">
    <cfRule type="expression" dxfId="46" priority="18">
      <formula>AND(ISNUMBER(F3),F3&lt;0)</formula>
    </cfRule>
  </conditionalFormatting>
  <conditionalFormatting sqref="I3">
    <cfRule type="expression" dxfId="45" priority="16">
      <formula>AND(ROW(I3)&gt;14,LEFT(D3,4)="_Mil")</formula>
    </cfRule>
  </conditionalFormatting>
  <conditionalFormatting sqref="H3">
    <cfRule type="expression" dxfId="44" priority="17">
      <formula>AND(ROW(H3)&gt;14,LEFT(D3,4)="_Mil")</formula>
    </cfRule>
  </conditionalFormatting>
  <conditionalFormatting sqref="H3">
    <cfRule type="expression" dxfId="43" priority="15">
      <formula>AND(ROW(H3)&gt;14,LEFT(E3,4)="_Mil")</formula>
    </cfRule>
  </conditionalFormatting>
  <conditionalFormatting sqref="H3">
    <cfRule type="expression" dxfId="42" priority="14">
      <formula>AND(ROW(H3)&gt;14,LEFT(E3,4)="_Mil")</formula>
    </cfRule>
  </conditionalFormatting>
  <conditionalFormatting sqref="I3">
    <cfRule type="expression" dxfId="41" priority="13">
      <formula>AND(ROW(I3)&gt;14,LEFT(F3,4)="_Mil")</formula>
    </cfRule>
  </conditionalFormatting>
  <conditionalFormatting sqref="H5:H7">
    <cfRule type="expression" dxfId="40" priority="12">
      <formula>AND(ROW(H5)&gt;14,LEFT(E5,4)="_Mil")</formula>
    </cfRule>
  </conditionalFormatting>
  <conditionalFormatting sqref="I5:I7">
    <cfRule type="expression" dxfId="39" priority="11">
      <formula>AND(ROW(I5)&gt;14,LEFT(F5,4)="_Mil")</formula>
    </cfRule>
  </conditionalFormatting>
  <conditionalFormatting sqref="I4">
    <cfRule type="expression" dxfId="38" priority="10">
      <formula>AND(ROW(I4)&gt;14,LEFT(F4,4)="_Mil")</formula>
    </cfRule>
  </conditionalFormatting>
  <conditionalFormatting sqref="K4">
    <cfRule type="expression" dxfId="37" priority="9">
      <formula>AND(ROW(K4)&gt;14,LEFT(H4,4)="_Mil")</formula>
    </cfRule>
  </conditionalFormatting>
  <conditionalFormatting sqref="G11:G12">
    <cfRule type="expression" dxfId="36" priority="8">
      <formula>AND(ROW(G11)&gt;14,LEFT(C11,4)="_Mil")</formula>
    </cfRule>
  </conditionalFormatting>
  <conditionalFormatting sqref="G11:G12">
    <cfRule type="expression" dxfId="35" priority="7">
      <formula>AND(ISNUMBER(G11),SUM($U11)&gt;SUM($T11))</formula>
    </cfRule>
  </conditionalFormatting>
  <conditionalFormatting sqref="H11:H12">
    <cfRule type="expression" dxfId="34" priority="6">
      <formula>AND(ISNUMBER(H11),SUM($U11)&gt;SUM($T11))</formula>
    </cfRule>
  </conditionalFormatting>
  <conditionalFormatting sqref="I11:I12">
    <cfRule type="expression" dxfId="33" priority="5">
      <formula>AND(ISNUMBER(I11),SUM($U11)&gt;SUM($T11))</formula>
    </cfRule>
  </conditionalFormatting>
  <conditionalFormatting sqref="K11:K12">
    <cfRule type="expression" dxfId="32" priority="4">
      <formula>AND(ROW(K11)&gt;14,LEFT(G11,4)="_Mil")</formula>
    </cfRule>
  </conditionalFormatting>
  <conditionalFormatting sqref="K11:K12">
    <cfRule type="expression" dxfId="31" priority="3">
      <formula>AND(ISNUMBER(K11),SUM($U11)&gt;SUM($T11))</formula>
    </cfRule>
  </conditionalFormatting>
  <conditionalFormatting sqref="K5:K7">
    <cfRule type="expression" dxfId="30" priority="2">
      <formula>AND(ROW(K5)&gt;14,LEFT(G5,4)="_Mil")</formula>
    </cfRule>
  </conditionalFormatting>
  <conditionalFormatting sqref="K5:K7">
    <cfRule type="expression" dxfId="29" priority="1">
      <formula>AND(ROW(K5)&gt;14,LEFT(H5,4)="_Mil")</formula>
    </cfRule>
  </conditionalFormatting>
  <conditionalFormatting sqref="S1:S1048576">
    <cfRule type="expression" dxfId="28"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211" priority="1">
      <formula>LEFT($B1,4)="_Mil"</formula>
    </cfRule>
  </conditionalFormatting>
  <conditionalFormatting sqref="H1:H1048576">
    <cfRule type="expression" dxfId="210" priority="7">
      <formula>AND(ISNUMBER(H1),H1&lt;&gt;G1)</formula>
    </cfRule>
  </conditionalFormatting>
  <conditionalFormatting sqref="E1:H1048576 J1:K1048576">
    <cfRule type="expression" dxfId="209" priority="2">
      <formula>AND(ISNUMBER(E1),E1&lt;0)</formula>
    </cfRule>
  </conditionalFormatting>
  <conditionalFormatting sqref="G1:H1048576">
    <cfRule type="expression" dxfId="208"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07" priority="10">
      <formula>AND(ROW($U1)&gt;14,SUM($U1)&gt;$S1)</formula>
    </cfRule>
  </conditionalFormatting>
  <conditionalFormatting sqref="T1:T1048576 V1:V1048576">
    <cfRule type="expression" dxfId="206" priority="9">
      <formula>AND(ROW($V1)&gt;14,SUM($V1)&gt;$T1)</formula>
    </cfRule>
  </conditionalFormatting>
  <conditionalFormatting sqref="S1:T1048576 W1:Y1048576">
    <cfRule type="expression" dxfId="205" priority="12">
      <formula>(($S1-$U1)+($T1-$V1))&lt;SUM($W1:$Y1)</formula>
    </cfRule>
  </conditionalFormatting>
  <conditionalFormatting sqref="Z1:Z1048576 AB1:AB1048576">
    <cfRule type="expression" dxfId="204" priority="13">
      <formula>AND(ROW($AB1)&gt;14,SUM($AB1)&gt;$Z1)</formula>
    </cfRule>
  </conditionalFormatting>
  <conditionalFormatting sqref="AA1:AA1048576 AC1:AC1048576">
    <cfRule type="expression" dxfId="203" priority="14">
      <formula>AND(ROW($AC1)&gt;14,SUM($AC1)&gt;$AA1)</formula>
    </cfRule>
  </conditionalFormatting>
  <conditionalFormatting sqref="Z1:AA1048576 AD1:AF1048576">
    <cfRule type="expression" dxfId="202" priority="16">
      <formula>(($Z1-$AB1)+($AA1-$AC1))&lt;SUM($AD1:$AF1)</formula>
    </cfRule>
  </conditionalFormatting>
  <conditionalFormatting sqref="AG1:AG1048576 AI1:AI1048576">
    <cfRule type="expression" dxfId="201" priority="17">
      <formula>AND(ROW($AI1)&gt;14,SUM($AI1)&gt;$AG1)</formula>
    </cfRule>
  </conditionalFormatting>
  <conditionalFormatting sqref="AH1:AH1048576 AJ1:AJ1048576">
    <cfRule type="expression" dxfId="200" priority="18">
      <formula>AND(ROW($AJ1)&gt;14,SUM($AJ1)&gt;$AH1)</formula>
    </cfRule>
  </conditionalFormatting>
  <conditionalFormatting sqref="AG1:AH1048576 AK1:AM1048576">
    <cfRule type="expression" dxfId="199" priority="20">
      <formula>(($AG1-$AI1)+($AH1-$AJ1))&lt;SUM($AK1:$AM1)</formula>
    </cfRule>
  </conditionalFormatting>
  <conditionalFormatting sqref="AN1:AN1048576 AP1:AP1048576">
    <cfRule type="expression" dxfId="198" priority="21">
      <formula>AND(ROW($AP1)&gt;14,SUM($AP1)&gt;$AN1)</formula>
    </cfRule>
  </conditionalFormatting>
  <conditionalFormatting sqref="AO1:AO1048576 AQ1:AQ1048576">
    <cfRule type="expression" dxfId="197" priority="22">
      <formula>AND(ROW($AQ1)&gt;14,SUM($AQ1)&gt;$AO1)</formula>
    </cfRule>
  </conditionalFormatting>
  <conditionalFormatting sqref="AN1:AO1048576 AR1:AT1048576">
    <cfRule type="expression" dxfId="196" priority="24">
      <formula>(($AN1-$AP1)+($AO1-$AQ1))&lt;SUM($AR1:$AT1)</formula>
    </cfRule>
  </conditionalFormatting>
  <conditionalFormatting sqref="AU1:AU1048576 AW1:AW1048576">
    <cfRule type="expression" dxfId="195" priority="25">
      <formula>AND(ROW($AW1)&gt;14,SUM($AW1)&gt;$AU1)</formula>
    </cfRule>
  </conditionalFormatting>
  <conditionalFormatting sqref="AV1:AV1048576 AX1:AX1048576">
    <cfRule type="expression" dxfId="194" priority="26">
      <formula>AND(ROW($AX1)&gt;14,SUM($AX1)&gt;$AV1)</formula>
    </cfRule>
  </conditionalFormatting>
  <conditionalFormatting sqref="AU1:AV1048576 AY1:BA1048576">
    <cfRule type="expression" dxfId="193" priority="28">
      <formula>(($AU1-$AW1)+($AV1-$AX1))&lt;SUM($AY1:$BA1)</formula>
    </cfRule>
  </conditionalFormatting>
  <conditionalFormatting sqref="BB1:BB1048576 BD1:BD1048576">
    <cfRule type="expression" dxfId="192" priority="29">
      <formula>AND(ROW($BD1)&gt;14,SUM($BD1)&gt;$BB1)</formula>
    </cfRule>
  </conditionalFormatting>
  <conditionalFormatting sqref="BC1:BC1048576 BE1:BE1048576">
    <cfRule type="expression" dxfId="191" priority="30">
      <formula>AND(ROW($BE1)&gt;14,SUM($BE1)&gt;$BC1)</formula>
    </cfRule>
  </conditionalFormatting>
  <conditionalFormatting sqref="BB1:BC1048576 BF1:BH1048576">
    <cfRule type="expression" dxfId="190" priority="32">
      <formula>(($BB1-$BD1)+($BC1-$BE1))&lt;SUM($BF1:$BH1)</formula>
    </cfRule>
  </conditionalFormatting>
  <conditionalFormatting sqref="BI1:BI1048576 BK1:BK1048576">
    <cfRule type="expression" dxfId="189" priority="33">
      <formula>AND(ROW($BK1)&gt;14,SUM($BK1)&gt;$BI1)</formula>
    </cfRule>
  </conditionalFormatting>
  <conditionalFormatting sqref="BL1:BL1048576 BJ1:BJ1048576">
    <cfRule type="expression" dxfId="188" priority="34">
      <formula>AND(ROW($BL1)&gt;14,SUM($BL1)&gt;$BJ1)</formula>
    </cfRule>
  </conditionalFormatting>
  <conditionalFormatting sqref="BI1:BJ1048576 BM1:BO1048576">
    <cfRule type="expression" dxfId="187" priority="36">
      <formula>(($BI1-$BK1)+($BJ1-$BL1))&lt;SUM($BM1:$BO1)</formula>
    </cfRule>
  </conditionalFormatting>
  <conditionalFormatting sqref="BP1:BP1048576 BR1:BR1048576">
    <cfRule type="expression" dxfId="186" priority="45">
      <formula>AND(ROW($BR1)&gt;14,SUM($BR1)&gt;$BP1)</formula>
    </cfRule>
  </conditionalFormatting>
  <conditionalFormatting sqref="BQ1:BQ1048576 BS1:BS1048576">
    <cfRule type="expression" dxfId="185" priority="1135">
      <formula>AND(ROW($BS1)&gt;14,SUM($BS1)&gt;$BQ1)</formula>
    </cfRule>
  </conditionalFormatting>
  <conditionalFormatting sqref="BP1:BQ1048576 BT1:BV1048576">
    <cfRule type="expression" dxfId="184" priority="1136">
      <formula>(($BP1-$BR1)+($BQ1-$BS1))&lt;SUM($BT1:$BV1)</formula>
    </cfRule>
  </conditionalFormatting>
  <conditionalFormatting sqref="C1:D1048576 F1:F1048576">
    <cfRule type="expression" dxfId="183" priority="2">
      <formula>AND(ISNUMBER($F1),SUM($F1)&gt;$C1)</formula>
    </cfRule>
  </conditionalFormatting>
  <conditionalFormatting sqref="G1:G1048576 E1:E1048576">
    <cfRule type="expression" dxfId="182" priority="1">
      <formula>AND(ISNUMBER($G1),SUM($G1)&gt;$E1)</formula>
    </cfRule>
  </conditionalFormatting>
  <conditionalFormatting sqref="H1:J1048576 C1:E1048576">
    <cfRule type="expression" dxfId="181" priority="4">
      <formula>(($C1-$F1)+($E1-$G1))&lt;SUM($H1:$J1)</formula>
    </cfRule>
  </conditionalFormatting>
  <conditionalFormatting sqref="K1:L1048576 N1:N1048576">
    <cfRule type="expression" dxfId="180" priority="6">
      <formula>AND(ROW($N1)&gt;14,SUM($N1)&gt;$K1)</formula>
    </cfRule>
  </conditionalFormatting>
  <conditionalFormatting sqref="M1:M1048576 O1:O1048576">
    <cfRule type="expression" dxfId="179" priority="5">
      <formula>AND(ROW($O1)&gt;14,SUM($O1)&gt;$M1)</formula>
    </cfRule>
  </conditionalFormatting>
  <conditionalFormatting sqref="K1:M1048576 P1:R1048576">
    <cfRule type="expression" dxfId="17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2023-02-01T23:14:52Z</dcterms:modified>
</cp:coreProperties>
</file>