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F7CB09EE-D490-9A48-AF51-4DD6829188A5}" xr6:coauthVersionLast="47" xr6:coauthVersionMax="47" xr10:uidLastSave="{00000000-0000-0000-0000-000000000000}"/>
  <bookViews>
    <workbookView xWindow="-47460" yWindow="-3780" windowWidth="42200" windowHeight="2616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5" i="7" l="1"/>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AT15" i="7"/>
  <c r="Y15" i="7"/>
  <c r="AU15" i="5"/>
  <c r="G15" i="20" l="1"/>
  <c r="K15" i="20" s="1"/>
  <c r="D15" i="20"/>
  <c r="M15" i="9"/>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BN15" i="5" s="1"/>
  <c r="AA4" i="46"/>
  <c r="Z4" i="46"/>
  <c r="S4" i="46"/>
  <c r="T4" i="46"/>
  <c r="BO15" i="5" l="1"/>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<sst xmlns="http://schemas.openxmlformats.org/spreadsheetml/2006/main" count="6140" uniqueCount="1213">
  <si>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</si>
  <si>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</si>
  <si>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</si>
  <si>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</si>
  <si>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</si>
  <si>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</si>
  <si>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</si>
  <si>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</si>
  <si>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</si>
  <si>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</si>
  <si>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</si>
  <si>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</si>
  <si>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</si>
  <si>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</si>
  <si>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</si>
  <si>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</si>
  <si>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</si>
  <si>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</si>
  <si>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</si>
  <si>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</si>
  <si>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</si>
  <si>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</si>
  <si>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</si>
  <si>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</si>
  <si>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</si>
  <si>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</si>
  <si>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</si>
  <si>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</si>
  <si>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</si>
  <si>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</si>
  <si>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</si>
  <si>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</si>
  <si>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</si>
  <si>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</si>
  <si>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</si>
  <si>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</si>
  <si>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</si>
  <si>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</si>
  <si>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</si>
  <si>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</si>
  <si>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</si>
  <si>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</si>
  <si>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</si>
  <si>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</si>
  <si>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</si>
  <si>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</si>
  <si>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</si>
  <si>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</si>
  <si>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</si>
  <si>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</si>
  <si>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</si>
  <si>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</si>
  <si>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</si>
  <si>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</si>
  <si>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</si>
  <si>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</si>
  <si>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</si>
  <si>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</si>
  <si>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</si>
  <si>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</si>
  <si>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</si>
  <si>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</si>
  <si>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</si>
  <si>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</si>
  <si>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</si>
  <si>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</si>
  <si>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</si>
  <si>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</si>
  <si>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</si>
  <si>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</si>
  <si>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</si>
  <si>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</si>
  <si>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</si>
  <si>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</si>
  <si>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</si>
  <si>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</si>
  <si>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</si>
  <si>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</si>
  <si>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</si>
  <si>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</si>
  <si>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</si>
  <si>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</si>
  <si>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</si>
  <si>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</si>
  <si>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</si>
  <si>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</si>
  <si>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</si>
  <si>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</si>
  <si>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</si>
  <si>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</si>
  <si>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</si>
  <si>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</si>
  <si>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</si>
  <si>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</si>
  <si>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</si>
  <si>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</si>
  <si>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</si>
  <si>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</si>
  <si>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</si>
  <si>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</si>
  <si>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</si>
  <si>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</si>
  <si>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</si>
  <si>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</si>
  <si>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</si>
  <si>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</si>
  <si>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</si>
  <si>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</si>
  <si>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</si>
  <si>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</si>
  <si>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</si>
  <si>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</si>
  <si>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</si>
  <si>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</si>
  <si>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</si>
  <si>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</si>
  <si>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</si>
  <si>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</si>
  <si>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</si>
  <si>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</si>
  <si>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</si>
  <si>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</si>
  <si>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</si>
  <si>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</si>
  <si>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</si>
  <si>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</si>
  <si>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</si>
  <si>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</si>
  <si>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</si>
  <si>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</si>
  <si>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</si>
  <si>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</si>
  <si>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</si>
  <si>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</si>
  <si>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</si>
  <si>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</si>
  <si>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</si>
  <si>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</si>
  <si>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</si>
  <si>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</si>
  <si>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</si>
  <si>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</si>
  <si>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</si>
  <si>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</si>
  <si>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</si>
  <si>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</si>
  <si>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</si>
  <si>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</si>
  <si>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</si>
  <si>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</si>
  <si>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</si>
  <si>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</si>
  <si>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</si>
  <si>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</si>
  <si>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</si>
  <si>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</si>
  <si>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</si>
  <si>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</si>
  <si>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</si>
  <si>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</si>
  <si>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</si>
  <si>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</si>
  <si>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</si>
  <si>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</si>
  <si>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</si>
  <si>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</si>
  <si>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</si>
  <si>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</si>
  <si>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</si>
  <si>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</si>
  <si>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</si>
  <si>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</si>
  <si>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</si>
  <si>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</si>
  <si>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</si>
  <si>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</si>
  <si>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</si>
  <si>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</si>
  <si>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</si>
  <si>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</si>
  <si>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</si>
  <si>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</si>
  <si>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</si>
  <si>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</si>
  <si>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</si>
  <si>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</si>
  <si>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</si>
  <si>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</si>
  <si>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</si>
  <si>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</si>
  <si>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</si>
  <si>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</si>
  <si>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</si>
  <si>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</si>
  <si>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</si>
  <si>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</si>
  <si>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</si>
  <si>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</si>
  <si>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</si>
  <si>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</si>
  <si>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</si>
  <si>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</si>
  <si>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</si>
  <si>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</si>
  <si>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</si>
  <si>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</si>
  <si>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</si>
  <si>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</si>
  <si>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</si>
  <si>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</si>
  <si>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</si>
  <si>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</si>
  <si>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</si>
  <si>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</si>
  <si>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</si>
  <si>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</si>
  <si>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</si>
  <si>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</si>
  <si>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</si>
  <si>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</si>
  <si>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</si>
  <si>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</si>
  <si>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</si>
  <si>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</si>
  <si>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</si>
  <si>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</si>
  <si>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</si>
  <si>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</si>
  <si>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</si>
  <si>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</si>
  <si>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</si>
  <si>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</si>
  <si>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</si>
  <si>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</si>
  <si>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</si>
  <si>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</si>
  <si>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</si>
  <si>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</si>
  <si>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</si>
  <si>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</si>
  <si>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</si>
  <si>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</si>
  <si>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</si>
  <si>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</si>
  <si>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</si>
  <si>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</si>
  <si>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</si>
  <si>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</si>
  <si>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</si>
  <si>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</si>
  <si>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</si>
  <si>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</si>
  <si>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</si>
  <si>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</si>
  <si>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</si>
  <si>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</si>
  <si>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</si>
  <si>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</si>
  <si>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</si>
  <si>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</si>
  <si>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</si>
  <si>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</si>
  <si>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</si>
  <si>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</si>
  <si>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</si>
  <si>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</si>
  <si>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</si>
  <si>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</si>
  <si>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</si>
  <si>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</si>
  <si>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</si>
  <si>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</si>
  <si>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</si>
  <si>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</si>
  <si>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</si>
  <si>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</si>
  <si>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</si>
  <si>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</si>
  <si>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</si>
  <si>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</si>
  <si>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</si>
  <si>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</si>
  <si>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</si>
  <si>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</si>
  <si>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</si>
  <si>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</si>
  <si>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</si>
  <si>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</si>
  <si>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</si>
  <si>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</si>
  <si>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</si>
  <si>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</si>
  <si>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</si>
  <si>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</si>
  <si>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</si>
  <si>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</si>
  <si>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</si>
  <si>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</si>
  <si>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</si>
  <si>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</si>
  <si>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</si>
  <si>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</si>
  <si>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</si>
  <si>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</si>
  <si>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</si>
  <si>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</si>
  <si>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</si>
  <si>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</si>
  <si>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</si>
  <si>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</si>
  <si>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</si>
  <si>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</si>
  <si>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</si>
  <si>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</si>
  <si>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</si>
  <si>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</si>
  <si>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</si>
  <si>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</si>
  <si>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</si>
  <si>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</si>
  <si>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</si>
  <si>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</si>
  <si>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</si>
  <si>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</si>
  <si>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</si>
  <si>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</si>
  <si>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</si>
  <si>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</si>
  <si>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</si>
  <si>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</si>
  <si>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</si>
  <si>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</si>
  <si>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</si>
  <si>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</si>
  <si>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</si>
  <si>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</si>
  <si>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</si>
  <si>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</si>
  <si>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</si>
  <si>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</si>
  <si>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</si>
  <si>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</si>
  <si>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</si>
  <si>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</si>
  <si>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</si>
  <si>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</si>
  <si>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</si>
  <si>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</si>
  <si>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</si>
  <si>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</si>
  <si>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</si>
  <si>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</si>
  <si>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</si>
  <si>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</si>
  <si>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</si>
  <si>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</si>
  <si>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</si>
  <si>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</si>
  <si>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</si>
  <si>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</si>
  <si>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</si>
  <si>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</si>
  <si>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</si>
  <si>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</si>
  <si>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</si>
  <si>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</si>
  <si>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</si>
  <si>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</si>
  <si>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</si>
  <si>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</si>
  <si>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</si>
  <si>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</si>
  <si>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</si>
  <si>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</si>
  <si>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</si>
  <si>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</si>
  <si>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</si>
  <si>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</si>
  <si>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</si>
  <si>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</si>
  <si>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</si>
  <si>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</si>
  <si>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</si>
  <si>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</si>
  <si>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</si>
  <si>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</si>
  <si>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</si>
  <si>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</si>
  <si>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</si>
  <si>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</si>
  <si>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</si>
  <si>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</si>
  <si>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</si>
  <si>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</si>
  <si>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</si>
  <si>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</si>
  <si>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</si>
  <si>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</si>
  <si>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</si>
  <si>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</si>
  <si>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</si>
  <si>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</si>
  <si>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</si>
  <si>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</si>
  <si>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</si>
  <si>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</si>
  <si>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</si>
  <si>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</si>
  <si>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</si>
  <si>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</si>
  <si>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</si>
  <si>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</si>
  <si>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</si>
  <si>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</si>
  <si>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</si>
  <si>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</si>
  <si>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</si>
  <si>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</si>
  <si>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</si>
  <si>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</si>
  <si>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</si>
  <si>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</si>
  <si>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</si>
  <si>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</si>
  <si>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</si>
  <si>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</si>
  <si>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</si>
  <si>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</si>
  <si>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</si>
  <si>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</si>
  <si>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</si>
  <si>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</si>
  <si>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</si>
  <si>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</si>
  <si>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</si>
  <si>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</si>
  <si>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</si>
  <si>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</si>
  <si>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</si>
  <si>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</si>
  <si>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</si>
  <si>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</si>
  <si>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</si>
  <si>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</si>
  <si>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</si>
  <si>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</si>
  <si>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</si>
  <si>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</si>
  <si>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</si>
  <si>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</si>
  <si>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</si>
  <si>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</si>
  <si>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</si>
  <si>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</si>
  <si>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</si>
  <si>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</si>
  <si>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</si>
  <si>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</si>
  <si>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</si>
  <si>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</si>
  <si>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</si>
  <si>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</si>
  <si>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</si>
  <si>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</si>
  <si>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</si>
  <si>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</si>
  <si>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</si>
  <si>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</si>
  <si>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</si>
  <si>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</si>
  <si>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</si>
  <si>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</si>
  <si>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</si>
  <si>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</si>
  <si>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</si>
  <si>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</si>
  <si>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</si>
  <si>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</si>
  <si>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</si>
  <si>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</si>
  <si>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</si>
  <si>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</si>
  <si>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</si>
  <si>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</si>
  <si>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</si>
  <si>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</si>
  <si>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</si>
  <si>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</si>
  <si>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</si>
  <si>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</si>
  <si>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</si>
  <si>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</si>
  <si>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</si>
  <si>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</si>
  <si>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</si>
  <si>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</si>
  <si>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</si>
  <si>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</si>
  <si>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</si>
  <si>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</si>
  <si>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</si>
  <si>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</si>
  <si>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</si>
  <si>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</si>
  <si>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</si>
  <si>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</si>
  <si>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</si>
  <si>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</si>
  <si>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</si>
  <si>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</si>
  <si>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</si>
  <si>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</si>
  <si>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</si>
  <si>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</si>
  <si>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</si>
  <si>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</si>
  <si>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</si>
  <si>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</si>
  <si>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</si>
  <si>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</si>
  <si>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</si>
  <si>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</si>
  <si>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</si>
  <si>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</si>
  <si>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</si>
  <si>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</si>
  <si>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</si>
  <si>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</si>
  <si>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</si>
  <si>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</si>
  <si>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</si>
  <si>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</si>
  <si>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</si>
  <si>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</si>
  <si>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</si>
  <si>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</si>
  <si>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</si>
  <si>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</si>
  <si>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</si>
  <si>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</si>
  <si>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</si>
  <si>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</si>
  <si>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</si>
  <si>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</si>
  <si>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</si>
  <si>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</si>
  <si>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</si>
  <si>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</si>
  <si>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</si>
  <si>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</si>
  <si>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</si>
  <si>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</si>
  <si>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</si>
  <si>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</si>
  <si>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</si>
  <si>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</si>
  <si>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</si>
  <si>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</si>
  <si>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</si>
  <si>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</si>
  <si>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</si>
  <si>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</si>
  <si>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</si>
  <si>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</si>
  <si>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</si>
  <si>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</si>
  <si>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</si>
  <si>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</si>
  <si>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</si>
  <si>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</si>
  <si>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</si>
  <si>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</si>
  <si>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</si>
  <si>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</si>
  <si>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</si>
  <si>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</si>
  <si>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</si>
  <si>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</si>
  <si>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</si>
  <si>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</si>
  <si>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</si>
  <si>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</si>
  <si>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</si>
  <si>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</si>
  <si>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</si>
  <si>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</si>
  <si>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</si>
  <si>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</si>
  <si>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</si>
  <si>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</si>
  <si>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</si>
  <si>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</si>
  <si>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</si>
  <si>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</si>
  <si>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</si>
  <si>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</si>
  <si>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</si>
  <si>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</si>
  <si>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</si>
  <si>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</si>
  <si>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</si>
  <si>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</si>
  <si>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</si>
  <si>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</si>
  <si>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</si>
  <si>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</si>
  <si>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</si>
  <si>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</si>
  <si>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</si>
  <si>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</si>
  <si>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</si>
  <si>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</si>
  <si>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</si>
  <si>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</si>
  <si>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</si>
  <si>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</si>
  <si>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</si>
  <si>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</si>
  <si>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</si>
  <si>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</si>
  <si>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</si>
  <si>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</si>
  <si>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</si>
  <si>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</si>
  <si>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</si>
  <si>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</si>
  <si>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</si>
  <si>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</si>
  <si>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</si>
  <si>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</si>
  <si>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</si>
  <si>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</si>
  <si>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</si>
  <si>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</si>
  <si>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</si>
  <si>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</si>
  <si>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</si>
  <si>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</si>
  <si>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</si>
  <si>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</si>
  <si>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</si>
  <si>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</si>
  <si>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</si>
  <si>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</si>
  <si>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</si>
  <si>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</si>
  <si>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</si>
  <si>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</si>
  <si>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</si>
  <si>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</si>
  <si>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</si>
  <si>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</si>
  <si>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</si>
  <si>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</si>
  <si>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</si>
  <si>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</si>
  <si>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</si>
  <si>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</si>
  <si>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</si>
  <si>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</si>
  <si>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</si>
  <si>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</si>
  <si>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</si>
  <si>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</si>
  <si>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</si>
  <si>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</si>
  <si>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</si>
  <si>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</si>
  <si>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</si>
  <si>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</si>
  <si>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</si>
  <si>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</si>
  <si>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</si>
  <si>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</si>
  <si>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</si>
  <si>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</si>
  <si>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</si>
  <si>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</si>
  <si>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</si>
  <si>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</si>
  <si>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</si>
  <si>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</si>
  <si>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</si>
  <si>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</si>
  <si>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</si>
  <si>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</si>
  <si>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</si>
  <si>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</si>
  <si>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</si>
  <si>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</si>
  <si>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</si>
  <si>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</si>
  <si>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</si>
  <si>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</si>
  <si>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</si>
  <si>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</si>
  <si>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</si>
  <si>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</si>
  <si>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</si>
  <si>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</si>
  <si>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</si>
  <si>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</si>
  <si>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</si>
  <si>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</si>
  <si>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</si>
  <si>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</si>
  <si>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</si>
  <si>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</si>
  <si>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</si>
  <si>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</si>
  <si>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</si>
  <si>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</si>
  <si>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</si>
  <si>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</si>
  <si>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</si>
  <si>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</si>
  <si>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</si>
  <si>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</si>
  <si>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</si>
  <si>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</si>
  <si>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</si>
  <si>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</si>
  <si>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</si>
  <si>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</si>
  <si>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</si>
  <si>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</si>
  <si>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</si>
  <si>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</si>
  <si>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</si>
  <si>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</si>
  <si>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</si>
  <si>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</si>
  <si>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</si>
  <si>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</si>
  <si>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</si>
  <si>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</si>
  <si>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</si>
  <si>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</si>
  <si>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</si>
  <si>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</si>
  <si>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</si>
  <si>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</si>
  <si>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</si>
  <si>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</si>
  <si>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</si>
  <si>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</si>
  <si>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</si>
  <si>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</si>
  <si>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</si>
  <si>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</si>
  <si>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</si>
  <si>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</si>
  <si>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</si>
  <si>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</si>
  <si>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</si>
  <si>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</si>
  <si>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</si>
  <si>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</si>
  <si>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</si>
  <si>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</si>
  <si>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</si>
  <si>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</si>
  <si>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</si>
  <si>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</si>
  <si>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</si>
  <si>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</si>
  <si>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</si>
  <si>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</si>
  <si>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</si>
  <si>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</si>
  <si>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</si>
  <si>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</si>
  <si>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</si>
  <si>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</si>
  <si>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</si>
  <si>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</si>
  <si>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</si>
  <si>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</si>
  <si>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</si>
  <si>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</si>
  <si>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</si>
  <si>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</si>
  <si>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</si>
  <si>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</si>
  <si>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</si>
  <si>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</si>
  <si>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</si>
  <si>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</si>
  <si>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</si>
  <si>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</si>
  <si>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</si>
  <si>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</si>
  <si>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</si>
  <si>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</si>
  <si>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</si>
  <si>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</si>
  <si>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</si>
  <si>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</si>
  <si>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</si>
  <si>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</si>
  <si>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</si>
  <si>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</si>
  <si>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</si>
  <si>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</si>
  <si>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</si>
  <si>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</si>
  <si>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</si>
  <si>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</si>
  <si>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</si>
  <si>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</si>
  <si>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</si>
  <si>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</si>
  <si>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</si>
  <si>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</si>
  <si>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</si>
  <si>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</si>
  <si>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</si>
  <si>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</si>
  <si>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</si>
  <si>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</si>
  <si>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</si>
  <si>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</si>
  <si>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</si>
  <si>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</si>
  <si>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</si>
  <si>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</si>
  <si>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</si>
  <si>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</si>
  <si>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</si>
  <si>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</si>
  <si>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</si>
  <si>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</si>
  <si>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</si>
  <si>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</si>
  <si>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</si>
  <si>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</si>
  <si>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</si>
  <si>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</si>
  <si>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</si>
  <si>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</si>
  <si>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</si>
  <si>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</si>
  <si>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</si>
  <si>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</si>
  <si>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</si>
  <si>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</si>
  <si>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</si>
  <si>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</si>
  <si>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</si>
  <si>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</si>
  <si>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</si>
  <si>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</si>
  <si>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</si>
  <si>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</si>
  <si>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</si>
  <si>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</si>
  <si>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</si>
  <si>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</si>
  <si>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</si>
  <si>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</si>
  <si>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</si>
  <si>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</si>
  <si>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</si>
  <si>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</si>
  <si>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</si>
  <si>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</si>
  <si>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</si>
  <si>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</si>
  <si>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</si>
  <si>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</si>
  <si>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</si>
  <si>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</si>
  <si>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</si>
  <si>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</si>
  <si>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</si>
  <si>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</si>
  <si>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</si>
  <si>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</si>
  <si>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</si>
  <si>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</si>
  <si>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</si>
  <si>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</si>
  <si>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</si>
  <si>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</si>
  <si>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</si>
  <si>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</si>
  <si>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</si>
  <si>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</si>
  <si>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</si>
  <si>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</si>
  <si>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</si>
  <si>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</si>
  <si>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</si>
  <si>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</si>
  <si>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</si>
  <si>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</si>
  <si>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</si>
  <si>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</si>
  <si>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</si>
  <si>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</si>
  <si>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</si>
  <si>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</si>
  <si>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</si>
  <si>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</si>
  <si>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</si>
  <si>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</si>
  <si>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</si>
  <si>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</si>
  <si>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</si>
  <si>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</si>
  <si>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</si>
  <si>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</si>
  <si>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</si>
  <si>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</si>
  <si>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</si>
  <si>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</si>
  <si>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</si>
  <si>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</si>
  <si>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</si>
  <si>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</si>
  <si>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</si>
  <si>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</si>
  <si>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</si>
  <si>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</si>
  <si>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</si>
  <si>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</si>
  <si>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</si>
  <si>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</si>
  <si>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</si>
  <si>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</si>
  <si>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</si>
  <si>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</si>
  <si>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</si>
  <si>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</si>
  <si>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</si>
  <si>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</si>
  <si>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</si>
  <si>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</si>
  <si>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</si>
  <si>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</si>
  <si>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</si>
  <si>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</si>
  <si>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</si>
  <si>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</si>
  <si>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</si>
  <si>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</si>
  <si>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</si>
  <si>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</si>
  <si>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</si>
  <si>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</si>
  <si>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</si>
  <si>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</si>
  <si>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</si>
  <si>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</si>
  <si>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</si>
  <si>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</si>
  <si>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</si>
  <si>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</si>
  <si>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</si>
  <si>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</si>
  <si>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</si>
  <si>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</si>
  <si>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</si>
  <si>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</si>
  <si>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</si>
  <si>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</si>
  <si>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</si>
  <si>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</si>
  <si>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</si>
  <si>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</si>
  <si>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</si>
  <si>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</si>
  <si>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</si>
  <si>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</si>
  <si>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</si>
  <si>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</si>
  <si>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</si>
  <si>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</si>
  <si>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</si>
  <si>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</si>
  <si>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</si>
  <si>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</si>
  <si>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</si>
  <si>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</si>
  <si>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</si>
  <si>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</si>
  <si>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</si>
  <si>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</si>
  <si>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</si>
  <si>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</si>
  <si>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</si>
  <si>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</si>
  <si>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</si>
  <si>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</si>
  <si>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</si>
  <si>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</si>
  <si>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</si>
  <si>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</si>
  <si>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</si>
  <si>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</si>
  <si>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</si>
  <si>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</si>
  <si>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</si>
  <si>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</si>
  <si>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</si>
  <si>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</si>
  <si>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</si>
  <si>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</si>
  <si>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</si>
  <si>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</si>
  <si>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</si>
  <si>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</si>
  <si>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</si>
  <si>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</si>
  <si>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</si>
  <si>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</si>
  <si>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</si>
  <si>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</si>
  <si>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</si>
  <si>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</si>
  <si>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</si>
  <si>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</si>
  <si>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</si>
  <si>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</si>
  <si>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</si>
  <si>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</si>
  <si>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</si>
  <si>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</si>
  <si>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</si>
  <si>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</si>
  <si>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</si>
  <si>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</si>
  <si>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</si>
  <si>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</si>
  <si>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</si>
  <si>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</si>
  <si>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</si>
  <si>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</si>
  <si>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</si>
  <si>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</si>
  <si>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</si>
  <si>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</si>
  <si>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</si>
  <si>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</si>
  <si>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</si>
  <si>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</si>
  <si>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</si>
  <si>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</si>
  <si>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</si>
  <si>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</si>
  <si>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</si>
  <si>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</si>
  <si>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</si>
  <si>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</si>
  <si>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</si>
  <si>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</si>
  <si>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</si>
  <si>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</si>
  <si>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</si>
  <si>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</si>
  <si>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</si>
  <si>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</si>
  <si>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</si>
  <si>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</si>
  <si>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</si>
  <si>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</si>
  <si>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</si>
  <si>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</si>
  <si>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</si>
  <si>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</si>
  <si>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</si>
  <si>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</si>
  <si>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</si>
  <si>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</si>
  <si>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</si>
  <si>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</si>
  <si>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</si>
  <si>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</si>
  <si>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</si>
  <si>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</si>
  <si>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</si>
  <si>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</si>
  <si>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</si>
  <si>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</si>
  <si>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</si>
  <si>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</si>
  <si>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</si>
  <si>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</si>
  <si>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</si>
  <si>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</si>
  <si>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</si>
  <si>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</si>
  <si>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</si>
  <si>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</si>
  <si>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</si>
  <si>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</si>
  <si>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</si>
  <si>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</si>
  <si>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</si>
  <si>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</si>
  <si>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</si>
  <si>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</si>
  <si>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</si>
  <si>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</si>
  <si>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</si>
  <si>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</si>
  <si>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</si>
  <si>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</si>
  <si>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</si>
  <si>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</si>
  <si>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</si>
  <si>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</si>
  <si>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</si>
  <si>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</si>
  <si>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</si>
  <si>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</si>
  <si>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</si>
  <si>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</si>
  <si>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</si>
  <si>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</si>
  <si>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</si>
  <si>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</si>
  <si>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</si>
  <si>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</si>
  <si>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</si>
  <si>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</si>
  <si>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</si>
  <si>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</si>
  <si>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</si>
  <si>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</si>
  <si>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</si>
  <si>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</si>
  <si>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</si>
  <si>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</si>
  <si>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</si>
  <si>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</si>
  <si>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</si>
  <si>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</si>
  <si>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</si>
  <si>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</si>
  <si>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</si>
  <si>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</si>
  <si>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</si>
  <si>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</si>
  <si>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</si>
  <si>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</si>
  <si>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</si>
  <si>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</si>
  <si>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</si>
  <si>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</si>
  <si>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</si>
  <si>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</si>
  <si>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</si>
  <si>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</si>
  <si>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</si>
  <si>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</si>
  <si>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</si>
  <si>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</si>
  <si>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</si>
  <si>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</si>
  <si>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</si>
  <si>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</si>
  <si>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</si>
  <si>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</si>
  <si>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</si>
  <si>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</si>
  <si>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</si>
  <si>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</si>
  <si>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</si>
  <si>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</si>
  <si>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</si>
  <si>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</si>
  <si>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</si>
  <si>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</si>
  <si>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</si>
  <si>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</si>
  <si>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</si>
  <si>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</si>
  <si>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</si>
  <si>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</si>
  <si>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</si>
  <si>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</si>
  <si>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</si>
  <si>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</si>
  <si>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</si>
  <si>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</si>
  <si>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</si>
  <si>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</si>
  <si>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</si>
  <si>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</si>
  <si>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</si>
  <si>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</si>
  <si>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</si>
  <si>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</si>
  <si>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</si>
  <si>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</si>
  <si>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</si>
  <si>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</si>
  <si>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</si>
  <si>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</si>
  <si>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</si>
  <si>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</si>
  <si>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</si>
  <si>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</si>
  <si>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</si>
  <si>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</si>
  <si>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</si>
  <si>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</si>
  <si>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</si>
  <si>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</si>
  <si>
    <t>PEPFAR Planned VLS Rate (FY23) (%)</t>
  </si>
  <si>
    <t>HTS_TST_POS from HTS_INDEX (FY22 Targets) (%)</t>
  </si>
  <si>
    <t>HTS_TST_POS from HTS_INDEX (FY23 Targets)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</si>
</sst>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6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3"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165" fontId="0" fillId="0" borderId="0" xfId="1" applyNumberFormat="1" applyFont="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0">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1" t="s">
        <v>70</v>
      </c>
      <c r="B1" s="551"/>
      <c r="C1" s="26"/>
      <c r="D1" s="27" t="str">
        <f>"Hello, "&amp;Home!$B$20&amp;" Team"</f>
        <v>Hello, Lesotho Team</v>
      </c>
      <c r="E1" s="26"/>
      <c r="F1" s="26"/>
      <c r="G1" s="26"/>
      <c r="H1" s="26"/>
      <c r="I1" s="26"/>
      <c r="J1" s="26"/>
      <c r="K1" s="26"/>
      <c r="L1" s="26"/>
      <c r="M1" s="26"/>
      <c r="N1" s="26"/>
      <c r="O1" s="26"/>
      <c r="P1" s="26"/>
      <c r="Q1" s="26"/>
      <c r="R1" s="28" t="str">
        <f ca="1">TEXT(TODAY(),"ddd, mmm dd")</f>
        <v>Mon, Dec 13</v>
      </c>
      <c r="S1" s="26"/>
    </row>
    <row r="2" spans="1:19" customFormat="1" ht="21" x14ac:dyDescent="0.25">
      <c r="A2" s="552" t="s">
        <v>1195</v>
      </c>
      <c r="B2" s="55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1201</v>
      </c>
      <c r="E5" s="30"/>
      <c r="F5" s="31"/>
      <c r="G5" s="26"/>
      <c r="H5" s="29" t="s">
        <v>1202</v>
      </c>
      <c r="I5" s="30"/>
      <c r="J5" s="31"/>
      <c r="K5" s="26"/>
      <c r="L5" s="29" t="s">
        <v>1203</v>
      </c>
      <c r="M5" s="32"/>
      <c r="N5" s="31"/>
      <c r="O5" s="26"/>
      <c r="P5" s="29" t="s">
        <v>1204</v>
      </c>
      <c r="Q5" s="30"/>
      <c r="R5" s="31"/>
      <c r="S5" s="26"/>
    </row>
    <row r="6" spans="1:19" customFormat="1" ht="20" customHeight="1" x14ac:dyDescent="0.2">
      <c r="A6" s="17"/>
      <c r="B6" s="18"/>
      <c r="C6" s="26"/>
      <c r="D6" s="548" t="str">
        <f>IFERROR(SUM(Cascade!$P:$P)/SUM(Cascade!$H:$H),"")</f>
        <v/>
      </c>
      <c r="E6" s="549"/>
      <c r="F6" s="550"/>
      <c r="G6" s="26"/>
      <c r="H6" s="553">
        <f>SUM(Cascade!$P:$P)-Cascade!$P$4</f>
        <v>0</v>
      </c>
      <c r="I6" s="554"/>
      <c r="J6" s="555"/>
      <c r="K6" s="26"/>
      <c r="L6" s="553" t="e">
        <f>SUM(Cascade!#REF!)-Cascade!#REF!</f>
        <v>#REF!</v>
      </c>
      <c r="M6" s="554"/>
      <c r="N6" s="555"/>
      <c r="O6" s="26"/>
      <c r="P6" s="548" t="str">
        <f>IFERROR(SUM(Cascade!$H:$H)/SUM(Cascade!$F:$F),"")</f>
        <v/>
      </c>
      <c r="Q6" s="549"/>
      <c r="R6" s="550"/>
      <c r="S6" s="26"/>
    </row>
    <row r="7" spans="1:19" customFormat="1" ht="20" customHeight="1" x14ac:dyDescent="0.2">
      <c r="A7" s="186">
        <v>2</v>
      </c>
      <c r="B7" s="18" t="s">
        <v>802</v>
      </c>
      <c r="C7" s="26"/>
      <c r="D7" s="548"/>
      <c r="E7" s="549"/>
      <c r="F7" s="550"/>
      <c r="G7" s="26"/>
      <c r="H7" s="553"/>
      <c r="I7" s="554"/>
      <c r="J7" s="555"/>
      <c r="K7" s="26"/>
      <c r="L7" s="553"/>
      <c r="M7" s="554"/>
      <c r="N7" s="555"/>
      <c r="O7" s="26"/>
      <c r="P7" s="548"/>
      <c r="Q7" s="549"/>
      <c r="R7" s="550"/>
      <c r="S7" s="26"/>
    </row>
    <row r="8" spans="1:19" customFormat="1" ht="20" customHeight="1" x14ac:dyDescent="0.2">
      <c r="A8" s="17"/>
      <c r="B8" s="18"/>
      <c r="C8" s="26"/>
      <c r="D8" s="548"/>
      <c r="E8" s="549"/>
      <c r="F8" s="550"/>
      <c r="G8" s="26"/>
      <c r="H8" s="553"/>
      <c r="I8" s="554"/>
      <c r="J8" s="555"/>
      <c r="K8" s="26"/>
      <c r="L8" s="553"/>
      <c r="M8" s="554"/>
      <c r="N8" s="555"/>
      <c r="O8" s="26"/>
      <c r="P8" s="548"/>
      <c r="Q8" s="549"/>
      <c r="R8" s="55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4" t="s">
        <v>803</v>
      </c>
      <c r="F22" s="545"/>
      <c r="G22" s="545"/>
      <c r="H22" s="545"/>
      <c r="I22" s="545" t="s">
        <v>1205</v>
      </c>
      <c r="J22" s="545"/>
      <c r="K22" s="546"/>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7" t="s">
        <v>1205</v>
      </c>
      <c r="F40" s="547"/>
      <c r="G40" s="547"/>
      <c r="H40" s="547"/>
      <c r="I40" s="547"/>
      <c r="J40" s="547"/>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6" t="s">
        <v>285</v>
      </c>
      <c r="D6" s="10"/>
      <c r="E6" s="10"/>
      <c r="F6" s="10"/>
      <c r="G6" s="10"/>
      <c r="H6" s="10"/>
      <c r="J6" s="10"/>
      <c r="K6" s="10"/>
      <c r="L6" s="10"/>
    </row>
    <row r="7" spans="2:17" x14ac:dyDescent="0.2">
      <c r="B7" s="556"/>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6" t="s">
        <v>287</v>
      </c>
      <c r="D11" s="10"/>
      <c r="E11" s="10"/>
      <c r="F11" s="10"/>
      <c r="G11" s="10"/>
      <c r="H11" s="10"/>
      <c r="J11" s="10"/>
      <c r="K11" s="10"/>
      <c r="L11" s="10"/>
    </row>
    <row r="12" spans="2:17" x14ac:dyDescent="0.2">
      <c r="B12" s="556"/>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6" t="s">
        <v>289</v>
      </c>
      <c r="D16" s="10"/>
      <c r="E16" s="10"/>
      <c r="F16" s="10"/>
      <c r="G16" s="10"/>
      <c r="H16" s="10"/>
      <c r="J16" s="10"/>
      <c r="K16" s="10"/>
      <c r="L16" s="10"/>
    </row>
    <row r="17" spans="2:12" x14ac:dyDescent="0.2">
      <c r="B17" s="556"/>
      <c r="D17" s="10"/>
      <c r="E17" s="10"/>
      <c r="F17" s="10"/>
      <c r="G17" s="10"/>
      <c r="H17" s="10"/>
      <c r="J17" s="10"/>
      <c r="K17" s="10"/>
      <c r="L17" s="10"/>
    </row>
    <row r="18" spans="2:12" x14ac:dyDescent="0.2">
      <c r="B18" s="190"/>
      <c r="D18" s="10"/>
      <c r="E18" s="10"/>
      <c r="F18" s="10"/>
      <c r="G18" s="10"/>
      <c r="H18" s="10"/>
      <c r="J18" s="10"/>
      <c r="K18" s="10"/>
      <c r="L18" s="10"/>
    </row>
    <row r="19" spans="2:12" x14ac:dyDescent="0.2">
      <c r="B19" s="556" t="s">
        <v>290</v>
      </c>
      <c r="D19" s="10"/>
      <c r="E19" s="10"/>
      <c r="F19" s="10"/>
      <c r="G19" s="10"/>
      <c r="H19" s="10"/>
      <c r="J19" s="10"/>
      <c r="K19" s="10"/>
      <c r="L19" s="10"/>
    </row>
    <row r="20" spans="2:12" x14ac:dyDescent="0.2">
      <c r="B20" s="55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6" t="s">
        <v>799</v>
      </c>
      <c r="D26" s="10"/>
      <c r="E26" s="10"/>
      <c r="F26" s="10"/>
      <c r="G26" s="10"/>
      <c r="H26" s="10"/>
      <c r="J26" s="10"/>
      <c r="K26" s="10"/>
      <c r="L26" s="10"/>
    </row>
    <row r="27" spans="2:12" x14ac:dyDescent="0.2">
      <c r="B27" s="556"/>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996</v>
      </c>
      <c r="E3" s="189" t="s">
        <v>1069</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89" priority="3" operator="containsText" text="BLANK PRIORITIZATIONS">
      <formula>NOT(ISERROR(SEARCH("BLANK PRIORITIZATIONS",E4)))</formula>
    </cfRule>
  </conditionalFormatting>
  <conditionalFormatting sqref="C1:D1048576">
    <cfRule type="expression" dxfId="188" priority="2">
      <formula>AND(ROW(C1)&gt;14,$B1&lt;&gt;"",C1&lt;&gt;1,C1&lt;&gt;2,C1&lt;&gt;4,C1&lt;&gt;5,C1&lt;&gt;6,C1&lt;&gt;7,C1&lt;&gt;8,C1&lt;&gt;"M",C1&lt;&gt;"NA")</formula>
    </cfRule>
  </conditionalFormatting>
  <conditionalFormatting sqref="D1:D1048576">
    <cfRule type="expression" dxfId="187" priority="728">
      <formula>AND(ROW($D1)&gt;14,$D1="",$B1&lt;&gt;"")</formula>
    </cfRule>
    <cfRule type="expression" dxfId="18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BI15" activePane="bottomRight" state="frozen"/>
      <selection pane="topRight"/>
      <selection pane="bottomLeft"/>
      <selection pane="bottomRight" activeCell="BN15" sqref="BN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849</v>
      </c>
      <c r="W1" s="50"/>
      <c r="X1" s="50"/>
      <c r="Y1" s="47"/>
      <c r="Z1" s="39"/>
      <c r="AA1" s="39"/>
      <c r="AB1" s="497" t="s">
        <v>1180</v>
      </c>
      <c r="AC1" s="498"/>
      <c r="AD1" s="499"/>
      <c r="AE1" s="500"/>
      <c r="AF1" s="499"/>
      <c r="AG1" s="47"/>
      <c r="AH1" s="47"/>
      <c r="AI1" s="449"/>
      <c r="AJ1" s="500"/>
      <c r="AK1" s="498"/>
      <c r="AL1" s="498"/>
      <c r="AM1" s="501"/>
      <c r="AN1" s="499"/>
      <c r="AO1" s="130" t="s">
        <v>1206</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1038</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1043</v>
      </c>
      <c r="H3" s="177" t="s">
        <v>620</v>
      </c>
      <c r="I3" s="534" t="s">
        <v>1044</v>
      </c>
      <c r="J3" s="253" t="s">
        <v>830</v>
      </c>
      <c r="K3" s="534" t="s">
        <v>1045</v>
      </c>
      <c r="L3" s="177" t="s">
        <v>831</v>
      </c>
      <c r="M3" s="534" t="s">
        <v>1135</v>
      </c>
      <c r="N3" s="177" t="s">
        <v>833</v>
      </c>
      <c r="O3" s="534" t="s">
        <v>1046</v>
      </c>
      <c r="P3" s="177" t="s">
        <v>834</v>
      </c>
      <c r="Q3" s="534" t="s">
        <v>1047</v>
      </c>
      <c r="R3" s="177" t="s">
        <v>836</v>
      </c>
      <c r="S3" s="534" t="s">
        <v>1048</v>
      </c>
      <c r="T3" s="177" t="s">
        <v>835</v>
      </c>
      <c r="U3" s="232" t="s">
        <v>1049</v>
      </c>
      <c r="V3" s="276" t="s">
        <v>832</v>
      </c>
      <c r="W3" s="89" t="s">
        <v>1197</v>
      </c>
      <c r="X3" s="89" t="s">
        <v>1032</v>
      </c>
      <c r="Y3" s="80" t="s">
        <v>840</v>
      </c>
      <c r="Z3" s="250" t="s">
        <v>1022</v>
      </c>
      <c r="AA3" s="250" t="s">
        <v>1192</v>
      </c>
      <c r="AB3" s="506" t="s">
        <v>1179</v>
      </c>
      <c r="AC3" s="507" t="s">
        <v>1181</v>
      </c>
      <c r="AD3" s="507" t="s">
        <v>839</v>
      </c>
      <c r="AE3" s="508" t="s">
        <v>1182</v>
      </c>
      <c r="AF3" s="507" t="s">
        <v>841</v>
      </c>
      <c r="AG3" s="534" t="s">
        <v>1040</v>
      </c>
      <c r="AH3" s="534" t="s">
        <v>1190</v>
      </c>
      <c r="AI3" s="536" t="s">
        <v>844</v>
      </c>
      <c r="AJ3" s="508" t="s">
        <v>1183</v>
      </c>
      <c r="AK3" s="507" t="s">
        <v>1185</v>
      </c>
      <c r="AL3" s="507" t="s">
        <v>838</v>
      </c>
      <c r="AM3" s="509" t="s">
        <v>1184</v>
      </c>
      <c r="AN3" s="507" t="s">
        <v>842</v>
      </c>
      <c r="AO3" s="446" t="s">
        <v>843</v>
      </c>
      <c r="AP3" s="536" t="s">
        <v>1198</v>
      </c>
      <c r="AQ3" s="327" t="s">
        <v>1207</v>
      </c>
      <c r="AR3" s="79" t="s">
        <v>1199</v>
      </c>
      <c r="AS3" s="447" t="s">
        <v>837</v>
      </c>
      <c r="AT3" s="447" t="s">
        <v>1208</v>
      </c>
      <c r="AU3" s="339" t="s">
        <v>1052</v>
      </c>
      <c r="AV3" s="447" t="s">
        <v>999</v>
      </c>
      <c r="AW3" s="447" t="s">
        <v>845</v>
      </c>
      <c r="AX3" s="310" t="s">
        <v>1210</v>
      </c>
      <c r="AY3" s="447" t="s">
        <v>845</v>
      </c>
      <c r="AZ3" s="200" t="s">
        <v>1042</v>
      </c>
      <c r="BA3" s="93" t="s">
        <v>1056</v>
      </c>
      <c r="BB3" s="447" t="s">
        <v>846</v>
      </c>
      <c r="BC3" s="310" t="s">
        <v>891</v>
      </c>
      <c r="BD3" s="327" t="s">
        <v>893</v>
      </c>
      <c r="BE3" s="327" t="s">
        <v>892</v>
      </c>
      <c r="BF3" s="447" t="s">
        <v>847</v>
      </c>
      <c r="BG3" s="310" t="s">
        <v>1057</v>
      </c>
      <c r="BH3" s="447" t="s">
        <v>1033</v>
      </c>
      <c r="BI3" s="75" t="s">
        <v>1041</v>
      </c>
      <c r="BJ3" s="127" t="s">
        <v>901</v>
      </c>
      <c r="BK3" s="127" t="s">
        <v>902</v>
      </c>
      <c r="BL3" s="209" t="s">
        <v>903</v>
      </c>
      <c r="BM3" s="259" t="s">
        <v>1211</v>
      </c>
      <c r="BN3" s="209" t="s">
        <v>1212</v>
      </c>
      <c r="BO3" s="135" t="s">
        <v>1000</v>
      </c>
      <c r="BP3" s="340" t="s">
        <v>1001</v>
      </c>
      <c r="BQ3" s="340" t="s">
        <v>912</v>
      </c>
      <c r="BR3" s="340" t="s">
        <v>913</v>
      </c>
      <c r="BS3" s="104" t="s">
        <v>914</v>
      </c>
      <c r="BT3" s="104" t="s">
        <v>1002</v>
      </c>
      <c r="BU3" s="340" t="s">
        <v>1003</v>
      </c>
      <c r="BV3" s="340" t="s">
        <v>916</v>
      </c>
      <c r="BW3" s="443" t="s">
        <v>865</v>
      </c>
      <c r="BX3" s="127" t="s">
        <v>1004</v>
      </c>
      <c r="BY3" s="127" t="s">
        <v>864</v>
      </c>
      <c r="BZ3" s="127" t="s">
        <v>866</v>
      </c>
      <c r="CA3" s="127" t="s">
        <v>876</v>
      </c>
      <c r="CB3" s="127" t="s">
        <v>1005</v>
      </c>
      <c r="CC3" s="127" t="s">
        <v>867</v>
      </c>
      <c r="CD3" s="200" t="s">
        <v>1006</v>
      </c>
      <c r="CE3" s="135" t="s">
        <v>1007</v>
      </c>
      <c r="CF3" s="81" t="s">
        <v>1008</v>
      </c>
      <c r="CG3" s="79" t="s">
        <v>1036</v>
      </c>
      <c r="CH3" s="79" t="s">
        <v>1037</v>
      </c>
      <c r="CI3" s="103" t="s">
        <v>1097</v>
      </c>
      <c r="CJ3" s="103" t="s">
        <v>1009</v>
      </c>
      <c r="CK3" s="103" t="s">
        <v>1098</v>
      </c>
      <c r="CL3" s="103" t="s">
        <v>1010</v>
      </c>
      <c r="CM3" s="80" t="s">
        <v>1011</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1028</v>
      </c>
      <c r="AD8" s="519" t="s">
        <v>810</v>
      </c>
      <c r="AE8" s="520" t="s">
        <v>147</v>
      </c>
      <c r="AF8" s="520" t="s">
        <v>958</v>
      </c>
      <c r="AJ8" s="541"/>
      <c r="AK8" s="519" t="s">
        <v>143</v>
      </c>
      <c r="AL8" s="519" t="s">
        <v>141</v>
      </c>
      <c r="AM8" s="539" t="s">
        <v>145</v>
      </c>
      <c r="AN8" s="520" t="s">
        <v>852</v>
      </c>
      <c r="AS8" s="471" t="s">
        <v>106</v>
      </c>
      <c r="AU8" s="160"/>
      <c r="AW8" s="468" t="s">
        <v>852</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1029</v>
      </c>
      <c r="AD9" s="519" t="s">
        <v>280</v>
      </c>
      <c r="AE9" s="520" t="s">
        <v>1196</v>
      </c>
      <c r="AF9" s="520" t="s">
        <v>959</v>
      </c>
      <c r="AJ9" s="541"/>
      <c r="AK9" s="519" t="s">
        <v>144</v>
      </c>
      <c r="AL9" s="519" t="s">
        <v>142</v>
      </c>
      <c r="AM9" s="539" t="s">
        <v>146</v>
      </c>
      <c r="AN9" s="520" t="s">
        <v>853</v>
      </c>
      <c r="AS9" s="471"/>
      <c r="AU9" s="160"/>
      <c r="AW9" s="468" t="s">
        <v>853</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1014</v>
      </c>
      <c r="H14" s="214" t="s">
        <v>311</v>
      </c>
      <c r="I14" s="216" t="s">
        <v>1013</v>
      </c>
      <c r="J14" s="256" t="s">
        <v>313</v>
      </c>
      <c r="K14" s="216" t="s">
        <v>1012</v>
      </c>
      <c r="L14" s="214" t="s">
        <v>312</v>
      </c>
      <c r="M14" s="537" t="s">
        <v>1134</v>
      </c>
      <c r="N14" s="214" t="s">
        <v>624</v>
      </c>
      <c r="O14" s="216" t="s">
        <v>723</v>
      </c>
      <c r="P14" s="214" t="s">
        <v>314</v>
      </c>
      <c r="Q14" s="216" t="s">
        <v>724</v>
      </c>
      <c r="R14" s="214" t="s">
        <v>848</v>
      </c>
      <c r="S14" s="216" t="s">
        <v>997</v>
      </c>
      <c r="T14" s="221" t="s">
        <v>315</v>
      </c>
      <c r="U14" s="216" t="s">
        <v>998</v>
      </c>
      <c r="V14" s="283" t="s">
        <v>520</v>
      </c>
      <c r="W14" s="280" t="s">
        <v>1024</v>
      </c>
      <c r="X14" s="280" t="s">
        <v>1023</v>
      </c>
      <c r="Y14" s="216" t="s">
        <v>1015</v>
      </c>
      <c r="Z14" s="126" t="s">
        <v>510</v>
      </c>
      <c r="AA14" s="221" t="s">
        <v>1193</v>
      </c>
      <c r="AB14" s="521" t="s">
        <v>1188</v>
      </c>
      <c r="AC14" s="522" t="s">
        <v>1030</v>
      </c>
      <c r="AD14" s="522" t="s">
        <v>323</v>
      </c>
      <c r="AE14" s="523" t="s">
        <v>1187</v>
      </c>
      <c r="AF14" s="524" t="s">
        <v>1021</v>
      </c>
      <c r="AG14" s="535" t="s">
        <v>516</v>
      </c>
      <c r="AH14" s="535" t="s">
        <v>1191</v>
      </c>
      <c r="AI14" s="451" t="s">
        <v>1026</v>
      </c>
      <c r="AJ14" s="523" t="s">
        <v>1189</v>
      </c>
      <c r="AK14" s="522" t="s">
        <v>1031</v>
      </c>
      <c r="AL14" s="522" t="s">
        <v>324</v>
      </c>
      <c r="AM14" s="525" t="s">
        <v>1186</v>
      </c>
      <c r="AN14" s="524" t="s">
        <v>1020</v>
      </c>
      <c r="AO14" s="139" t="s">
        <v>1019</v>
      </c>
      <c r="AP14" s="451" t="s">
        <v>1018</v>
      </c>
      <c r="AQ14" s="451" t="s">
        <v>1016</v>
      </c>
      <c r="AR14" s="216" t="s">
        <v>1194</v>
      </c>
      <c r="AS14" s="134" t="s">
        <v>1017</v>
      </c>
      <c r="AT14" s="134" t="s">
        <v>1209</v>
      </c>
      <c r="AU14" s="139" t="s">
        <v>1054</v>
      </c>
      <c r="AV14" s="134" t="s">
        <v>1025</v>
      </c>
      <c r="AW14" s="134" t="s">
        <v>991</v>
      </c>
      <c r="AX14" s="450" t="s">
        <v>1027</v>
      </c>
      <c r="AY14" s="138" t="s">
        <v>328</v>
      </c>
      <c r="AZ14" s="450" t="s">
        <v>518</v>
      </c>
      <c r="BA14" s="538" t="s">
        <v>519</v>
      </c>
      <c r="BB14" s="224" t="s">
        <v>326</v>
      </c>
      <c r="BC14" s="450" t="s">
        <v>513</v>
      </c>
      <c r="BD14" s="451" t="s">
        <v>486</v>
      </c>
      <c r="BE14" s="451" t="s">
        <v>487</v>
      </c>
      <c r="BF14" s="138" t="s">
        <v>325</v>
      </c>
      <c r="BG14" s="273" t="s">
        <v>1034</v>
      </c>
      <c r="BH14" s="138" t="s">
        <v>1035</v>
      </c>
      <c r="BI14" s="204" t="s">
        <v>514</v>
      </c>
      <c r="BJ14" s="144" t="s">
        <v>489</v>
      </c>
      <c r="BK14" s="144" t="s">
        <v>515</v>
      </c>
      <c r="BL14" s="212" t="s">
        <v>517</v>
      </c>
      <c r="BM14" s="212" t="s">
        <v>1039</v>
      </c>
      <c r="BN14" s="212" t="s">
        <v>1051</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1050</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85" priority="71">
      <formula>AND(ROW(BA1)&gt;14,ISNUMBER(BA1),ROUND(BA1,2)&lt;100%)</formula>
    </cfRule>
  </conditionalFormatting>
  <conditionalFormatting sqref="BI1:BJ1048576">
    <cfRule type="expression" dxfId="184" priority="841">
      <formula>AND(ISNUMBER(BI1),ROUND(BI1,2)&gt;0)</formula>
    </cfRule>
  </conditionalFormatting>
  <conditionalFormatting sqref="F1:AA1048576 AP1:AT1048576 BG1:BH1048576 CD1:CE1048576">
    <cfRule type="expression" dxfId="183" priority="100">
      <formula>LEFT($B1,4)="_Mil"</formula>
    </cfRule>
  </conditionalFormatting>
  <conditionalFormatting sqref="AX1:AX1048576 AZ1:BA1048576 BC1:BE1048576 BI1:BJ1048576 BL1:BN1048576 BP1:BP1048576 BS1:BS1048576 BV1:BW1048576 BZ1:BZ1048576 CC1:CC1048576 CF1:CM1048576">
    <cfRule type="expression" dxfId="182" priority="89">
      <formula>AND($C1="&lt;01",ROW(AX1)&gt;14,$B1&lt;&gt;"")</formula>
    </cfRule>
  </conditionalFormatting>
  <conditionalFormatting sqref="BQ1:BR1048576 BX1:BY1048576">
    <cfRule type="expression" dxfId="181" priority="88">
      <formula>AND(ROW(BQ1)&gt;14,$B1&lt;&gt;"",OR($C1="&lt;01",$C1="01-04",$C1="05-09"))</formula>
    </cfRule>
    <cfRule type="expression" dxfId="180" priority="86">
      <formula>AND(ROW(BQ1)&gt;14,$B1&lt;&gt;"",$D1&lt;&gt;"Female")</formula>
    </cfRule>
  </conditionalFormatting>
  <conditionalFormatting sqref="BD1:BE1048576">
    <cfRule type="expression" dxfId="179" priority="73">
      <formula>AND(ROW(BD1)&gt;14,ISNUMBER(BD1),BD1&lt;98%)</formula>
    </cfRule>
  </conditionalFormatting>
  <conditionalFormatting sqref="CG1:CH1048576">
    <cfRule type="expression" dxfId="178" priority="56">
      <formula>AND(OR($C1="15-19",$C1="20-24",$C1="25-29",$C1="30-34",$C1="35-39",$C1="40-44",$C1="45-49",$C1="50+"),CG1&lt;20%,CG1&lt;&gt;"")</formula>
    </cfRule>
  </conditionalFormatting>
  <conditionalFormatting sqref="AZ1:AZ1048576">
    <cfRule type="expression" dxfId="177" priority="1877">
      <formula>AND(ROW($AZ1)&gt;14,ISNUMBER($AZ1),ROUND($AZ1,2)&lt;70%)</formula>
    </cfRule>
  </conditionalFormatting>
  <conditionalFormatting sqref="AU1:AU1048576 BU1:BU1048576 CB1:CB1048576">
    <cfRule type="expression" dxfId="176" priority="22">
      <formula>AND(ROW(AU1)&gt;14,$B1&lt;&gt;"",NOT($C1="&lt;01"))</formula>
    </cfRule>
  </conditionalFormatting>
  <conditionalFormatting sqref="BN1:BN1048576">
    <cfRule type="expression" dxfId="175" priority="2570">
      <formula>AND(ISNUMBER($BN1),$BN1&lt;&gt;$BM1)</formula>
    </cfRule>
  </conditionalFormatting>
  <conditionalFormatting sqref="F1:F1048576 H1:H1048576 J1:J1048576 L1:L1048576 N1:N1048576 P1:P1048576 R1:R1048576 T1:T1048576">
    <cfRule type="expression" dxfId="174" priority="98">
      <formula>AND(ISNUMBER(G1),ISNUMBER(F1),G1&lt;20%)</formula>
    </cfRule>
    <cfRule type="expression" dxfId="173" priority="97">
      <formula>AND(ISNUMBER(G1),ISNUMBER(F1),G1&gt;=20%,G1&lt;40%)</formula>
    </cfRule>
    <cfRule type="expression" dxfId="172"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171" priority="6">
      <formula>AND(ISNUMBER(V1),OR(V1&lt;0,V1&gt;1))</formula>
    </cfRule>
  </conditionalFormatting>
  <conditionalFormatting sqref="V1:W1048576 Y1:Y1048576 AG1:AG1048576 AI1:AI1048576">
    <cfRule type="expression" dxfId="170" priority="5">
      <formula>AND(ISNUMBER(V1),V1&lt;95%)</formula>
    </cfRule>
  </conditionalFormatting>
  <conditionalFormatting sqref="AA1:AA1048576">
    <cfRule type="expression" dxfId="169" priority="4">
      <formula>AND(ISNUMBER(AA1),AA1&lt;0.85)</formula>
    </cfRule>
  </conditionalFormatting>
  <conditionalFormatting sqref="Z1:Z1048576">
    <cfRule type="expression" dxfId="168" priority="3">
      <formula>AND(ISNUMBER(Z1),Z1&lt;0.9)</formula>
    </cfRule>
  </conditionalFormatting>
  <conditionalFormatting sqref="AX1:AX1048576">
    <cfRule type="expression" dxfId="167" priority="2">
      <formula>AND(ISNUMBER(AX1),AX1&lt;0.95)</formula>
    </cfRule>
  </conditionalFormatting>
  <conditionalFormatting sqref="BC1:BC1048576">
    <cfRule type="expression" dxfId="166" priority="1">
      <formula>AND(ISNUMBER(BC1),BC&lt;1)</formula>
    </cfRule>
  </conditionalFormatting>
  <conditionalFormatting sqref="BT1:BT1048576 CA1:CA1048576">
    <cfRule type="expression" dxfId="165" priority="2422">
      <formula>AND(ROW(BM1)&gt;14,$B1&lt;&gt;"",$D1&lt;&gt;"Male")</formula>
    </cfRule>
    <cfRule type="expression" dxfId="164" priority="2423">
      <formula>AND(ROW(BK1)&gt;14,$B1&lt;&gt;"",OR($C1="&lt;01",$C1="01-04",$C1="05-09",$C1="10-14"))</formula>
    </cfRule>
  </conditionalFormatting>
  <conditionalFormatting sqref="BO1:CC1048576">
    <cfRule type="expression" dxfId="163" priority="2571">
      <formula>AND(ROW(BO1)&gt;14,$B1&lt;&gt;"",OR(SUM($BV1)&lt;0,SUM($CC1)&lt;0))</formula>
    </cfRule>
    <cfRule type="expression" dxfId="162"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T15" activePane="bottomRight" state="frozen"/>
      <selection pane="topRight"/>
      <selection pane="bottomLeft"/>
      <selection pane="bottomRight" activeCell="AG1" sqref="AG1:AG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7" t="s">
        <v>856</v>
      </c>
      <c r="B2" s="558"/>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9"/>
      <c r="B3" s="560"/>
      <c r="D3" s="64"/>
      <c r="E3" s="64"/>
      <c r="F3" s="340" t="s">
        <v>868</v>
      </c>
      <c r="G3" s="340" t="s">
        <v>620</v>
      </c>
      <c r="H3" s="341" t="s">
        <v>830</v>
      </c>
      <c r="I3" s="340" t="s">
        <v>834</v>
      </c>
      <c r="J3" s="342" t="s">
        <v>869</v>
      </c>
      <c r="K3" s="342" t="s">
        <v>1200</v>
      </c>
      <c r="L3" s="177" t="s">
        <v>870</v>
      </c>
      <c r="M3" s="177" t="s">
        <v>779</v>
      </c>
      <c r="N3" s="177" t="s">
        <v>780</v>
      </c>
      <c r="O3" s="177" t="s">
        <v>781</v>
      </c>
      <c r="P3" s="177" t="s">
        <v>782</v>
      </c>
      <c r="Q3" s="177" t="s">
        <v>783</v>
      </c>
      <c r="R3" s="177" t="s">
        <v>784</v>
      </c>
      <c r="S3" s="174" t="s">
        <v>927</v>
      </c>
      <c r="T3" s="79" t="s">
        <v>266</v>
      </c>
      <c r="U3" s="163" t="s">
        <v>857</v>
      </c>
      <c r="V3" s="276" t="s">
        <v>1058</v>
      </c>
      <c r="W3" s="79" t="s">
        <v>854</v>
      </c>
      <c r="X3" s="163" t="s">
        <v>855</v>
      </c>
      <c r="Y3" s="81" t="s">
        <v>858</v>
      </c>
      <c r="Z3" s="89" t="s">
        <v>1059</v>
      </c>
      <c r="AA3" s="78" t="s">
        <v>1060</v>
      </c>
      <c r="AB3" s="89" t="s">
        <v>1061</v>
      </c>
      <c r="AC3" s="78" t="s">
        <v>1062</v>
      </c>
      <c r="AD3" s="159" t="s">
        <v>284</v>
      </c>
      <c r="AE3" s="103" t="s">
        <v>28</v>
      </c>
      <c r="AF3" s="340" t="s">
        <v>29</v>
      </c>
      <c r="AG3" s="103" t="s">
        <v>27</v>
      </c>
      <c r="AH3" s="358" t="s">
        <v>767</v>
      </c>
      <c r="AI3" s="103" t="s">
        <v>859</v>
      </c>
      <c r="AJ3" s="103" t="s">
        <v>860</v>
      </c>
      <c r="AK3" s="103" t="s">
        <v>861</v>
      </c>
      <c r="AL3" s="282" t="s">
        <v>74</v>
      </c>
      <c r="AM3" s="196" t="s">
        <v>33</v>
      </c>
      <c r="AN3" s="343" t="s">
        <v>32</v>
      </c>
      <c r="AO3" s="361" t="s">
        <v>1063</v>
      </c>
      <c r="AP3" s="362" t="s">
        <v>1064</v>
      </c>
      <c r="AQ3" s="347" t="s">
        <v>1065</v>
      </c>
      <c r="AR3" s="170" t="s">
        <v>1066</v>
      </c>
      <c r="AS3" s="284" t="s">
        <v>1067</v>
      </c>
      <c r="AT3" s="287" t="s">
        <v>1068</v>
      </c>
      <c r="AU3" s="284" t="s">
        <v>903</v>
      </c>
      <c r="AV3" s="344" t="s">
        <v>56</v>
      </c>
      <c r="AW3" s="343" t="s">
        <v>57</v>
      </c>
      <c r="AX3" s="345" t="s">
        <v>72</v>
      </c>
      <c r="AY3" s="339" t="s">
        <v>1148</v>
      </c>
      <c r="AZ3" s="344" t="s">
        <v>862</v>
      </c>
      <c r="BA3" s="346" t="s">
        <v>863</v>
      </c>
      <c r="BB3" s="346" t="s">
        <v>864</v>
      </c>
      <c r="BC3" s="346" t="s">
        <v>865</v>
      </c>
      <c r="BD3" s="346" t="s">
        <v>866</v>
      </c>
      <c r="BE3" s="346" t="s">
        <v>867</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1193</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1" priority="18">
      <formula>AND(ISNUMBER(T1),OR(T1&gt;1,T1&lt;0))</formula>
    </cfRule>
  </conditionalFormatting>
  <conditionalFormatting sqref="T1:T1048576">
    <cfRule type="expression" dxfId="160" priority="38">
      <formula>AND(ISNUMBER($T1),ROUND($T1,2)&lt;&gt;0)</formula>
    </cfRule>
  </conditionalFormatting>
  <conditionalFormatting sqref="AL1:AL1048576 AU1:AU1048576">
    <cfRule type="expression" dxfId="159" priority="15">
      <formula>AND(ISNUMBER(AL1),ROUND(AL1,2)&lt;0.95)</formula>
    </cfRule>
  </conditionalFormatting>
  <conditionalFormatting sqref="AA1:AA1048576">
    <cfRule type="expression" dxfId="158" priority="40">
      <formula>AND(ISNUMBER(AA1),ROUND(AA1,2)&gt;=0.75)</formula>
    </cfRule>
  </conditionalFormatting>
  <conditionalFormatting sqref="Y1:Y1048576">
    <cfRule type="expression" dxfId="157" priority="6">
      <formula>AND(ROW($Y1)&gt;14,ISNUMBER($Y1),$Y1&lt;100%)</formula>
    </cfRule>
  </conditionalFormatting>
  <conditionalFormatting sqref="AY1:BE1048576">
    <cfRule type="expression" dxfId="156" priority="8">
      <formula>AND(ROW($BE1)&gt;14,$BE1&lt;0)</formula>
    </cfRule>
  </conditionalFormatting>
  <conditionalFormatting sqref="AC1:AC1048576">
    <cfRule type="expression" dxfId="155" priority="5">
      <formula>AND(ROW($AC1)&gt;14,ROUND($AC1,2)&gt;10%)</formula>
    </cfRule>
  </conditionalFormatting>
  <conditionalFormatting sqref="U1:U1048576 X1:X1048576">
    <cfRule type="expression" dxfId="154" priority="1274">
      <formula>AND(ROW($U1)&gt;14,ISNUMBER($U1),$S1&gt;$L1)</formula>
    </cfRule>
  </conditionalFormatting>
  <conditionalFormatting sqref="F1:R1048576 AH1:AK1048576 AO1:AQ1048576">
    <cfRule type="expression" dxfId="153" priority="2170">
      <formula>AND(ROW(F1)&gt;14,LEFT(A1,4)="_Mil")</formula>
    </cfRule>
  </conditionalFormatting>
  <conditionalFormatting sqref="AG1:AG1048576">
    <cfRule type="expression" dxfId="152"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J26" sqref="J26"/>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1149</v>
      </c>
      <c r="D3" s="65" t="s">
        <v>1150</v>
      </c>
      <c r="E3" s="65" t="s">
        <v>1151</v>
      </c>
      <c r="F3" s="103" t="s">
        <v>1070</v>
      </c>
      <c r="G3" s="103" t="s">
        <v>1071</v>
      </c>
      <c r="H3" s="282" t="s">
        <v>992</v>
      </c>
      <c r="I3" s="287" t="s">
        <v>993</v>
      </c>
      <c r="J3" s="284" t="s">
        <v>994</v>
      </c>
      <c r="K3" s="100" t="s">
        <v>995</v>
      </c>
      <c r="L3" s="100" t="s">
        <v>903</v>
      </c>
      <c r="M3" s="100" t="s">
        <v>1072</v>
      </c>
      <c r="N3" s="287" t="s">
        <v>1152</v>
      </c>
      <c r="O3" s="287" t="s">
        <v>1153</v>
      </c>
      <c r="P3" s="287" t="s">
        <v>898</v>
      </c>
      <c r="Q3" s="260" t="s">
        <v>1073</v>
      </c>
      <c r="R3" s="340" t="s">
        <v>1076</v>
      </c>
      <c r="S3" s="340" t="s">
        <v>1077</v>
      </c>
      <c r="T3" s="342" t="s">
        <v>1074</v>
      </c>
      <c r="U3" s="342" t="s">
        <v>1075</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1078</v>
      </c>
      <c r="N14" s="126" t="s">
        <v>1081</v>
      </c>
      <c r="O14" s="126" t="s">
        <v>1080</v>
      </c>
      <c r="P14" s="126" t="s">
        <v>1079</v>
      </c>
      <c r="Q14" s="126" t="s">
        <v>539</v>
      </c>
      <c r="R14" s="460" t="s">
        <v>540</v>
      </c>
      <c r="S14" s="460" t="s">
        <v>1053</v>
      </c>
      <c r="T14" s="460" t="s">
        <v>1055</v>
      </c>
      <c r="U14" s="460" t="s">
        <v>1054</v>
      </c>
    </row>
    <row r="15" spans="1:21" x14ac:dyDescent="0.2">
      <c r="A15" s="70"/>
      <c r="B15" s="70"/>
      <c r="C15" s="113" t="str">
        <f>IFERROR(1/(1/SUMIF(PMTCT!$B:$B,$B15,PMTCT!$AY:$AY)),"")</f>
        <v/>
      </c>
      <c r="D15" s="40" t="str">
        <f>IF(SUM($C15)=0,"",95%)</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1" priority="19">
      <formula>AND(ISNUMBER(E1),E1&lt;0.95)</formula>
    </cfRule>
  </conditionalFormatting>
  <conditionalFormatting sqref="D1:D1048576">
    <cfRule type="expression" dxfId="150" priority="18">
      <formula>AND(ISNUMBER(D1),D1&lt;0.8)</formula>
    </cfRule>
  </conditionalFormatting>
  <conditionalFormatting sqref="D1:E1048576 H1:P1048576">
    <cfRule type="expression" dxfId="149" priority="1">
      <formula>AND(ISNUMBER(D1),OR(D1&gt;1,D1&lt;0))</formula>
    </cfRule>
  </conditionalFormatting>
  <conditionalFormatting sqref="K1:K1048576">
    <cfRule type="expression" dxfId="148" priority="1263">
      <formula>AND(SUM(G1)&gt;0,K1="")</formula>
    </cfRule>
  </conditionalFormatting>
  <conditionalFormatting sqref="T3">
    <cfRule type="expression" dxfId="147" priority="8">
      <formula>AND(ISNUMBER(T3),T3&lt;0.95)</formula>
    </cfRule>
  </conditionalFormatting>
  <conditionalFormatting sqref="T3">
    <cfRule type="expression" dxfId="146" priority="7">
      <formula>AND(ISNUMBER(T3),OR(T3&gt;1,T3&lt;0))</formula>
    </cfRule>
  </conditionalFormatting>
  <conditionalFormatting sqref="U3">
    <cfRule type="expression" dxfId="145" priority="6">
      <formula>AND(ISNUMBER(U3),U3&lt;0.95)</formula>
    </cfRule>
  </conditionalFormatting>
  <conditionalFormatting sqref="U3">
    <cfRule type="expression" dxfId="144" priority="5">
      <formula>AND(ISNUMBER(U3),OR(U3&gt;1,U3&lt;0))</formula>
    </cfRule>
  </conditionalFormatting>
  <conditionalFormatting sqref="Q3">
    <cfRule type="expression" dxfId="143" priority="4">
      <formula>AND(ISNUMBER(Q3),Q3&lt;0.95)</formula>
    </cfRule>
  </conditionalFormatting>
  <conditionalFormatting sqref="Q3">
    <cfRule type="expression" dxfId="142" priority="3">
      <formula>AND(ISNUMBER(Q3),OR(Q3&gt;1,Q3&lt;0))</formula>
    </cfRule>
  </conditionalFormatting>
  <conditionalFormatting sqref="N3:P3">
    <cfRule type="expression" dxfId="141" priority="2">
      <formula>AND(SUM(J3)&gt;0,N3="")</formula>
    </cfRule>
  </conditionalFormatting>
  <conditionalFormatting sqref="H1:J1048576">
    <cfRule type="expression" dxfId="140" priority="2147">
      <formula>AND(SUM(C1)&gt;0,H1="")</formula>
    </cfRule>
  </conditionalFormatting>
  <conditionalFormatting sqref="D1:E1048576">
    <cfRule type="expression" dxfId="139"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I1" sqref="I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7" t="s">
        <v>871</v>
      </c>
      <c r="B2" s="558"/>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9"/>
      <c r="B3" s="560"/>
      <c r="C3" s="64"/>
      <c r="D3" s="64"/>
      <c r="E3" s="64"/>
      <c r="F3" s="175" t="s">
        <v>927</v>
      </c>
      <c r="G3" s="79" t="s">
        <v>752</v>
      </c>
      <c r="H3" s="103" t="s">
        <v>872</v>
      </c>
      <c r="I3" s="174" t="s">
        <v>1120</v>
      </c>
      <c r="J3" s="78" t="s">
        <v>873</v>
      </c>
      <c r="K3" s="89" t="s">
        <v>1121</v>
      </c>
      <c r="L3" s="78" t="s">
        <v>1082</v>
      </c>
      <c r="M3" s="89" t="s">
        <v>1122</v>
      </c>
      <c r="N3" s="78" t="s">
        <v>1083</v>
      </c>
      <c r="O3" s="159" t="s">
        <v>283</v>
      </c>
      <c r="P3" s="103" t="s">
        <v>28</v>
      </c>
      <c r="Q3" s="340" t="s">
        <v>29</v>
      </c>
      <c r="R3" s="347" t="s">
        <v>27</v>
      </c>
      <c r="S3" s="276" t="s">
        <v>903</v>
      </c>
      <c r="T3" s="196" t="s">
        <v>33</v>
      </c>
      <c r="U3" s="347" t="s">
        <v>32</v>
      </c>
      <c r="V3" s="339" t="s">
        <v>862</v>
      </c>
      <c r="W3" s="342" t="s">
        <v>866</v>
      </c>
      <c r="X3" s="342" t="s">
        <v>865</v>
      </c>
      <c r="Y3" s="342" t="s">
        <v>874</v>
      </c>
      <c r="Z3" s="342" t="s">
        <v>875</v>
      </c>
      <c r="AA3" s="342" t="s">
        <v>876</v>
      </c>
      <c r="AB3" s="342" t="s">
        <v>867</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38" priority="16">
      <formula>AND(ISNUMBER(G1),G1&gt;0)</formula>
    </cfRule>
  </conditionalFormatting>
  <conditionalFormatting sqref="Q1:Q1048576">
    <cfRule type="expression" dxfId="137" priority="668">
      <formula>AND(ISNUMBER($Q1),ROUND($Q1,2)&gt;ROUND($I1,2))</formula>
    </cfRule>
  </conditionalFormatting>
  <conditionalFormatting sqref="J1:K1048576">
    <cfRule type="expression" dxfId="136" priority="11">
      <formula>AND(ISNUMBER($J1),$J1&lt;1)</formula>
    </cfRule>
  </conditionalFormatting>
  <conditionalFormatting sqref="L1:M1048576">
    <cfRule type="expression" dxfId="135" priority="10">
      <formula>AND(ISNUMBER($L1),ROUND($L1,2)&gt;=0.75)</formula>
    </cfRule>
  </conditionalFormatting>
  <conditionalFormatting sqref="S1:S1048576">
    <cfRule type="expression" dxfId="134" priority="683">
      <formula>AND(ISNUMBER(S1),S1&lt;0.95)</formula>
    </cfRule>
  </conditionalFormatting>
  <conditionalFormatting sqref="Y1:Z1048576">
    <cfRule type="expression" dxfId="133" priority="7">
      <formula>AND(ROW(Y1)&gt;14,$B1&lt;&gt;"",$D1&lt;&gt;"Female")</formula>
    </cfRule>
    <cfRule type="expression" dxfId="132" priority="8">
      <formula>AND(ROW(Y1)&gt;14,$B1&lt;&gt;"",OR($C1="&lt;01",$C1="01-04",$C1="05-09"))</formula>
    </cfRule>
  </conditionalFormatting>
  <conditionalFormatting sqref="AA1:AA1048576">
    <cfRule type="expression" dxfId="131" priority="5">
      <formula>AND(ROW(AA1)&gt;14,$B1&lt;&gt;"",OR($C1="&lt;01",$C1="01-04",$C1="05-09",$C1="10-14"))</formula>
    </cfRule>
    <cfRule type="expression" dxfId="130" priority="6">
      <formula>AND(ROW(AA1)&gt;14,$B1&lt;&gt;"",$D1&lt;&gt;"Male")</formula>
    </cfRule>
  </conditionalFormatting>
  <conditionalFormatting sqref="V1:AB1048576">
    <cfRule type="expression" dxfId="129" priority="4">
      <formula>AND(ROW($AB1)&gt;14,$AB1&lt;0)</formula>
    </cfRule>
  </conditionalFormatting>
  <conditionalFormatting sqref="G1:G1048576 J1:N1048576 S1:S1048576 W1:AB1048576">
    <cfRule type="expression" dxfId="128" priority="3">
      <formula>AND(ISNUMBER(G1),OR(G1&gt;1,G1&lt;0))</formula>
    </cfRule>
  </conditionalFormatting>
  <conditionalFormatting sqref="N1:N1048576">
    <cfRule type="expression" dxfId="127" priority="2">
      <formula>AND(ISNUMBER($N1),$N1&gt;10%)</formula>
    </cfRule>
  </conditionalFormatting>
  <conditionalFormatting sqref="R1:R1048576">
    <cfRule type="expression" dxfId="126"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Q15" activePane="bottomRight" state="frozen"/>
      <selection pane="topRight"/>
      <selection pane="bottomLeft"/>
      <selection pane="bottomRight" activeCell="R1" sqref="R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1086</v>
      </c>
      <c r="AF1" s="101"/>
      <c r="AG1" s="145" t="s">
        <v>603</v>
      </c>
      <c r="AH1" s="63"/>
      <c r="AI1" s="63"/>
      <c r="AJ1" s="63"/>
      <c r="AK1" s="63"/>
    </row>
    <row r="2" spans="1:37" s="73" customFormat="1" ht="19" customHeight="1" x14ac:dyDescent="0.25">
      <c r="A2" s="557" t="s">
        <v>798</v>
      </c>
      <c r="B2" s="558"/>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9"/>
      <c r="B3" s="560"/>
      <c r="C3" s="64"/>
      <c r="D3" s="64"/>
      <c r="E3" s="64"/>
      <c r="F3" s="340" t="s">
        <v>882</v>
      </c>
      <c r="G3" s="340" t="s">
        <v>620</v>
      </c>
      <c r="H3" s="342" t="s">
        <v>830</v>
      </c>
      <c r="I3" s="340" t="s">
        <v>834</v>
      </c>
      <c r="J3" s="342" t="s">
        <v>883</v>
      </c>
      <c r="K3" s="342" t="s">
        <v>1200</v>
      </c>
      <c r="L3" s="274" t="s">
        <v>884</v>
      </c>
      <c r="M3" s="274" t="s">
        <v>885</v>
      </c>
      <c r="N3" s="232" t="s">
        <v>886</v>
      </c>
      <c r="O3" s="79" t="s">
        <v>877</v>
      </c>
      <c r="P3" s="116" t="s">
        <v>878</v>
      </c>
      <c r="Q3" s="116" t="s">
        <v>879</v>
      </c>
      <c r="R3" s="182" t="s">
        <v>1124</v>
      </c>
      <c r="S3" s="175" t="s">
        <v>1123</v>
      </c>
      <c r="T3" s="232" t="s">
        <v>1084</v>
      </c>
      <c r="U3" s="91" t="s">
        <v>880</v>
      </c>
      <c r="V3" s="91" t="s">
        <v>1165</v>
      </c>
      <c r="W3" s="232" t="s">
        <v>1125</v>
      </c>
      <c r="X3" s="91" t="s">
        <v>1085</v>
      </c>
      <c r="Y3" s="232" t="s">
        <v>1126</v>
      </c>
      <c r="Z3" s="265" t="s">
        <v>1083</v>
      </c>
      <c r="AA3" s="103" t="s">
        <v>215</v>
      </c>
      <c r="AB3" s="103" t="s">
        <v>279</v>
      </c>
      <c r="AC3" s="340" t="s">
        <v>277</v>
      </c>
      <c r="AD3" s="347" t="s">
        <v>278</v>
      </c>
      <c r="AE3" s="276" t="s">
        <v>903</v>
      </c>
      <c r="AF3" s="347" t="s">
        <v>73</v>
      </c>
      <c r="AG3" s="339" t="s">
        <v>862</v>
      </c>
      <c r="AH3" s="346" t="s">
        <v>881</v>
      </c>
      <c r="AI3" s="346" t="s">
        <v>865</v>
      </c>
      <c r="AJ3" s="346" t="s">
        <v>866</v>
      </c>
      <c r="AK3" s="346" t="s">
        <v>867</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1193</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O1:O1048576">
    <cfRule type="expression" dxfId="125" priority="21">
      <formula>AND(ISNUMBER($O1),ROW($O1)&gt;14,OR(ROUND($O1,2)&lt;0.8,ROUND($O1,2)&gt;1))</formula>
    </cfRule>
  </conditionalFormatting>
  <conditionalFormatting sqref="Z1:Z1048576">
    <cfRule type="expression" dxfId="124" priority="16">
      <formula>AND(ROW($Z1)&gt;14,SUM($Z1)&gt;0.01)</formula>
    </cfRule>
  </conditionalFormatting>
  <conditionalFormatting sqref="AH1:AK1048576 U1:Z1048576 AE1:AE1048576">
    <cfRule type="expression" dxfId="123" priority="14">
      <formula>AND(ROW(U1)&gt;14,OR(SUM(U1)&gt;1,SUM(U1)&lt;0))</formula>
    </cfRule>
  </conditionalFormatting>
  <conditionalFormatting sqref="AG1:AK1048576">
    <cfRule type="expression" dxfId="122" priority="13">
      <formula>AND(ROW($AK1)&gt;14,$AK1&lt;0)</formula>
    </cfRule>
  </conditionalFormatting>
  <conditionalFormatting sqref="P1:P1048576">
    <cfRule type="expression" dxfId="121" priority="11">
      <formula>AND(ISNUMBER($P1),ROW($P1)&gt;14,$P1&lt;$M1)</formula>
    </cfRule>
  </conditionalFormatting>
  <conditionalFormatting sqref="V1:V1048576">
    <cfRule type="expression" dxfId="120" priority="10">
      <formula>AND(ROW($V1)&gt;14,$E1&lt;&gt;"",LEFT($B1,4)&lt;&gt;"_Mil")</formula>
    </cfRule>
  </conditionalFormatting>
  <conditionalFormatting sqref="AE1:AE1048576">
    <cfRule type="expression" dxfId="119" priority="2158">
      <formula>AND(ROW($AE1)&gt;14,ISNUMBER($AE1),$AE1&lt;95%)</formula>
    </cfRule>
  </conditionalFormatting>
  <conditionalFormatting sqref="M1:N1048576">
    <cfRule type="expression" dxfId="118" priority="5">
      <formula>AND(ISNUMBER(D1),OR(N1&lt;M1))</formula>
    </cfRule>
  </conditionalFormatting>
  <conditionalFormatting sqref="F1:Q1048576 T1:U1048576">
    <cfRule type="expression" dxfId="117"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Z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960</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910</v>
      </c>
      <c r="F3" s="176" t="s">
        <v>911</v>
      </c>
      <c r="G3" s="90" t="s">
        <v>830</v>
      </c>
      <c r="H3" s="182" t="s">
        <v>962</v>
      </c>
      <c r="I3" s="176" t="s">
        <v>969</v>
      </c>
      <c r="J3" s="306" t="s">
        <v>963</v>
      </c>
      <c r="K3" s="176" t="s">
        <v>887</v>
      </c>
      <c r="L3" s="297" t="s">
        <v>964</v>
      </c>
      <c r="M3" s="177" t="s">
        <v>888</v>
      </c>
      <c r="N3" s="297" t="s">
        <v>968</v>
      </c>
      <c r="O3" s="184" t="s">
        <v>965</v>
      </c>
      <c r="P3" s="176" t="s">
        <v>889</v>
      </c>
      <c r="Q3" s="116" t="s">
        <v>890</v>
      </c>
      <c r="R3" s="297" t="s">
        <v>966</v>
      </c>
      <c r="S3" s="327" t="s">
        <v>891</v>
      </c>
      <c r="T3" s="91" t="s">
        <v>892</v>
      </c>
      <c r="U3" s="91" t="s">
        <v>893</v>
      </c>
      <c r="V3" s="176" t="s">
        <v>894</v>
      </c>
      <c r="W3" s="200" t="s">
        <v>895</v>
      </c>
      <c r="X3" s="93" t="s">
        <v>896</v>
      </c>
      <c r="Y3" s="176" t="s">
        <v>897</v>
      </c>
      <c r="Z3" s="200" t="s">
        <v>898</v>
      </c>
      <c r="AA3" s="176" t="s">
        <v>899</v>
      </c>
      <c r="AB3" s="81" t="s">
        <v>900</v>
      </c>
      <c r="AC3" s="175" t="s">
        <v>901</v>
      </c>
      <c r="AD3" s="175" t="s">
        <v>902</v>
      </c>
      <c r="AE3" s="175" t="s">
        <v>1087</v>
      </c>
      <c r="AF3" s="175" t="s">
        <v>1088</v>
      </c>
      <c r="AG3" s="91" t="s">
        <v>903</v>
      </c>
      <c r="AH3" s="91" t="s">
        <v>904</v>
      </c>
      <c r="AI3" s="176" t="s">
        <v>905</v>
      </c>
      <c r="AJ3" s="176" t="s">
        <v>906</v>
      </c>
      <c r="AK3" s="310" t="s">
        <v>907</v>
      </c>
      <c r="AL3" s="103" t="s">
        <v>908</v>
      </c>
      <c r="AM3" s="182" t="s">
        <v>967</v>
      </c>
      <c r="AN3" s="176" t="s">
        <v>909</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1138</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1139</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970</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P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988</v>
      </c>
      <c r="BD1" s="101"/>
      <c r="BE1" s="101"/>
      <c r="BF1" s="49" t="s">
        <v>54</v>
      </c>
      <c r="BG1" s="101"/>
      <c r="BH1" s="101"/>
      <c r="BI1" s="49" t="s">
        <v>984</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7" t="s">
        <v>809</v>
      </c>
      <c r="B2" s="558"/>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9"/>
      <c r="B3" s="560"/>
      <c r="C3" s="64"/>
      <c r="D3" s="64"/>
      <c r="E3" s="64"/>
      <c r="F3" s="348" t="s">
        <v>869</v>
      </c>
      <c r="G3" s="346" t="s">
        <v>1200</v>
      </c>
      <c r="H3" s="344" t="s">
        <v>862</v>
      </c>
      <c r="I3" s="344" t="s">
        <v>1095</v>
      </c>
      <c r="J3" s="344" t="s">
        <v>1096</v>
      </c>
      <c r="K3" s="344" t="s">
        <v>912</v>
      </c>
      <c r="L3" s="344" t="s">
        <v>913</v>
      </c>
      <c r="M3" s="344" t="s">
        <v>914</v>
      </c>
      <c r="N3" s="344" t="s">
        <v>915</v>
      </c>
      <c r="O3" s="344" t="s">
        <v>916</v>
      </c>
      <c r="P3" s="348" t="s">
        <v>851</v>
      </c>
      <c r="Q3" s="346" t="s">
        <v>850</v>
      </c>
      <c r="R3" s="346" t="s">
        <v>757</v>
      </c>
      <c r="S3" s="346" t="s">
        <v>756</v>
      </c>
      <c r="T3" s="346" t="s">
        <v>755</v>
      </c>
      <c r="U3" s="346" t="s">
        <v>754</v>
      </c>
      <c r="V3" s="349" t="s">
        <v>87</v>
      </c>
      <c r="W3" s="349" t="s">
        <v>89</v>
      </c>
      <c r="X3" s="349" t="s">
        <v>88</v>
      </c>
      <c r="Y3" s="349" t="s">
        <v>90</v>
      </c>
      <c r="Z3" s="349" t="s">
        <v>86</v>
      </c>
      <c r="AA3" s="349" t="s">
        <v>92</v>
      </c>
      <c r="AB3" s="349" t="s">
        <v>91</v>
      </c>
      <c r="AC3" s="349" t="s">
        <v>1089</v>
      </c>
      <c r="AD3" s="350" t="s">
        <v>84</v>
      </c>
      <c r="AE3" s="350" t="s">
        <v>1090</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1164</v>
      </c>
      <c r="BP3" s="154" t="s">
        <v>1100</v>
      </c>
      <c r="BQ3" s="154" t="s">
        <v>270</v>
      </c>
      <c r="BR3" s="344" t="s">
        <v>1093</v>
      </c>
      <c r="BS3" s="344" t="s">
        <v>1094</v>
      </c>
      <c r="BT3" s="344" t="s">
        <v>917</v>
      </c>
      <c r="BU3" s="344" t="s">
        <v>918</v>
      </c>
      <c r="BV3" s="344" t="s">
        <v>919</v>
      </c>
      <c r="BW3" s="344" t="s">
        <v>920</v>
      </c>
      <c r="BX3" s="334" t="s">
        <v>1163</v>
      </c>
      <c r="BY3" s="334" t="s">
        <v>1162</v>
      </c>
      <c r="BZ3" s="80" t="s">
        <v>1161</v>
      </c>
      <c r="CA3" s="182" t="s">
        <v>1127</v>
      </c>
      <c r="CB3" s="79" t="s">
        <v>267</v>
      </c>
      <c r="CC3" s="103" t="s">
        <v>921</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1140</v>
      </c>
      <c r="BE8" s="468" t="s">
        <v>1140</v>
      </c>
      <c r="BG8" s="468" t="s">
        <v>154</v>
      </c>
      <c r="BH8" s="468" t="s">
        <v>154</v>
      </c>
      <c r="BJ8" s="468" t="s">
        <v>1142</v>
      </c>
      <c r="BK8" s="468" t="s">
        <v>1142</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1141</v>
      </c>
      <c r="BE9" s="468" t="s">
        <v>1141</v>
      </c>
      <c r="BG9" s="468" t="s">
        <v>155</v>
      </c>
      <c r="BH9" s="468" t="s">
        <v>155</v>
      </c>
      <c r="BJ9" s="468" t="s">
        <v>1143</v>
      </c>
      <c r="BK9" s="468" t="s">
        <v>1143</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1117</v>
      </c>
      <c r="G11" s="54" t="s">
        <v>212</v>
      </c>
      <c r="H11" s="132" t="s">
        <v>1117</v>
      </c>
      <c r="I11" s="132" t="s">
        <v>1117</v>
      </c>
      <c r="J11" s="132" t="s">
        <v>1117</v>
      </c>
      <c r="K11" s="132" t="s">
        <v>1118</v>
      </c>
      <c r="L11" s="132" t="s">
        <v>1118</v>
      </c>
      <c r="M11" s="132" t="s">
        <v>1117</v>
      </c>
      <c r="N11" s="132" t="s">
        <v>1119</v>
      </c>
      <c r="O11" s="132" t="s">
        <v>1117</v>
      </c>
      <c r="P11" s="53" t="s">
        <v>1117</v>
      </c>
      <c r="Q11" s="46" t="s">
        <v>1117</v>
      </c>
      <c r="R11" s="54" t="s">
        <v>1118</v>
      </c>
      <c r="S11" s="46" t="s">
        <v>1118</v>
      </c>
      <c r="T11" s="46" t="s">
        <v>1117</v>
      </c>
      <c r="U11" s="46" t="s">
        <v>1119</v>
      </c>
      <c r="V11" s="46" t="s">
        <v>1117</v>
      </c>
      <c r="W11" s="46" t="s">
        <v>705</v>
      </c>
      <c r="X11" s="46" t="s">
        <v>705</v>
      </c>
      <c r="Y11" s="46" t="s">
        <v>1117</v>
      </c>
      <c r="Z11" s="46" t="s">
        <v>1117</v>
      </c>
      <c r="AA11" s="46" t="s">
        <v>1117</v>
      </c>
      <c r="AB11" s="46" t="s">
        <v>1117</v>
      </c>
      <c r="AC11" s="46" t="s">
        <v>1117</v>
      </c>
      <c r="AD11" s="46" t="s">
        <v>1117</v>
      </c>
      <c r="AE11" s="46" t="s">
        <v>1117</v>
      </c>
      <c r="AF11" s="46" t="s">
        <v>1117</v>
      </c>
      <c r="AG11" s="46" t="s">
        <v>1117</v>
      </c>
      <c r="AH11" s="53" t="s">
        <v>1117</v>
      </c>
      <c r="AI11" s="106" t="s">
        <v>1117</v>
      </c>
      <c r="AJ11" s="106" t="s">
        <v>1117</v>
      </c>
      <c r="AK11" s="53" t="s">
        <v>705</v>
      </c>
      <c r="AL11" s="151" t="s">
        <v>705</v>
      </c>
      <c r="AM11" s="151" t="s">
        <v>705</v>
      </c>
      <c r="AN11" s="53" t="s">
        <v>705</v>
      </c>
      <c r="AO11" s="151" t="s">
        <v>705</v>
      </c>
      <c r="AP11" s="151" t="s">
        <v>705</v>
      </c>
      <c r="AQ11" s="53" t="s">
        <v>1117</v>
      </c>
      <c r="AR11" s="106" t="s">
        <v>1117</v>
      </c>
      <c r="AS11" s="106" t="s">
        <v>1117</v>
      </c>
      <c r="AT11" s="53" t="s">
        <v>1117</v>
      </c>
      <c r="AU11" s="106" t="s">
        <v>1117</v>
      </c>
      <c r="AV11" s="106" t="s">
        <v>1117</v>
      </c>
      <c r="AW11" s="53" t="s">
        <v>1117</v>
      </c>
      <c r="AX11" s="106" t="s">
        <v>1117</v>
      </c>
      <c r="AY11" s="106" t="s">
        <v>1117</v>
      </c>
      <c r="AZ11" s="53" t="s">
        <v>1117</v>
      </c>
      <c r="BA11" s="106" t="s">
        <v>1117</v>
      </c>
      <c r="BB11" s="106" t="s">
        <v>1117</v>
      </c>
      <c r="BC11" s="53" t="s">
        <v>1117</v>
      </c>
      <c r="BD11" s="106" t="s">
        <v>1117</v>
      </c>
      <c r="BE11" s="106" t="s">
        <v>1117</v>
      </c>
      <c r="BF11" s="53" t="s">
        <v>1117</v>
      </c>
      <c r="BG11" s="106" t="s">
        <v>1117</v>
      </c>
      <c r="BH11" s="106" t="s">
        <v>1117</v>
      </c>
      <c r="BI11" s="53" t="s">
        <v>1117</v>
      </c>
      <c r="BJ11" s="106" t="s">
        <v>1117</v>
      </c>
      <c r="BK11" s="106" t="s">
        <v>1117</v>
      </c>
      <c r="BL11" s="53" t="s">
        <v>1117</v>
      </c>
      <c r="BM11" s="106" t="s">
        <v>1117</v>
      </c>
      <c r="BN11" s="106" t="s">
        <v>1117</v>
      </c>
      <c r="BO11" s="133" t="s">
        <v>1117</v>
      </c>
      <c r="BP11" s="132" t="s">
        <v>1117</v>
      </c>
      <c r="BQ11" s="132" t="s">
        <v>1117</v>
      </c>
      <c r="BR11" s="132" t="s">
        <v>1117</v>
      </c>
      <c r="BS11" s="132" t="s">
        <v>1117</v>
      </c>
      <c r="BT11" s="132" t="s">
        <v>1118</v>
      </c>
      <c r="BU11" s="132" t="s">
        <v>1118</v>
      </c>
      <c r="BV11" s="132" t="s">
        <v>1117</v>
      </c>
      <c r="BW11" s="132" t="s">
        <v>1119</v>
      </c>
      <c r="BX11" s="142" t="s">
        <v>1117</v>
      </c>
      <c r="BY11" s="106" t="s">
        <v>1117</v>
      </c>
      <c r="BZ11" s="46" t="s">
        <v>1117</v>
      </c>
      <c r="CA11" s="133" t="s">
        <v>1118</v>
      </c>
      <c r="CB11" s="46" t="s">
        <v>1118</v>
      </c>
      <c r="CC11" s="106" t="s">
        <v>1118</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1193</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979</v>
      </c>
      <c r="AD14" s="126" t="s">
        <v>365</v>
      </c>
      <c r="AE14" s="126" t="s">
        <v>1091</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1092</v>
      </c>
      <c r="BD14" s="126" t="s">
        <v>980</v>
      </c>
      <c r="BE14" s="126" t="s">
        <v>981</v>
      </c>
      <c r="BF14" s="126" t="s">
        <v>397</v>
      </c>
      <c r="BG14" s="126" t="s">
        <v>398</v>
      </c>
      <c r="BH14" s="126" t="s">
        <v>399</v>
      </c>
      <c r="BI14" s="126" t="s">
        <v>985</v>
      </c>
      <c r="BJ14" s="126" t="s">
        <v>986</v>
      </c>
      <c r="BK14" s="126" t="s">
        <v>987</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543"/>
      <c r="W15" s="543"/>
      <c r="X15" s="543"/>
      <c r="Y15" s="543"/>
      <c r="Z15" s="543"/>
      <c r="AA15" s="543"/>
      <c r="AB15" s="543"/>
      <c r="AC15" s="543"/>
      <c r="AD15" s="543"/>
      <c r="AE15" s="543"/>
      <c r="AF15" s="543"/>
      <c r="AG15" s="543"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048576 R1:S1048576 BT1:BU1048576">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C1:BC1048576">
    <cfRule type="expression" dxfId="92" priority="9">
      <formula>AND(ROW(BC1)&gt;14,ISNUMBER(BC1),OR(BC1&gt;1,BC1&lt;0))</formula>
    </cfRule>
  </conditionalFormatting>
  <conditionalFormatting sqref="BI1:BI1048576">
    <cfRule type="expression" dxfId="91" priority="7">
      <formula>AND(ROW(BI1)&gt;14,ISNUMBER(BI1),OR(BI1&gt;1,BI1&lt;0))</formula>
    </cfRule>
  </conditionalFormatting>
  <conditionalFormatting sqref="G1:G2">
    <cfRule type="expression" dxfId="90" priority="3">
      <formula>AND(ROW(G1)&gt;14,LEFT(C1,4)="_Mil")</formula>
    </cfRule>
  </conditionalFormatting>
  <conditionalFormatting sqref="F1:G1048576">
    <cfRule type="expression" dxfId="89"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7" t="s">
        <v>797</v>
      </c>
      <c r="B2" s="558"/>
      <c r="C2" s="3"/>
      <c r="D2" s="3"/>
      <c r="E2" s="3"/>
      <c r="F2" s="149" t="s">
        <v>76</v>
      </c>
      <c r="G2" s="128"/>
      <c r="H2" s="128"/>
      <c r="I2" s="5"/>
      <c r="J2" s="5" t="s">
        <v>2</v>
      </c>
      <c r="K2" s="102" t="s">
        <v>3</v>
      </c>
    </row>
    <row r="3" spans="1:11" ht="117" customHeight="1" thickBot="1" x14ac:dyDescent="0.25">
      <c r="A3" s="559"/>
      <c r="B3" s="560"/>
      <c r="C3" s="64"/>
      <c r="D3" s="64"/>
      <c r="E3" s="64"/>
      <c r="F3" s="182" t="s">
        <v>1166</v>
      </c>
      <c r="G3" s="175" t="s">
        <v>1167</v>
      </c>
      <c r="H3" s="340" t="s">
        <v>847</v>
      </c>
      <c r="I3" s="175" t="s">
        <v>926</v>
      </c>
      <c r="J3" s="79" t="s">
        <v>1099</v>
      </c>
      <c r="K3" s="103" t="s">
        <v>925</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8" priority="1">
      <formula>AND(ISNUMBER($J1),ROW($J1)&gt;14,ROUND($J1,2)&gt;1)</formula>
    </cfRule>
    <cfRule type="expression" dxfId="87"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988</v>
      </c>
      <c r="AC1" s="101"/>
      <c r="AD1" s="320" t="s">
        <v>54</v>
      </c>
      <c r="AE1" s="101"/>
      <c r="AF1" s="320" t="s">
        <v>984</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1169</v>
      </c>
      <c r="AK3" s="344" t="s">
        <v>1100</v>
      </c>
      <c r="AL3" s="324" t="s">
        <v>1168</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1144</v>
      </c>
      <c r="AD8" s="495"/>
      <c r="AE8" s="474" t="s">
        <v>239</v>
      </c>
      <c r="AF8" s="495"/>
      <c r="AG8" s="474" t="s">
        <v>1146</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1145</v>
      </c>
      <c r="AD9" s="495"/>
      <c r="AE9" s="474" t="s">
        <v>251</v>
      </c>
      <c r="AF9" s="495"/>
      <c r="AG9" s="474" t="s">
        <v>1147</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1119</v>
      </c>
      <c r="G11" s="109" t="s">
        <v>1119</v>
      </c>
      <c r="H11" s="203" t="s">
        <v>1119</v>
      </c>
      <c r="I11" s="109" t="s">
        <v>1119</v>
      </c>
      <c r="J11" s="203" t="s">
        <v>1119</v>
      </c>
      <c r="K11" s="109" t="s">
        <v>1119</v>
      </c>
      <c r="L11" s="203" t="s">
        <v>1119</v>
      </c>
      <c r="M11" s="109" t="s">
        <v>1119</v>
      </c>
      <c r="N11" s="203" t="s">
        <v>1119</v>
      </c>
      <c r="O11" s="109" t="s">
        <v>1119</v>
      </c>
      <c r="P11" s="203" t="s">
        <v>1119</v>
      </c>
      <c r="Q11" s="109" t="s">
        <v>1119</v>
      </c>
      <c r="R11" s="203" t="s">
        <v>1119</v>
      </c>
      <c r="S11" s="109" t="s">
        <v>1119</v>
      </c>
      <c r="T11" s="203" t="s">
        <v>1119</v>
      </c>
      <c r="U11" s="109" t="s">
        <v>1119</v>
      </c>
      <c r="V11" s="203" t="s">
        <v>1119</v>
      </c>
      <c r="W11" s="109" t="s">
        <v>1119</v>
      </c>
      <c r="X11" s="203" t="s">
        <v>1119</v>
      </c>
      <c r="Y11" s="109" t="s">
        <v>1119</v>
      </c>
      <c r="Z11" s="203" t="s">
        <v>1119</v>
      </c>
      <c r="AA11" s="109" t="s">
        <v>1119</v>
      </c>
      <c r="AB11" s="203" t="s">
        <v>1119</v>
      </c>
      <c r="AC11" s="109" t="s">
        <v>1119</v>
      </c>
      <c r="AD11" s="203" t="s">
        <v>1119</v>
      </c>
      <c r="AE11" s="109" t="s">
        <v>1119</v>
      </c>
      <c r="AF11" s="203" t="s">
        <v>1119</v>
      </c>
      <c r="AG11" s="109" t="s">
        <v>1119</v>
      </c>
      <c r="AH11" s="203" t="s">
        <v>1119</v>
      </c>
      <c r="AI11" s="109" t="s">
        <v>1119</v>
      </c>
      <c r="AJ11" s="133" t="s">
        <v>1119</v>
      </c>
      <c r="AK11" s="109" t="s">
        <v>1119</v>
      </c>
      <c r="AL11" s="40" t="s">
        <v>1119</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982</v>
      </c>
      <c r="AC14" s="126" t="s">
        <v>983</v>
      </c>
      <c r="AD14" s="270" t="s">
        <v>432</v>
      </c>
      <c r="AE14" s="126" t="s">
        <v>433</v>
      </c>
      <c r="AF14" s="270" t="s">
        <v>989</v>
      </c>
      <c r="AG14" s="126" t="s">
        <v>990</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6" priority="8">
      <formula>$D1="Male"</formula>
    </cfRule>
  </conditionalFormatting>
  <conditionalFormatting sqref="L1:M14 L17:M1048576 L15:L16">
    <cfRule type="expression" dxfId="85" priority="7">
      <formula>$D1="Female"</formula>
    </cfRule>
  </conditionalFormatting>
  <conditionalFormatting sqref="N1:N1048576 P1:P1048576 R1:R1048576 J1:J1048576 F1:F1048576 H1:H1048576 L1:L1048576 T1:T1048576 V1:V1048576 X1:X1048576 Z1:Z1048576 AD1:AD1048576 AH1:AH1048576">
    <cfRule type="expression" dxfId="84" priority="5">
      <formula>AND(ISNUMBER(F1),ROW(F1)&gt;14,ROUND(F1,2)&gt;1)</formula>
    </cfRule>
    <cfRule type="expression" dxfId="83" priority="12">
      <formula>AND(ISNUMBER(F1),ROW(F1)&gt;14,ROUND(F1,2)&lt;1)</formula>
    </cfRule>
  </conditionalFormatting>
  <conditionalFormatting sqref="AL1:AL1048576">
    <cfRule type="expression" dxfId="82" priority="6">
      <formula>AND(ISNUMBER($AL1),ROW($AL1)&gt;14,SUM($AK1)&gt;0,ROUND($AL1,2)&gt;1)</formula>
    </cfRule>
    <cfRule type="expression" dxfId="81" priority="10">
      <formula>AND(ISNUMBER($AL1),ROW($AL1)&gt;14,ROUND($AL1,2)&lt;1,SUM($AK1)&gt;0)</formula>
    </cfRule>
  </conditionalFormatting>
  <conditionalFormatting sqref="AF1:AF1048576">
    <cfRule type="expression" dxfId="80" priority="3">
      <formula>AND(ISNUMBER(AF1),ROW(AF1)&gt;14,ROUND(AF1,2)&gt;1)</formula>
    </cfRule>
    <cfRule type="expression" dxfId="79" priority="4">
      <formula>AND(ISNUMBER(AF1),ROW(AF1)&gt;14,ROUND(AF1,2)&lt;1)</formula>
    </cfRule>
  </conditionalFormatting>
  <conditionalFormatting sqref="AB1:AB1048576">
    <cfRule type="expression" dxfId="78" priority="1">
      <formula>AND(ISNUMBER(AB1),ROW(AB1)&gt;14,ROUND(AB1,2)&gt;1)</formula>
    </cfRule>
    <cfRule type="expression" dxfId="77"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846</v>
      </c>
      <c r="G3" s="340" t="s">
        <v>1101</v>
      </c>
      <c r="H3" s="79" t="s">
        <v>1160</v>
      </c>
      <c r="I3" s="79" t="s">
        <v>1159</v>
      </c>
      <c r="J3" s="79" t="s">
        <v>1158</v>
      </c>
      <c r="K3" s="79" t="s">
        <v>1157</v>
      </c>
      <c r="L3" s="103" t="s">
        <v>95</v>
      </c>
      <c r="M3" s="103" t="s">
        <v>36</v>
      </c>
      <c r="N3" s="103" t="s">
        <v>37</v>
      </c>
      <c r="O3" s="103" t="s">
        <v>40</v>
      </c>
      <c r="P3" s="81" t="s">
        <v>1155</v>
      </c>
      <c r="Q3" s="79" t="s">
        <v>1156</v>
      </c>
      <c r="R3" s="103" t="s">
        <v>32</v>
      </c>
      <c r="S3" s="103" t="s">
        <v>33</v>
      </c>
      <c r="T3" s="174" t="s">
        <v>1128</v>
      </c>
      <c r="U3" s="183" t="s">
        <v>1129</v>
      </c>
      <c r="V3" s="79" t="s">
        <v>1154</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1102</v>
      </c>
      <c r="I14" s="216" t="s">
        <v>1103</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6" priority="1">
      <formula>AND(ROW($V1)&gt;14,OR(SUM($R1)&gt;0,SUM($S1)&gt;0),ROUND(SUM($V1),2)&gt;1)</formula>
    </cfRule>
    <cfRule type="expression" dxfId="75" priority="19">
      <formula>AND(ROW($V1)&gt;14,OR(SUM($R1)&gt;0,SUM($S1)&gt;0),ROUND(SUM($V1),2)&lt;90%)</formula>
    </cfRule>
  </conditionalFormatting>
  <conditionalFormatting sqref="Q1:Q1048576">
    <cfRule type="expression" dxfId="74" priority="4">
      <formula>AND(ROW($Q1)&gt;14,ISNUMBER($O1),SUM($O1)&gt;0,ROUND(SUM($Q1),2)&gt;1)</formula>
    </cfRule>
    <cfRule type="expression" dxfId="73" priority="6">
      <formula>AND(ROW($Q1)&gt;14,ISNUMBER($O1),SUM($O1)&gt;0,ROUND(SUM($Q1),2)&lt;90%)</formula>
    </cfRule>
  </conditionalFormatting>
  <conditionalFormatting sqref="P1:P1048576">
    <cfRule type="expression" dxfId="72" priority="2">
      <formula>AND(ROW($P1)&gt;14,ISNUMBER($M1),SUM($M1)&gt;0,ROUND(SUM($P1),2)&lt;100%)</formula>
    </cfRule>
    <cfRule type="expression" dxfId="71" priority="3">
      <formula>AND(ROW($P1)&gt;14,ISNUMBER($M1),SUM($M1)&gt;0,ROUND(SUM($P1),2)&gt;1)</formula>
    </cfRule>
  </conditionalFormatting>
  <conditionalFormatting sqref="H1:I1048576">
    <cfRule type="expression" dxfId="70" priority="2162">
      <formula>AND(ISNUMBER(H1),ROUND(SUM(H1),2)&lt;1,ROW(H1)&gt;14,SUM(F1)&gt;0)</formula>
    </cfRule>
  </conditionalFormatting>
  <conditionalFormatting sqref="H1:H1048576 J1:J1048576">
    <cfRule type="expression" dxfId="69" priority="2163">
      <formula>AND(ISNUMBER($F1),SUM($F1)&gt;0,H1="",ROW(H1)&gt;14)</formula>
    </cfRule>
  </conditionalFormatting>
  <conditionalFormatting sqref="I1:I1048576 K1:K1048576">
    <cfRule type="expression" dxfId="68"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927</v>
      </c>
      <c r="G3" s="79" t="s">
        <v>265</v>
      </c>
      <c r="H3" s="103" t="s">
        <v>928</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1118</v>
      </c>
      <c r="G11" s="57" t="s">
        <v>1118</v>
      </c>
      <c r="H11" s="109" t="s">
        <v>1118</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929</v>
      </c>
      <c r="I3" s="175" t="s">
        <v>927</v>
      </c>
      <c r="J3" s="79" t="s">
        <v>264</v>
      </c>
      <c r="K3" s="79" t="s">
        <v>1170</v>
      </c>
      <c r="L3" s="79" t="s">
        <v>1171</v>
      </c>
      <c r="M3" s="80" t="s">
        <v>1172</v>
      </c>
      <c r="N3" s="79" t="s">
        <v>1173</v>
      </c>
      <c r="O3" s="103" t="s">
        <v>282</v>
      </c>
      <c r="P3" s="103" t="s">
        <v>504</v>
      </c>
      <c r="Q3" s="103" t="s">
        <v>505</v>
      </c>
      <c r="R3" s="103" t="s">
        <v>597</v>
      </c>
      <c r="S3" s="103" t="s">
        <v>598</v>
      </c>
      <c r="T3" s="81" t="s">
        <v>1174</v>
      </c>
      <c r="U3" s="103" t="s">
        <v>1175</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1130</v>
      </c>
      <c r="I8" s="480" t="s">
        <v>1131</v>
      </c>
      <c r="P8" s="491" t="s">
        <v>717</v>
      </c>
      <c r="Q8" s="491" t="s">
        <v>715</v>
      </c>
      <c r="R8" s="468" t="s">
        <v>719</v>
      </c>
      <c r="S8" s="468" t="s">
        <v>719</v>
      </c>
      <c r="T8" s="288"/>
      <c r="U8" s="468" t="s">
        <v>180</v>
      </c>
    </row>
    <row r="9" spans="1:21" x14ac:dyDescent="0.2">
      <c r="H9" s="488" t="s">
        <v>1132</v>
      </c>
      <c r="I9" s="480" t="s">
        <v>1133</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7" priority="24">
      <formula>OR($C1="18-20",$C1="18+")</formula>
    </cfRule>
  </conditionalFormatting>
  <conditionalFormatting sqref="T1:T1048576">
    <cfRule type="expression" dxfId="66" priority="4">
      <formula>AND(ISNUMBER($T1),ROW($T1)&gt;14,SUM($O1)&gt;0,ROUND(SUM($T1),2)&gt;1)</formula>
    </cfRule>
    <cfRule type="expression" dxfId="65" priority="23">
      <formula>AND(ISNUMBER($T1),ROW($T1)&gt;14,SUM($O1)&gt;0,ROUND(SUM($T1),2)&lt;1)</formula>
    </cfRule>
  </conditionalFormatting>
  <conditionalFormatting sqref="N1:N1048576">
    <cfRule type="expression" dxfId="64" priority="22">
      <formula>AND(ISNUMBER($N1),ROW($N1)&gt;14,(SUM($I1)*(1+SUM($J1))*SUM($M1))&gt;0,ROUND(SUM($N1),2)&lt;20%)</formula>
    </cfRule>
  </conditionalFormatting>
  <conditionalFormatting sqref="K1:K1048576 P1:P1048576">
    <cfRule type="expression" dxfId="63" priority="16">
      <formula>AND($B1&lt;&gt;"",ROW(K1)&gt;14,NOT(AND($D1="Female",$G1="Y",OR($C1="10-14",$C1="15-17"))))</formula>
    </cfRule>
  </conditionalFormatting>
  <conditionalFormatting sqref="Q1:Q1048576 L1:L1048576">
    <cfRule type="expression" dxfId="62" priority="15">
      <formula>AND($E1&lt;&gt;"",ROW(L1)&gt;14,NOT(OR($C1="05-09",$C1="10-14")))</formula>
    </cfRule>
  </conditionalFormatting>
  <conditionalFormatting sqref="M1:N1048576">
    <cfRule type="expression" dxfId="61" priority="3">
      <formula>AND(ROW(M1)&gt;14,ISNUMBER(M1),OR(M1&gt;1,M1&lt;0))</formula>
    </cfRule>
  </conditionalFormatting>
  <conditionalFormatting sqref="F1:F1048576">
    <cfRule type="expression" dxfId="60" priority="2">
      <formula>AND(ROW(F1)&gt;14,LEFT(B1,4)="_Mil")</formula>
    </cfRule>
  </conditionalFormatting>
  <conditionalFormatting sqref="S1:S1048576">
    <cfRule type="expression" dxfId="59"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932</v>
      </c>
      <c r="D3" s="175" t="s">
        <v>933</v>
      </c>
      <c r="E3" s="79" t="s">
        <v>1104</v>
      </c>
      <c r="F3" s="79" t="s">
        <v>1105</v>
      </c>
      <c r="G3" s="103" t="s">
        <v>930</v>
      </c>
      <c r="H3" s="103" t="s">
        <v>931</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58"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7" t="s">
        <v>1107</v>
      </c>
      <c r="B2" s="558"/>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9"/>
      <c r="B3" s="560"/>
      <c r="C3" s="64"/>
      <c r="D3" s="64"/>
      <c r="E3" s="64"/>
      <c r="F3" s="340" t="s">
        <v>868</v>
      </c>
      <c r="G3" s="110" t="s">
        <v>1106</v>
      </c>
      <c r="H3" s="340" t="s">
        <v>934</v>
      </c>
      <c r="I3" s="340" t="s">
        <v>1108</v>
      </c>
      <c r="J3" s="340" t="s">
        <v>935</v>
      </c>
      <c r="K3" s="340" t="s">
        <v>1109</v>
      </c>
      <c r="L3" s="340" t="s">
        <v>1110</v>
      </c>
      <c r="M3" s="175" t="s">
        <v>936</v>
      </c>
      <c r="N3" s="175" t="s">
        <v>937</v>
      </c>
      <c r="O3" s="175" t="s">
        <v>938</v>
      </c>
      <c r="P3" s="175" t="s">
        <v>939</v>
      </c>
      <c r="Q3" s="175" t="s">
        <v>940</v>
      </c>
      <c r="R3" s="80" t="s">
        <v>941</v>
      </c>
      <c r="S3" s="79" t="s">
        <v>942</v>
      </c>
      <c r="T3" s="79" t="s">
        <v>1178</v>
      </c>
      <c r="U3" s="103" t="s">
        <v>1176</v>
      </c>
      <c r="V3" s="103" t="s">
        <v>1177</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1115</v>
      </c>
      <c r="N10" s="474" t="s">
        <v>1113</v>
      </c>
      <c r="O10" s="474" t="s">
        <v>1116</v>
      </c>
      <c r="P10" s="474" t="s">
        <v>1114</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961</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7" priority="12">
      <formula>AND(ISNUMBER(V1),SUM($V1)&gt;SUM($U1))</formula>
    </cfRule>
  </conditionalFormatting>
  <conditionalFormatting sqref="H1:I1048576">
    <cfRule type="expression" dxfId="56" priority="4">
      <formula>AND(ROW(H1)&gt;14,$C1="10-14")</formula>
    </cfRule>
  </conditionalFormatting>
  <conditionalFormatting sqref="S1:T1048576">
    <cfRule type="expression" dxfId="55" priority="1269">
      <formula>AND(ISNUMBER(S1),OR(S1&gt;1,S1&lt;0))</formula>
    </cfRule>
  </conditionalFormatting>
  <conditionalFormatting sqref="T1:T1048576">
    <cfRule type="expression" dxfId="54" priority="1270">
      <formula>AND(ROUND(SUM($T1),2)&lt;60%,SUM($U1)&gt;0)</formula>
    </cfRule>
  </conditionalFormatting>
  <conditionalFormatting sqref="S1:S1048576">
    <cfRule type="expression" dxfId="53" priority="2">
      <formula>AND(ROUND(SUM($S1),2)&lt;&gt;0%,SUM($Q1)&gt;0,ISNUMBER($S1))</formula>
    </cfRule>
  </conditionalFormatting>
  <conditionalFormatting sqref="F1:G1048576">
    <cfRule type="expression" dxfId="52"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7" sqref="L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960</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943</v>
      </c>
      <c r="G3" s="340" t="s">
        <v>944</v>
      </c>
      <c r="H3" s="340" t="s">
        <v>945</v>
      </c>
      <c r="I3" s="340" t="s">
        <v>946</v>
      </c>
      <c r="J3" s="175" t="s">
        <v>950</v>
      </c>
      <c r="K3" s="175" t="s">
        <v>948</v>
      </c>
      <c r="L3" s="176" t="s">
        <v>947</v>
      </c>
      <c r="M3" s="182" t="s">
        <v>951</v>
      </c>
      <c r="N3" s="175" t="s">
        <v>949</v>
      </c>
      <c r="O3" s="176" t="s">
        <v>1112</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1136</v>
      </c>
    </row>
    <row r="9" spans="1:15" x14ac:dyDescent="0.2">
      <c r="J9" s="480" t="s">
        <v>612</v>
      </c>
      <c r="K9" s="474" t="s">
        <v>199</v>
      </c>
      <c r="L9" s="468" t="s">
        <v>199</v>
      </c>
      <c r="M9" s="481" t="s">
        <v>614</v>
      </c>
      <c r="N9" s="474" t="s">
        <v>201</v>
      </c>
      <c r="O9" s="468" t="s">
        <v>1137</v>
      </c>
    </row>
    <row r="10" spans="1:15" x14ac:dyDescent="0.2">
      <c r="J10" s="474"/>
      <c r="K10" s="474"/>
      <c r="L10" s="468"/>
      <c r="M10" s="477"/>
      <c r="N10" s="474"/>
      <c r="O10" s="468"/>
    </row>
    <row r="11" spans="1:15" x14ac:dyDescent="0.2">
      <c r="F11" s="109" t="s">
        <v>1119</v>
      </c>
      <c r="G11" s="109" t="s">
        <v>1119</v>
      </c>
      <c r="H11" s="109" t="s">
        <v>625</v>
      </c>
      <c r="I11" s="109" t="s">
        <v>625</v>
      </c>
      <c r="J11" s="109" t="s">
        <v>1119</v>
      </c>
      <c r="K11" s="109" t="s">
        <v>1119</v>
      </c>
      <c r="L11" s="106" t="s">
        <v>1119</v>
      </c>
      <c r="M11" s="133" t="s">
        <v>1119</v>
      </c>
      <c r="N11" s="109" t="s">
        <v>1119</v>
      </c>
      <c r="O11" s="106" t="s">
        <v>1119</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961</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H1:I1048576">
    <cfRule type="expression" dxfId="51" priority="2">
      <formula>AND(ROW(H1)&gt;14,$E1&lt;&gt;"",NOT(OR($C1="10-14",$C1="15-19",$C1="20-24",$C1="25-29")))</formula>
    </cfRule>
    <cfRule type="expression" dxfId="50" priority="3">
      <formula>AND(ROW(H1)&gt;14,$E1&lt;&gt;"",$D1="Males")</formula>
    </cfRule>
  </conditionalFormatting>
  <conditionalFormatting sqref="F1:F1048576">
    <cfRule type="expression" dxfId="4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955</v>
      </c>
      <c r="F3" s="185" t="s">
        <v>956</v>
      </c>
      <c r="G3" s="264" t="s">
        <v>957</v>
      </c>
      <c r="H3" s="265" t="s">
        <v>952</v>
      </c>
      <c r="I3" s="265" t="s">
        <v>1111</v>
      </c>
      <c r="J3" s="103" t="s">
        <v>953</v>
      </c>
      <c r="K3" s="103" t="s">
        <v>954</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48" priority="5">
      <formula>LEFT($B1,4)="_Mil"</formula>
    </cfRule>
  </conditionalFormatting>
  <conditionalFormatting sqref="G1:H1048576">
    <cfRule type="expression" dxfId="47" priority="3">
      <formula>AND(ISNUMBER(G1),OR(G1&gt;1,G1&lt;0))</formula>
    </cfRule>
  </conditionalFormatting>
  <conditionalFormatting sqref="I1:I1048576">
    <cfRule type="expression" dxfId="46" priority="2">
      <formula>AND(ISNUMBER(I1),I1&lt;&gt;0)</formula>
    </cfRule>
  </conditionalFormatting>
  <conditionalFormatting sqref="H1:H1048576">
    <cfRule type="expression" dxfId="45"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960</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922</v>
      </c>
      <c r="D3" s="344" t="s">
        <v>923</v>
      </c>
      <c r="E3" s="352" t="s">
        <v>924</v>
      </c>
      <c r="F3" s="353" t="s">
        <v>606</v>
      </c>
      <c r="G3" s="344" t="s">
        <v>607</v>
      </c>
      <c r="H3" s="344" t="s">
        <v>610</v>
      </c>
      <c r="I3" s="340" t="s">
        <v>608</v>
      </c>
      <c r="J3" s="340" t="s">
        <v>609</v>
      </c>
      <c r="K3" s="339" t="s">
        <v>922</v>
      </c>
      <c r="L3" s="344" t="s">
        <v>923</v>
      </c>
      <c r="M3" s="352" t="s">
        <v>924</v>
      </c>
      <c r="N3" s="353" t="s">
        <v>606</v>
      </c>
      <c r="O3" s="344" t="s">
        <v>607</v>
      </c>
      <c r="P3" s="344" t="s">
        <v>610</v>
      </c>
      <c r="Q3" s="340" t="s">
        <v>608</v>
      </c>
      <c r="R3" s="340" t="s">
        <v>609</v>
      </c>
      <c r="S3" s="339" t="s">
        <v>922</v>
      </c>
      <c r="T3" s="352" t="s">
        <v>924</v>
      </c>
      <c r="U3" s="353" t="s">
        <v>606</v>
      </c>
      <c r="V3" s="344" t="s">
        <v>607</v>
      </c>
      <c r="W3" s="344" t="s">
        <v>610</v>
      </c>
      <c r="X3" s="340" t="s">
        <v>608</v>
      </c>
      <c r="Y3" s="340" t="s">
        <v>609</v>
      </c>
      <c r="Z3" s="339" t="s">
        <v>922</v>
      </c>
      <c r="AA3" s="352" t="s">
        <v>924</v>
      </c>
      <c r="AB3" s="353" t="s">
        <v>606</v>
      </c>
      <c r="AC3" s="344" t="s">
        <v>607</v>
      </c>
      <c r="AD3" s="344" t="s">
        <v>610</v>
      </c>
      <c r="AE3" s="340" t="s">
        <v>608</v>
      </c>
      <c r="AF3" s="340" t="s">
        <v>609</v>
      </c>
      <c r="AG3" s="339" t="s">
        <v>922</v>
      </c>
      <c r="AH3" s="352" t="s">
        <v>924</v>
      </c>
      <c r="AI3" s="353" t="s">
        <v>606</v>
      </c>
      <c r="AJ3" s="344" t="s">
        <v>607</v>
      </c>
      <c r="AK3" s="344" t="s">
        <v>610</v>
      </c>
      <c r="AL3" s="340" t="s">
        <v>608</v>
      </c>
      <c r="AM3" s="340" t="s">
        <v>609</v>
      </c>
      <c r="AN3" s="339" t="s">
        <v>922</v>
      </c>
      <c r="AO3" s="352" t="s">
        <v>924</v>
      </c>
      <c r="AP3" s="353" t="s">
        <v>606</v>
      </c>
      <c r="AQ3" s="344" t="s">
        <v>607</v>
      </c>
      <c r="AR3" s="344" t="s">
        <v>610</v>
      </c>
      <c r="AS3" s="340" t="s">
        <v>608</v>
      </c>
      <c r="AT3" s="340" t="s">
        <v>609</v>
      </c>
      <c r="AU3" s="339" t="s">
        <v>922</v>
      </c>
      <c r="AV3" s="352" t="s">
        <v>924</v>
      </c>
      <c r="AW3" s="353" t="s">
        <v>606</v>
      </c>
      <c r="AX3" s="344" t="s">
        <v>607</v>
      </c>
      <c r="AY3" s="344" t="s">
        <v>610</v>
      </c>
      <c r="AZ3" s="340" t="s">
        <v>608</v>
      </c>
      <c r="BA3" s="340" t="s">
        <v>609</v>
      </c>
      <c r="BB3" s="339" t="s">
        <v>922</v>
      </c>
      <c r="BC3" s="352" t="s">
        <v>924</v>
      </c>
      <c r="BD3" s="353" t="s">
        <v>606</v>
      </c>
      <c r="BE3" s="344" t="s">
        <v>607</v>
      </c>
      <c r="BF3" s="344" t="s">
        <v>610</v>
      </c>
      <c r="BG3" s="340" t="s">
        <v>608</v>
      </c>
      <c r="BH3" s="340" t="s">
        <v>609</v>
      </c>
      <c r="BI3" s="339" t="s">
        <v>922</v>
      </c>
      <c r="BJ3" s="352" t="s">
        <v>924</v>
      </c>
      <c r="BK3" s="353" t="s">
        <v>606</v>
      </c>
      <c r="BL3" s="344" t="s">
        <v>607</v>
      </c>
      <c r="BM3" s="344" t="s">
        <v>610</v>
      </c>
      <c r="BN3" s="340" t="s">
        <v>608</v>
      </c>
      <c r="BO3" s="340" t="s">
        <v>609</v>
      </c>
      <c r="BP3" s="339" t="s">
        <v>922</v>
      </c>
      <c r="BQ3" s="352" t="s">
        <v>924</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971</v>
      </c>
      <c r="D14" s="219" t="s">
        <v>972</v>
      </c>
      <c r="E14" s="319" t="s">
        <v>973</v>
      </c>
      <c r="F14" s="331" t="s">
        <v>974</v>
      </c>
      <c r="G14" s="275" t="s">
        <v>975</v>
      </c>
      <c r="H14" s="275" t="s">
        <v>976</v>
      </c>
      <c r="I14" s="214" t="s">
        <v>977</v>
      </c>
      <c r="J14" s="214" t="s">
        <v>978</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2021-12-13T18:26:17Z</dcterms:modified>
</cp:coreProperties>
</file>