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codeName="ThisWorkbook" defaultThemeVersion="166925"/>
  <mc:AlternateContent xmlns:mc="http://schemas.openxmlformats.org/markup-compatibility/2006">
    <mc:Choice Requires="x15">
      <x15ac:absPath xmlns:x15ac="http://schemas.microsoft.com/office/spreadsheetml/2010/11/ac" url="/Users/scott/Google Drive/PEPFAR/COP Targets/COP 21/"/>
    </mc:Choice>
  </mc:AlternateContent>
  <xr:revisionPtr revIDLastSave="0" documentId="13_ncr:1_{94514A3C-15A6-864D-91B5-6A93E636E3C6}" xr6:coauthVersionLast="45" xr6:coauthVersionMax="45" xr10:uidLastSave="{00000000-0000-0000-0000-000000000000}"/>
  <bookViews>
    <workbookView xWindow="-4980" yWindow="-21140" windowWidth="38400" windowHeight="21140" xr2:uid="{00000000-000D-0000-FFFF-FFFF00000000}"/>
  </bookViews>
  <sheets>
    <sheet name="Home" sheetId="1" r:id="rId1"/>
    <sheet name="PSNUxIM" sheetId="33" r:id="rId2"/>
  </sheets>
  <externalReferences>
    <externalReference r:id="rId3"/>
  </externalReferences>
  <definedNames>
    <definedName name="_xlnm._FilterDatabase" localSheetId="1" hidden="1">PSNUxIM!$A$14:$AJ$300</definedName>
    <definedName name="ART_Coverage">#REF!</definedName>
    <definedName name="CXCA_SCRN.N.Age_Sex_HIVStatus.T">#REF!</definedName>
    <definedName name="datapack">#REF!</definedName>
    <definedName name="DIAGNOSED_SUBNAT">#REF!</definedName>
    <definedName name="EID_NewART">#REF!</definedName>
    <definedName name="GEND_GBV.N.ViolenceServiceType.T.physEmot">#REF!</definedName>
    <definedName name="GEND_GBV.N.ViolenceServiceType.T.Sexual">#REF!</definedName>
    <definedName name="HIV_PREV">#REF!</definedName>
    <definedName name="HTS_INDEX_COM.N.Age_Sex_Result.T.NewNeg">#REF!</definedName>
    <definedName name="HTS_INDEX_COM.N.Age_Sex_Result.T.NewPos">#REF!</definedName>
    <definedName name="HTS_INDEX_FAC.N.Age_Sex_Result.T.NewNeg">#REF!</definedName>
    <definedName name="HTS_INDEX_FAC.N.Age_Sex_Result.T.NewPos">#REF!</definedName>
    <definedName name="HTS_INDEX.share">#REF!</definedName>
    <definedName name="HTS_RECENT_Emergency.N.Age_Sex_Result.T">#REF!</definedName>
    <definedName name="HTS_RECENT_Index.N.Age_Sex_Result.T">#REF!</definedName>
    <definedName name="HTS_RECENT_IndexMod.N.Age_Sex_Result.T">#REF!</definedName>
    <definedName name="HTS_RECENT_Inpat.N.Age_Sex_Result.T">#REF!</definedName>
    <definedName name="HTS_RECENT_MobileMod.N.Age_Sex_Result.T">#REF!</definedName>
    <definedName name="HTS_RECENT_OtherMod.N.Age_Sex_Result.T">#REF!</definedName>
    <definedName name="HTS_RECENT_OtherPITC.N.Age_Sex_Result.T">#REF!</definedName>
    <definedName name="HTS_RECENT_PMTCT.N.Age_Sex_Result.T">#REF!</definedName>
    <definedName name="HTS_RECENT_PMTCTPostANC1.N.Age_Sex_Result.T">#REF!</definedName>
    <definedName name="HTS_RECENT_STIClinic.N.Age_Sex_Result.T">#REF!</definedName>
    <definedName name="HTS_RECENT_TB.N.Age_Sex_Result.T">#REF!</definedName>
    <definedName name="HTS_RECENT_VCT.N.Age_Sex_Result.T">#REF!</definedName>
    <definedName name="HTS_RECENT_VCTMod.N.Age_Sex_Result.T">#REF!</definedName>
    <definedName name="HTS_RECENT_VMMC.N.Age_Sex_Result.T">#REF!</definedName>
    <definedName name="HTS_RECENT.N.KeyPop_HIVStatus.T">#REF!</definedName>
    <definedName name="HTS_SELF.N.Age_Sex_HIVSelfTest.T">#REF!</definedName>
    <definedName name="HTS_SELF.N.KeyPop.T">#REF!</definedName>
    <definedName name="HTS_TST_EmergencyWard.N.Age_Sex_Result.T.Negative">#REF!</definedName>
    <definedName name="HTS_TST_EmergencyWard.N.Age_Sex_Result.T.Positive">#REF!</definedName>
    <definedName name="HTS_TST_Inpat.N.Age_Sex_Result.T.Negative">#REF!</definedName>
    <definedName name="HTS_TST_Inpat.N.Age_Sex_Result.T.Positive">#REF!</definedName>
    <definedName name="HTS_TST_Malnutrition.N.Age_Sex_Result.T.Negative">#REF!</definedName>
    <definedName name="HTS_TST_Malnutrition.N.Age_Sex_Result.T.Positive">#REF!</definedName>
    <definedName name="HTS_TST_MobileMod.N.Age_Sex_Result.T.Negative">#REF!</definedName>
    <definedName name="HTS_TST_MobileMod.N.Age_Sex_Result.T.Positive">#REF!</definedName>
    <definedName name="HTS_TST_OtherMod.N.Age_Sex_Result.T.Negative">#REF!</definedName>
    <definedName name="HTS_TST_OtherMod.N.Age_Sex_Result.T.Positive">#REF!</definedName>
    <definedName name="HTS_TST_OtherPITC.N.Age_Sex_Result.T.Negative">#REF!</definedName>
    <definedName name="HTS_TST_OtherPITC.N.Age_Sex_Result.T.Positive">#REF!</definedName>
    <definedName name="HTS_TST_Pediatric.N.Age_Sex_Result.T.Negative">#REF!</definedName>
    <definedName name="HTS_TST_Pediatric.N.Age_Sex_Result.T.Positive">#REF!</definedName>
    <definedName name="HTS_TST_PMTCTPostANC1.N.Age_Sex_Result.T.Negative">#REF!</definedName>
    <definedName name="HTS_TST_PMTCTPostANC1.N.Age_Sex_Result.T.Positive">#REF!</definedName>
    <definedName name="HTS_TST_PMTCTPostANC1.N.linkedART">#REF!</definedName>
    <definedName name="HTS_TST_PMTCTPostANC1.Negative">#REF!</definedName>
    <definedName name="HTS_TST_PMTCTPostANC1.Positive">#REF!</definedName>
    <definedName name="HTS_TST_POS.N.total">#REF!</definedName>
    <definedName name="HTS_TST_POS.PMTCT">#REF!</definedName>
    <definedName name="HTS_TST_POS.TB">#REF!</definedName>
    <definedName name="HTS_TST_POS.VMMC">#REF!</definedName>
    <definedName name="HTS_TST_STIClinic.N.Age_Sex_Result.T.Negative">#REF!</definedName>
    <definedName name="HTS_TST_STIClinic.N.Age_Sex_Result.T.Positive">#REF!</definedName>
    <definedName name="HTS_TST_VCT.N.Age_Sex_Result.T.Negative">#REF!</definedName>
    <definedName name="HTS_TST_VCT.N.Age_Sex_Result.T.Positive">#REF!</definedName>
    <definedName name="HTS_TST_VCTMod.N.Age_Sex_Result.T.Negative">#REF!</definedName>
    <definedName name="HTS_TST_VCTMod.N.Age_Sex_Result.T.Positive">#REF!</definedName>
    <definedName name="HTS_TST.Distributions">#REF!</definedName>
    <definedName name="HTS_TST.Emergency">#REF!</definedName>
    <definedName name="HTS_TST.Emergency.Share">#REF!</definedName>
    <definedName name="HTS_TST.Inpat">#REF!</definedName>
    <definedName name="HTS_TST.Inpat.Share">#REF!</definedName>
    <definedName name="HTS_TST.Linkages">#REF!</definedName>
    <definedName name="HTS_TST.Malnutrition">#REF!</definedName>
    <definedName name="HTS_TST.Malnutrition.Share">#REF!</definedName>
    <definedName name="HTS_TST.MobileMod">#REF!</definedName>
    <definedName name="HTS_TST.MobileMod.Share">#REF!</definedName>
    <definedName name="HTS_TST.N.KeyPop_Result.T.Negative">#REF!</definedName>
    <definedName name="HTS_TST.N.KeyPop_Result.T.Positive">#REF!</definedName>
    <definedName name="HTS_TST.N.pos">#REF!</definedName>
    <definedName name="HTS_TST.Other">#REF!</definedName>
    <definedName name="HTS_TST.Other.Share">#REF!</definedName>
    <definedName name="HTS_TST.OtherMod">#REF!</definedName>
    <definedName name="HTS_TST.OtherMod.Share">#REF!</definedName>
    <definedName name="HTS_TST.Pediatric">#REF!</definedName>
    <definedName name="HTS_TST.Pediatric.Share">#REF!</definedName>
    <definedName name="HTS_TST.STIClinic">#REF!</definedName>
    <definedName name="HTS_TST.STIClinic.Share">#REF!</definedName>
    <definedName name="HTS_TST.VCT">#REF!</definedName>
    <definedName name="HTS_TST.VCT.Share">#REF!</definedName>
    <definedName name="HTS_TST.VCTMod">#REF!</definedName>
    <definedName name="HTS_TST.VCTMod.Share">#REF!</definedName>
    <definedName name="HTS_TST.Yields">#REF!,#REF!,#REF!,#REF!,#REF!,#REF!,#REF!,#REF!,#REF!,#REF!,#REF!,#REF!,#REF!</definedName>
    <definedName name="IMPATT.PRIORITY_SNU.T">#REF!</definedName>
    <definedName name="KP_MAT.N.Sex.T">#REF!</definedName>
    <definedName name="KP_PREV.N.KeyPop.T">#REF!</definedName>
    <definedName name="OVC_HIVSTAT.N.total.T">#REF!</definedName>
    <definedName name="OVC_SERV.N.Age_Sex_ProgramStatus.T.Active">#REF!</definedName>
    <definedName name="OVC_SERV.N.Age_Sex_ProgramStatus.T.Graduated">#REF!</definedName>
    <definedName name="PlanningLetter">#REF!</definedName>
    <definedName name="PLHIV">#REF!</definedName>
    <definedName name="PMTCT_allPos">#REF!</definedName>
    <definedName name="PMTCT_ART.N.Age_NewExistingART_Sex_HIVStatus.T.Already">#REF!</definedName>
    <definedName name="PMTCT_ART.N.Age_NewExistingART_Sex_HIVStatus.T.New">#REF!</definedName>
    <definedName name="PMTCT_ART.New">#REF!</definedName>
    <definedName name="PMTCT_EID.infantsExposed">#REF!</definedName>
    <definedName name="PMTCT_EID.N.Age.T.2mo">#REF!</definedName>
    <definedName name="PMTCT_EID.N.Age.T.2to12mo">#REF!</definedName>
    <definedName name="PMTCT_STAT.D.Age_Sex.T">#REF!</definedName>
    <definedName name="PMTCT_STAT.N.Age_Sex_KnownNewResult.T.KnownPos">#REF!</definedName>
    <definedName name="PMTCT_STAT.N.Age_Sex_KnownNewResult.T.NewNeg">#REF!</definedName>
    <definedName name="PMTCT_STAT.N.Age_Sex_KnownNewResult.T.NewPos">#REF!</definedName>
    <definedName name="PMTCT_STAT.NewNeg">#REF!</definedName>
    <definedName name="PMTCT_STAT.NewPos">#REF!</definedName>
    <definedName name="POP_EST">#REF!</definedName>
    <definedName name="PP_PREV.N.Age_Sex.T">#REF!</definedName>
    <definedName name="PrEP_CURR.N.Age_Sex.T">#REF!</definedName>
    <definedName name="PrEP_CURR.N.KeyPop.T">#REF!</definedName>
    <definedName name="PrEP_NEW.N.Age_Sex.T">#REF!</definedName>
    <definedName name="PrEP_NEW.N.KeyPop.T">#REF!</definedName>
    <definedName name="Prioritization.IndexShare">#REF!</definedName>
    <definedName name="prioritizationOptions">[1]Validations!$C$1:$C$7</definedName>
    <definedName name="psnuList">[1]Validations!$A$1:$A$44</definedName>
    <definedName name="PSNUs" localSheetId="1">#REF!:INDEX(#REF!,COUNTA(#REF!)+5-COUNTA(#REF!))</definedName>
    <definedName name="PSNUs">#REF!:INDEX(#REF!,COUNTA(#REF!)+14-COUNTA(#REF!))</definedName>
    <definedName name="TB_ART.N.Age_Sex_NewExistingART_HIVStatus.T.Already">#REF!</definedName>
    <definedName name="TB_ART.N.Age_Sex_NewExistingART_HIVStatus.T.New">#REF!</definedName>
    <definedName name="TB_ART.New">#REF!</definedName>
    <definedName name="TB_PREV.D.Age_NewExistingArt_HIVStatus.T.Already">#REF!</definedName>
    <definedName name="TB_PREV.D.Age_NewExistingArt_HIVStatus.T.New">#REF!</definedName>
    <definedName name="TB_PREV.N.Age_NewExistingArt_HIVStatus.T.Already">#REF!</definedName>
    <definedName name="TB_PREV.N.Age_NewExistingArt_HIVStatus.T.New">#REF!</definedName>
    <definedName name="TB_STAT.D.Age_Sex.T">#REF!</definedName>
    <definedName name="TB_STAT.N.Age_Sex_KnownNewPosNeg.T.KnownPos">#REF!</definedName>
    <definedName name="TB_STAT.N.Age_Sex_KnownNewPosNeg.T.NewNeg">#REF!</definedName>
    <definedName name="TB_STAT.N.Age_Sex_KnownNewPosNeg.T.NewPos">#REF!</definedName>
    <definedName name="TB_STAT.NewNeg">#REF!</definedName>
    <definedName name="TB_STAT.NewPos">#REF!</definedName>
    <definedName name="TX_CURR_GrowthTable">#REF!</definedName>
    <definedName name="TX_CURR_SUBNAT">#REF!</definedName>
    <definedName name="TX_CURR.N.Age_Sex_HIVStatus.R">#REF!</definedName>
    <definedName name="TX_CURR.N.Age_Sex_HIVStatus.T">#REF!</definedName>
    <definedName name="TX_CURR.N.Age_Sex_HIVStatus.T_1">#REF!</definedName>
    <definedName name="TX_CURR.N.growth">#REF!</definedName>
    <definedName name="TX_CURR.N.KeyPop_HIVStatus.T">#REF!</definedName>
    <definedName name="TX_NEW_distributions">#REF!</definedName>
    <definedName name="TX_New_EID">#REF!</definedName>
    <definedName name="TX_NEW.Alignment">#REF!</definedName>
    <definedName name="TX_NEW.N.Age_Sex_HIVStatus.R">#REF!</definedName>
    <definedName name="TX_NEW.N.Age_Sex_HIVStatus.T">#REF!</definedName>
    <definedName name="TX_NEW.N.Age_Sex_HIVStatus.T_1">#REF!</definedName>
    <definedName name="TX_NEW.N.Index">#REF!</definedName>
    <definedName name="TX_NEW.N.IndexRate">#REF!</definedName>
    <definedName name="TX_NEW.N.KeyPop_HIVStatus.T">#REF!</definedName>
    <definedName name="TX_NEW.N.PMTCTPostANC1">#REF!</definedName>
    <definedName name="TX_NEW.N.prevDiagnosed">#REF!</definedName>
    <definedName name="TX_NEW.N.prevDiagnosedRate">#REF!</definedName>
    <definedName name="TX_NEW.N.VMMC">#REF!</definedName>
    <definedName name="TX_NEW.other">#REF!</definedName>
    <definedName name="TX_NewlyDiagnosedProportion">#REF!</definedName>
    <definedName name="TX_PVLS.D.Age_Sex_Indication_HIVStatus.T.Routine">#REF!</definedName>
    <definedName name="TX_PVLS.D.KeyPop_HIVStatus.T">#REF!</definedName>
    <definedName name="TX_PVLS.N.Age_Sex_Indication_HIVStatus.T.Routine">#REF!</definedName>
    <definedName name="TX_PVLS.N.KeyPop_HIVStatus.T">#REF!</definedName>
    <definedName name="TX_TB.D.Age_Sex_TBScreen_NewExistingART_HIVStatus.20T.ScreenPosNew">#REF!</definedName>
    <definedName name="TX_TB.D.Age_Sex_TBScreen_NewExistingART_HIVStatus.T.ScreenNegAlready">#REF!</definedName>
    <definedName name="TX_TB.D.Age_Sex_TBScreen_NewExistingART_HIVStatus.T.ScreenNegNew">#REF!</definedName>
    <definedName name="TX_TB.D.Age_Sex_TBScreen_NewExistingART_HIVStatus.T.ScreenPosAlready">#REF!</definedName>
    <definedName name="TX_TB.D.Age_Sex_TBScreen_NewExistingART_HIVStatus.T.ScreenPosNew">#REF!</definedName>
    <definedName name="VL_SUPPRESSION_SUBNAT">#REF!</definedName>
    <definedName name="VMMC_CIRC.N.Age_Sex_HIVStatus.T.Negative">#REF!</definedName>
    <definedName name="VMMC_CIRC.N.Age_Sex_HIVStatus.T.Positive">#REF!</definedName>
    <definedName name="VMMC_CIRC.N.Age_Sex_HIVStatus.T.Unknown">#REF!</definedName>
    <definedName name="VMMC_CIRC.N.linkedART">#REF!</definedName>
    <definedName name="VMMC_CIRC.Negative">#REF!</definedName>
    <definedName name="VMMC_CIRC.Positive">#REF!</definedName>
    <definedName name="VMMC_NewART">#REF!</definedName>
    <definedName name="vmmcYesNo">[1]Validations!$B$1:$B$2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V4" i="33" l="1"/>
  <c r="J15" i="33" l="1" a="1"/>
  <c r="J15" i="33" s="1"/>
  <c r="J16" i="33" a="1"/>
  <c r="J16" i="33" s="1"/>
  <c r="J17" i="33" a="1"/>
  <c r="J17" i="33"/>
  <c r="J18" i="33" a="1"/>
  <c r="J18" i="33" s="1"/>
  <c r="J19" i="33" a="1"/>
  <c r="J19" i="33"/>
  <c r="J20" i="33" a="1"/>
  <c r="J20" i="33" s="1"/>
  <c r="J21" i="33" a="1"/>
  <c r="J21" i="33"/>
  <c r="J22" i="33" a="1"/>
  <c r="J22" i="33"/>
  <c r="J23" i="33" a="1"/>
  <c r="J23" i="33" s="1"/>
  <c r="J24" i="33" a="1"/>
  <c r="J24" i="33" s="1"/>
  <c r="J25" i="33" a="1"/>
  <c r="J25" i="33"/>
  <c r="J26" i="33" a="1"/>
  <c r="J26" i="33"/>
  <c r="J27" i="33" a="1"/>
  <c r="J27" i="33"/>
  <c r="J28" i="33" a="1"/>
  <c r="J28" i="33" s="1"/>
  <c r="J29" i="33" a="1"/>
  <c r="J29" i="33"/>
  <c r="J30" i="33" a="1"/>
  <c r="J30" i="33"/>
  <c r="J31" i="33" a="1"/>
  <c r="J31" i="33"/>
  <c r="J32" i="33" a="1"/>
  <c r="J32" i="33" s="1"/>
  <c r="J33" i="33" a="1"/>
  <c r="J33" i="33"/>
  <c r="J34" i="33" a="1"/>
  <c r="J34" i="33"/>
  <c r="J35" i="33" a="1"/>
  <c r="J35" i="33"/>
  <c r="J36" i="33" a="1"/>
  <c r="J36" i="33" s="1"/>
  <c r="J37" i="33" a="1"/>
  <c r="J37" i="33" s="1"/>
  <c r="J38" i="33" a="1"/>
  <c r="J38" i="33"/>
  <c r="J39" i="33" a="1"/>
  <c r="J39" i="33"/>
  <c r="J40" i="33" a="1"/>
  <c r="J40" i="33" s="1"/>
  <c r="J41" i="33" a="1"/>
  <c r="J41" i="33"/>
  <c r="J42" i="33" a="1"/>
  <c r="J42" i="33"/>
  <c r="J43" i="33" a="1"/>
  <c r="J43" i="33"/>
  <c r="J44" i="33" a="1"/>
  <c r="J44" i="33" s="1"/>
  <c r="J45" i="33" a="1"/>
  <c r="J45" i="33"/>
  <c r="J46" i="33" a="1"/>
  <c r="J46" i="33" s="1"/>
  <c r="J47" i="33" a="1"/>
  <c r="J47" i="33"/>
  <c r="J48" i="33" a="1"/>
  <c r="J48" i="33" s="1"/>
  <c r="J49" i="33" a="1"/>
  <c r="J49" i="33"/>
  <c r="J50" i="33" a="1"/>
  <c r="J50" i="33"/>
  <c r="J51" i="33" a="1"/>
  <c r="J51" i="33"/>
  <c r="J52" i="33" a="1"/>
  <c r="J52" i="33" s="1"/>
  <c r="J53" i="33" a="1"/>
  <c r="J53" i="33" s="1"/>
  <c r="J54" i="33" a="1"/>
  <c r="J54" i="33"/>
  <c r="J55" i="33" a="1"/>
  <c r="J55" i="33" s="1"/>
  <c r="J56" i="33" a="1"/>
  <c r="J56" i="33" s="1"/>
  <c r="J57" i="33" a="1"/>
  <c r="J57" i="33"/>
  <c r="J58" i="33" a="1"/>
  <c r="J58" i="33" s="1"/>
  <c r="J59" i="33" a="1"/>
  <c r="J59" i="33"/>
  <c r="J60" i="33" a="1"/>
  <c r="J60" i="33" s="1"/>
  <c r="J61" i="33" a="1"/>
  <c r="J61" i="33"/>
  <c r="J62" i="33" a="1"/>
  <c r="J62" i="33"/>
  <c r="J63" i="33" a="1"/>
  <c r="J63" i="33"/>
  <c r="J64" i="33" a="1"/>
  <c r="J64" i="33" s="1"/>
  <c r="J65" i="33" a="1"/>
  <c r="J65" i="33"/>
  <c r="J66" i="33" a="1"/>
  <c r="J66" i="33"/>
  <c r="J67" i="33" a="1"/>
  <c r="J67" i="33" s="1"/>
  <c r="J68" i="33" a="1"/>
  <c r="J68" i="33" s="1"/>
  <c r="J69" i="33" a="1"/>
  <c r="J69" i="33" s="1"/>
  <c r="J70" i="33" a="1"/>
  <c r="J70" i="33" s="1"/>
  <c r="J71" i="33" a="1"/>
  <c r="J71" i="33"/>
  <c r="J72" i="33" a="1"/>
  <c r="J72" i="33" s="1"/>
  <c r="J73" i="33" a="1"/>
  <c r="J73" i="33" s="1"/>
  <c r="J74" i="33" a="1"/>
  <c r="J74" i="33"/>
  <c r="J75" i="33" a="1"/>
  <c r="J75" i="33"/>
  <c r="J76" i="33" a="1"/>
  <c r="J76" i="33" s="1"/>
  <c r="J77" i="33" a="1"/>
  <c r="J77" i="33"/>
  <c r="J78" i="33" a="1"/>
  <c r="J78" i="33" s="1"/>
  <c r="J79" i="33" a="1"/>
  <c r="J79" i="33" s="1"/>
  <c r="J80" i="33" a="1"/>
  <c r="J80" i="33" s="1"/>
  <c r="J81" i="33" a="1"/>
  <c r="J81" i="33"/>
  <c r="J82" i="33" a="1"/>
  <c r="J82" i="33" s="1"/>
  <c r="J83" i="33" a="1"/>
  <c r="J83" i="33"/>
  <c r="J84" i="33" a="1"/>
  <c r="J84" i="33" s="1"/>
  <c r="J85" i="33" a="1"/>
  <c r="J85" i="33"/>
  <c r="J86" i="33" a="1"/>
  <c r="J86" i="33"/>
  <c r="J87" i="33" a="1"/>
  <c r="J87" i="33" s="1"/>
  <c r="J88" i="33" a="1"/>
  <c r="J88" i="33" s="1"/>
  <c r="J89" i="33" a="1"/>
  <c r="J89" i="33"/>
  <c r="J90" i="33" a="1"/>
  <c r="J90" i="33"/>
  <c r="J91" i="33" a="1"/>
  <c r="J91" i="33"/>
  <c r="J92" i="33" a="1"/>
  <c r="J92" i="33" s="1"/>
  <c r="J93" i="33" a="1"/>
  <c r="J93" i="33" s="1"/>
  <c r="J94" i="33" a="1"/>
  <c r="J94" i="33" s="1"/>
  <c r="J95" i="33" a="1"/>
  <c r="J95" i="33"/>
  <c r="J96" i="33" a="1"/>
  <c r="J96" i="33" s="1"/>
  <c r="J97" i="33" a="1"/>
  <c r="J97" i="33"/>
  <c r="J98" i="33" a="1"/>
  <c r="J98" i="33"/>
  <c r="J99" i="33" a="1"/>
  <c r="J99" i="33"/>
  <c r="J100" i="33" a="1"/>
  <c r="J100" i="33" s="1"/>
  <c r="J101" i="33" a="1"/>
  <c r="J101" i="33" s="1"/>
  <c r="J102" i="33" a="1"/>
  <c r="J102" i="33" s="1"/>
  <c r="J103" i="33" a="1"/>
  <c r="J103" i="33" s="1"/>
  <c r="J104" i="33" a="1"/>
  <c r="J104" i="33" s="1"/>
  <c r="J105" i="33" a="1"/>
  <c r="J105" i="33"/>
  <c r="J106" i="33" a="1"/>
  <c r="J106" i="33"/>
  <c r="J107" i="33" a="1"/>
  <c r="J107" i="33"/>
  <c r="J108" i="33" a="1"/>
  <c r="J108" i="33" s="1"/>
  <c r="J109" i="33" a="1"/>
  <c r="J109" i="33" s="1"/>
  <c r="J110" i="33" a="1"/>
  <c r="J110" i="33" s="1"/>
  <c r="J111" i="33" a="1"/>
  <c r="J111" i="33" s="1"/>
  <c r="J112" i="33" a="1"/>
  <c r="J112" i="33" s="1"/>
  <c r="J113" i="33" a="1"/>
  <c r="J113" i="33" s="1"/>
  <c r="J114" i="33" a="1"/>
  <c r="J114" i="33" s="1"/>
  <c r="J115" i="33" a="1"/>
  <c r="J115" i="33"/>
  <c r="J116" i="33" a="1"/>
  <c r="J116" i="33" s="1"/>
  <c r="J117" i="33" a="1"/>
  <c r="J117" i="33"/>
  <c r="J118" i="33" a="1"/>
  <c r="J118" i="33" s="1"/>
  <c r="J119" i="33" a="1"/>
  <c r="J119" i="33" s="1"/>
  <c r="J120" i="33" a="1"/>
  <c r="J120" i="33" s="1"/>
  <c r="J121" i="33" a="1"/>
  <c r="J121" i="33"/>
  <c r="J122" i="33" a="1"/>
  <c r="J122" i="33"/>
  <c r="J123" i="33" a="1"/>
  <c r="J123" i="33" s="1"/>
  <c r="J124" i="33" a="1"/>
  <c r="J124" i="33" s="1"/>
  <c r="J125" i="33" a="1"/>
  <c r="J125" i="33" s="1"/>
  <c r="J126" i="33" a="1"/>
  <c r="J126" i="33"/>
  <c r="J127" i="33" a="1"/>
  <c r="J127" i="33" s="1"/>
  <c r="J128" i="33" a="1"/>
  <c r="J128" i="33" s="1"/>
  <c r="J129" i="33" a="1"/>
  <c r="J129" i="33"/>
  <c r="J130" i="33" a="1"/>
  <c r="J130" i="33"/>
  <c r="J131" i="33" a="1"/>
  <c r="J131" i="33"/>
  <c r="J132" i="33" a="1"/>
  <c r="J132" i="33" s="1"/>
  <c r="J133" i="33" a="1"/>
  <c r="J133" i="33" s="1"/>
  <c r="J134" i="33" a="1"/>
  <c r="J134" i="33" s="1"/>
  <c r="J135" i="33" a="1"/>
  <c r="J135" i="33" s="1"/>
  <c r="J136" i="33" a="1"/>
  <c r="J136" i="33" s="1"/>
  <c r="J137" i="33" a="1"/>
  <c r="J137" i="33" s="1"/>
  <c r="J138" i="33" a="1"/>
  <c r="J138" i="33"/>
  <c r="J139" i="33" a="1"/>
  <c r="J139" i="33"/>
  <c r="J140" i="33" a="1"/>
  <c r="J140" i="33" s="1"/>
  <c r="J141" i="33" a="1"/>
  <c r="J141" i="33"/>
  <c r="J142" i="33" a="1"/>
  <c r="J142" i="33" s="1"/>
  <c r="J143" i="33" a="1"/>
  <c r="J143" i="33" s="1"/>
  <c r="J144" i="33" a="1"/>
  <c r="J144" i="33" s="1"/>
  <c r="J145" i="33" a="1"/>
  <c r="J145" i="33"/>
  <c r="J146" i="33" a="1"/>
  <c r="J146" i="33"/>
  <c r="J147" i="33" a="1"/>
  <c r="J147" i="33"/>
  <c r="J148" i="33" a="1"/>
  <c r="J148" i="33" s="1"/>
  <c r="J149" i="33" a="1"/>
  <c r="J149" i="33" s="1"/>
  <c r="J150" i="33" a="1"/>
  <c r="J150" i="33" s="1"/>
  <c r="J151" i="33" a="1"/>
  <c r="J151" i="33" s="1"/>
  <c r="J152" i="33" a="1"/>
  <c r="J152" i="33" s="1"/>
  <c r="J153" i="33" a="1"/>
  <c r="J153" i="33"/>
  <c r="J154" i="33" a="1"/>
  <c r="J154" i="33" s="1"/>
  <c r="J155" i="33" a="1"/>
  <c r="J155" i="33" s="1"/>
  <c r="J156" i="33" a="1"/>
  <c r="J156" i="33" s="1"/>
  <c r="J157" i="33" a="1"/>
  <c r="J157" i="33" s="1"/>
  <c r="J158" i="33" a="1"/>
  <c r="J158" i="33"/>
  <c r="J159" i="33" a="1"/>
  <c r="J159" i="33" s="1"/>
  <c r="J160" i="33" a="1"/>
  <c r="J160" i="33" s="1"/>
  <c r="J161" i="33" a="1"/>
  <c r="J161" i="33"/>
  <c r="J162" i="33" a="1"/>
  <c r="J162" i="33"/>
  <c r="J163" i="33" a="1"/>
  <c r="J163" i="33" s="1"/>
  <c r="J164" i="33" a="1"/>
  <c r="J164" i="33" s="1"/>
  <c r="J165" i="33" a="1"/>
  <c r="J165" i="33" s="1"/>
  <c r="J166" i="33" a="1"/>
  <c r="J166" i="33" s="1"/>
  <c r="J167" i="33" a="1"/>
  <c r="J167" i="33"/>
  <c r="J168" i="33" a="1"/>
  <c r="J168" i="33" s="1"/>
  <c r="J169" i="33" a="1"/>
  <c r="J169" i="33" s="1"/>
  <c r="J170" i="33" a="1"/>
  <c r="J170" i="33"/>
  <c r="J171" i="33" a="1"/>
  <c r="J171" i="33"/>
  <c r="J172" i="33" a="1"/>
  <c r="J172" i="33" s="1"/>
  <c r="J173" i="33" a="1"/>
  <c r="J173" i="33" s="1"/>
  <c r="J174" i="33" a="1"/>
  <c r="J174" i="33" s="1"/>
  <c r="J175" i="33" a="1"/>
  <c r="J175" i="33" s="1"/>
  <c r="J176" i="33" a="1"/>
  <c r="J176" i="33" s="1"/>
  <c r="J177" i="33" a="1"/>
  <c r="J177" i="33"/>
  <c r="J178" i="33" a="1"/>
  <c r="J178" i="33" s="1"/>
  <c r="J179" i="33" a="1"/>
  <c r="J179" i="33"/>
  <c r="J180" i="33" a="1"/>
  <c r="J180" i="33" s="1"/>
  <c r="J181" i="33" a="1"/>
  <c r="J181" i="33" s="1"/>
  <c r="J182" i="33" a="1"/>
  <c r="J182" i="33"/>
  <c r="J183" i="33" a="1"/>
  <c r="J183" i="33" s="1"/>
  <c r="J184" i="33" a="1"/>
  <c r="J184" i="33" s="1"/>
  <c r="J185" i="33" a="1"/>
  <c r="J185" i="33"/>
  <c r="J186" i="33" a="1"/>
  <c r="J186" i="33" s="1"/>
  <c r="J187" i="33" a="1"/>
  <c r="J187" i="33"/>
  <c r="J188" i="33" a="1"/>
  <c r="J188" i="33" s="1"/>
  <c r="J189" i="33" a="1"/>
  <c r="J189" i="33" s="1"/>
  <c r="J190" i="33" a="1"/>
  <c r="J190" i="33" s="1"/>
  <c r="J191" i="33" a="1"/>
  <c r="J191" i="33" s="1"/>
  <c r="J192" i="33" a="1"/>
  <c r="J192" i="33" s="1"/>
  <c r="J193" i="33" a="1"/>
  <c r="J193" i="33"/>
  <c r="J194" i="33" a="1"/>
  <c r="J194" i="33"/>
  <c r="J195" i="33" a="1"/>
  <c r="J195" i="33"/>
  <c r="J196" i="33" a="1"/>
  <c r="J196" i="33" s="1"/>
  <c r="J197" i="33" a="1"/>
  <c r="J197" i="33" s="1"/>
  <c r="J198" i="33" a="1"/>
  <c r="J198" i="33" s="1"/>
  <c r="J199" i="33" a="1"/>
  <c r="J199" i="33"/>
  <c r="J200" i="33" a="1"/>
  <c r="J200" i="33" s="1"/>
  <c r="J201" i="33" a="1"/>
  <c r="J201" i="33"/>
  <c r="J202" i="33" a="1"/>
  <c r="J202" i="33"/>
  <c r="J203" i="33" a="1"/>
  <c r="J203" i="33"/>
  <c r="J204" i="33" a="1"/>
  <c r="J204" i="33" s="1"/>
  <c r="J205" i="33" a="1"/>
  <c r="J205" i="33" s="1"/>
  <c r="J206" i="33" a="1"/>
  <c r="J206" i="33" s="1"/>
  <c r="J207" i="33" a="1"/>
  <c r="J207" i="33" s="1"/>
  <c r="J208" i="33" a="1"/>
  <c r="J208" i="33" s="1"/>
  <c r="J209" i="33" a="1"/>
  <c r="J209" i="33"/>
  <c r="J210" i="33" a="1"/>
  <c r="J210" i="33" s="1"/>
  <c r="J211" i="33" a="1"/>
  <c r="J211" i="33"/>
  <c r="J212" i="33" a="1"/>
  <c r="J212" i="33"/>
  <c r="J213" i="33" a="1"/>
  <c r="J213" i="33"/>
  <c r="J214" i="33" a="1"/>
  <c r="J214" i="33" s="1"/>
  <c r="J215" i="33" a="1"/>
  <c r="J215" i="33"/>
  <c r="J216" i="33" a="1"/>
  <c r="J216" i="33"/>
  <c r="J217" i="33" a="1"/>
  <c r="J217" i="33" s="1"/>
  <c r="J218" i="33" a="1"/>
  <c r="J218" i="33" s="1"/>
  <c r="J219" i="33" a="1"/>
  <c r="J219" i="33"/>
  <c r="J220" i="33" a="1"/>
  <c r="J220" i="33"/>
  <c r="J221" i="33" a="1"/>
  <c r="J221" i="33" s="1"/>
  <c r="J222" i="33" a="1"/>
  <c r="J222" i="33" s="1"/>
  <c r="J223" i="33" a="1"/>
  <c r="J223" i="33"/>
  <c r="J224" i="33" a="1"/>
  <c r="J224" i="33"/>
  <c r="J225" i="33" a="1"/>
  <c r="J225" i="33"/>
  <c r="J226" i="33" a="1"/>
  <c r="J226" i="33" s="1"/>
  <c r="J227" i="33" a="1"/>
  <c r="J227" i="33"/>
  <c r="J228" i="33" a="1"/>
  <c r="J228" i="33"/>
  <c r="J229" i="33" a="1"/>
  <c r="J229" i="33"/>
  <c r="J230" i="33" a="1"/>
  <c r="J230" i="33" s="1"/>
  <c r="J231" i="33" a="1"/>
  <c r="J231" i="33"/>
  <c r="J232" i="33" a="1"/>
  <c r="J232" i="33"/>
  <c r="J233" i="33" a="1"/>
  <c r="J233" i="33"/>
  <c r="J234" i="33" a="1"/>
  <c r="J234" i="33" s="1"/>
  <c r="J235" i="33" a="1"/>
  <c r="J235" i="33"/>
  <c r="J236" i="33" a="1"/>
  <c r="J236" i="33"/>
  <c r="J237" i="33" a="1"/>
  <c r="J237" i="33"/>
  <c r="J238" i="33" a="1"/>
  <c r="J238" i="33" s="1"/>
  <c r="J239" i="33" a="1"/>
  <c r="J239" i="33"/>
  <c r="J240" i="33" a="1"/>
  <c r="J240" i="33"/>
  <c r="J241" i="33" a="1"/>
  <c r="J241" i="33"/>
  <c r="J242" i="33" a="1"/>
  <c r="J242" i="33" s="1"/>
  <c r="J243" i="33" a="1"/>
  <c r="J243" i="33"/>
  <c r="J244" i="33" a="1"/>
  <c r="J244" i="33"/>
  <c r="J245" i="33" a="1"/>
  <c r="J245" i="33"/>
  <c r="J246" i="33" a="1"/>
  <c r="J246" i="33" s="1"/>
  <c r="J247" i="33" a="1"/>
  <c r="J247" i="33"/>
  <c r="J248" i="33" a="1"/>
  <c r="J248" i="33"/>
  <c r="J249" i="33" a="1"/>
  <c r="J249" i="33" s="1"/>
  <c r="J250" i="33" a="1"/>
  <c r="J250" i="33" s="1"/>
  <c r="J251" i="33" a="1"/>
  <c r="J251" i="33"/>
  <c r="J252" i="33" a="1"/>
  <c r="J252" i="33"/>
  <c r="J253" i="33" a="1"/>
  <c r="J253" i="33"/>
  <c r="J254" i="33" a="1"/>
  <c r="J254" i="33" s="1"/>
  <c r="J255" i="33" a="1"/>
  <c r="J255" i="33"/>
  <c r="J256" i="33" a="1"/>
  <c r="J256" i="33"/>
  <c r="J257" i="33" a="1"/>
  <c r="J257" i="33"/>
  <c r="J258" i="33" a="1"/>
  <c r="J258" i="33" s="1"/>
  <c r="J259" i="33" a="1"/>
  <c r="J259" i="33"/>
  <c r="J260" i="33" a="1"/>
  <c r="J260" i="33"/>
  <c r="J261" i="33" a="1"/>
  <c r="J261" i="33"/>
  <c r="J262" i="33" a="1"/>
  <c r="J262" i="33" s="1"/>
  <c r="J263" i="33" a="1"/>
  <c r="J263" i="33"/>
  <c r="J264" i="33" a="1"/>
  <c r="J264" i="33"/>
  <c r="J265" i="33" a="1"/>
  <c r="J265" i="33"/>
  <c r="J266" i="33" a="1"/>
  <c r="J266" i="33" s="1"/>
  <c r="J267" i="33" a="1"/>
  <c r="J267" i="33"/>
  <c r="J268" i="33" a="1"/>
  <c r="J268" i="33"/>
  <c r="J269" i="33" a="1"/>
  <c r="J269" i="33"/>
  <c r="J270" i="33" a="1"/>
  <c r="J270" i="33" s="1"/>
  <c r="J271" i="33" a="1"/>
  <c r="J271" i="33" s="1"/>
  <c r="J272" i="33" a="1"/>
  <c r="J272" i="33"/>
  <c r="J273" i="33" a="1"/>
  <c r="J273" i="33"/>
  <c r="J274" i="33" a="1"/>
  <c r="J274" i="33"/>
  <c r="J275" i="33" a="1"/>
  <c r="J275" i="33" s="1"/>
  <c r="J276" i="33" a="1"/>
  <c r="J276" i="33"/>
  <c r="J277" i="33" a="1"/>
  <c r="J277" i="33"/>
  <c r="J278" i="33" a="1"/>
  <c r="J278" i="33"/>
  <c r="J279" i="33" a="1"/>
  <c r="J279" i="33" s="1"/>
  <c r="J280" i="33" a="1"/>
  <c r="J280" i="33"/>
  <c r="J281" i="33" a="1"/>
  <c r="J281" i="33" s="1"/>
  <c r="J282" i="33" a="1"/>
  <c r="J282" i="33" s="1"/>
  <c r="J283" i="33" a="1"/>
  <c r="J283" i="33" s="1"/>
  <c r="J284" i="33" a="1"/>
  <c r="J284" i="33"/>
  <c r="J285" i="33" a="1"/>
  <c r="J285" i="33"/>
  <c r="J286" i="33" a="1"/>
  <c r="J286" i="33"/>
  <c r="J287" i="33" a="1"/>
  <c r="J287" i="33" s="1"/>
  <c r="J288" i="33" a="1"/>
  <c r="J288" i="33"/>
  <c r="J289" i="33" a="1"/>
  <c r="J289" i="33" s="1"/>
  <c r="J290" i="33" a="1"/>
  <c r="J290" i="33" s="1"/>
  <c r="J291" i="33" a="1"/>
  <c r="J291" i="33" s="1"/>
  <c r="J292" i="33" a="1"/>
  <c r="J292" i="33"/>
  <c r="J293" i="33" a="1"/>
  <c r="J293" i="33" s="1"/>
  <c r="J294" i="33" a="1"/>
  <c r="J294" i="33"/>
  <c r="J295" i="33" a="1"/>
  <c r="J295" i="33" s="1"/>
  <c r="J296" i="33" a="1"/>
  <c r="J296" i="33"/>
  <c r="J297" i="33" a="1"/>
  <c r="J297" i="33"/>
  <c r="J298" i="33" a="1"/>
  <c r="J298" i="33" s="1"/>
  <c r="J299" i="33" a="1"/>
  <c r="J299" i="33" s="1"/>
  <c r="J300" i="33" a="1"/>
  <c r="J300" i="33"/>
  <c r="K16" i="33" a="1"/>
  <c r="K16" i="33" s="1"/>
  <c r="K17" i="33" a="1"/>
  <c r="K17" i="33"/>
  <c r="K18" i="33" a="1"/>
  <c r="K18" i="33"/>
  <c r="K19" i="33" a="1"/>
  <c r="K19" i="33" s="1"/>
  <c r="K20" i="33" a="1"/>
  <c r="K20" i="33"/>
  <c r="K21" i="33" a="1"/>
  <c r="K21" i="33" s="1"/>
  <c r="K22" i="33" a="1"/>
  <c r="K22" i="33" s="1"/>
  <c r="K23" i="33" a="1"/>
  <c r="K23" i="33" s="1"/>
  <c r="K24" i="33" a="1"/>
  <c r="K24" i="33"/>
  <c r="K25" i="33" a="1"/>
  <c r="K25" i="33" s="1"/>
  <c r="K26" i="33" a="1"/>
  <c r="K26" i="33"/>
  <c r="K27" i="33" a="1"/>
  <c r="K27" i="33" s="1"/>
  <c r="K28" i="33" a="1"/>
  <c r="K28" i="33"/>
  <c r="K29" i="33" a="1"/>
  <c r="K29" i="33"/>
  <c r="K30" i="33" a="1"/>
  <c r="K30" i="33" s="1"/>
  <c r="K31" i="33" a="1"/>
  <c r="K31" i="33" s="1"/>
  <c r="K32" i="33" a="1"/>
  <c r="K32" i="33"/>
  <c r="K33" i="33" a="1"/>
  <c r="K33" i="33"/>
  <c r="K34" i="33" a="1"/>
  <c r="K34" i="33"/>
  <c r="K35" i="33" a="1"/>
  <c r="K35" i="33" s="1"/>
  <c r="K36" i="33" a="1"/>
  <c r="K36" i="33" s="1"/>
  <c r="K37" i="33" a="1"/>
  <c r="K37" i="33"/>
  <c r="K38" i="33" a="1"/>
  <c r="K38" i="33"/>
  <c r="K39" i="33" a="1"/>
  <c r="K39" i="33" s="1"/>
  <c r="K40" i="33" a="1"/>
  <c r="K40" i="33"/>
  <c r="K41" i="33" a="1"/>
  <c r="K41" i="33"/>
  <c r="K42" i="33" a="1"/>
  <c r="K42" i="33"/>
  <c r="K43" i="33" a="1"/>
  <c r="K43" i="33" s="1"/>
  <c r="K44" i="33" a="1"/>
  <c r="K44" i="33" s="1"/>
  <c r="K45" i="33" a="1"/>
  <c r="K45" i="33" s="1"/>
  <c r="K46" i="33" a="1"/>
  <c r="K46" i="33" s="1"/>
  <c r="K47" i="33" a="1"/>
  <c r="K47" i="33" s="1"/>
  <c r="K48" i="33" a="1"/>
  <c r="K48" i="33"/>
  <c r="K49" i="33" a="1"/>
  <c r="K49" i="33"/>
  <c r="K50" i="33" a="1"/>
  <c r="K50" i="33"/>
  <c r="K51" i="33" a="1"/>
  <c r="K51" i="33" s="1"/>
  <c r="K52" i="33" a="1"/>
  <c r="K52" i="33"/>
  <c r="K53" i="33" a="1"/>
  <c r="K53" i="33" s="1"/>
  <c r="K54" i="33" a="1"/>
  <c r="K54" i="33" s="1"/>
  <c r="K55" i="33" a="1"/>
  <c r="K55" i="33" s="1"/>
  <c r="K56" i="33" a="1"/>
  <c r="K56" i="33" s="1"/>
  <c r="K57" i="33" a="1"/>
  <c r="K57" i="33" s="1"/>
  <c r="K58" i="33" a="1"/>
  <c r="K58" i="33" s="1"/>
  <c r="K59" i="33" a="1"/>
  <c r="K59" i="33"/>
  <c r="K60" i="33" a="1"/>
  <c r="K60" i="33" s="1"/>
  <c r="K61" i="33" a="1"/>
  <c r="K61" i="33" s="1"/>
  <c r="K62" i="33" a="1"/>
  <c r="K62" i="33" s="1"/>
  <c r="K63" i="33" a="1"/>
  <c r="K63" i="33"/>
  <c r="K64" i="33" a="1"/>
  <c r="K64" i="33"/>
  <c r="K65" i="33" a="1"/>
  <c r="K65" i="33" s="1"/>
  <c r="K66" i="33" a="1"/>
  <c r="K66" i="33" s="1"/>
  <c r="K67" i="33" a="1"/>
  <c r="K67" i="33" s="1"/>
  <c r="K68" i="33" a="1"/>
  <c r="K68" i="33"/>
  <c r="K69" i="33" a="1"/>
  <c r="K69" i="33" s="1"/>
  <c r="K70" i="33" a="1"/>
  <c r="K70" i="33" s="1"/>
  <c r="K71" i="33" a="1"/>
  <c r="K71" i="33"/>
  <c r="K72" i="33" a="1"/>
  <c r="K72" i="33" s="1"/>
  <c r="K73" i="33" a="1"/>
  <c r="K73" i="33" s="1"/>
  <c r="K74" i="33" a="1"/>
  <c r="K74" i="33" s="1"/>
  <c r="K75" i="33" a="1"/>
  <c r="K75" i="33"/>
  <c r="K76" i="33" a="1"/>
  <c r="K76" i="33"/>
  <c r="K77" i="33" a="1"/>
  <c r="K77" i="33" s="1"/>
  <c r="K78" i="33" a="1"/>
  <c r="K78" i="33" s="1"/>
  <c r="K79" i="33" a="1"/>
  <c r="K79" i="33"/>
  <c r="K80" i="33" a="1"/>
  <c r="K80" i="33"/>
  <c r="K81" i="33" a="1"/>
  <c r="K81" i="33" s="1"/>
  <c r="K82" i="33" a="1"/>
  <c r="K82" i="33" s="1"/>
  <c r="K83" i="33" a="1"/>
  <c r="K83" i="33" s="1"/>
  <c r="K84" i="33" a="1"/>
  <c r="K84" i="33"/>
  <c r="K85" i="33" a="1"/>
  <c r="K85" i="33" s="1"/>
  <c r="K86" i="33" a="1"/>
  <c r="K86" i="33" s="1"/>
  <c r="K87" i="33" a="1"/>
  <c r="K87" i="33"/>
  <c r="K88" i="33" a="1"/>
  <c r="K88" i="33" s="1"/>
  <c r="K89" i="33" a="1"/>
  <c r="K89" i="33" s="1"/>
  <c r="K90" i="33" a="1"/>
  <c r="K90" i="33" s="1"/>
  <c r="K91" i="33" a="1"/>
  <c r="K91" i="33"/>
  <c r="K92" i="33" a="1"/>
  <c r="K92" i="33"/>
  <c r="K93" i="33" a="1"/>
  <c r="K93" i="33" s="1"/>
  <c r="K94" i="33" a="1"/>
  <c r="K94" i="33" s="1"/>
  <c r="K95" i="33" a="1"/>
  <c r="K95" i="33"/>
  <c r="K96" i="33" a="1"/>
  <c r="K96" i="33"/>
  <c r="K97" i="33" a="1"/>
  <c r="K97" i="33" s="1"/>
  <c r="K98" i="33" a="1"/>
  <c r="K98" i="33" s="1"/>
  <c r="K99" i="33" a="1"/>
  <c r="K99" i="33" s="1"/>
  <c r="K100" i="33" a="1"/>
  <c r="K100" i="33"/>
  <c r="K101" i="33" a="1"/>
  <c r="K101" i="33" s="1"/>
  <c r="K102" i="33" a="1"/>
  <c r="K102" i="33" s="1"/>
  <c r="K103" i="33" a="1"/>
  <c r="K103" i="33"/>
  <c r="K104" i="33" a="1"/>
  <c r="K104" i="33" s="1"/>
  <c r="K105" i="33" a="1"/>
  <c r="K105" i="33" s="1"/>
  <c r="K106" i="33" a="1"/>
  <c r="K106" i="33" s="1"/>
  <c r="K107" i="33" a="1"/>
  <c r="K107" i="33"/>
  <c r="K108" i="33" a="1"/>
  <c r="K108" i="33"/>
  <c r="K109" i="33" a="1"/>
  <c r="K109" i="33" s="1"/>
  <c r="K110" i="33" a="1"/>
  <c r="K110" i="33" s="1"/>
  <c r="K111" i="33" a="1"/>
  <c r="K111" i="33"/>
  <c r="K112" i="33" a="1"/>
  <c r="K112" i="33"/>
  <c r="K113" i="33" a="1"/>
  <c r="K113" i="33" s="1"/>
  <c r="K114" i="33" a="1"/>
  <c r="K114" i="33" s="1"/>
  <c r="K115" i="33" a="1"/>
  <c r="K115" i="33" s="1"/>
  <c r="K116" i="33" a="1"/>
  <c r="K116" i="33"/>
  <c r="K117" i="33" a="1"/>
  <c r="K117" i="33" s="1"/>
  <c r="K118" i="33" a="1"/>
  <c r="K118" i="33" s="1"/>
  <c r="K119" i="33" a="1"/>
  <c r="K119" i="33" s="1"/>
  <c r="K120" i="33" a="1"/>
  <c r="K120" i="33" s="1"/>
  <c r="K121" i="33" a="1"/>
  <c r="K121" i="33" s="1"/>
  <c r="K122" i="33" a="1"/>
  <c r="K122" i="33" s="1"/>
  <c r="K123" i="33" a="1"/>
  <c r="K123" i="33"/>
  <c r="K124" i="33" a="1"/>
  <c r="K124" i="33" s="1"/>
  <c r="K125" i="33" a="1"/>
  <c r="K125" i="33" s="1"/>
  <c r="K126" i="33" a="1"/>
  <c r="K126" i="33" s="1"/>
  <c r="K127" i="33" a="1"/>
  <c r="K127" i="33"/>
  <c r="K128" i="33" a="1"/>
  <c r="K128" i="33"/>
  <c r="K129" i="33" a="1"/>
  <c r="K129" i="33" s="1"/>
  <c r="K130" i="33" a="1"/>
  <c r="K130" i="33" s="1"/>
  <c r="K131" i="33" a="1"/>
  <c r="K131" i="33" s="1"/>
  <c r="K132" i="33" a="1"/>
  <c r="K132" i="33"/>
  <c r="K133" i="33" a="1"/>
  <c r="K133" i="33" s="1"/>
  <c r="K134" i="33" a="1"/>
  <c r="K134" i="33" s="1"/>
  <c r="K135" i="33" a="1"/>
  <c r="K135" i="33"/>
  <c r="K136" i="33" a="1"/>
  <c r="K136" i="33" s="1"/>
  <c r="K137" i="33" a="1"/>
  <c r="K137" i="33" s="1"/>
  <c r="K138" i="33" a="1"/>
  <c r="K138" i="33" s="1"/>
  <c r="K139" i="33" a="1"/>
  <c r="K139" i="33"/>
  <c r="K140" i="33" a="1"/>
  <c r="K140" i="33"/>
  <c r="K141" i="33" a="1"/>
  <c r="K141" i="33" s="1"/>
  <c r="K142" i="33" a="1"/>
  <c r="K142" i="33"/>
  <c r="K143" i="33" a="1"/>
  <c r="K143" i="33"/>
  <c r="K144" i="33" a="1"/>
  <c r="K144" i="33"/>
  <c r="K145" i="33" a="1"/>
  <c r="K145" i="33" s="1"/>
  <c r="K146" i="33" a="1"/>
  <c r="K146" i="33" s="1"/>
  <c r="K147" i="33" a="1"/>
  <c r="K147" i="33"/>
  <c r="K148" i="33" a="1"/>
  <c r="K148" i="33"/>
  <c r="K149" i="33" a="1"/>
  <c r="K149" i="33" s="1"/>
  <c r="K150" i="33" a="1"/>
  <c r="K150" i="33"/>
  <c r="K151" i="33" a="1"/>
  <c r="K151" i="33"/>
  <c r="K152" i="33" a="1"/>
  <c r="K152" i="33"/>
  <c r="K153" i="33" a="1"/>
  <c r="K153" i="33" s="1"/>
  <c r="K154" i="33" a="1"/>
  <c r="K154" i="33"/>
  <c r="K155" i="33" a="1"/>
  <c r="K155" i="33" s="1"/>
  <c r="K156" i="33" a="1"/>
  <c r="K156" i="33"/>
  <c r="K157" i="33" a="1"/>
  <c r="K157" i="33" s="1"/>
  <c r="K158" i="33" a="1"/>
  <c r="K158" i="33"/>
  <c r="K159" i="33" a="1"/>
  <c r="K159" i="33"/>
  <c r="K160" i="33" a="1"/>
  <c r="K160" i="33"/>
  <c r="K161" i="33" a="1"/>
  <c r="K161" i="33" s="1"/>
  <c r="K162" i="33" a="1"/>
  <c r="K162" i="33"/>
  <c r="K163" i="33" a="1"/>
  <c r="K163" i="33"/>
  <c r="K164" i="33" a="1"/>
  <c r="K164" i="33" s="1"/>
  <c r="K165" i="33" a="1"/>
  <c r="K165" i="33" s="1"/>
  <c r="K166" i="33" a="1"/>
  <c r="K166" i="33"/>
  <c r="K167" i="33" a="1"/>
  <c r="K167" i="33"/>
  <c r="K168" i="33" a="1"/>
  <c r="K168" i="33"/>
  <c r="K169" i="33" a="1"/>
  <c r="K169" i="33" s="1"/>
  <c r="K170" i="33" a="1"/>
  <c r="K170" i="33"/>
  <c r="K171" i="33" a="1"/>
  <c r="K171" i="33"/>
  <c r="K172" i="33" a="1"/>
  <c r="K172" i="33"/>
  <c r="K173" i="33" a="1"/>
  <c r="K173" i="33" s="1"/>
  <c r="K174" i="33" a="1"/>
  <c r="K174" i="33"/>
  <c r="K175" i="33" a="1"/>
  <c r="K175" i="33"/>
  <c r="K176" i="33" a="1"/>
  <c r="K176" i="33"/>
  <c r="K177" i="33" a="1"/>
  <c r="K177" i="33" s="1"/>
  <c r="K178" i="33" a="1"/>
  <c r="K178" i="33" s="1"/>
  <c r="K179" i="33" a="1"/>
  <c r="K179" i="33"/>
  <c r="K180" i="33" a="1"/>
  <c r="K180" i="33"/>
  <c r="K181" i="33" a="1"/>
  <c r="K181" i="33" s="1"/>
  <c r="K182" i="33" a="1"/>
  <c r="K182" i="33"/>
  <c r="K183" i="33" a="1"/>
  <c r="K183" i="33"/>
  <c r="K184" i="33" a="1"/>
  <c r="K184" i="33"/>
  <c r="K185" i="33" a="1"/>
  <c r="K185" i="33" s="1"/>
  <c r="K186" i="33" a="1"/>
  <c r="K186" i="33"/>
  <c r="K187" i="33" a="1"/>
  <c r="K187" i="33" s="1"/>
  <c r="K188" i="33" a="1"/>
  <c r="K188" i="33"/>
  <c r="K189" i="33" a="1"/>
  <c r="K189" i="33"/>
  <c r="K190" i="33" a="1"/>
  <c r="K190" i="33" s="1"/>
  <c r="K191" i="33" a="1"/>
  <c r="K191" i="33" s="1"/>
  <c r="K192" i="33" a="1"/>
  <c r="K192" i="33"/>
  <c r="K193" i="33" a="1"/>
  <c r="K193" i="33"/>
  <c r="K194" i="33" a="1"/>
  <c r="K194" i="33" s="1"/>
  <c r="K195" i="33" a="1"/>
  <c r="K195" i="33" s="1"/>
  <c r="K196" i="33" a="1"/>
  <c r="K196" i="33"/>
  <c r="K197" i="33" a="1"/>
  <c r="K197" i="33"/>
  <c r="K198" i="33" a="1"/>
  <c r="K198" i="33"/>
  <c r="K199" i="33" a="1"/>
  <c r="K199" i="33" s="1"/>
  <c r="K200" i="33" a="1"/>
  <c r="K200" i="33"/>
  <c r="K201" i="33" a="1"/>
  <c r="K201" i="33"/>
  <c r="K202" i="33" a="1"/>
  <c r="K202" i="33"/>
  <c r="K203" i="33" a="1"/>
  <c r="K203" i="33" s="1"/>
  <c r="K204" i="33" a="1"/>
  <c r="K204" i="33"/>
  <c r="K205" i="33" a="1"/>
  <c r="K205" i="33"/>
  <c r="K206" i="33" a="1"/>
  <c r="K206" i="33"/>
  <c r="K207" i="33" a="1"/>
  <c r="K207" i="33" s="1"/>
  <c r="K208" i="33" a="1"/>
  <c r="K208" i="33"/>
  <c r="K209" i="33" a="1"/>
  <c r="K209" i="33"/>
  <c r="K210" i="33" a="1"/>
  <c r="K210" i="33"/>
  <c r="K211" i="33" a="1"/>
  <c r="K211" i="33" s="1"/>
  <c r="K212" i="33" a="1"/>
  <c r="K212" i="33"/>
  <c r="K213" i="33" a="1"/>
  <c r="K213" i="33"/>
  <c r="K214" i="33" a="1"/>
  <c r="K214" i="33"/>
  <c r="K215" i="33" a="1"/>
  <c r="K215" i="33" s="1"/>
  <c r="K216" i="33" a="1"/>
  <c r="K216" i="33"/>
  <c r="K217" i="33" a="1"/>
  <c r="K217" i="33"/>
  <c r="K218" i="33" a="1"/>
  <c r="K218" i="33"/>
  <c r="K219" i="33" a="1"/>
  <c r="K219" i="33" s="1"/>
  <c r="K220" i="33" a="1"/>
  <c r="K220" i="33"/>
  <c r="K221" i="33" a="1"/>
  <c r="K221" i="33"/>
  <c r="K222" i="33" a="1"/>
  <c r="K222" i="33" s="1"/>
  <c r="K223" i="33" a="1"/>
  <c r="K223" i="33" s="1"/>
  <c r="K224" i="33" a="1"/>
  <c r="K224" i="33"/>
  <c r="K225" i="33" a="1"/>
  <c r="K225" i="33"/>
  <c r="K226" i="33" a="1"/>
  <c r="K226" i="33" s="1"/>
  <c r="K227" i="33" a="1"/>
  <c r="K227" i="33" s="1"/>
  <c r="K228" i="33" a="1"/>
  <c r="K228" i="33"/>
  <c r="K229" i="33" a="1"/>
  <c r="K229" i="33"/>
  <c r="K230" i="33" a="1"/>
  <c r="K230" i="33"/>
  <c r="K231" i="33" a="1"/>
  <c r="K231" i="33" s="1"/>
  <c r="K232" i="33" a="1"/>
  <c r="K232" i="33"/>
  <c r="K233" i="33" a="1"/>
  <c r="K233" i="33"/>
  <c r="K234" i="33" a="1"/>
  <c r="K234" i="33"/>
  <c r="K235" i="33" a="1"/>
  <c r="K235" i="33" s="1"/>
  <c r="K236" i="33" a="1"/>
  <c r="K236" i="33"/>
  <c r="K237" i="33" a="1"/>
  <c r="K237" i="33"/>
  <c r="K238" i="33" a="1"/>
  <c r="K238" i="33"/>
  <c r="K239" i="33" a="1"/>
  <c r="K239" i="33" s="1"/>
  <c r="K240" i="33" a="1"/>
  <c r="K240" i="33"/>
  <c r="K241" i="33" a="1"/>
  <c r="K241" i="33"/>
  <c r="K242" i="33" a="1"/>
  <c r="K242" i="33"/>
  <c r="K243" i="33" a="1"/>
  <c r="K243" i="33" s="1"/>
  <c r="K244" i="33" a="1"/>
  <c r="K244" i="33"/>
  <c r="K245" i="33" a="1"/>
  <c r="K245" i="33"/>
  <c r="K246" i="33" a="1"/>
  <c r="K246" i="33"/>
  <c r="K247" i="33" a="1"/>
  <c r="K247" i="33" s="1"/>
  <c r="K248" i="33" a="1"/>
  <c r="K248" i="33"/>
  <c r="K249" i="33" a="1"/>
  <c r="K249" i="33"/>
  <c r="K250" i="33" a="1"/>
  <c r="K250" i="33"/>
  <c r="K251" i="33" a="1"/>
  <c r="K251" i="33" s="1"/>
  <c r="K252" i="33" a="1"/>
  <c r="K252" i="33"/>
  <c r="K253" i="33" a="1"/>
  <c r="K253" i="33"/>
  <c r="K254" i="33" a="1"/>
  <c r="K254" i="33" s="1"/>
  <c r="K255" i="33" a="1"/>
  <c r="K255" i="33" s="1"/>
  <c r="K256" i="33" a="1"/>
  <c r="K256" i="33"/>
  <c r="K257" i="33" a="1"/>
  <c r="K257" i="33"/>
  <c r="K258" i="33" a="1"/>
  <c r="K258" i="33" s="1"/>
  <c r="K259" i="33" a="1"/>
  <c r="K259" i="33" s="1"/>
  <c r="K260" i="33" a="1"/>
  <c r="K260" i="33"/>
  <c r="K261" i="33" a="1"/>
  <c r="K261" i="33"/>
  <c r="K262" i="33" a="1"/>
  <c r="K262" i="33"/>
  <c r="K263" i="33" a="1"/>
  <c r="K263" i="33" s="1"/>
  <c r="K264" i="33" a="1"/>
  <c r="K264" i="33"/>
  <c r="K265" i="33" a="1"/>
  <c r="K265" i="33"/>
  <c r="K266" i="33" a="1"/>
  <c r="K266" i="33"/>
  <c r="K267" i="33" a="1"/>
  <c r="K267" i="33" s="1"/>
  <c r="K268" i="33" a="1"/>
  <c r="K268" i="33"/>
  <c r="K269" i="33" a="1"/>
  <c r="K269" i="33"/>
  <c r="K270" i="33" a="1"/>
  <c r="K270" i="33"/>
  <c r="K271" i="33" a="1"/>
  <c r="K271" i="33" s="1"/>
  <c r="K272" i="33" a="1"/>
  <c r="K272" i="33"/>
  <c r="K273" i="33" a="1"/>
  <c r="K273" i="33"/>
  <c r="K274" i="33" a="1"/>
  <c r="K274" i="33"/>
  <c r="K275" i="33" a="1"/>
  <c r="K275" i="33" s="1"/>
  <c r="K276" i="33" a="1"/>
  <c r="K276" i="33"/>
  <c r="K277" i="33" a="1"/>
  <c r="K277" i="33"/>
  <c r="K278" i="33" a="1"/>
  <c r="K278" i="33"/>
  <c r="K279" i="33" a="1"/>
  <c r="K279" i="33" s="1"/>
  <c r="K280" i="33" a="1"/>
  <c r="K280" i="33"/>
  <c r="K281" i="33" a="1"/>
  <c r="K281" i="33"/>
  <c r="K282" i="33" a="1"/>
  <c r="K282" i="33"/>
  <c r="K283" i="33" a="1"/>
  <c r="K283" i="33" s="1"/>
  <c r="K284" i="33" a="1"/>
  <c r="K284" i="33"/>
  <c r="K285" i="33" a="1"/>
  <c r="K285" i="33"/>
  <c r="K286" i="33" a="1"/>
  <c r="K286" i="33" s="1"/>
  <c r="K287" i="33" a="1"/>
  <c r="K287" i="33" s="1"/>
  <c r="K288" i="33" a="1"/>
  <c r="K288" i="33"/>
  <c r="K289" i="33" a="1"/>
  <c r="K289" i="33"/>
  <c r="K290" i="33" a="1"/>
  <c r="K290" i="33" s="1"/>
  <c r="K291" i="33" a="1"/>
  <c r="K291" i="33" s="1"/>
  <c r="K292" i="33" a="1"/>
  <c r="K292" i="33"/>
  <c r="K293" i="33" a="1"/>
  <c r="K293" i="33"/>
  <c r="K294" i="33" a="1"/>
  <c r="K294" i="33"/>
  <c r="K295" i="33" a="1"/>
  <c r="K295" i="33" s="1"/>
  <c r="K296" i="33" a="1"/>
  <c r="K296" i="33"/>
  <c r="K297" i="33" a="1"/>
  <c r="K297" i="33"/>
  <c r="K298" i="33" a="1"/>
  <c r="K298" i="33"/>
  <c r="K299" i="33" a="1"/>
  <c r="K299" i="33" s="1"/>
  <c r="K300" i="33" a="1"/>
  <c r="K300" i="33"/>
  <c r="K15" i="33" a="1"/>
  <c r="K15" i="33" s="1"/>
  <c r="H21" i="33"/>
  <c r="H16" i="33"/>
  <c r="I16" i="33" a="1"/>
  <c r="I16" i="33"/>
  <c r="H17" i="33"/>
  <c r="I17" i="33" a="1"/>
  <c r="I17" i="33"/>
  <c r="H18" i="33"/>
  <c r="I18" i="33" a="1"/>
  <c r="I18" i="33"/>
  <c r="H19" i="33"/>
  <c r="I19" i="33" a="1"/>
  <c r="I19" i="33" s="1"/>
  <c r="H20" i="33"/>
  <c r="I20" i="33" a="1"/>
  <c r="I20" i="33"/>
  <c r="I21" i="33" a="1"/>
  <c r="I21" i="33" s="1"/>
  <c r="H22" i="33"/>
  <c r="I22" i="33" a="1"/>
  <c r="I22" i="33"/>
  <c r="H23" i="33"/>
  <c r="I23" i="33" a="1"/>
  <c r="I23" i="33"/>
  <c r="H24" i="33"/>
  <c r="I24" i="33" a="1"/>
  <c r="I24" i="33"/>
  <c r="H25" i="33"/>
  <c r="I25" i="33" a="1"/>
  <c r="I25" i="33" s="1"/>
  <c r="H26" i="33"/>
  <c r="I26" i="33" a="1"/>
  <c r="I26" i="33"/>
  <c r="H27" i="33"/>
  <c r="I27" i="33" a="1"/>
  <c r="I27" i="33"/>
  <c r="H28" i="33"/>
  <c r="I28" i="33" a="1"/>
  <c r="I28" i="33"/>
  <c r="H29" i="33"/>
  <c r="I29" i="33" a="1"/>
  <c r="I29" i="33"/>
  <c r="H30" i="33"/>
  <c r="I30" i="33" a="1"/>
  <c r="I30" i="33"/>
  <c r="H31" i="33"/>
  <c r="I31" i="33" a="1"/>
  <c r="I31" i="33"/>
  <c r="H32" i="33"/>
  <c r="I32" i="33" a="1"/>
  <c r="I32" i="33"/>
  <c r="H33" i="33"/>
  <c r="I33" i="33" a="1"/>
  <c r="I33" i="33" s="1"/>
  <c r="H34" i="33"/>
  <c r="I34" i="33" a="1"/>
  <c r="I34" i="33"/>
  <c r="H35" i="33"/>
  <c r="I35" i="33" a="1"/>
  <c r="I35" i="33"/>
  <c r="H36" i="33"/>
  <c r="I36" i="33" a="1"/>
  <c r="I36" i="33"/>
  <c r="H37" i="33"/>
  <c r="I37" i="33" a="1"/>
  <c r="I37" i="33"/>
  <c r="H38" i="33"/>
  <c r="I38" i="33" a="1"/>
  <c r="I38" i="33"/>
  <c r="H39" i="33"/>
  <c r="I39" i="33" a="1"/>
  <c r="I39" i="33"/>
  <c r="H40" i="33"/>
  <c r="I40" i="33" a="1"/>
  <c r="I40" i="33" s="1"/>
  <c r="H41" i="33"/>
  <c r="I41" i="33" a="1"/>
  <c r="I41" i="33" s="1"/>
  <c r="H42" i="33"/>
  <c r="I42" i="33" a="1"/>
  <c r="I42" i="33"/>
  <c r="H43" i="33"/>
  <c r="I43" i="33" a="1"/>
  <c r="I43" i="33" s="1"/>
  <c r="H44" i="33"/>
  <c r="I44" i="33" a="1"/>
  <c r="I44" i="33"/>
  <c r="H45" i="33"/>
  <c r="I45" i="33" a="1"/>
  <c r="I45" i="33"/>
  <c r="H46" i="33"/>
  <c r="I46" i="33" a="1"/>
  <c r="I46" i="33"/>
  <c r="H47" i="33"/>
  <c r="I47" i="33" a="1"/>
  <c r="I47" i="33"/>
  <c r="H48" i="33"/>
  <c r="I48" i="33" a="1"/>
  <c r="I48" i="33" s="1"/>
  <c r="H49" i="33"/>
  <c r="I49" i="33" a="1"/>
  <c r="I49" i="33" s="1"/>
  <c r="H50" i="33"/>
  <c r="I50" i="33" a="1"/>
  <c r="I50" i="33"/>
  <c r="H51" i="33"/>
  <c r="I51" i="33" a="1"/>
  <c r="I51" i="33" s="1"/>
  <c r="H52" i="33"/>
  <c r="I52" i="33" a="1"/>
  <c r="I52" i="33"/>
  <c r="H53" i="33"/>
  <c r="I53" i="33" a="1"/>
  <c r="I53" i="33"/>
  <c r="H54" i="33"/>
  <c r="I54" i="33" a="1"/>
  <c r="I54" i="33" s="1"/>
  <c r="H55" i="33"/>
  <c r="I55" i="33" a="1"/>
  <c r="I55" i="33"/>
  <c r="H56" i="33"/>
  <c r="I56" i="33" a="1"/>
  <c r="I56" i="33"/>
  <c r="H57" i="33"/>
  <c r="I57" i="33" a="1"/>
  <c r="I57" i="33" s="1"/>
  <c r="H58" i="33"/>
  <c r="I58" i="33" a="1"/>
  <c r="I58" i="33"/>
  <c r="H59" i="33"/>
  <c r="I59" i="33" a="1"/>
  <c r="I59" i="33"/>
  <c r="H60" i="33"/>
  <c r="I60" i="33" a="1"/>
  <c r="I60" i="33"/>
  <c r="H61" i="33"/>
  <c r="I61" i="33" a="1"/>
  <c r="I61" i="33"/>
  <c r="H62" i="33"/>
  <c r="I62" i="33" a="1"/>
  <c r="I62" i="33" s="1"/>
  <c r="H63" i="33"/>
  <c r="I63" i="33" a="1"/>
  <c r="I63" i="33"/>
  <c r="H64" i="33"/>
  <c r="I64" i="33" a="1"/>
  <c r="I64" i="33"/>
  <c r="H65" i="33"/>
  <c r="I65" i="33" a="1"/>
  <c r="I65" i="33" s="1"/>
  <c r="H66" i="33"/>
  <c r="I66" i="33" a="1"/>
  <c r="I66" i="33"/>
  <c r="H67" i="33"/>
  <c r="I67" i="33" a="1"/>
  <c r="I67" i="33"/>
  <c r="H68" i="33"/>
  <c r="I68" i="33" a="1"/>
  <c r="I68" i="33"/>
  <c r="H69" i="33"/>
  <c r="I69" i="33" a="1"/>
  <c r="I69" i="33"/>
  <c r="H70" i="33"/>
  <c r="I70" i="33" a="1"/>
  <c r="I70" i="33"/>
  <c r="H71" i="33"/>
  <c r="I71" i="33" a="1"/>
  <c r="I71" i="33"/>
  <c r="H72" i="33"/>
  <c r="I72" i="33" a="1"/>
  <c r="I72" i="33"/>
  <c r="H73" i="33"/>
  <c r="I73" i="33" a="1"/>
  <c r="I73" i="33" s="1"/>
  <c r="H74" i="33"/>
  <c r="I74" i="33" a="1"/>
  <c r="I74" i="33"/>
  <c r="H75" i="33"/>
  <c r="I75" i="33" a="1"/>
  <c r="I75" i="33"/>
  <c r="H76" i="33"/>
  <c r="I76" i="33" a="1"/>
  <c r="I76" i="33"/>
  <c r="H77" i="33"/>
  <c r="I77" i="33" a="1"/>
  <c r="I77" i="33"/>
  <c r="H78" i="33"/>
  <c r="I78" i="33" a="1"/>
  <c r="I78" i="33"/>
  <c r="H79" i="33"/>
  <c r="I79" i="33" a="1"/>
  <c r="I79" i="33"/>
  <c r="H80" i="33"/>
  <c r="I80" i="33" a="1"/>
  <c r="I80" i="33"/>
  <c r="H81" i="33"/>
  <c r="I81" i="33" a="1"/>
  <c r="I81" i="33" s="1"/>
  <c r="H82" i="33"/>
  <c r="I82" i="33" a="1"/>
  <c r="I82" i="33"/>
  <c r="H83" i="33"/>
  <c r="I83" i="33" a="1"/>
  <c r="I83" i="33"/>
  <c r="H84" i="33"/>
  <c r="I84" i="33" a="1"/>
  <c r="I84" i="33"/>
  <c r="H85" i="33"/>
  <c r="I85" i="33" a="1"/>
  <c r="I85" i="33"/>
  <c r="H86" i="33"/>
  <c r="I86" i="33" a="1"/>
  <c r="I86" i="33"/>
  <c r="H87" i="33"/>
  <c r="I87" i="33" a="1"/>
  <c r="I87" i="33"/>
  <c r="H88" i="33"/>
  <c r="I88" i="33" a="1"/>
  <c r="I88" i="33"/>
  <c r="H89" i="33"/>
  <c r="I89" i="33" a="1"/>
  <c r="I89" i="33" s="1"/>
  <c r="H90" i="33"/>
  <c r="I90" i="33" a="1"/>
  <c r="I90" i="33"/>
  <c r="H91" i="33"/>
  <c r="I91" i="33" a="1"/>
  <c r="I91" i="33"/>
  <c r="H92" i="33"/>
  <c r="I92" i="33" a="1"/>
  <c r="I92" i="33"/>
  <c r="H93" i="33"/>
  <c r="I93" i="33" a="1"/>
  <c r="I93" i="33"/>
  <c r="H94" i="33"/>
  <c r="I94" i="33" a="1"/>
  <c r="I94" i="33"/>
  <c r="H95" i="33"/>
  <c r="I95" i="33" a="1"/>
  <c r="I95" i="33"/>
  <c r="H96" i="33"/>
  <c r="I96" i="33" a="1"/>
  <c r="I96" i="33"/>
  <c r="H97" i="33"/>
  <c r="I97" i="33" a="1"/>
  <c r="I97" i="33" s="1"/>
  <c r="H98" i="33"/>
  <c r="I98" i="33" a="1"/>
  <c r="I98" i="33"/>
  <c r="H99" i="33"/>
  <c r="I99" i="33" a="1"/>
  <c r="I99" i="33"/>
  <c r="H100" i="33"/>
  <c r="I100" i="33" a="1"/>
  <c r="I100" i="33"/>
  <c r="H101" i="33"/>
  <c r="I101" i="33" a="1"/>
  <c r="I101" i="33"/>
  <c r="H102" i="33"/>
  <c r="I102" i="33" a="1"/>
  <c r="I102" i="33"/>
  <c r="H103" i="33"/>
  <c r="I103" i="33" a="1"/>
  <c r="I103" i="33"/>
  <c r="H104" i="33"/>
  <c r="I104" i="33" a="1"/>
  <c r="I104" i="33" s="1"/>
  <c r="H105" i="33"/>
  <c r="I105" i="33" a="1"/>
  <c r="I105" i="33" s="1"/>
  <c r="H106" i="33"/>
  <c r="I106" i="33" a="1"/>
  <c r="I106" i="33"/>
  <c r="H107" i="33"/>
  <c r="I107" i="33" a="1"/>
  <c r="I107" i="33" s="1"/>
  <c r="H108" i="33"/>
  <c r="I108" i="33" a="1"/>
  <c r="I108" i="33"/>
  <c r="H109" i="33"/>
  <c r="I109" i="33" a="1"/>
  <c r="I109" i="33"/>
  <c r="H110" i="33"/>
  <c r="I110" i="33" a="1"/>
  <c r="I110" i="33"/>
  <c r="H111" i="33"/>
  <c r="I111" i="33" a="1"/>
  <c r="I111" i="33"/>
  <c r="H112" i="33"/>
  <c r="I112" i="33" a="1"/>
  <c r="I112" i="33" s="1"/>
  <c r="H113" i="33"/>
  <c r="I113" i="33" a="1"/>
  <c r="I113" i="33" s="1"/>
  <c r="H114" i="33"/>
  <c r="I114" i="33" a="1"/>
  <c r="I114" i="33"/>
  <c r="H115" i="33"/>
  <c r="I115" i="33" a="1"/>
  <c r="I115" i="33" s="1"/>
  <c r="H116" i="33"/>
  <c r="I116" i="33" a="1"/>
  <c r="I116" i="33"/>
  <c r="H117" i="33"/>
  <c r="I117" i="33" a="1"/>
  <c r="I117" i="33"/>
  <c r="H118" i="33"/>
  <c r="I118" i="33" a="1"/>
  <c r="I118" i="33" s="1"/>
  <c r="H119" i="33"/>
  <c r="I119" i="33" a="1"/>
  <c r="I119" i="33"/>
  <c r="H120" i="33"/>
  <c r="I120" i="33" a="1"/>
  <c r="I120" i="33"/>
  <c r="H121" i="33"/>
  <c r="I121" i="33" a="1"/>
  <c r="I121" i="33" s="1"/>
  <c r="H122" i="33"/>
  <c r="I122" i="33" a="1"/>
  <c r="I122" i="33"/>
  <c r="H123" i="33"/>
  <c r="I123" i="33" a="1"/>
  <c r="I123" i="33"/>
  <c r="H124" i="33"/>
  <c r="I124" i="33" a="1"/>
  <c r="I124" i="33"/>
  <c r="H125" i="33"/>
  <c r="I125" i="33" a="1"/>
  <c r="I125" i="33"/>
  <c r="H126" i="33"/>
  <c r="I126" i="33" a="1"/>
  <c r="I126" i="33" s="1"/>
  <c r="H127" i="33"/>
  <c r="I127" i="33" a="1"/>
  <c r="I127" i="33"/>
  <c r="H128" i="33"/>
  <c r="I128" i="33" a="1"/>
  <c r="I128" i="33"/>
  <c r="H129" i="33"/>
  <c r="I129" i="33" a="1"/>
  <c r="I129" i="33" s="1"/>
  <c r="H130" i="33"/>
  <c r="I130" i="33" a="1"/>
  <c r="I130" i="33"/>
  <c r="H131" i="33"/>
  <c r="I131" i="33" a="1"/>
  <c r="I131" i="33"/>
  <c r="H132" i="33"/>
  <c r="I132" i="33" a="1"/>
  <c r="I132" i="33"/>
  <c r="H133" i="33"/>
  <c r="I133" i="33" a="1"/>
  <c r="I133" i="33"/>
  <c r="H134" i="33"/>
  <c r="I134" i="33" a="1"/>
  <c r="I134" i="33"/>
  <c r="H135" i="33"/>
  <c r="I135" i="33" a="1"/>
  <c r="I135" i="33"/>
  <c r="H136" i="33"/>
  <c r="I136" i="33" a="1"/>
  <c r="I136" i="33"/>
  <c r="H137" i="33"/>
  <c r="I137" i="33" a="1"/>
  <c r="I137" i="33" s="1"/>
  <c r="H138" i="33"/>
  <c r="I138" i="33" a="1"/>
  <c r="I138" i="33"/>
  <c r="H139" i="33"/>
  <c r="I139" i="33" a="1"/>
  <c r="I139" i="33"/>
  <c r="H140" i="33"/>
  <c r="I140" i="33" a="1"/>
  <c r="I140" i="33"/>
  <c r="H141" i="33"/>
  <c r="I141" i="33" a="1"/>
  <c r="I141" i="33"/>
  <c r="H142" i="33"/>
  <c r="I142" i="33" a="1"/>
  <c r="I142" i="33"/>
  <c r="H143" i="33"/>
  <c r="I143" i="33" a="1"/>
  <c r="I143" i="33"/>
  <c r="H144" i="33"/>
  <c r="I144" i="33" a="1"/>
  <c r="I144" i="33"/>
  <c r="H145" i="33"/>
  <c r="I145" i="33" a="1"/>
  <c r="I145" i="33" s="1"/>
  <c r="H146" i="33"/>
  <c r="I146" i="33" a="1"/>
  <c r="I146" i="33"/>
  <c r="H147" i="33"/>
  <c r="I147" i="33" a="1"/>
  <c r="I147" i="33"/>
  <c r="H148" i="33"/>
  <c r="I148" i="33" a="1"/>
  <c r="I148" i="33"/>
  <c r="H149" i="33"/>
  <c r="I149" i="33" a="1"/>
  <c r="I149" i="33"/>
  <c r="H150" i="33"/>
  <c r="I150" i="33" a="1"/>
  <c r="I150" i="33"/>
  <c r="H151" i="33"/>
  <c r="I151" i="33" a="1"/>
  <c r="I151" i="33"/>
  <c r="H152" i="33"/>
  <c r="I152" i="33" a="1"/>
  <c r="I152" i="33"/>
  <c r="H153" i="33"/>
  <c r="I153" i="33" a="1"/>
  <c r="I153" i="33" s="1"/>
  <c r="H154" i="33"/>
  <c r="I154" i="33" a="1"/>
  <c r="I154" i="33"/>
  <c r="H155" i="33"/>
  <c r="I155" i="33" a="1"/>
  <c r="I155" i="33"/>
  <c r="H156" i="33"/>
  <c r="I156" i="33" a="1"/>
  <c r="I156" i="33"/>
  <c r="H157" i="33"/>
  <c r="I157" i="33" a="1"/>
  <c r="I157" i="33"/>
  <c r="H158" i="33"/>
  <c r="I158" i="33" a="1"/>
  <c r="I158" i="33"/>
  <c r="H159" i="33"/>
  <c r="I159" i="33" a="1"/>
  <c r="I159" i="33"/>
  <c r="H160" i="33"/>
  <c r="I160" i="33" a="1"/>
  <c r="I160" i="33"/>
  <c r="H161" i="33"/>
  <c r="I161" i="33" a="1"/>
  <c r="I161" i="33" s="1"/>
  <c r="H162" i="33"/>
  <c r="I162" i="33" a="1"/>
  <c r="I162" i="33"/>
  <c r="H163" i="33"/>
  <c r="I163" i="33" a="1"/>
  <c r="I163" i="33"/>
  <c r="H164" i="33"/>
  <c r="I164" i="33" a="1"/>
  <c r="I164" i="33"/>
  <c r="H165" i="33"/>
  <c r="I165" i="33" a="1"/>
  <c r="I165" i="33"/>
  <c r="H166" i="33"/>
  <c r="I166" i="33" a="1"/>
  <c r="I166" i="33"/>
  <c r="H167" i="33"/>
  <c r="I167" i="33" a="1"/>
  <c r="I167" i="33"/>
  <c r="H168" i="33"/>
  <c r="I168" i="33" a="1"/>
  <c r="I168" i="33" s="1"/>
  <c r="H169" i="33"/>
  <c r="I169" i="33" a="1"/>
  <c r="I169" i="33" s="1"/>
  <c r="H170" i="33"/>
  <c r="I170" i="33" a="1"/>
  <c r="I170" i="33"/>
  <c r="H171" i="33"/>
  <c r="I171" i="33" a="1"/>
  <c r="I171" i="33" s="1"/>
  <c r="H172" i="33"/>
  <c r="I172" i="33" a="1"/>
  <c r="I172" i="33"/>
  <c r="H173" i="33"/>
  <c r="I173" i="33" a="1"/>
  <c r="I173" i="33"/>
  <c r="H174" i="33"/>
  <c r="I174" i="33" a="1"/>
  <c r="I174" i="33"/>
  <c r="H175" i="33"/>
  <c r="I175" i="33" a="1"/>
  <c r="I175" i="33"/>
  <c r="H176" i="33"/>
  <c r="I176" i="33" a="1"/>
  <c r="I176" i="33" s="1"/>
  <c r="H177" i="33"/>
  <c r="I177" i="33" a="1"/>
  <c r="I177" i="33" s="1"/>
  <c r="H178" i="33"/>
  <c r="I178" i="33" a="1"/>
  <c r="I178" i="33"/>
  <c r="H179" i="33"/>
  <c r="I179" i="33" a="1"/>
  <c r="I179" i="33" s="1"/>
  <c r="H180" i="33"/>
  <c r="I180" i="33" a="1"/>
  <c r="I180" i="33"/>
  <c r="H181" i="33"/>
  <c r="I181" i="33" a="1"/>
  <c r="I181" i="33"/>
  <c r="H182" i="33"/>
  <c r="I182" i="33" a="1"/>
  <c r="I182" i="33" s="1"/>
  <c r="H183" i="33"/>
  <c r="I183" i="33" a="1"/>
  <c r="I183" i="33"/>
  <c r="H184" i="33"/>
  <c r="I184" i="33" a="1"/>
  <c r="I184" i="33"/>
  <c r="H185" i="33"/>
  <c r="I185" i="33" a="1"/>
  <c r="I185" i="33" s="1"/>
  <c r="H186" i="33"/>
  <c r="I186" i="33" a="1"/>
  <c r="I186" i="33"/>
  <c r="H187" i="33"/>
  <c r="I187" i="33" a="1"/>
  <c r="I187" i="33"/>
  <c r="H188" i="33"/>
  <c r="I188" i="33" a="1"/>
  <c r="I188" i="33"/>
  <c r="H189" i="33"/>
  <c r="I189" i="33" a="1"/>
  <c r="I189" i="33"/>
  <c r="H190" i="33"/>
  <c r="I190" i="33" a="1"/>
  <c r="I190" i="33" s="1"/>
  <c r="H191" i="33"/>
  <c r="I191" i="33" a="1"/>
  <c r="I191" i="33"/>
  <c r="H192" i="33"/>
  <c r="I192" i="33" a="1"/>
  <c r="I192" i="33"/>
  <c r="H193" i="33"/>
  <c r="I193" i="33" a="1"/>
  <c r="I193" i="33" s="1"/>
  <c r="H194" i="33"/>
  <c r="I194" i="33" a="1"/>
  <c r="I194" i="33"/>
  <c r="H195" i="33"/>
  <c r="I195" i="33" a="1"/>
  <c r="I195" i="33"/>
  <c r="H196" i="33"/>
  <c r="I196" i="33" a="1"/>
  <c r="I196" i="33"/>
  <c r="H197" i="33"/>
  <c r="I197" i="33" a="1"/>
  <c r="I197" i="33"/>
  <c r="H198" i="33"/>
  <c r="I198" i="33" a="1"/>
  <c r="I198" i="33"/>
  <c r="H199" i="33"/>
  <c r="I199" i="33" a="1"/>
  <c r="I199" i="33"/>
  <c r="H200" i="33"/>
  <c r="I200" i="33" a="1"/>
  <c r="I200" i="33"/>
  <c r="H201" i="33"/>
  <c r="I201" i="33" a="1"/>
  <c r="I201" i="33" s="1"/>
  <c r="H202" i="33"/>
  <c r="I202" i="33" a="1"/>
  <c r="I202" i="33"/>
  <c r="H203" i="33"/>
  <c r="I203" i="33" a="1"/>
  <c r="I203" i="33"/>
  <c r="H204" i="33"/>
  <c r="I204" i="33" a="1"/>
  <c r="I204" i="33"/>
  <c r="H205" i="33"/>
  <c r="I205" i="33" a="1"/>
  <c r="I205" i="33"/>
  <c r="H206" i="33"/>
  <c r="I206" i="33" a="1"/>
  <c r="I206" i="33"/>
  <c r="H207" i="33"/>
  <c r="I207" i="33" a="1"/>
  <c r="I207" i="33"/>
  <c r="H208" i="33"/>
  <c r="I208" i="33" a="1"/>
  <c r="I208" i="33"/>
  <c r="H209" i="33"/>
  <c r="I209" i="33" a="1"/>
  <c r="I209" i="33" s="1"/>
  <c r="H210" i="33"/>
  <c r="I210" i="33" a="1"/>
  <c r="I210" i="33"/>
  <c r="H211" i="33"/>
  <c r="I211" i="33" a="1"/>
  <c r="I211" i="33"/>
  <c r="H212" i="33"/>
  <c r="I212" i="33" a="1"/>
  <c r="I212" i="33"/>
  <c r="H213" i="33"/>
  <c r="I213" i="33" a="1"/>
  <c r="I213" i="33"/>
  <c r="H214" i="33"/>
  <c r="I214" i="33" a="1"/>
  <c r="I214" i="33"/>
  <c r="H215" i="33"/>
  <c r="I215" i="33" a="1"/>
  <c r="I215" i="33"/>
  <c r="H216" i="33"/>
  <c r="I216" i="33" a="1"/>
  <c r="I216" i="33"/>
  <c r="H217" i="33"/>
  <c r="I217" i="33" a="1"/>
  <c r="I217" i="33" s="1"/>
  <c r="H218" i="33"/>
  <c r="I218" i="33" a="1"/>
  <c r="I218" i="33"/>
  <c r="H219" i="33"/>
  <c r="I219" i="33" a="1"/>
  <c r="I219" i="33"/>
  <c r="H220" i="33"/>
  <c r="I220" i="33" a="1"/>
  <c r="I220" i="33"/>
  <c r="H221" i="33"/>
  <c r="I221" i="33" a="1"/>
  <c r="I221" i="33"/>
  <c r="H222" i="33"/>
  <c r="I222" i="33" a="1"/>
  <c r="I222" i="33"/>
  <c r="H223" i="33"/>
  <c r="I223" i="33" a="1"/>
  <c r="I223" i="33"/>
  <c r="H224" i="33"/>
  <c r="I224" i="33" a="1"/>
  <c r="I224" i="33"/>
  <c r="H225" i="33"/>
  <c r="I225" i="33" a="1"/>
  <c r="I225" i="33" s="1"/>
  <c r="H226" i="33"/>
  <c r="I226" i="33" a="1"/>
  <c r="I226" i="33"/>
  <c r="H227" i="33"/>
  <c r="I227" i="33" a="1"/>
  <c r="I227" i="33"/>
  <c r="H228" i="33"/>
  <c r="I228" i="33" a="1"/>
  <c r="I228" i="33"/>
  <c r="H229" i="33"/>
  <c r="I229" i="33" a="1"/>
  <c r="I229" i="33"/>
  <c r="H230" i="33"/>
  <c r="I230" i="33" a="1"/>
  <c r="I230" i="33"/>
  <c r="H231" i="33"/>
  <c r="I231" i="33" a="1"/>
  <c r="I231" i="33"/>
  <c r="H232" i="33"/>
  <c r="I232" i="33" a="1"/>
  <c r="I232" i="33" s="1"/>
  <c r="H233" i="33"/>
  <c r="I233" i="33" a="1"/>
  <c r="I233" i="33" s="1"/>
  <c r="H234" i="33"/>
  <c r="I234" i="33" a="1"/>
  <c r="I234" i="33"/>
  <c r="H235" i="33"/>
  <c r="I235" i="33" a="1"/>
  <c r="I235" i="33" s="1"/>
  <c r="H236" i="33"/>
  <c r="I236" i="33" a="1"/>
  <c r="I236" i="33"/>
  <c r="H237" i="33"/>
  <c r="I237" i="33" a="1"/>
  <c r="I237" i="33"/>
  <c r="H238" i="33"/>
  <c r="I238" i="33" a="1"/>
  <c r="I238" i="33"/>
  <c r="H239" i="33"/>
  <c r="I239" i="33" a="1"/>
  <c r="I239" i="33"/>
  <c r="H240" i="33"/>
  <c r="I240" i="33" a="1"/>
  <c r="I240" i="33" s="1"/>
  <c r="H241" i="33"/>
  <c r="I241" i="33" a="1"/>
  <c r="I241" i="33" s="1"/>
  <c r="H242" i="33"/>
  <c r="I242" i="33" a="1"/>
  <c r="I242" i="33"/>
  <c r="H243" i="33"/>
  <c r="I243" i="33" a="1"/>
  <c r="I243" i="33" s="1"/>
  <c r="H244" i="33"/>
  <c r="I244" i="33" a="1"/>
  <c r="I244" i="33"/>
  <c r="H245" i="33"/>
  <c r="I245" i="33" a="1"/>
  <c r="I245" i="33"/>
  <c r="H246" i="33"/>
  <c r="I246" i="33" a="1"/>
  <c r="I246" i="33" s="1"/>
  <c r="H247" i="33"/>
  <c r="I247" i="33" a="1"/>
  <c r="I247" i="33"/>
  <c r="H248" i="33"/>
  <c r="I248" i="33" a="1"/>
  <c r="I248" i="33"/>
  <c r="H249" i="33"/>
  <c r="I249" i="33" a="1"/>
  <c r="I249" i="33" s="1"/>
  <c r="H250" i="33"/>
  <c r="I250" i="33" a="1"/>
  <c r="I250" i="33"/>
  <c r="H251" i="33"/>
  <c r="I251" i="33" a="1"/>
  <c r="I251" i="33"/>
  <c r="H252" i="33"/>
  <c r="I252" i="33" a="1"/>
  <c r="I252" i="33"/>
  <c r="H253" i="33"/>
  <c r="I253" i="33" a="1"/>
  <c r="I253" i="33"/>
  <c r="H254" i="33"/>
  <c r="I254" i="33" a="1"/>
  <c r="I254" i="33" s="1"/>
  <c r="H255" i="33"/>
  <c r="I255" i="33" a="1"/>
  <c r="I255" i="33"/>
  <c r="H256" i="33"/>
  <c r="I256" i="33" a="1"/>
  <c r="I256" i="33"/>
  <c r="H257" i="33"/>
  <c r="I257" i="33" a="1"/>
  <c r="I257" i="33" s="1"/>
  <c r="H258" i="33"/>
  <c r="I258" i="33" a="1"/>
  <c r="I258" i="33"/>
  <c r="H259" i="33"/>
  <c r="I259" i="33" a="1"/>
  <c r="I259" i="33"/>
  <c r="H260" i="33"/>
  <c r="I260" i="33" a="1"/>
  <c r="I260" i="33"/>
  <c r="H261" i="33"/>
  <c r="I261" i="33" a="1"/>
  <c r="I261" i="33"/>
  <c r="H262" i="33"/>
  <c r="I262" i="33" a="1"/>
  <c r="I262" i="33"/>
  <c r="H263" i="33"/>
  <c r="I263" i="33" a="1"/>
  <c r="I263" i="33"/>
  <c r="H264" i="33"/>
  <c r="I264" i="33" a="1"/>
  <c r="I264" i="33"/>
  <c r="H265" i="33"/>
  <c r="I265" i="33" a="1"/>
  <c r="I265" i="33" s="1"/>
  <c r="H266" i="33"/>
  <c r="I266" i="33" a="1"/>
  <c r="I266" i="33"/>
  <c r="H267" i="33"/>
  <c r="I267" i="33" a="1"/>
  <c r="I267" i="33"/>
  <c r="H268" i="33"/>
  <c r="I268" i="33" a="1"/>
  <c r="I268" i="33"/>
  <c r="H269" i="33"/>
  <c r="I269" i="33" a="1"/>
  <c r="I269" i="33"/>
  <c r="H270" i="33"/>
  <c r="I270" i="33" a="1"/>
  <c r="I270" i="33"/>
  <c r="H271" i="33"/>
  <c r="I271" i="33" a="1"/>
  <c r="I271" i="33"/>
  <c r="H272" i="33"/>
  <c r="I272" i="33" a="1"/>
  <c r="I272" i="33"/>
  <c r="H273" i="33"/>
  <c r="I273" i="33" a="1"/>
  <c r="I273" i="33" s="1"/>
  <c r="H274" i="33"/>
  <c r="I274" i="33" a="1"/>
  <c r="I274" i="33"/>
  <c r="H275" i="33"/>
  <c r="I275" i="33" a="1"/>
  <c r="I275" i="33"/>
  <c r="H276" i="33"/>
  <c r="I276" i="33" a="1"/>
  <c r="I276" i="33"/>
  <c r="H277" i="33"/>
  <c r="I277" i="33" a="1"/>
  <c r="I277" i="33"/>
  <c r="H278" i="33"/>
  <c r="I278" i="33" a="1"/>
  <c r="I278" i="33"/>
  <c r="H279" i="33"/>
  <c r="I279" i="33" a="1"/>
  <c r="I279" i="33"/>
  <c r="H280" i="33"/>
  <c r="I280" i="33" a="1"/>
  <c r="I280" i="33"/>
  <c r="H281" i="33"/>
  <c r="I281" i="33" a="1"/>
  <c r="I281" i="33" s="1"/>
  <c r="H282" i="33"/>
  <c r="I282" i="33" a="1"/>
  <c r="I282" i="33"/>
  <c r="H283" i="33"/>
  <c r="I283" i="33" a="1"/>
  <c r="I283" i="33"/>
  <c r="H284" i="33"/>
  <c r="I284" i="33" a="1"/>
  <c r="I284" i="33"/>
  <c r="H285" i="33"/>
  <c r="I285" i="33" a="1"/>
  <c r="I285" i="33"/>
  <c r="H286" i="33"/>
  <c r="I286" i="33" a="1"/>
  <c r="I286" i="33"/>
  <c r="H287" i="33"/>
  <c r="I287" i="33" a="1"/>
  <c r="I287" i="33"/>
  <c r="H288" i="33"/>
  <c r="I288" i="33" a="1"/>
  <c r="I288" i="33"/>
  <c r="H289" i="33"/>
  <c r="I289" i="33" a="1"/>
  <c r="I289" i="33" s="1"/>
  <c r="H290" i="33"/>
  <c r="I290" i="33" a="1"/>
  <c r="I290" i="33"/>
  <c r="H291" i="33"/>
  <c r="I291" i="33" a="1"/>
  <c r="I291" i="33"/>
  <c r="H292" i="33"/>
  <c r="I292" i="33" a="1"/>
  <c r="I292" i="33"/>
  <c r="H293" i="33"/>
  <c r="I293" i="33" a="1"/>
  <c r="I293" i="33"/>
  <c r="H294" i="33"/>
  <c r="I294" i="33" a="1"/>
  <c r="I294" i="33"/>
  <c r="H295" i="33"/>
  <c r="I295" i="33" a="1"/>
  <c r="I295" i="33"/>
  <c r="H296" i="33"/>
  <c r="I296" i="33" a="1"/>
  <c r="I296" i="33" s="1"/>
  <c r="H297" i="33"/>
  <c r="I297" i="33" a="1"/>
  <c r="I297" i="33" s="1"/>
  <c r="H298" i="33"/>
  <c r="I298" i="33" a="1"/>
  <c r="I298" i="33"/>
  <c r="H299" i="33"/>
  <c r="I299" i="33" a="1"/>
  <c r="I299" i="33" s="1"/>
  <c r="H300" i="33"/>
  <c r="I300" i="33" a="1"/>
  <c r="I300" i="33"/>
  <c r="I15" i="33" a="1"/>
  <c r="I15" i="33" s="1"/>
  <c r="H15" i="33"/>
  <c r="Y58" i="33"/>
  <c r="Z273" i="33" l="1"/>
  <c r="Z127" i="33"/>
  <c r="Z219" i="33"/>
  <c r="Z72" i="33"/>
  <c r="Z291" i="33"/>
  <c r="Z255" i="33"/>
  <c r="Z218" i="33"/>
  <c r="Z182" i="33"/>
  <c r="Z145" i="33"/>
  <c r="Z108" i="33"/>
  <c r="Z60" i="33"/>
  <c r="Z17" i="33"/>
  <c r="Y290" i="33"/>
  <c r="Y177" i="33"/>
  <c r="Y87" i="33"/>
  <c r="Z236" i="33"/>
  <c r="Z90" i="33"/>
  <c r="Y249" i="33"/>
  <c r="Z272" i="33"/>
  <c r="Z199" i="33"/>
  <c r="Z126" i="33"/>
  <c r="Z35" i="33"/>
  <c r="Y131" i="33"/>
  <c r="Z292" i="33"/>
  <c r="Z183" i="33"/>
  <c r="Z110" i="33"/>
  <c r="Y205" i="33"/>
  <c r="Y279" i="33"/>
  <c r="Y175" i="33"/>
  <c r="Y59" i="33"/>
  <c r="Z200" i="33"/>
  <c r="Z36" i="33"/>
  <c r="Y132" i="33"/>
  <c r="Z235" i="33"/>
  <c r="Z162" i="33"/>
  <c r="Z79" i="33"/>
  <c r="Y217" i="33"/>
  <c r="Z298" i="33"/>
  <c r="Z262" i="33"/>
  <c r="Z225" i="33"/>
  <c r="Z188" i="33"/>
  <c r="Z152" i="33"/>
  <c r="Z115" i="33"/>
  <c r="Z73" i="33"/>
  <c r="Z24" i="33"/>
  <c r="Y102" i="33"/>
  <c r="Y294" i="33"/>
  <c r="Z290" i="33"/>
  <c r="Z254" i="33"/>
  <c r="Z217" i="33"/>
  <c r="Z180" i="33"/>
  <c r="Z144" i="33"/>
  <c r="Z107" i="33"/>
  <c r="Z55" i="33"/>
  <c r="Z280" i="33"/>
  <c r="Z243" i="33"/>
  <c r="Z207" i="33"/>
  <c r="Z170" i="33"/>
  <c r="Z134" i="33"/>
  <c r="Z97" i="33"/>
  <c r="Z54" i="33"/>
  <c r="Y251" i="33"/>
  <c r="Y162" i="33"/>
  <c r="W16" i="33"/>
  <c r="Y16" i="33"/>
  <c r="Y24" i="33"/>
  <c r="Y32" i="33"/>
  <c r="Y40" i="33"/>
  <c r="Y48" i="33"/>
  <c r="Y56" i="33"/>
  <c r="Y64" i="33"/>
  <c r="Y72" i="33"/>
  <c r="Y80" i="33"/>
  <c r="Y88" i="33"/>
  <c r="Y96" i="33"/>
  <c r="Y104" i="33"/>
  <c r="Y112" i="33"/>
  <c r="Y120" i="33"/>
  <c r="Y128" i="33"/>
  <c r="Y136" i="33"/>
  <c r="Y144" i="33"/>
  <c r="Y152" i="33"/>
  <c r="Y160" i="33"/>
  <c r="Y168" i="33"/>
  <c r="Y176" i="33"/>
  <c r="Y184" i="33"/>
  <c r="Y192" i="33"/>
  <c r="Y200" i="33"/>
  <c r="Y208" i="33"/>
  <c r="Y216" i="33"/>
  <c r="Y224" i="33"/>
  <c r="Y232" i="33"/>
  <c r="Y240" i="33"/>
  <c r="Y248" i="33"/>
  <c r="Y256" i="33"/>
  <c r="Y264" i="33"/>
  <c r="Y272" i="33"/>
  <c r="Y280" i="33"/>
  <c r="Y288" i="33"/>
  <c r="Y296" i="33"/>
  <c r="Y17" i="33"/>
  <c r="Y26" i="33"/>
  <c r="Y35" i="33"/>
  <c r="Y44" i="33"/>
  <c r="Y53" i="33"/>
  <c r="Y62" i="33"/>
  <c r="Y71" i="33"/>
  <c r="Y81" i="33"/>
  <c r="Y90" i="33"/>
  <c r="Y99" i="33"/>
  <c r="Y108" i="33"/>
  <c r="Y117" i="33"/>
  <c r="Y126" i="33"/>
  <c r="Y135" i="33"/>
  <c r="Y145" i="33"/>
  <c r="Y154" i="33"/>
  <c r="Y163" i="33"/>
  <c r="Y172" i="33"/>
  <c r="Y181" i="33"/>
  <c r="Y190" i="33"/>
  <c r="Y199" i="33"/>
  <c r="Y209" i="33"/>
  <c r="Y218" i="33"/>
  <c r="Y227" i="33"/>
  <c r="Y236" i="33"/>
  <c r="Y245" i="33"/>
  <c r="Y254" i="33"/>
  <c r="Y263" i="33"/>
  <c r="Y273" i="33"/>
  <c r="Y282" i="33"/>
  <c r="Y291" i="33"/>
  <c r="Y300" i="33"/>
  <c r="Y18" i="33"/>
  <c r="Y27" i="33"/>
  <c r="Y36" i="33"/>
  <c r="Y45" i="33"/>
  <c r="Y54" i="33"/>
  <c r="Y63" i="33"/>
  <c r="Y73" i="33"/>
  <c r="Y82" i="33"/>
  <c r="Y91" i="33"/>
  <c r="Y100" i="33"/>
  <c r="Y109" i="33"/>
  <c r="Y118" i="33"/>
  <c r="Y127" i="33"/>
  <c r="Y137" i="33"/>
  <c r="Y146" i="33"/>
  <c r="Y155" i="33"/>
  <c r="Y164" i="33"/>
  <c r="Y173" i="33"/>
  <c r="Y182" i="33"/>
  <c r="Y191" i="33"/>
  <c r="Y201" i="33"/>
  <c r="Y210" i="33"/>
  <c r="Y219" i="33"/>
  <c r="Y228" i="33"/>
  <c r="Y237" i="33"/>
  <c r="Y246" i="33"/>
  <c r="Y255" i="33"/>
  <c r="Y265" i="33"/>
  <c r="Y274" i="33"/>
  <c r="Y283" i="33"/>
  <c r="Y292" i="33"/>
  <c r="Y15" i="33"/>
  <c r="Z21" i="33"/>
  <c r="Z29" i="33"/>
  <c r="Z37" i="33"/>
  <c r="Z45" i="33"/>
  <c r="Z53" i="33"/>
  <c r="Z61" i="33"/>
  <c r="Z69" i="33"/>
  <c r="Z77" i="33"/>
  <c r="Z85" i="33"/>
  <c r="Z93" i="33"/>
  <c r="Z101" i="33"/>
  <c r="Z109" i="33"/>
  <c r="Z117" i="33"/>
  <c r="Z125" i="33"/>
  <c r="Z133" i="33"/>
  <c r="Z141" i="33"/>
  <c r="Z149" i="33"/>
  <c r="Z157" i="33"/>
  <c r="Z165" i="33"/>
  <c r="Z173" i="33"/>
  <c r="Z181" i="33"/>
  <c r="Z189" i="33"/>
  <c r="Z197" i="33"/>
  <c r="Z205" i="33"/>
  <c r="Z213" i="33"/>
  <c r="Z221" i="33"/>
  <c r="Z229" i="33"/>
  <c r="Z237" i="33"/>
  <c r="Z245" i="33"/>
  <c r="Z253" i="33"/>
  <c r="Z261" i="33"/>
  <c r="Z269" i="33"/>
  <c r="Z277" i="33"/>
  <c r="Z285" i="33"/>
  <c r="Z293" i="33"/>
  <c r="Z15" i="33"/>
  <c r="Y19" i="33"/>
  <c r="Y28" i="33"/>
  <c r="Y37" i="33"/>
  <c r="Y46" i="33"/>
  <c r="Y55" i="33"/>
  <c r="Y65" i="33"/>
  <c r="Y74" i="33"/>
  <c r="Y83" i="33"/>
  <c r="Y92" i="33"/>
  <c r="Y101" i="33"/>
  <c r="Y110" i="33"/>
  <c r="Y119" i="33"/>
  <c r="Y129" i="33"/>
  <c r="Y138" i="33"/>
  <c r="Y147" i="33"/>
  <c r="Y156" i="33"/>
  <c r="Y165" i="33"/>
  <c r="Y174" i="33"/>
  <c r="Y183" i="33"/>
  <c r="Y193" i="33"/>
  <c r="Y202" i="33"/>
  <c r="Y211" i="33"/>
  <c r="Y220" i="33"/>
  <c r="Y229" i="33"/>
  <c r="Y238" i="33"/>
  <c r="Y247" i="33"/>
  <c r="Y257" i="33"/>
  <c r="Y266" i="33"/>
  <c r="Y275" i="33"/>
  <c r="Y284" i="33"/>
  <c r="Y293" i="33"/>
  <c r="Y20" i="33"/>
  <c r="Y33" i="33"/>
  <c r="Y49" i="33"/>
  <c r="Y61" i="33"/>
  <c r="Y77" i="33"/>
  <c r="Y93" i="33"/>
  <c r="Y106" i="33"/>
  <c r="Y122" i="33"/>
  <c r="Y134" i="33"/>
  <c r="Y150" i="33"/>
  <c r="Y166" i="33"/>
  <c r="Y179" i="33"/>
  <c r="Y195" i="33"/>
  <c r="Y207" i="33"/>
  <c r="Y223" i="33"/>
  <c r="Y239" i="33"/>
  <c r="Y252" i="33"/>
  <c r="Y268" i="33"/>
  <c r="Y281" i="33"/>
  <c r="Y297" i="33"/>
  <c r="Z19" i="33"/>
  <c r="Z28" i="33"/>
  <c r="Z38" i="33"/>
  <c r="Z47" i="33"/>
  <c r="Z56" i="33"/>
  <c r="Z65" i="33"/>
  <c r="Z74" i="33"/>
  <c r="Z83" i="33"/>
  <c r="Z92" i="33"/>
  <c r="Z102" i="33"/>
  <c r="Z111" i="33"/>
  <c r="Z120" i="33"/>
  <c r="Z129" i="33"/>
  <c r="Z138" i="33"/>
  <c r="Z147" i="33"/>
  <c r="Z156" i="33"/>
  <c r="Z166" i="33"/>
  <c r="Z175" i="33"/>
  <c r="Z184" i="33"/>
  <c r="Z193" i="33"/>
  <c r="Z202" i="33"/>
  <c r="Z211" i="33"/>
  <c r="Z220" i="33"/>
  <c r="Z230" i="33"/>
  <c r="Z239" i="33"/>
  <c r="Z248" i="33"/>
  <c r="Z257" i="33"/>
  <c r="Z266" i="33"/>
  <c r="Z275" i="33"/>
  <c r="Z284" i="33"/>
  <c r="Z294" i="33"/>
  <c r="Y21" i="33"/>
  <c r="Y34" i="33"/>
  <c r="Y50" i="33"/>
  <c r="Y66" i="33"/>
  <c r="Y78" i="33"/>
  <c r="Y94" i="33"/>
  <c r="Y107" i="33"/>
  <c r="Y123" i="33"/>
  <c r="Y139" i="33"/>
  <c r="Y151" i="33"/>
  <c r="Y167" i="33"/>
  <c r="Y180" i="33"/>
  <c r="Y196" i="33"/>
  <c r="Y212" i="33"/>
  <c r="Y225" i="33"/>
  <c r="Y241" i="33"/>
  <c r="Y253" i="33"/>
  <c r="Y269" i="33"/>
  <c r="Y285" i="33"/>
  <c r="Y298" i="33"/>
  <c r="Z20" i="33"/>
  <c r="Z30" i="33"/>
  <c r="Z39" i="33"/>
  <c r="Z48" i="33"/>
  <c r="Z57" i="33"/>
  <c r="Z66" i="33"/>
  <c r="Z75" i="33"/>
  <c r="Z84" i="33"/>
  <c r="Z94" i="33"/>
  <c r="Z103" i="33"/>
  <c r="Z112" i="33"/>
  <c r="Z121" i="33"/>
  <c r="Z130" i="33"/>
  <c r="Z139" i="33"/>
  <c r="Z148" i="33"/>
  <c r="Z158" i="33"/>
  <c r="Z167" i="33"/>
  <c r="Z176" i="33"/>
  <c r="Z185" i="33"/>
  <c r="Z194" i="33"/>
  <c r="Z203" i="33"/>
  <c r="Z212" i="33"/>
  <c r="Z222" i="33"/>
  <c r="Z231" i="33"/>
  <c r="Z240" i="33"/>
  <c r="Z249" i="33"/>
  <c r="Z258" i="33"/>
  <c r="Z267" i="33"/>
  <c r="Z276" i="33"/>
  <c r="Z286" i="33"/>
  <c r="Z295" i="33"/>
  <c r="Y22" i="33"/>
  <c r="Y38" i="33"/>
  <c r="Y51" i="33"/>
  <c r="Y67" i="33"/>
  <c r="Y79" i="33"/>
  <c r="Y95" i="33"/>
  <c r="Y111" i="33"/>
  <c r="Y124" i="33"/>
  <c r="Y140" i="33"/>
  <c r="Y153" i="33"/>
  <c r="Y169" i="33"/>
  <c r="Y185" i="33"/>
  <c r="Y197" i="33"/>
  <c r="Y213" i="33"/>
  <c r="Y226" i="33"/>
  <c r="Y242" i="33"/>
  <c r="Y258" i="33"/>
  <c r="Y270" i="33"/>
  <c r="Y286" i="33"/>
  <c r="Y299" i="33"/>
  <c r="Z22" i="33"/>
  <c r="Z31" i="33"/>
  <c r="Z40" i="33"/>
  <c r="Z49" i="33"/>
  <c r="Z58" i="33"/>
  <c r="Z67" i="33"/>
  <c r="Z76" i="33"/>
  <c r="Z86" i="33"/>
  <c r="Z95" i="33"/>
  <c r="Z104" i="33"/>
  <c r="Z113" i="33"/>
  <c r="Z122" i="33"/>
  <c r="Z131" i="33"/>
  <c r="Z140" i="33"/>
  <c r="Z150" i="33"/>
  <c r="Z159" i="33"/>
  <c r="Z168" i="33"/>
  <c r="Z177" i="33"/>
  <c r="Z186" i="33"/>
  <c r="Z195" i="33"/>
  <c r="Z204" i="33"/>
  <c r="Z214" i="33"/>
  <c r="Z223" i="33"/>
  <c r="Z232" i="33"/>
  <c r="Z241" i="33"/>
  <c r="Z250" i="33"/>
  <c r="Z259" i="33"/>
  <c r="Z268" i="33"/>
  <c r="Z278" i="33"/>
  <c r="Z287" i="33"/>
  <c r="Z296" i="33"/>
  <c r="Y23" i="33"/>
  <c r="Y39" i="33"/>
  <c r="Y52" i="33"/>
  <c r="Y68" i="33"/>
  <c r="Y84" i="33"/>
  <c r="Y97" i="33"/>
  <c r="Y113" i="33"/>
  <c r="Y125" i="33"/>
  <c r="Y141" i="33"/>
  <c r="Y157" i="33"/>
  <c r="Y170" i="33"/>
  <c r="Y186" i="33"/>
  <c r="Y198" i="33"/>
  <c r="Y214" i="33"/>
  <c r="Y230" i="33"/>
  <c r="Y243" i="33"/>
  <c r="Y259" i="33"/>
  <c r="Y271" i="33"/>
  <c r="Y287" i="33"/>
  <c r="Z23" i="33"/>
  <c r="Z32" i="33"/>
  <c r="Z41" i="33"/>
  <c r="Z50" i="33"/>
  <c r="Z59" i="33"/>
  <c r="Z68" i="33"/>
  <c r="Z78" i="33"/>
  <c r="Z87" i="33"/>
  <c r="Z96" i="33"/>
  <c r="Z105" i="33"/>
  <c r="Z114" i="33"/>
  <c r="Z123" i="33"/>
  <c r="Z132" i="33"/>
  <c r="Z142" i="33"/>
  <c r="Z151" i="33"/>
  <c r="Z160" i="33"/>
  <c r="Z169" i="33"/>
  <c r="Z178" i="33"/>
  <c r="Z187" i="33"/>
  <c r="Z196" i="33"/>
  <c r="Z206" i="33"/>
  <c r="Z215" i="33"/>
  <c r="Z224" i="33"/>
  <c r="Z233" i="33"/>
  <c r="Z242" i="33"/>
  <c r="Z251" i="33"/>
  <c r="Z260" i="33"/>
  <c r="Z270" i="33"/>
  <c r="Z279" i="33"/>
  <c r="Z288" i="33"/>
  <c r="Z297" i="33"/>
  <c r="Y25" i="33"/>
  <c r="Y41" i="33"/>
  <c r="Y57" i="33"/>
  <c r="Y69" i="33"/>
  <c r="Y85" i="33"/>
  <c r="Y98" i="33"/>
  <c r="Y114" i="33"/>
  <c r="Y130" i="33"/>
  <c r="Y142" i="33"/>
  <c r="Y158" i="33"/>
  <c r="Y171" i="33"/>
  <c r="Y187" i="33"/>
  <c r="Y203" i="33"/>
  <c r="Y215" i="33"/>
  <c r="Y231" i="33"/>
  <c r="Y244" i="33"/>
  <c r="Y260" i="33"/>
  <c r="Y276" i="33"/>
  <c r="Y289" i="33"/>
  <c r="Y29" i="33"/>
  <c r="Y60" i="33"/>
  <c r="Y103" i="33"/>
  <c r="Y143" i="33"/>
  <c r="Y178" i="33"/>
  <c r="Y221" i="33"/>
  <c r="Y261" i="33"/>
  <c r="Y295" i="33"/>
  <c r="Z25" i="33"/>
  <c r="Z43" i="33"/>
  <c r="Z62" i="33"/>
  <c r="Z80" i="33"/>
  <c r="Z98" i="33"/>
  <c r="Z116" i="33"/>
  <c r="Z135" i="33"/>
  <c r="Z153" i="33"/>
  <c r="Z171" i="33"/>
  <c r="Z190" i="33"/>
  <c r="Z208" i="33"/>
  <c r="Z226" i="33"/>
  <c r="Z244" i="33"/>
  <c r="Z263" i="33"/>
  <c r="Z281" i="33"/>
  <c r="Z299" i="33"/>
  <c r="Y30" i="33"/>
  <c r="Y70" i="33"/>
  <c r="Y105" i="33"/>
  <c r="Y148" i="33"/>
  <c r="Y188" i="33"/>
  <c r="Y222" i="33"/>
  <c r="Y262" i="33"/>
  <c r="Z26" i="33"/>
  <c r="Z44" i="33"/>
  <c r="Z63" i="33"/>
  <c r="Z81" i="33"/>
  <c r="Z99" i="33"/>
  <c r="Z118" i="33"/>
  <c r="Z136" i="33"/>
  <c r="Z154" i="33"/>
  <c r="Z172" i="33"/>
  <c r="Z191" i="33"/>
  <c r="Z209" i="33"/>
  <c r="Z227" i="33"/>
  <c r="Z246" i="33"/>
  <c r="Z264" i="33"/>
  <c r="Z282" i="33"/>
  <c r="Z300" i="33"/>
  <c r="Y31" i="33"/>
  <c r="Z27" i="33"/>
  <c r="Z46" i="33"/>
  <c r="Z64" i="33"/>
  <c r="Z82" i="33"/>
  <c r="Z100" i="33"/>
  <c r="Z119" i="33"/>
  <c r="Z137" i="33"/>
  <c r="Z155" i="33"/>
  <c r="Z174" i="33"/>
  <c r="Z192" i="33"/>
  <c r="Z210" i="33"/>
  <c r="Z228" i="33"/>
  <c r="Z247" i="33"/>
  <c r="Z265" i="33"/>
  <c r="Z283" i="33"/>
  <c r="Y76" i="33"/>
  <c r="Y116" i="33"/>
  <c r="Y159" i="33"/>
  <c r="Y234" i="33"/>
  <c r="Y277" i="33"/>
  <c r="Z88" i="33"/>
  <c r="Z179" i="33"/>
  <c r="Z216" i="33"/>
  <c r="Z252" i="33"/>
  <c r="Z289" i="33"/>
  <c r="Y43" i="33"/>
  <c r="Y121" i="33"/>
  <c r="Y161" i="33"/>
  <c r="Y204" i="33"/>
  <c r="Y235" i="33"/>
  <c r="Y278" i="33"/>
  <c r="Z16" i="33"/>
  <c r="Z34" i="33"/>
  <c r="Z52" i="33"/>
  <c r="Z71" i="33"/>
  <c r="Z89" i="33"/>
  <c r="Y75" i="33"/>
  <c r="Y115" i="33"/>
  <c r="Y149" i="33"/>
  <c r="Y189" i="33"/>
  <c r="Y233" i="33"/>
  <c r="Y267" i="33"/>
  <c r="Y42" i="33"/>
  <c r="Y194" i="33"/>
  <c r="Z33" i="33"/>
  <c r="Z51" i="33"/>
  <c r="Z70" i="33"/>
  <c r="Z106" i="33"/>
  <c r="Z124" i="33"/>
  <c r="Z143" i="33"/>
  <c r="Z161" i="33"/>
  <c r="Z198" i="33"/>
  <c r="Z234" i="33"/>
  <c r="Z271" i="33"/>
  <c r="Y86" i="33"/>
  <c r="Z163" i="33"/>
  <c r="Y206" i="33"/>
  <c r="Z256" i="33"/>
  <c r="Z146" i="33"/>
  <c r="Z18" i="33"/>
  <c r="Y89" i="33"/>
  <c r="Z274" i="33"/>
  <c r="Z238" i="33"/>
  <c r="Z201" i="33"/>
  <c r="Z164" i="33"/>
  <c r="Z128" i="33"/>
  <c r="Z91" i="33"/>
  <c r="Z42" i="33"/>
  <c r="Y250" i="33"/>
  <c r="Y133" i="33"/>
  <c r="Y47" i="33"/>
  <c r="V289" i="33"/>
  <c r="V205" i="33"/>
  <c r="V57" i="33"/>
  <c r="W119" i="33"/>
  <c r="X263" i="33"/>
  <c r="X199" i="33"/>
  <c r="X135" i="33"/>
  <c r="X71" i="33"/>
  <c r="V272" i="33"/>
  <c r="V185" i="33"/>
  <c r="V37" i="33"/>
  <c r="W87" i="33"/>
  <c r="X255" i="33"/>
  <c r="X191" i="33"/>
  <c r="X127" i="33"/>
  <c r="X63" i="33"/>
  <c r="V269" i="33"/>
  <c r="V184" i="33"/>
  <c r="V16" i="33"/>
  <c r="W55" i="33"/>
  <c r="X247" i="33"/>
  <c r="X183" i="33"/>
  <c r="X119" i="33"/>
  <c r="X55" i="33"/>
  <c r="V249" i="33"/>
  <c r="V165" i="33"/>
  <c r="W279" i="33"/>
  <c r="W23" i="33"/>
  <c r="X239" i="33"/>
  <c r="X175" i="33"/>
  <c r="X111" i="33"/>
  <c r="X47" i="33"/>
  <c r="V248" i="33"/>
  <c r="V144" i="33"/>
  <c r="W247" i="33"/>
  <c r="X295" i="33"/>
  <c r="X231" i="33"/>
  <c r="X167" i="33"/>
  <c r="X103" i="33"/>
  <c r="X39" i="33"/>
  <c r="V229" i="33"/>
  <c r="V121" i="33"/>
  <c r="W215" i="33"/>
  <c r="X287" i="33"/>
  <c r="X223" i="33"/>
  <c r="X159" i="33"/>
  <c r="X95" i="33"/>
  <c r="X31" i="33"/>
  <c r="V225" i="33"/>
  <c r="V101" i="33"/>
  <c r="W183" i="33"/>
  <c r="X279" i="33"/>
  <c r="X215" i="33"/>
  <c r="X151" i="33"/>
  <c r="X87" i="33"/>
  <c r="X23" i="33"/>
  <c r="V293" i="33"/>
  <c r="V208" i="33"/>
  <c r="V80" i="33"/>
  <c r="W151" i="33"/>
  <c r="X271" i="33"/>
  <c r="X207" i="33"/>
  <c r="X143" i="33"/>
  <c r="X79" i="33"/>
  <c r="V161" i="33"/>
  <c r="V141" i="33"/>
  <c r="V120" i="33"/>
  <c r="V97" i="33"/>
  <c r="V77" i="33"/>
  <c r="V56" i="33"/>
  <c r="V33" i="33"/>
  <c r="W299" i="33"/>
  <c r="W278" i="33"/>
  <c r="W246" i="33"/>
  <c r="W214" i="33"/>
  <c r="W182" i="33"/>
  <c r="W150" i="33"/>
  <c r="W118" i="33"/>
  <c r="W86" i="33"/>
  <c r="W54" i="33"/>
  <c r="W22" i="33"/>
  <c r="X294" i="33"/>
  <c r="X286" i="33"/>
  <c r="X278" i="33"/>
  <c r="X270" i="33"/>
  <c r="X262" i="33"/>
  <c r="X254" i="33"/>
  <c r="X246" i="33"/>
  <c r="X238" i="33"/>
  <c r="X230" i="33"/>
  <c r="X222" i="33"/>
  <c r="X214" i="33"/>
  <c r="X206" i="33"/>
  <c r="X198" i="33"/>
  <c r="X190" i="33"/>
  <c r="X182" i="33"/>
  <c r="X174" i="33"/>
  <c r="X166" i="33"/>
  <c r="X158" i="33"/>
  <c r="X150" i="33"/>
  <c r="X142" i="33"/>
  <c r="X134" i="33"/>
  <c r="X126" i="33"/>
  <c r="X118" i="33"/>
  <c r="X110" i="33"/>
  <c r="X102" i="33"/>
  <c r="X94" i="33"/>
  <c r="X86" i="33"/>
  <c r="X78" i="33"/>
  <c r="X70" i="33"/>
  <c r="X62" i="33"/>
  <c r="X54" i="33"/>
  <c r="X46" i="33"/>
  <c r="X38" i="33"/>
  <c r="X30" i="33"/>
  <c r="X22" i="33"/>
  <c r="V288" i="33"/>
  <c r="V245" i="33"/>
  <c r="V201" i="33"/>
  <c r="V160" i="33"/>
  <c r="V137" i="33"/>
  <c r="V96" i="33"/>
  <c r="V53" i="33"/>
  <c r="W295" i="33"/>
  <c r="W271" i="33"/>
  <c r="W239" i="33"/>
  <c r="W207" i="33"/>
  <c r="W143" i="33"/>
  <c r="W111" i="33"/>
  <c r="W79" i="33"/>
  <c r="W47" i="33"/>
  <c r="X15" i="33"/>
  <c r="X293" i="33"/>
  <c r="X285" i="33"/>
  <c r="X277" i="33"/>
  <c r="X269" i="33"/>
  <c r="X261" i="33"/>
  <c r="X253" i="33"/>
  <c r="X245" i="33"/>
  <c r="X237" i="33"/>
  <c r="X229" i="33"/>
  <c r="X221" i="33"/>
  <c r="X213" i="33"/>
  <c r="X205" i="33"/>
  <c r="X197" i="33"/>
  <c r="X189" i="33"/>
  <c r="X181" i="33"/>
  <c r="X173" i="33"/>
  <c r="X165" i="33"/>
  <c r="X157" i="33"/>
  <c r="X149" i="33"/>
  <c r="X141" i="33"/>
  <c r="X133" i="33"/>
  <c r="X125" i="33"/>
  <c r="X117" i="33"/>
  <c r="X109" i="33"/>
  <c r="X101" i="33"/>
  <c r="X93" i="33"/>
  <c r="X85" i="33"/>
  <c r="X77" i="33"/>
  <c r="X69" i="33"/>
  <c r="X61" i="33"/>
  <c r="X53" i="33"/>
  <c r="X45" i="33"/>
  <c r="X37" i="33"/>
  <c r="X29" i="33"/>
  <c r="X21" i="33"/>
  <c r="V265" i="33"/>
  <c r="V224" i="33"/>
  <c r="V181" i="33"/>
  <c r="V117" i="33"/>
  <c r="V73" i="33"/>
  <c r="V32" i="33"/>
  <c r="W175" i="33"/>
  <c r="V285" i="33"/>
  <c r="V264" i="33"/>
  <c r="V241" i="33"/>
  <c r="V221" i="33"/>
  <c r="V200" i="33"/>
  <c r="V177" i="33"/>
  <c r="V157" i="33"/>
  <c r="V136" i="33"/>
  <c r="V113" i="33"/>
  <c r="V93" i="33"/>
  <c r="V72" i="33"/>
  <c r="V49" i="33"/>
  <c r="V29" i="33"/>
  <c r="W294" i="33"/>
  <c r="W270" i="33"/>
  <c r="W238" i="33"/>
  <c r="W206" i="33"/>
  <c r="W174" i="33"/>
  <c r="W142" i="33"/>
  <c r="W110" i="33"/>
  <c r="W78" i="33"/>
  <c r="W46" i="33"/>
  <c r="X300" i="33"/>
  <c r="X292" i="33"/>
  <c r="X284" i="33"/>
  <c r="X276" i="33"/>
  <c r="X268" i="33"/>
  <c r="X260" i="33"/>
  <c r="X252" i="33"/>
  <c r="X244" i="33"/>
  <c r="X236" i="33"/>
  <c r="X228" i="33"/>
  <c r="X220" i="33"/>
  <c r="X212" i="33"/>
  <c r="X204" i="33"/>
  <c r="X196" i="33"/>
  <c r="X188" i="33"/>
  <c r="X180" i="33"/>
  <c r="X172" i="33"/>
  <c r="X164" i="33"/>
  <c r="X156" i="33"/>
  <c r="X148" i="33"/>
  <c r="X140" i="33"/>
  <c r="X132" i="33"/>
  <c r="X124" i="33"/>
  <c r="X116" i="33"/>
  <c r="X108" i="33"/>
  <c r="X100" i="33"/>
  <c r="X92" i="33"/>
  <c r="X84" i="33"/>
  <c r="X76" i="33"/>
  <c r="X68" i="33"/>
  <c r="X60" i="33"/>
  <c r="X52" i="33"/>
  <c r="X44" i="33"/>
  <c r="X36" i="33"/>
  <c r="X28" i="33"/>
  <c r="X20" i="33"/>
  <c r="V281" i="33"/>
  <c r="V261" i="33"/>
  <c r="V240" i="33"/>
  <c r="V217" i="33"/>
  <c r="V197" i="33"/>
  <c r="V176" i="33"/>
  <c r="V153" i="33"/>
  <c r="V133" i="33"/>
  <c r="V112" i="33"/>
  <c r="V89" i="33"/>
  <c r="V69" i="33"/>
  <c r="V48" i="33"/>
  <c r="V25" i="33"/>
  <c r="W291" i="33"/>
  <c r="W263" i="33"/>
  <c r="W231" i="33"/>
  <c r="W199" i="33"/>
  <c r="W167" i="33"/>
  <c r="W135" i="33"/>
  <c r="W103" i="33"/>
  <c r="W71" i="33"/>
  <c r="W39" i="33"/>
  <c r="X299" i="33"/>
  <c r="X291" i="33"/>
  <c r="X283" i="33"/>
  <c r="X275" i="33"/>
  <c r="X267" i="33"/>
  <c r="X259" i="33"/>
  <c r="X251" i="33"/>
  <c r="X243" i="33"/>
  <c r="X235" i="33"/>
  <c r="X227" i="33"/>
  <c r="X219" i="33"/>
  <c r="X211" i="33"/>
  <c r="X203" i="33"/>
  <c r="X195" i="33"/>
  <c r="X187" i="33"/>
  <c r="X179" i="33"/>
  <c r="X171" i="33"/>
  <c r="X163" i="33"/>
  <c r="X155" i="33"/>
  <c r="X147" i="33"/>
  <c r="X139" i="33"/>
  <c r="X131" i="33"/>
  <c r="X123" i="33"/>
  <c r="X115" i="33"/>
  <c r="X107" i="33"/>
  <c r="X99" i="33"/>
  <c r="X91" i="33"/>
  <c r="X83" i="33"/>
  <c r="X75" i="33"/>
  <c r="X67" i="33"/>
  <c r="X59" i="33"/>
  <c r="X51" i="33"/>
  <c r="X43" i="33"/>
  <c r="X35" i="33"/>
  <c r="X27" i="33"/>
  <c r="X19" i="33"/>
  <c r="V280" i="33"/>
  <c r="V216" i="33"/>
  <c r="V193" i="33"/>
  <c r="V129" i="33"/>
  <c r="V88" i="33"/>
  <c r="V24" i="33"/>
  <c r="W262" i="33"/>
  <c r="W230" i="33"/>
  <c r="W198" i="33"/>
  <c r="W134" i="33"/>
  <c r="W70" i="33"/>
  <c r="W38" i="33"/>
  <c r="X298" i="33"/>
  <c r="X290" i="33"/>
  <c r="X282" i="33"/>
  <c r="X274" i="33"/>
  <c r="X266" i="33"/>
  <c r="X258" i="33"/>
  <c r="X250" i="33"/>
  <c r="X242" i="33"/>
  <c r="X234" i="33"/>
  <c r="X226" i="33"/>
  <c r="X218" i="33"/>
  <c r="X210" i="33"/>
  <c r="X202" i="33"/>
  <c r="X194" i="33"/>
  <c r="X186" i="33"/>
  <c r="X178" i="33"/>
  <c r="X170" i="33"/>
  <c r="X162" i="33"/>
  <c r="X154" i="33"/>
  <c r="X146" i="33"/>
  <c r="X138" i="33"/>
  <c r="X130" i="33"/>
  <c r="X122" i="33"/>
  <c r="X114" i="33"/>
  <c r="X106" i="33"/>
  <c r="X98" i="33"/>
  <c r="X90" i="33"/>
  <c r="X82" i="33"/>
  <c r="X74" i="33"/>
  <c r="X66" i="33"/>
  <c r="X58" i="33"/>
  <c r="X50" i="33"/>
  <c r="X42" i="33"/>
  <c r="X34" i="33"/>
  <c r="X26" i="33"/>
  <c r="X18" i="33"/>
  <c r="V15" i="33"/>
  <c r="V237" i="33"/>
  <c r="V152" i="33"/>
  <c r="V65" i="33"/>
  <c r="W166" i="33"/>
  <c r="V297" i="33"/>
  <c r="V233" i="33"/>
  <c r="V169" i="33"/>
  <c r="V128" i="33"/>
  <c r="V105" i="33"/>
  <c r="V64" i="33"/>
  <c r="V41" i="33"/>
  <c r="V21" i="33"/>
  <c r="W286" i="33"/>
  <c r="W255" i="33"/>
  <c r="W223" i="33"/>
  <c r="W191" i="33"/>
  <c r="W159" i="33"/>
  <c r="W127" i="33"/>
  <c r="W95" i="33"/>
  <c r="W63" i="33"/>
  <c r="W31" i="33"/>
  <c r="X297" i="33"/>
  <c r="X289" i="33"/>
  <c r="X281" i="33"/>
  <c r="X273" i="33"/>
  <c r="X265" i="33"/>
  <c r="X257" i="33"/>
  <c r="X249" i="33"/>
  <c r="X241" i="33"/>
  <c r="X233" i="33"/>
  <c r="X225" i="33"/>
  <c r="X217" i="33"/>
  <c r="X209" i="33"/>
  <c r="X201" i="33"/>
  <c r="X193" i="33"/>
  <c r="X185" i="33"/>
  <c r="X177" i="33"/>
  <c r="X169" i="33"/>
  <c r="X161" i="33"/>
  <c r="X153" i="33"/>
  <c r="X145" i="33"/>
  <c r="X137" i="33"/>
  <c r="X129" i="33"/>
  <c r="X121" i="33"/>
  <c r="X113" i="33"/>
  <c r="X105" i="33"/>
  <c r="X97" i="33"/>
  <c r="X89" i="33"/>
  <c r="X81" i="33"/>
  <c r="X73" i="33"/>
  <c r="X65" i="33"/>
  <c r="X57" i="33"/>
  <c r="X49" i="33"/>
  <c r="X41" i="33"/>
  <c r="X33" i="33"/>
  <c r="X25" i="33"/>
  <c r="X17" i="33"/>
  <c r="V257" i="33"/>
  <c r="V173" i="33"/>
  <c r="V109" i="33"/>
  <c r="V45" i="33"/>
  <c r="W287" i="33"/>
  <c r="W102" i="33"/>
  <c r="V277" i="33"/>
  <c r="V256" i="33"/>
  <c r="V213" i="33"/>
  <c r="V192" i="33"/>
  <c r="V149" i="33"/>
  <c r="V85" i="33"/>
  <c r="V296" i="33"/>
  <c r="V273" i="33"/>
  <c r="V253" i="33"/>
  <c r="V232" i="33"/>
  <c r="V209" i="33"/>
  <c r="V189" i="33"/>
  <c r="V168" i="33"/>
  <c r="V145" i="33"/>
  <c r="V125" i="33"/>
  <c r="V104" i="33"/>
  <c r="V81" i="33"/>
  <c r="V61" i="33"/>
  <c r="V40" i="33"/>
  <c r="V17" i="33"/>
  <c r="W283" i="33"/>
  <c r="W254" i="33"/>
  <c r="W222" i="33"/>
  <c r="W190" i="33"/>
  <c r="W158" i="33"/>
  <c r="W126" i="33"/>
  <c r="W94" i="33"/>
  <c r="W62" i="33"/>
  <c r="W30" i="33"/>
  <c r="X296" i="33"/>
  <c r="X288" i="33"/>
  <c r="X280" i="33"/>
  <c r="X272" i="33"/>
  <c r="X264" i="33"/>
  <c r="X256" i="33"/>
  <c r="X248" i="33"/>
  <c r="X240" i="33"/>
  <c r="X232" i="33"/>
  <c r="X224" i="33"/>
  <c r="X216" i="33"/>
  <c r="X208" i="33"/>
  <c r="X200" i="33"/>
  <c r="X192" i="33"/>
  <c r="X184" i="33"/>
  <c r="X176" i="33"/>
  <c r="X168" i="33"/>
  <c r="X160" i="33"/>
  <c r="X152" i="33"/>
  <c r="X144" i="33"/>
  <c r="X136" i="33"/>
  <c r="X128" i="33"/>
  <c r="X120" i="33"/>
  <c r="X112" i="33"/>
  <c r="X104" i="33"/>
  <c r="X96" i="33"/>
  <c r="X88" i="33"/>
  <c r="X80" i="33"/>
  <c r="X72" i="33"/>
  <c r="X64" i="33"/>
  <c r="X56" i="33"/>
  <c r="X48" i="33"/>
  <c r="X40" i="33"/>
  <c r="X32" i="33"/>
  <c r="X24" i="33"/>
  <c r="X16" i="33"/>
  <c r="V295" i="33"/>
  <c r="V287" i="33"/>
  <c r="V279" i="33"/>
  <c r="V271" i="33"/>
  <c r="V263" i="33"/>
  <c r="V255" i="33"/>
  <c r="V247" i="33"/>
  <c r="V239" i="33"/>
  <c r="V231" i="33"/>
  <c r="V223" i="33"/>
  <c r="V215" i="33"/>
  <c r="V207" i="33"/>
  <c r="V199" i="33"/>
  <c r="V191" i="33"/>
  <c r="V183" i="33"/>
  <c r="V175" i="33"/>
  <c r="V167" i="33"/>
  <c r="V159" i="33"/>
  <c r="V151" i="33"/>
  <c r="V143" i="33"/>
  <c r="V135" i="33"/>
  <c r="V127" i="33"/>
  <c r="V119" i="33"/>
  <c r="V111" i="33"/>
  <c r="V103" i="33"/>
  <c r="V95" i="33"/>
  <c r="V87" i="33"/>
  <c r="V79" i="33"/>
  <c r="V71" i="33"/>
  <c r="V63" i="33"/>
  <c r="V55" i="33"/>
  <c r="V47" i="33"/>
  <c r="V39" i="33"/>
  <c r="V31" i="33"/>
  <c r="V23" i="33"/>
  <c r="W15" i="33"/>
  <c r="W293" i="33"/>
  <c r="W285" i="33"/>
  <c r="W277" i="33"/>
  <c r="W269" i="33"/>
  <c r="W261" i="33"/>
  <c r="W253" i="33"/>
  <c r="W245" i="33"/>
  <c r="W237" i="33"/>
  <c r="W229" i="33"/>
  <c r="W221" i="33"/>
  <c r="W213" i="33"/>
  <c r="W205" i="33"/>
  <c r="W197" i="33"/>
  <c r="W189" i="33"/>
  <c r="W181" i="33"/>
  <c r="W173" i="33"/>
  <c r="W165" i="33"/>
  <c r="W157" i="33"/>
  <c r="W149" i="33"/>
  <c r="W141" i="33"/>
  <c r="W133" i="33"/>
  <c r="W125" i="33"/>
  <c r="W117" i="33"/>
  <c r="W109" i="33"/>
  <c r="W101" i="33"/>
  <c r="W93" i="33"/>
  <c r="W85" i="33"/>
  <c r="W77" i="33"/>
  <c r="W69" i="33"/>
  <c r="W61" i="33"/>
  <c r="W53" i="33"/>
  <c r="W45" i="33"/>
  <c r="W37" i="33"/>
  <c r="W29" i="33"/>
  <c r="W21" i="33"/>
  <c r="V294" i="33"/>
  <c r="V286" i="33"/>
  <c r="V278" i="33"/>
  <c r="V270" i="33"/>
  <c r="V262" i="33"/>
  <c r="V254" i="33"/>
  <c r="V246" i="33"/>
  <c r="V238" i="33"/>
  <c r="V230" i="33"/>
  <c r="V222" i="33"/>
  <c r="V214" i="33"/>
  <c r="V206" i="33"/>
  <c r="V198" i="33"/>
  <c r="V190" i="33"/>
  <c r="V182" i="33"/>
  <c r="V174" i="33"/>
  <c r="V166" i="33"/>
  <c r="V158" i="33"/>
  <c r="V150" i="33"/>
  <c r="V142" i="33"/>
  <c r="V134" i="33"/>
  <c r="V126" i="33"/>
  <c r="V118" i="33"/>
  <c r="V110" i="33"/>
  <c r="V102" i="33"/>
  <c r="V94" i="33"/>
  <c r="V86" i="33"/>
  <c r="V78" i="33"/>
  <c r="V70" i="33"/>
  <c r="V62" i="33"/>
  <c r="V54" i="33"/>
  <c r="V46" i="33"/>
  <c r="V38" i="33"/>
  <c r="V30" i="33"/>
  <c r="V22" i="33"/>
  <c r="W300" i="33"/>
  <c r="W292" i="33"/>
  <c r="W284" i="33"/>
  <c r="W276" i="33"/>
  <c r="W268" i="33"/>
  <c r="W260" i="33"/>
  <c r="W252" i="33"/>
  <c r="W244" i="33"/>
  <c r="W236" i="33"/>
  <c r="W228" i="33"/>
  <c r="W220" i="33"/>
  <c r="W212" i="33"/>
  <c r="W204" i="33"/>
  <c r="W196" i="33"/>
  <c r="W188" i="33"/>
  <c r="W180" i="33"/>
  <c r="W172" i="33"/>
  <c r="W164" i="33"/>
  <c r="W156" i="33"/>
  <c r="W148" i="33"/>
  <c r="W140" i="33"/>
  <c r="W132" i="33"/>
  <c r="W124" i="33"/>
  <c r="W116" i="33"/>
  <c r="W108" i="33"/>
  <c r="W100" i="33"/>
  <c r="W92" i="33"/>
  <c r="W84" i="33"/>
  <c r="W76" i="33"/>
  <c r="W68" i="33"/>
  <c r="W60" i="33"/>
  <c r="W52" i="33"/>
  <c r="W44" i="33"/>
  <c r="W36" i="33"/>
  <c r="W28" i="33"/>
  <c r="W20" i="33"/>
  <c r="W267" i="33"/>
  <c r="W243" i="33"/>
  <c r="W211" i="33"/>
  <c r="W203" i="33"/>
  <c r="W195" i="33"/>
  <c r="W187" i="33"/>
  <c r="W179" i="33"/>
  <c r="W171" i="33"/>
  <c r="W163" i="33"/>
  <c r="W155" i="33"/>
  <c r="W123" i="33"/>
  <c r="W115" i="33"/>
  <c r="W107" i="33"/>
  <c r="W99" i="33"/>
  <c r="W91" i="33"/>
  <c r="W83" i="33"/>
  <c r="W75" i="33"/>
  <c r="W67" i="33"/>
  <c r="W59" i="33"/>
  <c r="W51" i="33"/>
  <c r="W43" i="33"/>
  <c r="W35" i="33"/>
  <c r="W27" i="33"/>
  <c r="W19" i="33"/>
  <c r="W251" i="33"/>
  <c r="W219" i="33"/>
  <c r="W147" i="33"/>
  <c r="V300" i="33"/>
  <c r="V260" i="33"/>
  <c r="V236" i="33"/>
  <c r="V212" i="33"/>
  <c r="V188" i="33"/>
  <c r="V172" i="33"/>
  <c r="V148" i="33"/>
  <c r="V132" i="33"/>
  <c r="V116" i="33"/>
  <c r="V108" i="33"/>
  <c r="V100" i="33"/>
  <c r="V92" i="33"/>
  <c r="V76" i="33"/>
  <c r="V68" i="33"/>
  <c r="V60" i="33"/>
  <c r="V52" i="33"/>
  <c r="V44" i="33"/>
  <c r="V36" i="33"/>
  <c r="V28" i="33"/>
  <c r="V20" i="33"/>
  <c r="W298" i="33"/>
  <c r="W290" i="33"/>
  <c r="W282" i="33"/>
  <c r="W274" i="33"/>
  <c r="W266" i="33"/>
  <c r="W258" i="33"/>
  <c r="W250" i="33"/>
  <c r="W242" i="33"/>
  <c r="W234" i="33"/>
  <c r="W226" i="33"/>
  <c r="W218" i="33"/>
  <c r="W210" i="33"/>
  <c r="W202" i="33"/>
  <c r="W194" i="33"/>
  <c r="W186" i="33"/>
  <c r="W178" i="33"/>
  <c r="W170" i="33"/>
  <c r="W162" i="33"/>
  <c r="W154" i="33"/>
  <c r="W146" i="33"/>
  <c r="W138" i="33"/>
  <c r="W130" i="33"/>
  <c r="W122" i="33"/>
  <c r="W114" i="33"/>
  <c r="W106" i="33"/>
  <c r="W98" i="33"/>
  <c r="W90" i="33"/>
  <c r="W82" i="33"/>
  <c r="W74" i="33"/>
  <c r="W66" i="33"/>
  <c r="W58" i="33"/>
  <c r="W50" i="33"/>
  <c r="W42" i="33"/>
  <c r="W34" i="33"/>
  <c r="W26" i="33"/>
  <c r="W18" i="33"/>
  <c r="W275" i="33"/>
  <c r="W235" i="33"/>
  <c r="W139" i="33"/>
  <c r="V284" i="33"/>
  <c r="V268" i="33"/>
  <c r="V244" i="33"/>
  <c r="V220" i="33"/>
  <c r="V196" i="33"/>
  <c r="V180" i="33"/>
  <c r="V156" i="33"/>
  <c r="V140" i="33"/>
  <c r="V124" i="33"/>
  <c r="V84" i="33"/>
  <c r="V299" i="33"/>
  <c r="V291" i="33"/>
  <c r="V283" i="33"/>
  <c r="V275" i="33"/>
  <c r="V267" i="33"/>
  <c r="V259" i="33"/>
  <c r="V251" i="33"/>
  <c r="V243" i="33"/>
  <c r="V235" i="33"/>
  <c r="V227" i="33"/>
  <c r="V219" i="33"/>
  <c r="V211" i="33"/>
  <c r="V203" i="33"/>
  <c r="V195" i="33"/>
  <c r="V187" i="33"/>
  <c r="V179" i="33"/>
  <c r="V171" i="33"/>
  <c r="V163" i="33"/>
  <c r="V155" i="33"/>
  <c r="V147" i="33"/>
  <c r="V139" i="33"/>
  <c r="V131" i="33"/>
  <c r="V123" i="33"/>
  <c r="V115" i="33"/>
  <c r="V107" i="33"/>
  <c r="V99" i="33"/>
  <c r="V91" i="33"/>
  <c r="V83" i="33"/>
  <c r="V75" i="33"/>
  <c r="V67" i="33"/>
  <c r="V59" i="33"/>
  <c r="V51" i="33"/>
  <c r="V43" i="33"/>
  <c r="V35" i="33"/>
  <c r="V27" i="33"/>
  <c r="V19" i="33"/>
  <c r="W297" i="33"/>
  <c r="W289" i="33"/>
  <c r="W281" i="33"/>
  <c r="W273" i="33"/>
  <c r="W265" i="33"/>
  <c r="W257" i="33"/>
  <c r="W249" i="33"/>
  <c r="W241" i="33"/>
  <c r="W233" i="33"/>
  <c r="W225" i="33"/>
  <c r="W217" i="33"/>
  <c r="W209" i="33"/>
  <c r="W201" i="33"/>
  <c r="W193" i="33"/>
  <c r="W185" i="33"/>
  <c r="W177" i="33"/>
  <c r="W169" i="33"/>
  <c r="W161" i="33"/>
  <c r="W153" i="33"/>
  <c r="W145" i="33"/>
  <c r="W137" i="33"/>
  <c r="W129" i="33"/>
  <c r="W121" i="33"/>
  <c r="W113" i="33"/>
  <c r="W105" i="33"/>
  <c r="W97" i="33"/>
  <c r="W89" i="33"/>
  <c r="W81" i="33"/>
  <c r="W73" i="33"/>
  <c r="W65" i="33"/>
  <c r="W57" i="33"/>
  <c r="W49" i="33"/>
  <c r="W41" i="33"/>
  <c r="W33" i="33"/>
  <c r="W25" i="33"/>
  <c r="W17" i="33"/>
  <c r="W259" i="33"/>
  <c r="W227" i="33"/>
  <c r="W131" i="33"/>
  <c r="V292" i="33"/>
  <c r="V276" i="33"/>
  <c r="V252" i="33"/>
  <c r="V228" i="33"/>
  <c r="V204" i="33"/>
  <c r="V164" i="33"/>
  <c r="V298" i="33"/>
  <c r="V290" i="33"/>
  <c r="V282" i="33"/>
  <c r="V274" i="33"/>
  <c r="V266" i="33"/>
  <c r="V258" i="33"/>
  <c r="V250" i="33"/>
  <c r="V242" i="33"/>
  <c r="V234" i="33"/>
  <c r="V226" i="33"/>
  <c r="V218" i="33"/>
  <c r="V210" i="33"/>
  <c r="V202" i="33"/>
  <c r="V194" i="33"/>
  <c r="V186" i="33"/>
  <c r="V178" i="33"/>
  <c r="V170" i="33"/>
  <c r="V162" i="33"/>
  <c r="V154" i="33"/>
  <c r="V146" i="33"/>
  <c r="V138" i="33"/>
  <c r="V130" i="33"/>
  <c r="V122" i="33"/>
  <c r="V114" i="33"/>
  <c r="V106" i="33"/>
  <c r="V98" i="33"/>
  <c r="V90" i="33"/>
  <c r="V82" i="33"/>
  <c r="V74" i="33"/>
  <c r="V66" i="33"/>
  <c r="V58" i="33"/>
  <c r="V50" i="33"/>
  <c r="V42" i="33"/>
  <c r="V34" i="33"/>
  <c r="V26" i="33"/>
  <c r="V18" i="33"/>
  <c r="W296" i="33"/>
  <c r="W288" i="33"/>
  <c r="W280" i="33"/>
  <c r="W272" i="33"/>
  <c r="W264" i="33"/>
  <c r="W256" i="33"/>
  <c r="W248" i="33"/>
  <c r="W240" i="33"/>
  <c r="W232" i="33"/>
  <c r="W224" i="33"/>
  <c r="W216" i="33"/>
  <c r="W208" i="33"/>
  <c r="W200" i="33"/>
  <c r="W192" i="33"/>
  <c r="W184" i="33"/>
  <c r="W176" i="33"/>
  <c r="W168" i="33"/>
  <c r="W160" i="33"/>
  <c r="W152" i="33"/>
  <c r="W144" i="33"/>
  <c r="W136" i="33"/>
  <c r="W128" i="33"/>
  <c r="W120" i="33"/>
  <c r="W112" i="33"/>
  <c r="W104" i="33"/>
  <c r="W96" i="33"/>
  <c r="W88" i="33"/>
  <c r="W80" i="33"/>
  <c r="W72" i="33"/>
  <c r="W64" i="33"/>
  <c r="W56" i="33"/>
  <c r="W48" i="33"/>
  <c r="W40" i="33"/>
  <c r="W32" i="33"/>
  <c r="W24" i="33"/>
  <c r="F16" i="33" l="1"/>
  <c r="F17" i="33"/>
  <c r="F18" i="33"/>
  <c r="F19" i="33"/>
  <c r="F20" i="33"/>
  <c r="F21" i="33"/>
  <c r="F22" i="33"/>
  <c r="F23" i="33"/>
  <c r="F24" i="33"/>
  <c r="F25" i="33"/>
  <c r="F26" i="33"/>
  <c r="F27" i="33"/>
  <c r="F28" i="33"/>
  <c r="F29" i="33"/>
  <c r="F30" i="33"/>
  <c r="F31" i="33"/>
  <c r="F32" i="33"/>
  <c r="F33" i="33"/>
  <c r="F34" i="33"/>
  <c r="F35" i="33"/>
  <c r="F36" i="33"/>
  <c r="F37" i="33"/>
  <c r="F38" i="33"/>
  <c r="F39" i="33"/>
  <c r="F40" i="33"/>
  <c r="F41" i="33"/>
  <c r="F42" i="33"/>
  <c r="F43" i="33"/>
  <c r="F44" i="33"/>
  <c r="F45" i="33"/>
  <c r="F46" i="33"/>
  <c r="F47" i="33"/>
  <c r="F48" i="33"/>
  <c r="F49" i="33"/>
  <c r="F50" i="33"/>
  <c r="F51" i="33"/>
  <c r="F52" i="33"/>
  <c r="F53" i="33"/>
  <c r="F54" i="33"/>
  <c r="F55" i="33"/>
  <c r="F56" i="33"/>
  <c r="F57" i="33"/>
  <c r="F58" i="33"/>
  <c r="F59" i="33"/>
  <c r="F60" i="33"/>
  <c r="F61" i="33"/>
  <c r="F62" i="33"/>
  <c r="F63" i="33"/>
  <c r="F64" i="33"/>
  <c r="F65" i="33"/>
  <c r="F66" i="33"/>
  <c r="F67" i="33"/>
  <c r="F68" i="33"/>
  <c r="F69" i="33"/>
  <c r="F70" i="33"/>
  <c r="F71" i="33"/>
  <c r="F72" i="33"/>
  <c r="F73" i="33"/>
  <c r="F74" i="33"/>
  <c r="F75" i="33"/>
  <c r="F76" i="33"/>
  <c r="F77" i="33"/>
  <c r="F78" i="33"/>
  <c r="F79" i="33"/>
  <c r="F80" i="33"/>
  <c r="F81" i="33"/>
  <c r="F82" i="33"/>
  <c r="F83" i="33"/>
  <c r="F84" i="33"/>
  <c r="F85" i="33"/>
  <c r="F86" i="33"/>
  <c r="F87" i="33"/>
  <c r="F88" i="33"/>
  <c r="F89" i="33"/>
  <c r="F90" i="33"/>
  <c r="F91" i="33"/>
  <c r="F92" i="33"/>
  <c r="F93" i="33"/>
  <c r="F94" i="33"/>
  <c r="F95" i="33"/>
  <c r="F96" i="33"/>
  <c r="F97" i="33"/>
  <c r="F98" i="33"/>
  <c r="F99" i="33"/>
  <c r="F100" i="33"/>
  <c r="F101" i="33"/>
  <c r="F102" i="33"/>
  <c r="F103" i="33"/>
  <c r="F104" i="33"/>
  <c r="F105" i="33"/>
  <c r="F106" i="33"/>
  <c r="F107" i="33"/>
  <c r="F108" i="33"/>
  <c r="F109" i="33"/>
  <c r="F110" i="33"/>
  <c r="F111" i="33"/>
  <c r="F112" i="33"/>
  <c r="F113" i="33"/>
  <c r="F114" i="33"/>
  <c r="F115" i="33"/>
  <c r="F116" i="33"/>
  <c r="F117" i="33"/>
  <c r="F118" i="33"/>
  <c r="F119" i="33"/>
  <c r="F120" i="33"/>
  <c r="F121" i="33"/>
  <c r="F122" i="33"/>
  <c r="F123" i="33"/>
  <c r="F124" i="33"/>
  <c r="F125" i="33"/>
  <c r="F126" i="33"/>
  <c r="F127" i="33"/>
  <c r="F128" i="33"/>
  <c r="F129" i="33"/>
  <c r="F130" i="33"/>
  <c r="F131" i="33"/>
  <c r="F132" i="33"/>
  <c r="F133" i="33"/>
  <c r="F134" i="33"/>
  <c r="F135" i="33"/>
  <c r="F136" i="33"/>
  <c r="F137" i="33"/>
  <c r="F138" i="33"/>
  <c r="F139" i="33"/>
  <c r="F140" i="33"/>
  <c r="F141" i="33"/>
  <c r="F142" i="33"/>
  <c r="F143" i="33"/>
  <c r="F144" i="33"/>
  <c r="F145" i="33"/>
  <c r="F146" i="33"/>
  <c r="F147" i="33"/>
  <c r="F148" i="33"/>
  <c r="F149" i="33"/>
  <c r="F150" i="33"/>
  <c r="F151" i="33"/>
  <c r="F152" i="33"/>
  <c r="F153" i="33"/>
  <c r="F154" i="33"/>
  <c r="F155" i="33"/>
  <c r="F156" i="33"/>
  <c r="F157" i="33"/>
  <c r="F158" i="33"/>
  <c r="F159" i="33"/>
  <c r="F160" i="33"/>
  <c r="F161" i="33"/>
  <c r="F162" i="33"/>
  <c r="F163" i="33"/>
  <c r="F164" i="33"/>
  <c r="F165" i="33"/>
  <c r="F166" i="33"/>
  <c r="F167" i="33"/>
  <c r="F168" i="33"/>
  <c r="F169" i="33"/>
  <c r="F170" i="33"/>
  <c r="F171" i="33"/>
  <c r="F172" i="33"/>
  <c r="F173" i="33"/>
  <c r="F174" i="33"/>
  <c r="F175" i="33"/>
  <c r="F176" i="33"/>
  <c r="F177" i="33"/>
  <c r="F178" i="33"/>
  <c r="F179" i="33"/>
  <c r="F180" i="33"/>
  <c r="F181" i="33"/>
  <c r="F182" i="33"/>
  <c r="F183" i="33"/>
  <c r="F184" i="33"/>
  <c r="F185" i="33"/>
  <c r="F186" i="33"/>
  <c r="F187" i="33"/>
  <c r="F188" i="33"/>
  <c r="F189" i="33"/>
  <c r="F190" i="33"/>
  <c r="F191" i="33"/>
  <c r="F192" i="33"/>
  <c r="F193" i="33"/>
  <c r="F194" i="33"/>
  <c r="F195" i="33"/>
  <c r="F196" i="33"/>
  <c r="F197" i="33"/>
  <c r="F198" i="33"/>
  <c r="F199" i="33"/>
  <c r="F200" i="33"/>
  <c r="F201" i="33"/>
  <c r="F202" i="33"/>
  <c r="F203" i="33"/>
  <c r="F204" i="33"/>
  <c r="F205" i="33"/>
  <c r="F206" i="33"/>
  <c r="F207" i="33"/>
  <c r="F208" i="33"/>
  <c r="F209" i="33"/>
  <c r="F210" i="33"/>
  <c r="F211" i="33"/>
  <c r="F212" i="33"/>
  <c r="F213" i="33"/>
  <c r="F214" i="33"/>
  <c r="F215" i="33"/>
  <c r="F216" i="33"/>
  <c r="F217" i="33"/>
  <c r="F218" i="33"/>
  <c r="F219" i="33"/>
  <c r="F220" i="33"/>
  <c r="F221" i="33"/>
  <c r="F222" i="33"/>
  <c r="F223" i="33"/>
  <c r="F224" i="33"/>
  <c r="F225" i="33"/>
  <c r="F226" i="33"/>
  <c r="F227" i="33"/>
  <c r="F228" i="33"/>
  <c r="F229" i="33"/>
  <c r="F230" i="33"/>
  <c r="F231" i="33"/>
  <c r="F232" i="33"/>
  <c r="F233" i="33"/>
  <c r="F234" i="33"/>
  <c r="F235" i="33"/>
  <c r="F236" i="33"/>
  <c r="F237" i="33"/>
  <c r="F238" i="33"/>
  <c r="F239" i="33"/>
  <c r="F240" i="33"/>
  <c r="F241" i="33"/>
  <c r="F242" i="33"/>
  <c r="F243" i="33"/>
  <c r="F244" i="33"/>
  <c r="F245" i="33"/>
  <c r="F246" i="33"/>
  <c r="F247" i="33"/>
  <c r="F248" i="33"/>
  <c r="F249" i="33"/>
  <c r="F250" i="33"/>
  <c r="F251" i="33"/>
  <c r="F252" i="33"/>
  <c r="F253" i="33"/>
  <c r="F254" i="33"/>
  <c r="F255" i="33"/>
  <c r="F256" i="33"/>
  <c r="F257" i="33"/>
  <c r="F258" i="33"/>
  <c r="F259" i="33"/>
  <c r="F260" i="33"/>
  <c r="F261" i="33"/>
  <c r="F262" i="33"/>
  <c r="F263" i="33"/>
  <c r="F264" i="33"/>
  <c r="F265" i="33"/>
  <c r="F266" i="33"/>
  <c r="F267" i="33"/>
  <c r="F268" i="33"/>
  <c r="F269" i="33"/>
  <c r="F270" i="33"/>
  <c r="F271" i="33"/>
  <c r="F272" i="33"/>
  <c r="F273" i="33"/>
  <c r="F274" i="33"/>
  <c r="F275" i="33"/>
  <c r="F276" i="33"/>
  <c r="F277" i="33"/>
  <c r="F278" i="33"/>
  <c r="F279" i="33"/>
  <c r="F280" i="33"/>
  <c r="F281" i="33"/>
  <c r="F282" i="33"/>
  <c r="F283" i="33"/>
  <c r="F284" i="33"/>
  <c r="F285" i="33"/>
  <c r="F286" i="33"/>
  <c r="F287" i="33"/>
  <c r="F288" i="33"/>
  <c r="F289" i="33"/>
  <c r="F290" i="33"/>
  <c r="F291" i="33"/>
  <c r="F292" i="33"/>
  <c r="F293" i="33"/>
  <c r="F294" i="33"/>
  <c r="F295" i="33"/>
  <c r="F296" i="33"/>
  <c r="F297" i="33"/>
  <c r="F298" i="33"/>
  <c r="F299" i="33"/>
  <c r="F300" i="33"/>
  <c r="F15" i="3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<sst xmlns="http://schemas.openxmlformats.org/spreadsheetml/2006/main" count="1203" uniqueCount="74">
  <si>
    <t>PEPFAR</t>
  </si>
  <si>
    <t>Caribbean Region</t>
  </si>
  <si>
    <t>RKoVudgb05Y, PeOHqAwdtez, WuxG6jzaypt, zhJINyURZ5Y, WSl5y9jxCpC</t>
  </si>
  <si>
    <t>Generated on: 2020-02-28 09:46:24</t>
  </si>
  <si>
    <t>Package version: 3.0.5</t>
  </si>
  <si>
    <t>Age</t>
  </si>
  <si>
    <t>Sex</t>
  </si>
  <si>
    <t>ID</t>
  </si>
  <si>
    <t>Female</t>
  </si>
  <si>
    <t>Male</t>
  </si>
  <si>
    <t>01-04</t>
  </si>
  <si>
    <t>05-09</t>
  </si>
  <si>
    <t>10-14</t>
  </si>
  <si>
    <t>15-19</t>
  </si>
  <si>
    <t>20-24</t>
  </si>
  <si>
    <t>25-29</t>
  </si>
  <si>
    <t>30-34</t>
  </si>
  <si>
    <t>35-39</t>
  </si>
  <si>
    <t>40-44</t>
  </si>
  <si>
    <t>45-49</t>
  </si>
  <si>
    <t>50+</t>
  </si>
  <si>
    <t>datapack</t>
  </si>
  <si>
    <t>row_header</t>
  </si>
  <si>
    <t>string</t>
  </si>
  <si>
    <t>PSNU</t>
  </si>
  <si>
    <t>Jamaica [#Country] [WuxG6jzaypt]</t>
  </si>
  <si>
    <t>Trinidad &amp; Tobago [#Country] [WSl5y9jxCpC]</t>
  </si>
  <si>
    <t>TX_CURR.N.Age_Sex_HIVStatus.T</t>
  </si>
  <si>
    <t>TX_NEW.N.Age_Sex_HIVStatus.T</t>
  </si>
  <si>
    <t>TX_PVLS.D.Age_Sex_Indication_HIVStatus.T.Routine</t>
  </si>
  <si>
    <t>TX_PVLS.N.Age_Sex_Indication_HIVStatus.T.Routine</t>
  </si>
  <si>
    <t>HTS_INDEX_FAC.N.Age_Sex_Result.T.NewPos</t>
  </si>
  <si>
    <t>HTS_INDEX_FAC.N.Age_Sex_Result.T.NewNeg</t>
  </si>
  <si>
    <t>HTS_TST_MobileMod.N.Age_Sex_Result.T.Positive</t>
  </si>
  <si>
    <t>HTS_TST_MobileMod.N.Age_Sex_Result.T.Negative</t>
  </si>
  <si>
    <t>HTS_RECENT_Index.N.Age_Sex_Result.T</t>
  </si>
  <si>
    <t>HTS_RECENT_MobileMod.N.Age_Sex_Result.T</t>
  </si>
  <si>
    <t>KeyPop</t>
  </si>
  <si>
    <t>KP_PREV.N.KeyPop.T</t>
  </si>
  <si>
    <t>HTS_TST.N.KeyPop_Result.T.Positive</t>
  </si>
  <si>
    <t>HTS_TST.N.KeyPop_Result.T.Negative</t>
  </si>
  <si>
    <t>HTS_RECENT.N.KeyPop_HIVStatus.T</t>
  </si>
  <si>
    <t>TX_NEW.N.KeyPop_HIVStatus.T</t>
  </si>
  <si>
    <t>TX_CURR.N.KeyPop_HIVStatus.T</t>
  </si>
  <si>
    <t>TX_PVLS.D.KeyPop_HIVStatus.T</t>
  </si>
  <si>
    <t>TX_PVLS.N.KeyPop_HIVStatus.T</t>
  </si>
  <si>
    <t>MSM</t>
  </si>
  <si>
    <t>MSM not SW</t>
  </si>
  <si>
    <t>SNU x IM</t>
  </si>
  <si>
    <t>Generated on: 2020-04-09 17:02:39</t>
  </si>
  <si>
    <t>Package version: 3.0.6</t>
  </si>
  <si>
    <t>SNU x IM Targets</t>
  </si>
  <si>
    <t>Confirm or reallocate DataPackTarget values among Mechanisms in row 14.
Mechanisms highlighted red are noted as ending prior to FY21 in FACTS Info as of the date of Data Pack creation. Reallocate targets from these mechanisms to active mechanisms or update mechanism information in FACTS Info.
Make sure targets have been 100% distributed by confirming Rollup and DataPackTarget columns are equal.</t>
  </si>
  <si>
    <t>indicator_code</t>
  </si>
  <si>
    <t>100058_TA</t>
  </si>
  <si>
    <t>100023_TA</t>
  </si>
  <si>
    <t>84399_TA</t>
  </si>
  <si>
    <t xml:space="preserve">81228_DSD </t>
  </si>
  <si>
    <t xml:space="preserve">84408_DSD </t>
  </si>
  <si>
    <t xml:space="preserve">81230_DSD </t>
  </si>
  <si>
    <t xml:space="preserve">81219_TA </t>
  </si>
  <si>
    <t>Crosswalk Dedupe</t>
  </si>
  <si>
    <t>DSD Dedupe</t>
  </si>
  <si>
    <t>TA Dedupe</t>
  </si>
  <si>
    <t>Total Deduplicated Rollup</t>
  </si>
  <si>
    <t>Deduplicated DSD Rollup</t>
  </si>
  <si>
    <t>Deduplicated TA Rollup</t>
  </si>
  <si>
    <t>Original Targets - DO NOT ALTER</t>
  </si>
  <si>
    <t>12345_DSD</t>
  </si>
  <si>
    <t>Updated Targets - ALTER PER OPU (Do not delete IMs. Add IMs to the right, using format "#####_DSD".)</t>
  </si>
  <si>
    <t>Duplicated DSD Rollup</t>
  </si>
  <si>
    <t>Duplicated TA Rollup</t>
  </si>
  <si>
    <t>56789_TA</t>
  </si>
  <si>
    <t>COP20 OPU Data Pack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</si>
</sst>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_(* &quot;&quot;_);_(@_)"/>
  </numFmts>
  <fonts count="15" x14ac:knownFonts="1">
    <font>
      <sz val="12"/>
      <color theme="1"/>
      <name val="Calibri"/>
      <family val="2"/>
      <scheme val="minor"/>
    </font>
    <font>
      <sz val="36"/>
      <color rgb="FF7F7F7F"/>
      <name val="Calibri"/>
      <family val="2"/>
    </font>
    <font>
      <b/>
      <sz val="76"/>
      <color rgb="FF000000"/>
      <name val="Calibri"/>
      <family val="2"/>
    </font>
    <font>
      <b/>
      <sz val="64"/>
      <color rgb="FF9CBEBD"/>
      <name val="Calibri"/>
      <family val="2"/>
    </font>
    <font>
      <sz val="12"/>
      <color theme="1"/>
      <name val="Calibri"/>
      <family val="2"/>
    </font>
    <font>
      <sz val="12"/>
      <color theme="1"/>
      <name val="Calibri"/>
      <family val="2"/>
      <scheme val="minor"/>
    </font>
    <font>
      <b/>
      <sz val="12"/>
      <color theme="1"/>
      <name val="Calibri"/>
      <family val="2"/>
      <scheme val="minor"/>
    </font>
    <font>
      <i/>
      <sz val="14"/>
      <color theme="1"/>
      <name val="Calibri"/>
      <family val="2"/>
      <scheme val="minor"/>
    </font>
    <font>
      <b/>
      <sz val="18"/>
      <color rgb="FF000000"/>
      <name val="Calibri"/>
      <family val="2"/>
      <scheme val="minor"/>
    </font>
    <font>
      <b/>
      <sz val="18"/>
      <color theme="1"/>
      <name val="Calibri"/>
      <family val="2"/>
      <scheme val="minor"/>
    </font>
    <font>
      <sz val="18"/>
      <color theme="1"/>
      <name val="Calibri"/>
      <family val="2"/>
      <scheme val="minor"/>
    </font>
    <font>
      <sz val="11"/>
      <color theme="1"/>
      <name val="Calibri"/>
      <family val="2"/>
      <scheme val="minor"/>
    </font>
    <font>
      <b/>
      <sz val="11"/>
      <color rgb="FF000000"/>
      <name val="Calibri"/>
      <family val="2"/>
      <scheme val="minor"/>
    </font>
    <font>
      <b/>
      <sz val="11"/>
      <color theme="1"/>
      <name val="Calibri"/>
      <family val="2"/>
      <scheme val="minor"/>
    </font>
    <font>
      <b/>
      <sz val="11"/>
      <color theme="1"/>
      <name val="Calibri"/>
      <family val="2"/>
    </font>
  </fonts>
  <fills count="7">
    <fill>
      <patternFill patternType="none"/>
    </fill>
    <fill>
      <patternFill patternType="gray125"/>
    </fill>
    <fill>
      <patternFill patternType="solid">
        <fgColor theme="7" tint="0.59999389629810485"/>
        <bgColor indexed="64"/>
      </patternFill>
    </fill>
    <fill>
      <patternFill patternType="solid">
        <fgColor rgb="FFE4E0A7"/>
        <bgColor indexed="64"/>
      </patternFill>
    </fill>
    <fill>
      <patternFill patternType="solid">
        <fgColor rgb="FF9CBEBD"/>
        <bgColor indexed="64"/>
      </patternFill>
    </fill>
    <fill>
      <patternFill patternType="solid">
        <fgColor theme="0" tint="-0.249977111117893"/>
        <bgColor indexed="64"/>
      </patternFill>
    </fill>
    <fill>
      <patternFill patternType="solid">
        <fgColor rgb="FF9CBEBD"/>
      </patternFill>
    </fill>
  </fills>
  <borders count="4">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top/>
      <bottom/>
      <diagonal/>
    </border>
  </borders>
  <cellStyleXfs count="3">
    <xf numFmtId="0" fontId="0" fillId="0" borderId="0"/>
    <xf numFmtId="9" fontId="5" fillId="0" borderId="0" applyFont="0" applyFill="0" applyBorder="0" applyAlignment="0" applyProtection="0"/>
    <xf numFmtId="43" fontId="5" fillId="0" borderId="0" applyFont="0" applyFill="0" applyBorder="0" applyAlignment="0" applyProtection="0"/>
  </cellStyleXfs>
  <cellXfs count="44">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49" fontId="7" fillId="0" borderId="0" xfId="0" applyNumberFormat="1" applyFont="1"/>
    <xf numFmtId="49" fontId="8" fillId="0" borderId="0" xfId="0" applyNumberFormat="1" applyFont="1" applyAlignment="1">
      <alignment vertical="center"/>
    </xf>
    <xf numFmtId="49" fontId="4" fillId="0" borderId="0" xfId="0" applyNumberFormat="1" applyFont="1" applyAlignment="1">
      <alignment horizontal="right"/>
    </xf>
    <xf numFmtId="49" fontId="11" fillId="0" borderId="0" xfId="0" applyNumberFormat="1" applyFont="1" applyAlignment="1">
      <alignment horizontal="right"/>
    </xf>
    <xf numFmtId="49" fontId="9" fillId="0" borderId="0" xfId="0" applyNumberFormat="1" applyFont="1" applyAlignment="1">
      <alignment horizontal="center" vertical="center"/>
    </xf>
    <xf numFmtId="49" fontId="7" fillId="0" borderId="0" xfId="0" applyNumberFormat="1" applyFont="1" applyAlignment="1">
      <alignment horizontal="center"/>
    </xf>
    <xf numFmtId="49" fontId="13" fillId="4" borderId="0" xfId="0" applyNumberFormat="1" applyFont="1" applyFill="1" applyAlignment="1">
      <alignment horizontal="center" vertical="center"/>
    </xf>
    <xf numFmtId="49" fontId="12" fillId="4" borderId="0" xfId="0" applyNumberFormat="1" applyFont="1" applyFill="1" applyAlignment="1">
      <alignment horizontal="center" vertical="center"/>
    </xf>
    <xf numFmtId="164" fontId="9" fillId="3" borderId="0" xfId="0" applyNumberFormat="1" applyFont="1" applyFill="1" applyBorder="1" applyAlignment="1">
      <alignment vertical="center"/>
    </xf>
    <xf numFmtId="164" fontId="10" fillId="3" borderId="0" xfId="0" applyNumberFormat="1" applyFont="1" applyFill="1" applyBorder="1" applyAlignment="1">
      <alignment vertical="center"/>
    </xf>
    <xf numFmtId="164" fontId="9" fillId="3" borderId="3" xfId="0" applyNumberFormat="1" applyFont="1" applyFill="1" applyBorder="1" applyAlignment="1">
      <alignment vertical="center"/>
    </xf>
    <xf numFmtId="164" fontId="10" fillId="3" borderId="0" xfId="0" applyNumberFormat="1" applyFont="1" applyFill="1" applyAlignment="1">
      <alignment vertical="center"/>
    </xf>
    <xf numFmtId="164" fontId="7" fillId="0" borderId="3" xfId="0" applyNumberFormat="1" applyFont="1" applyBorder="1"/>
    <xf numFmtId="164" fontId="0" fillId="0" borderId="0" xfId="0" applyNumberFormat="1" applyBorder="1"/>
    <xf numFmtId="164" fontId="0" fillId="0" borderId="3" xfId="0" applyNumberFormat="1" applyBorder="1"/>
    <xf numFmtId="164" fontId="0" fillId="0" borderId="0" xfId="0" applyNumberFormat="1"/>
    <xf numFmtId="164" fontId="11" fillId="0" borderId="3" xfId="0" applyNumberFormat="1" applyFont="1" applyBorder="1" applyAlignment="1">
      <alignment horizontal="right"/>
    </xf>
    <xf numFmtId="164" fontId="11" fillId="0" borderId="0" xfId="0" applyNumberFormat="1" applyFont="1" applyBorder="1" applyAlignment="1">
      <alignment horizontal="right"/>
    </xf>
    <xf numFmtId="164" fontId="11" fillId="0" borderId="0" xfId="0" applyNumberFormat="1" applyFont="1" applyAlignment="1">
      <alignment horizontal="right"/>
    </xf>
    <xf numFmtId="164" fontId="13" fillId="5" borderId="0" xfId="0" applyNumberFormat="1" applyFont="1" applyFill="1" applyAlignment="1">
      <alignment horizontal="center" vertical="center" wrapText="1"/>
    </xf>
    <xf numFmtId="164" fontId="13" fillId="5" borderId="3" xfId="0" applyNumberFormat="1" applyFont="1" applyFill="1" applyBorder="1" applyAlignment="1">
      <alignment horizontal="center" vertical="center" wrapText="1"/>
    </xf>
    <xf numFmtId="164" fontId="14" fillId="5" borderId="3" xfId="0" applyNumberFormat="1" applyFont="1" applyFill="1" applyBorder="1" applyAlignment="1">
      <alignment horizontal="center" vertical="center" textRotation="90"/>
    </xf>
    <xf numFmtId="164" fontId="14" fillId="5" borderId="0" xfId="0" applyNumberFormat="1" applyFont="1" applyFill="1" applyAlignment="1">
      <alignment horizontal="center" vertical="center" textRotation="90"/>
    </xf>
    <xf numFmtId="164" fontId="13" fillId="5" borderId="0" xfId="0" applyNumberFormat="1" applyFont="1" applyFill="1" applyAlignment="1">
      <alignment horizontal="center" vertical="center" textRotation="90" wrapText="1"/>
    </xf>
    <xf numFmtId="164" fontId="13" fillId="4" borderId="3" xfId="0" applyNumberFormat="1" applyFont="1" applyFill="1" applyBorder="1" applyAlignment="1">
      <alignment horizontal="center" vertical="center" textRotation="90" wrapText="1"/>
    </xf>
    <xf numFmtId="164" fontId="14" fillId="6" borderId="0" xfId="0" applyNumberFormat="1" applyFont="1" applyFill="1" applyAlignment="1">
      <alignment horizontal="center" vertical="center" textRotation="90"/>
    </xf>
    <xf numFmtId="164" fontId="13" fillId="4" borderId="0" xfId="0" applyNumberFormat="1" applyFont="1" applyFill="1" applyAlignment="1">
      <alignment horizontal="center" vertical="center" textRotation="90" wrapText="1"/>
    </xf>
    <xf numFmtId="164" fontId="0" fillId="0" borderId="0" xfId="1" applyNumberFormat="1" applyFont="1"/>
    <xf numFmtId="164" fontId="0" fillId="0" borderId="3" xfId="2" applyNumberFormat="1" applyFont="1" applyBorder="1"/>
    <xf numFmtId="164" fontId="0" fillId="0" borderId="0" xfId="2" applyNumberFormat="1" applyFont="1"/>
    <xf numFmtId="164" fontId="0" fillId="0" borderId="3" xfId="2" applyNumberFormat="1" applyFont="1" applyFill="1" applyBorder="1"/>
    <xf numFmtId="164" fontId="0" fillId="0" borderId="0" xfId="2" applyNumberFormat="1" applyFont="1" applyFill="1"/>
    <xf numFmtId="164" fontId="0" fillId="0" borderId="3" xfId="0" applyNumberFormat="1" applyFill="1" applyBorder="1"/>
    <xf numFmtId="164" fontId="0" fillId="0" borderId="0" xfId="0" applyNumberFormat="1" applyFill="1"/>
    <xf numFmtId="164" fontId="0" fillId="0" borderId="0" xfId="0" applyNumberFormat="1" applyFill="1" applyBorder="1"/>
    <xf numFmtId="164" fontId="6" fillId="0" borderId="0" xfId="0" applyNumberFormat="1" applyFont="1" applyFill="1"/>
    <xf numFmtId="164" fontId="14" fillId="4" borderId="3" xfId="0" applyNumberFormat="1" applyFont="1" applyFill="1" applyBorder="1" applyAlignment="1">
      <alignment horizontal="center" vertical="center" textRotation="90"/>
    </xf>
    <xf numFmtId="164" fontId="13" fillId="5" borderId="0" xfId="0" applyNumberFormat="1" applyFont="1" applyFill="1" applyBorder="1" applyAlignment="1">
      <alignment horizontal="center" vertical="center" wrapText="1"/>
    </xf>
    <xf numFmtId="49" fontId="13" fillId="2" borderId="1" xfId="0" applyNumberFormat="1" applyFont="1" applyFill="1" applyBorder="1" applyAlignment="1">
      <alignment horizontal="left" vertical="center" wrapText="1"/>
    </xf>
    <xf numFmtId="49" fontId="13" fillId="2" borderId="2" xfId="0" applyNumberFormat="1" applyFont="1" applyFill="1" applyBorder="1" applyAlignment="1">
      <alignment horizontal="left" vertical="center" wrapText="1"/>
    </xf>
  </cellXfs>
  <cellStyles count="3">
    <cellStyle name="Comma" xfId="2" builtinId="3"/>
    <cellStyle name="Normal" xfId="0" builtinId="0"/>
    <cellStyle name="Percent" xfId="1" builtinId="5"/>
  </cellStyles>
  <dxfs count="5">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9CBE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xih5/OneDrive%20-%20CDC/ROP19/Targets/Copy%20of%20DataPack_Caribbean%20Region_20190122214638_populations%20and%20plhiv%20(002).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Quotes"/>
      <sheetName val="Summary"/>
      <sheetName val="Spectrum"/>
      <sheetName val="Epi Cascade I"/>
      <sheetName val="Sheet1"/>
      <sheetName val="Epi Cascade II"/>
      <sheetName val="Epi PMTCT"/>
      <sheetName val="Prioritization"/>
      <sheetName val="PMTCT_STAT_ART"/>
      <sheetName val="PMTCT_EID"/>
      <sheetName val="TB_STAT_ART"/>
      <sheetName val="VMMC"/>
      <sheetName val="TX"/>
      <sheetName val="CXCA"/>
      <sheetName val="HTS"/>
      <sheetName val="TB_TX_PREV"/>
      <sheetName val="OVC"/>
      <sheetName val="KP"/>
      <sheetName val="PP"/>
      <sheetName val="PrEP"/>
      <sheetName val="GEND"/>
      <sheetName val="SNU x IM"/>
      <sheetName val="Validations"/>
    </sheetNames>
    <sheetDataSet>
      <sheetData sheetId="0"/>
      <sheetData sheetId="1"/>
      <sheetData sheetId="2"/>
      <sheetData sheetId="3"/>
      <sheetData sheetId="4"/>
      <sheetData sheetId="5"/>
      <sheetData sheetId="6"/>
      <sheetData sheetId="7"/>
      <sheetData sheetId="8">
        <row r="1">
          <cell r="A1" t="str">
            <v>Prioritization</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1">
          <cell r="A1" t="str">
            <v>Barbados (RKoVudgb05Y)</v>
          </cell>
          <cell r="B1" t="str">
            <v>Yes</v>
          </cell>
          <cell r="C1" t="str">
            <v>1 - Scale-up: Saturation</v>
          </cell>
        </row>
        <row r="2">
          <cell r="A2" t="str">
            <v>Guyana &gt; Region 10- Upper Demerara-Berbice (lbMP78J6yju)</v>
          </cell>
          <cell r="B2" t="str">
            <v>No</v>
          </cell>
          <cell r="C2" t="str">
            <v>2 - Scale-up: Aggressive</v>
          </cell>
        </row>
        <row r="3">
          <cell r="A3" t="str">
            <v>Guyana &gt; Region 1- Barima-Waini (TPX6JfLKPDm)</v>
          </cell>
          <cell r="C3" t="str">
            <v>4 - Sustained</v>
          </cell>
        </row>
        <row r="4">
          <cell r="A4" t="str">
            <v>Guyana &gt; Region 2- Pomeroon-Supenaam (xC484mdhzDI)</v>
          </cell>
          <cell r="C4" t="str">
            <v>5 - Centrally Supported</v>
          </cell>
        </row>
        <row r="5">
          <cell r="A5" t="str">
            <v>Guyana &gt; Region 3- Essequibo Islands-West Demerara (H4qkFnJaOwj)</v>
          </cell>
          <cell r="C5" t="str">
            <v>6 - Sustained: Commodities</v>
          </cell>
        </row>
        <row r="6">
          <cell r="A6" t="str">
            <v>Guyana &gt; Region 4- Demerara-Mahaica (GLVB2ljVQ8N)</v>
          </cell>
          <cell r="C6" t="str">
            <v>7 - Attained</v>
          </cell>
        </row>
        <row r="7">
          <cell r="A7" t="str">
            <v>Guyana &gt; Region 5- Mahaica-Berbice (hzwFghkCKVd)</v>
          </cell>
          <cell r="C7" t="str">
            <v>8 - Not PEPFAR Supported</v>
          </cell>
        </row>
        <row r="8">
          <cell r="A8" t="str">
            <v>Guyana &gt; Region 6- East Berbice-Corentyne (cJw1t6RWdgz)</v>
          </cell>
        </row>
        <row r="9">
          <cell r="A9" t="str">
            <v>Guyana &gt; Region 7- Cuyuni-Mazaruni (og8nMLffRbm)</v>
          </cell>
        </row>
        <row r="10">
          <cell r="A10" t="str">
            <v>Guyana &gt; Region 8-Potaro-Siparuni (CaPQCEViqNP)</v>
          </cell>
        </row>
        <row r="11">
          <cell r="A11" t="str">
            <v>Guyana &gt; Region 9- Upper Takutu-Upper Essequibo (LfQLsNnmzml)</v>
          </cell>
        </row>
        <row r="12">
          <cell r="A12" t="str">
            <v>Trinidad &amp; Tobago (WSl5y9jxCpC)</v>
          </cell>
        </row>
        <row r="13">
          <cell r="A13" t="str">
            <v>_Military Caribbean Region (utFDiGSMhJh)</v>
          </cell>
        </row>
        <row r="14">
          <cell r="A14" t="str">
            <v>Suriname &gt; Albina (MlBQeNShaoP)</v>
          </cell>
        </row>
        <row r="15">
          <cell r="A15" t="str">
            <v>Suriname &gt; Antonio de Brinco (h0vSnHEm4za)</v>
          </cell>
        </row>
        <row r="16">
          <cell r="A16" t="str">
            <v>Suriname &gt; Benzdorp (bLpHPJpOHIM)</v>
          </cell>
        </row>
        <row r="17">
          <cell r="A17" t="str">
            <v>Suriname &gt; Brokopondo (ly7qravIjR2)</v>
          </cell>
        </row>
        <row r="18">
          <cell r="A18" t="str">
            <v>Suriname &gt; Cabanavo (gNFlS31MUQA)</v>
          </cell>
        </row>
        <row r="19">
          <cell r="A19" t="str">
            <v>Suriname &gt; Central (eSeaXKpeCx7)</v>
          </cell>
        </row>
        <row r="20">
          <cell r="A20" t="str">
            <v>Suriname &gt; Commewyne (usBv0zWpJfI)</v>
          </cell>
        </row>
        <row r="21">
          <cell r="A21" t="str">
            <v>Suriname &gt; Coronie District (x7tDrUb8Gwg)</v>
          </cell>
        </row>
        <row r="22">
          <cell r="A22" t="str">
            <v>Suriname &gt; Lelydorp (PcJ73GrnLNj)</v>
          </cell>
        </row>
        <row r="23">
          <cell r="A23" t="str">
            <v>Suriname &gt; Marowyne (UAc6Fk5onGj)</v>
          </cell>
        </row>
        <row r="24">
          <cell r="A24" t="str">
            <v>Suriname &gt; Nickerie District (xDt0IcEJnnS)</v>
          </cell>
        </row>
        <row r="25">
          <cell r="A25" t="str">
            <v>Suriname &gt; Noord (qgjj1bBv8Eg)</v>
          </cell>
        </row>
        <row r="26">
          <cell r="A26" t="str">
            <v>Suriname &gt; Para District (S6IXwaXiNQS)</v>
          </cell>
        </row>
        <row r="27">
          <cell r="A27" t="str">
            <v>Suriname &gt; Paramaribo District (dr4wK5lsgCg)</v>
          </cell>
        </row>
        <row r="28">
          <cell r="A28" t="str">
            <v>Suriname &gt; Peruamo (oxOC1XqU8zJ)</v>
          </cell>
        </row>
        <row r="29">
          <cell r="A29" t="str">
            <v>Suriname &gt; Saramacca (p4mvChRh7Kl)</v>
          </cell>
        </row>
        <row r="30">
          <cell r="A30" t="str">
            <v>Suriname &gt; Stoelman's Island (yjiwgich3uC)</v>
          </cell>
        </row>
        <row r="31">
          <cell r="A31" t="str">
            <v>Suriname &gt; Wanica District (CaLJQfXJNNE)</v>
          </cell>
        </row>
        <row r="32">
          <cell r="A32" t="str">
            <v>Jamaica &gt; Portland Parish (rJk58adhFOd)</v>
          </cell>
        </row>
        <row r="33">
          <cell r="A33" t="str">
            <v>Jamaica &gt; Saint Ann Parish (IvF18EoHfN7)</v>
          </cell>
        </row>
        <row r="34">
          <cell r="A34" t="str">
            <v>Jamaica &gt; Saint Mary Parish (SNIB9238kz4)</v>
          </cell>
        </row>
        <row r="35">
          <cell r="A35" t="str">
            <v>Jamaica &gt; Kingston &amp; St. Andrew (EAJKTrDAkSg)</v>
          </cell>
        </row>
        <row r="36">
          <cell r="A36" t="str">
            <v>Jamaica &gt; Saint Catherine Parish (j7PTMNOQxj9)</v>
          </cell>
        </row>
        <row r="37">
          <cell r="A37" t="str">
            <v>Jamaica &gt; Saint Thomas Parish (DFf2bTBtUR8)</v>
          </cell>
        </row>
        <row r="38">
          <cell r="A38" t="str">
            <v>Jamaica &gt; Clarendon Parish (NrevpTvGsLP)</v>
          </cell>
        </row>
        <row r="39">
          <cell r="A39" t="str">
            <v>Jamaica &gt; Manchester Parish (Wzw0SMYndJd)</v>
          </cell>
        </row>
        <row r="40">
          <cell r="A40" t="str">
            <v>Jamaica &gt; Saint Elizabeth Parish (h3lfINnruo1)</v>
          </cell>
        </row>
        <row r="41">
          <cell r="A41" t="str">
            <v>Jamaica &gt; Hanover Parish (xfYG4cTJNpW)</v>
          </cell>
        </row>
        <row r="42">
          <cell r="A42" t="str">
            <v>Jamaica &gt; Saint James Parish (cTpaeANPtXV)</v>
          </cell>
        </row>
        <row r="43">
          <cell r="A43" t="str">
            <v>Jamaica &gt; Trelawny Parish (VLw5JDR33Gf)</v>
          </cell>
        </row>
        <row r="44">
          <cell r="A44" t="str">
            <v>Jamaica &gt; Westmoreland Parish (j6x93LOzFTb)</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29"/>
  <sheetViews>
    <sheetView showGridLines="0" tabSelected="1" zoomScaleNormal="100" workbookViewId="0"/>
  </sheetViews>
  <sheetFormatPr baseColWidth="10" defaultColWidth="8.83203125" defaultRowHeight="16" x14ac:dyDescent="0.2"/>
  <cols>
    <col min="1" max="1" width="4.83203125" customWidth="1"/>
  </cols>
  <sheetData>
    <row r="2" spans="2:2" ht="47.25" customHeight="1" x14ac:dyDescent="0.2">
      <c r="B2" s="1" t="s">
        <v>0</v>
      </c>
    </row>
    <row r="10" spans="2:2" ht="97" customHeight="1" x14ac:dyDescent="0.2">
      <c r="B10" s="2" t="s">
        <v>73</v>
      </c>
    </row>
    <row r="20" spans="2:2" ht="82" customHeight="1" x14ac:dyDescent="0.2">
      <c r="B20" s="3" t="s">
        <v>1</v>
      </c>
    </row>
    <row r="25" spans="2:2" x14ac:dyDescent="0.2">
      <c r="B25" t="s">
        <v>2</v>
      </c>
    </row>
    <row r="27" spans="2:2" x14ac:dyDescent="0.2">
      <c r="B27" t="s">
        <v>3</v>
      </c>
    </row>
    <row r="29" spans="2:2" x14ac:dyDescent="0.2">
      <c r="B29" t="s">
        <v>4</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Z302"/>
  <sheetViews>
    <sheetView zoomScale="120" zoomScaleNormal="120" workbookViewId="0">
      <pane xSplit="6" ySplit="14" topLeftCell="G15" activePane="bottomRight" state="frozen"/>
      <selection pane="topRight" activeCell="G1" sqref="G1"/>
      <selection pane="bottomLeft" activeCell="A15" sqref="A15"/>
      <selection pane="bottomRight" activeCell="AM14" sqref="AM14"/>
    </sheetView>
  </sheetViews>
  <sheetFormatPr baseColWidth="10" defaultColWidth="8.83203125" defaultRowHeight="16" x14ac:dyDescent="0.2"/>
  <cols>
    <col min="1" max="1" width="32.83203125" customWidth="1"/>
    <col min="2" max="2" width="39.5" customWidth="1"/>
    <col min="3" max="3" width="8.33203125" customWidth="1"/>
    <col min="4" max="4" width="8.83203125" customWidth="1"/>
    <col min="5" max="5" width="12.1640625" customWidth="1"/>
    <col min="6" max="6" width="51.5" hidden="1" customWidth="1"/>
    <col min="7" max="7" width="10.6640625" style="18" customWidth="1"/>
    <col min="8" max="11" width="10.6640625" style="17" customWidth="1"/>
    <col min="12" max="12" width="9" style="18" bestFit="1" customWidth="1"/>
    <col min="13" max="14" width="9" style="17" bestFit="1" customWidth="1"/>
    <col min="15" max="15" width="9.5" style="18" bestFit="1" customWidth="1"/>
    <col min="16" max="16" width="9.5" style="19" bestFit="1" customWidth="1"/>
    <col min="17" max="17" width="9" style="19" bestFit="1" customWidth="1"/>
    <col min="18" max="18" width="9.5" style="19" bestFit="1" customWidth="1"/>
    <col min="19" max="21" width="9" style="19" bestFit="1" customWidth="1"/>
    <col min="22" max="22" width="10.6640625" style="18" customWidth="1"/>
    <col min="23" max="26" width="10.6640625" style="17" customWidth="1"/>
    <col min="27" max="27" width="8.83203125" style="18"/>
    <col min="28" max="29" width="8.83203125" style="17"/>
    <col min="30" max="30" width="8.83203125" style="18"/>
    <col min="31" max="37" width="8.83203125" style="19"/>
  </cols>
  <sheetData>
    <row r="1" spans="1:52" ht="31" customHeight="1" x14ac:dyDescent="0.2">
      <c r="A1" s="5" t="s">
        <v>48</v>
      </c>
      <c r="B1" s="8"/>
      <c r="C1" s="8"/>
      <c r="D1" s="8"/>
      <c r="E1" s="8"/>
      <c r="F1" s="8"/>
      <c r="G1" s="12" t="s">
        <v>67</v>
      </c>
      <c r="H1" s="13"/>
      <c r="I1" s="13"/>
      <c r="J1" s="13"/>
      <c r="K1" s="13"/>
      <c r="L1" s="12"/>
      <c r="M1" s="12"/>
      <c r="N1" s="12"/>
      <c r="O1" s="14"/>
      <c r="P1" s="15"/>
      <c r="Q1" s="15"/>
      <c r="R1" s="15"/>
      <c r="S1" s="15"/>
      <c r="T1" s="15"/>
      <c r="U1" s="15"/>
      <c r="V1" s="14" t="s">
        <v>69</v>
      </c>
      <c r="W1" s="13"/>
      <c r="X1" s="13"/>
      <c r="Y1" s="13"/>
      <c r="Z1" s="13"/>
      <c r="AA1" s="14"/>
      <c r="AB1" s="13"/>
      <c r="AC1" s="13"/>
      <c r="AD1" s="14"/>
      <c r="AE1" s="15"/>
      <c r="AF1" s="15"/>
      <c r="AG1" s="15"/>
      <c r="AH1" s="15"/>
      <c r="AI1" s="15"/>
      <c r="AJ1" s="15"/>
      <c r="AK1" s="15"/>
      <c r="AL1" s="15"/>
      <c r="AM1" s="15"/>
      <c r="AN1" s="15"/>
      <c r="AO1" s="15"/>
      <c r="AP1" s="15"/>
      <c r="AQ1" s="15"/>
      <c r="AR1" s="15"/>
      <c r="AS1" s="15"/>
      <c r="AT1" s="15"/>
      <c r="AU1" s="15"/>
      <c r="AV1" s="15"/>
      <c r="AW1" s="15"/>
      <c r="AX1" s="15"/>
      <c r="AY1" s="15"/>
      <c r="AZ1" s="15"/>
    </row>
    <row r="2" spans="1:52" ht="20.25" hidden="1" customHeight="1" thickBot="1" x14ac:dyDescent="0.3">
      <c r="A2" s="4" t="s">
        <v>49</v>
      </c>
      <c r="B2" s="9" t="s">
        <v>50</v>
      </c>
      <c r="C2" s="9"/>
      <c r="D2" s="9"/>
      <c r="E2" s="9"/>
      <c r="F2" s="9"/>
      <c r="G2" s="16" t="s">
        <v>51</v>
      </c>
      <c r="V2" s="16" t="s">
        <v>51</v>
      </c>
      <c r="AL2" s="19"/>
      <c r="AM2" s="19"/>
      <c r="AN2" s="19"/>
      <c r="AO2" s="19"/>
      <c r="AP2" s="19"/>
      <c r="AQ2" s="19"/>
      <c r="AR2" s="19"/>
      <c r="AS2" s="19"/>
      <c r="AT2" s="19"/>
      <c r="AU2" s="19"/>
      <c r="AV2" s="19"/>
      <c r="AW2" s="19"/>
      <c r="AX2" s="19"/>
      <c r="AY2" s="19"/>
      <c r="AZ2" s="19"/>
    </row>
    <row r="3" spans="1:52" ht="118" hidden="1" customHeight="1" thickBot="1" x14ac:dyDescent="0.3">
      <c r="A3" s="42" t="s">
        <v>52</v>
      </c>
      <c r="B3" s="43"/>
      <c r="C3" s="9"/>
      <c r="D3" s="9"/>
      <c r="E3" s="9"/>
      <c r="F3" s="9"/>
      <c r="AL3" s="19"/>
      <c r="AM3" s="19"/>
      <c r="AN3" s="19"/>
      <c r="AO3" s="19"/>
      <c r="AP3" s="19"/>
      <c r="AQ3" s="19"/>
      <c r="AR3" s="19"/>
      <c r="AS3" s="19"/>
      <c r="AT3" s="19"/>
      <c r="AU3" s="19"/>
      <c r="AV3" s="19"/>
      <c r="AW3" s="19"/>
      <c r="AX3" s="19"/>
      <c r="AY3" s="19"/>
      <c r="AZ3" s="19"/>
    </row>
    <row r="4" spans="1:52" ht="16" hidden="1" customHeight="1" x14ac:dyDescent="0.2">
      <c r="A4" s="7"/>
      <c r="B4" s="7"/>
      <c r="C4" s="7"/>
      <c r="D4" s="7"/>
      <c r="E4" s="7"/>
      <c r="F4" s="7"/>
      <c r="G4" s="20"/>
      <c r="H4" s="21"/>
      <c r="I4" s="21"/>
      <c r="J4" s="21"/>
      <c r="K4" s="21"/>
      <c r="L4" s="20"/>
      <c r="M4" s="21"/>
      <c r="N4" s="21"/>
      <c r="O4" s="20"/>
      <c r="P4" s="22"/>
      <c r="Q4" s="22"/>
      <c r="R4" s="22"/>
      <c r="S4" s="22"/>
      <c r="V4" s="18">
        <f>COUNTA($14:$14)-COLUMN($Z14)</f>
        <v>13</v>
      </c>
      <c r="W4" s="21"/>
      <c r="X4" s="21"/>
      <c r="Y4" s="21"/>
      <c r="Z4" s="21"/>
      <c r="AA4" s="20"/>
      <c r="AB4" s="21"/>
      <c r="AC4" s="21"/>
      <c r="AD4" s="20"/>
      <c r="AE4" s="22"/>
      <c r="AF4" s="22"/>
      <c r="AG4" s="22"/>
      <c r="AH4" s="22"/>
      <c r="AL4" s="19"/>
      <c r="AM4" s="19"/>
      <c r="AN4" s="19"/>
      <c r="AO4" s="19"/>
      <c r="AP4" s="19"/>
      <c r="AQ4" s="19"/>
      <c r="AR4" s="19"/>
      <c r="AS4" s="19"/>
      <c r="AT4" s="19"/>
      <c r="AU4" s="19"/>
      <c r="AV4" s="19"/>
      <c r="AW4" s="19"/>
      <c r="AX4" s="19"/>
      <c r="AY4" s="19"/>
      <c r="AZ4" s="19"/>
    </row>
    <row r="5" spans="1:52" ht="16" hidden="1" customHeight="1" x14ac:dyDescent="0.2">
      <c r="A5" s="7" t="s">
        <v>21</v>
      </c>
      <c r="B5" s="7" t="s">
        <v>21</v>
      </c>
      <c r="C5" s="7" t="s">
        <v>21</v>
      </c>
      <c r="D5" s="7" t="s">
        <v>21</v>
      </c>
      <c r="E5" s="7" t="s">
        <v>21</v>
      </c>
      <c r="F5" s="7"/>
      <c r="G5" s="20"/>
      <c r="H5" s="21"/>
      <c r="I5" s="21"/>
      <c r="J5" s="21"/>
      <c r="K5" s="21"/>
      <c r="L5" s="20"/>
      <c r="M5" s="21"/>
      <c r="N5" s="21"/>
      <c r="O5" s="20"/>
      <c r="P5" s="22"/>
      <c r="Q5" s="22"/>
      <c r="R5" s="22"/>
      <c r="S5" s="22"/>
      <c r="V5" s="20"/>
      <c r="W5" s="21"/>
      <c r="X5" s="21"/>
      <c r="Y5" s="21"/>
      <c r="Z5" s="21"/>
      <c r="AA5" s="20"/>
      <c r="AB5" s="21"/>
      <c r="AC5" s="21"/>
      <c r="AD5" s="20"/>
      <c r="AE5" s="22"/>
      <c r="AF5" s="22"/>
      <c r="AG5" s="22"/>
      <c r="AH5" s="22"/>
      <c r="AL5" s="19"/>
      <c r="AM5" s="19"/>
      <c r="AN5" s="19"/>
      <c r="AO5" s="19"/>
      <c r="AP5" s="19"/>
      <c r="AQ5" s="19"/>
      <c r="AR5" s="19"/>
      <c r="AS5" s="19"/>
      <c r="AT5" s="19"/>
      <c r="AU5" s="19"/>
      <c r="AV5" s="19"/>
      <c r="AW5" s="19"/>
      <c r="AX5" s="19"/>
      <c r="AY5" s="19"/>
      <c r="AZ5" s="19"/>
    </row>
    <row r="6" spans="1:52" ht="16" hidden="1" customHeight="1" x14ac:dyDescent="0.2">
      <c r="A6" s="7" t="s">
        <v>22</v>
      </c>
      <c r="B6" s="7" t="s">
        <v>22</v>
      </c>
      <c r="C6" s="7" t="s">
        <v>22</v>
      </c>
      <c r="D6" s="7" t="s">
        <v>22</v>
      </c>
      <c r="E6" s="7" t="s">
        <v>22</v>
      </c>
      <c r="F6" s="7"/>
      <c r="G6" s="20"/>
      <c r="H6" s="21"/>
      <c r="I6" s="21"/>
      <c r="J6" s="21"/>
      <c r="K6" s="21"/>
      <c r="L6" s="20"/>
      <c r="M6" s="21"/>
      <c r="N6" s="21"/>
      <c r="O6" s="20"/>
      <c r="P6" s="22"/>
      <c r="Q6" s="22"/>
      <c r="R6" s="22"/>
      <c r="S6" s="22"/>
      <c r="V6" s="20"/>
      <c r="W6" s="21"/>
      <c r="X6" s="21"/>
      <c r="Y6" s="21"/>
      <c r="Z6" s="21"/>
      <c r="AA6" s="20"/>
      <c r="AB6" s="21"/>
      <c r="AC6" s="21"/>
      <c r="AD6" s="20"/>
      <c r="AE6" s="22"/>
      <c r="AF6" s="22"/>
      <c r="AG6" s="22"/>
      <c r="AH6" s="22"/>
      <c r="AL6" s="19"/>
      <c r="AM6" s="19"/>
      <c r="AN6" s="19"/>
      <c r="AO6" s="19"/>
      <c r="AP6" s="19"/>
      <c r="AQ6" s="19"/>
      <c r="AR6" s="19"/>
      <c r="AS6" s="19"/>
      <c r="AT6" s="19"/>
      <c r="AU6" s="19"/>
      <c r="AV6" s="19"/>
      <c r="AW6" s="19"/>
      <c r="AX6" s="19"/>
      <c r="AY6" s="19"/>
      <c r="AZ6" s="19"/>
    </row>
    <row r="7" spans="1:52" ht="16" hidden="1" customHeight="1" x14ac:dyDescent="0.2">
      <c r="A7" s="7" t="s">
        <v>23</v>
      </c>
      <c r="B7" s="7" t="s">
        <v>23</v>
      </c>
      <c r="C7" s="7" t="s">
        <v>23</v>
      </c>
      <c r="D7" s="7" t="s">
        <v>23</v>
      </c>
      <c r="E7" s="7" t="s">
        <v>23</v>
      </c>
      <c r="F7" s="7"/>
      <c r="G7" s="20"/>
      <c r="H7" s="21"/>
      <c r="I7" s="21"/>
      <c r="J7" s="21"/>
      <c r="K7" s="21"/>
      <c r="L7" s="20"/>
      <c r="M7" s="21"/>
      <c r="N7" s="21"/>
      <c r="O7" s="20"/>
      <c r="P7" s="22"/>
      <c r="Q7" s="22"/>
      <c r="R7" s="22"/>
      <c r="S7" s="22"/>
      <c r="V7" s="20"/>
      <c r="W7" s="21"/>
      <c r="X7" s="21"/>
      <c r="Y7" s="21"/>
      <c r="Z7" s="21"/>
      <c r="AA7" s="20"/>
      <c r="AB7" s="21"/>
      <c r="AC7" s="21"/>
      <c r="AD7" s="20"/>
      <c r="AE7" s="22"/>
      <c r="AF7" s="22"/>
      <c r="AG7" s="22"/>
      <c r="AH7" s="22"/>
      <c r="AL7" s="19"/>
      <c r="AM7" s="19"/>
      <c r="AN7" s="19"/>
      <c r="AO7" s="19"/>
      <c r="AP7" s="19"/>
      <c r="AQ7" s="19"/>
      <c r="AR7" s="19"/>
      <c r="AS7" s="19"/>
      <c r="AT7" s="19"/>
      <c r="AU7" s="19"/>
      <c r="AV7" s="19"/>
      <c r="AW7" s="19"/>
      <c r="AX7" s="19"/>
      <c r="AY7" s="19"/>
      <c r="AZ7" s="19"/>
    </row>
    <row r="8" spans="1:52" ht="16" hidden="1" customHeight="1" x14ac:dyDescent="0.2">
      <c r="A8" s="7"/>
      <c r="B8" s="7"/>
      <c r="C8" s="7"/>
      <c r="D8" s="7"/>
      <c r="E8" s="6"/>
      <c r="F8" s="6"/>
      <c r="G8" s="20"/>
      <c r="H8" s="21"/>
      <c r="I8" s="21"/>
      <c r="J8" s="21"/>
      <c r="K8" s="21"/>
      <c r="L8" s="20"/>
      <c r="M8" s="21"/>
      <c r="N8" s="21"/>
      <c r="O8" s="20"/>
      <c r="P8" s="22"/>
      <c r="Q8" s="22"/>
      <c r="R8" s="22"/>
      <c r="S8" s="22"/>
      <c r="V8" s="20"/>
      <c r="W8" s="21"/>
      <c r="X8" s="21"/>
      <c r="Y8" s="21"/>
      <c r="Z8" s="21"/>
      <c r="AA8" s="20"/>
      <c r="AB8" s="21"/>
      <c r="AC8" s="21"/>
      <c r="AD8" s="20"/>
      <c r="AE8" s="22"/>
      <c r="AF8" s="22"/>
      <c r="AG8" s="22"/>
      <c r="AH8" s="22"/>
      <c r="AL8" s="19"/>
      <c r="AM8" s="19"/>
      <c r="AN8" s="19"/>
      <c r="AO8" s="19"/>
      <c r="AP8" s="19"/>
      <c r="AQ8" s="19"/>
      <c r="AR8" s="19"/>
      <c r="AS8" s="19"/>
      <c r="AT8" s="19"/>
      <c r="AU8" s="19"/>
      <c r="AV8" s="19"/>
      <c r="AW8" s="19"/>
      <c r="AX8" s="19"/>
      <c r="AY8" s="19"/>
      <c r="AZ8" s="19"/>
    </row>
    <row r="9" spans="1:52" ht="16" hidden="1" customHeight="1" x14ac:dyDescent="0.2">
      <c r="A9" s="7"/>
      <c r="B9" s="7"/>
      <c r="C9" s="7"/>
      <c r="D9" s="7"/>
      <c r="E9" s="6"/>
      <c r="F9" s="6"/>
      <c r="G9" s="20"/>
      <c r="H9" s="21"/>
      <c r="I9" s="21"/>
      <c r="J9" s="21"/>
      <c r="K9" s="21"/>
      <c r="L9" s="20"/>
      <c r="M9" s="21"/>
      <c r="N9" s="21"/>
      <c r="O9" s="20"/>
      <c r="P9" s="22"/>
      <c r="Q9" s="22"/>
      <c r="R9" s="22"/>
      <c r="S9" s="22"/>
      <c r="V9" s="20"/>
      <c r="W9" s="21"/>
      <c r="X9" s="21"/>
      <c r="Y9" s="21"/>
      <c r="Z9" s="21"/>
      <c r="AA9" s="20"/>
      <c r="AB9" s="21"/>
      <c r="AC9" s="21"/>
      <c r="AD9" s="20"/>
      <c r="AE9" s="22"/>
      <c r="AF9" s="22"/>
      <c r="AG9" s="22"/>
      <c r="AH9" s="22"/>
      <c r="AL9" s="19"/>
      <c r="AM9" s="19"/>
      <c r="AN9" s="19"/>
      <c r="AO9" s="19"/>
      <c r="AP9" s="19"/>
      <c r="AQ9" s="19"/>
      <c r="AR9" s="19"/>
      <c r="AS9" s="19"/>
      <c r="AT9" s="19"/>
      <c r="AU9" s="19"/>
      <c r="AV9" s="19"/>
      <c r="AW9" s="19"/>
      <c r="AX9" s="19"/>
      <c r="AY9" s="19"/>
      <c r="AZ9" s="19"/>
    </row>
    <row r="10" spans="1:52" ht="16" hidden="1" customHeight="1" x14ac:dyDescent="0.2">
      <c r="A10" s="7"/>
      <c r="B10" s="7"/>
      <c r="C10" s="7"/>
      <c r="D10" s="7"/>
      <c r="E10" s="6"/>
      <c r="F10" s="6"/>
      <c r="G10" s="20"/>
      <c r="H10" s="21"/>
      <c r="I10" s="21"/>
      <c r="J10" s="21"/>
      <c r="K10" s="21"/>
      <c r="L10" s="20"/>
      <c r="M10" s="21"/>
      <c r="N10" s="21"/>
      <c r="O10" s="20"/>
      <c r="P10" s="22"/>
      <c r="Q10" s="22"/>
      <c r="R10" s="22"/>
      <c r="S10" s="22"/>
      <c r="V10" s="20"/>
      <c r="W10" s="21"/>
      <c r="X10" s="21"/>
      <c r="Y10" s="21"/>
      <c r="Z10" s="21"/>
      <c r="AA10" s="20"/>
      <c r="AB10" s="21"/>
      <c r="AC10" s="21"/>
      <c r="AD10" s="20"/>
      <c r="AE10" s="22"/>
      <c r="AF10" s="22"/>
      <c r="AG10" s="22"/>
      <c r="AH10" s="22"/>
      <c r="AL10" s="19"/>
      <c r="AM10" s="19"/>
      <c r="AN10" s="19"/>
      <c r="AO10" s="19"/>
      <c r="AP10" s="19"/>
      <c r="AQ10" s="19"/>
      <c r="AR10" s="19"/>
      <c r="AS10" s="19"/>
      <c r="AT10" s="19"/>
      <c r="AU10" s="19"/>
      <c r="AV10" s="19"/>
      <c r="AW10" s="19"/>
      <c r="AX10" s="19"/>
      <c r="AY10" s="19"/>
      <c r="AZ10" s="19"/>
    </row>
    <row r="11" spans="1:52" ht="16" hidden="1" customHeight="1" x14ac:dyDescent="0.2">
      <c r="A11" s="7"/>
      <c r="B11" s="7"/>
      <c r="C11" s="7"/>
      <c r="D11" s="7"/>
      <c r="E11" s="6"/>
      <c r="F11" s="6"/>
      <c r="G11" s="20"/>
      <c r="H11" s="21"/>
      <c r="I11" s="21"/>
      <c r="J11" s="21"/>
      <c r="K11" s="21"/>
      <c r="L11" s="20"/>
      <c r="M11" s="21"/>
      <c r="N11" s="21"/>
      <c r="O11" s="20"/>
      <c r="P11" s="22"/>
      <c r="Q11" s="22"/>
      <c r="R11" s="22"/>
      <c r="S11" s="22"/>
      <c r="V11" s="20"/>
      <c r="W11" s="21"/>
      <c r="X11" s="21"/>
      <c r="Y11" s="21"/>
      <c r="Z11" s="21"/>
      <c r="AA11" s="20"/>
      <c r="AB11" s="21"/>
      <c r="AC11" s="21"/>
      <c r="AD11" s="20"/>
      <c r="AE11" s="22"/>
      <c r="AF11" s="22"/>
      <c r="AG11" s="22"/>
      <c r="AH11" s="22"/>
      <c r="AL11" s="19"/>
      <c r="AM11" s="19"/>
      <c r="AN11" s="19"/>
      <c r="AO11" s="19"/>
      <c r="AP11" s="19"/>
      <c r="AQ11" s="19"/>
      <c r="AR11" s="19"/>
      <c r="AS11" s="19"/>
      <c r="AT11" s="19"/>
      <c r="AU11" s="19"/>
      <c r="AV11" s="19"/>
      <c r="AW11" s="19"/>
      <c r="AX11" s="19"/>
      <c r="AY11" s="19"/>
      <c r="AZ11" s="19"/>
    </row>
    <row r="12" spans="1:52" ht="16" hidden="1" customHeight="1" x14ac:dyDescent="0.2">
      <c r="A12" s="7"/>
      <c r="B12" s="7"/>
      <c r="C12" s="7"/>
      <c r="D12" s="7"/>
      <c r="E12" s="6"/>
      <c r="F12" s="6"/>
      <c r="G12" s="20"/>
      <c r="H12" s="21"/>
      <c r="I12" s="21"/>
      <c r="J12" s="21"/>
      <c r="K12" s="21"/>
      <c r="L12" s="20"/>
      <c r="M12" s="21"/>
      <c r="N12" s="21"/>
      <c r="O12" s="20"/>
      <c r="P12" s="22"/>
      <c r="Q12" s="22"/>
      <c r="R12" s="22"/>
      <c r="S12" s="22"/>
      <c r="V12" s="20"/>
      <c r="W12" s="21"/>
      <c r="X12" s="21"/>
      <c r="Y12" s="21"/>
      <c r="Z12" s="21"/>
      <c r="AA12" s="20"/>
      <c r="AB12" s="21"/>
      <c r="AC12" s="21"/>
      <c r="AD12" s="20"/>
      <c r="AE12" s="22"/>
      <c r="AF12" s="22"/>
      <c r="AG12" s="22"/>
      <c r="AH12" s="22"/>
      <c r="AL12" s="19"/>
      <c r="AM12" s="19"/>
      <c r="AN12" s="19"/>
      <c r="AO12" s="19"/>
      <c r="AP12" s="19"/>
      <c r="AQ12" s="19"/>
      <c r="AR12" s="19"/>
      <c r="AS12" s="19"/>
      <c r="AT12" s="19"/>
      <c r="AU12" s="19"/>
      <c r="AV12" s="19"/>
      <c r="AW12" s="19"/>
      <c r="AX12" s="19"/>
      <c r="AY12" s="19"/>
      <c r="AZ12" s="19"/>
    </row>
    <row r="13" spans="1:52" ht="16" hidden="1" customHeight="1" x14ac:dyDescent="0.2">
      <c r="A13" s="7"/>
      <c r="B13" s="7"/>
      <c r="C13" s="7"/>
      <c r="D13" s="7"/>
      <c r="E13" s="6"/>
      <c r="F13" s="6"/>
      <c r="G13" s="20"/>
      <c r="H13" s="21"/>
      <c r="I13" s="21"/>
      <c r="J13" s="21"/>
      <c r="K13" s="21"/>
      <c r="L13" s="20"/>
      <c r="M13" s="21"/>
      <c r="N13" s="21"/>
      <c r="O13" s="20"/>
      <c r="P13" s="22"/>
      <c r="Q13" s="22"/>
      <c r="R13" s="22"/>
      <c r="S13" s="22"/>
      <c r="V13" s="20"/>
      <c r="W13" s="21"/>
      <c r="X13" s="21"/>
      <c r="Y13" s="21"/>
      <c r="Z13" s="21"/>
      <c r="AA13" s="20"/>
      <c r="AB13" s="21"/>
      <c r="AC13" s="21"/>
      <c r="AD13" s="20"/>
      <c r="AE13" s="22"/>
      <c r="AF13" s="22"/>
      <c r="AG13" s="22"/>
      <c r="AH13" s="22"/>
      <c r="AL13" s="19"/>
      <c r="AM13" s="19"/>
      <c r="AN13" s="19"/>
      <c r="AO13" s="19"/>
      <c r="AP13" s="19"/>
      <c r="AQ13" s="19"/>
      <c r="AR13" s="19"/>
      <c r="AS13" s="19"/>
      <c r="AT13" s="19"/>
      <c r="AU13" s="19"/>
      <c r="AV13" s="19"/>
      <c r="AW13" s="19"/>
      <c r="AX13" s="19"/>
      <c r="AY13" s="19"/>
      <c r="AZ13" s="19"/>
    </row>
    <row r="14" spans="1:52" ht="117" customHeight="1" x14ac:dyDescent="0.2">
      <c r="A14" s="10" t="s">
        <v>24</v>
      </c>
      <c r="B14" s="11" t="s">
        <v>53</v>
      </c>
      <c r="C14" s="11" t="s">
        <v>5</v>
      </c>
      <c r="D14" s="11" t="s">
        <v>6</v>
      </c>
      <c r="E14" s="11" t="s">
        <v>37</v>
      </c>
      <c r="F14" s="11" t="s">
        <v>7</v>
      </c>
      <c r="G14" s="23" t="s">
        <v>64</v>
      </c>
      <c r="H14" s="23" t="s">
        <v>65</v>
      </c>
      <c r="I14" s="23" t="s">
        <v>66</v>
      </c>
      <c r="J14" s="41" t="s">
        <v>70</v>
      </c>
      <c r="K14" s="23" t="s">
        <v>71</v>
      </c>
      <c r="L14" s="25" t="s">
        <v>62</v>
      </c>
      <c r="M14" s="26" t="s">
        <v>63</v>
      </c>
      <c r="N14" s="27" t="s">
        <v>61</v>
      </c>
      <c r="O14" s="25" t="s">
        <v>54</v>
      </c>
      <c r="P14" s="26" t="s">
        <v>59</v>
      </c>
      <c r="Q14" s="27" t="s">
        <v>55</v>
      </c>
      <c r="R14" s="27" t="s">
        <v>60</v>
      </c>
      <c r="S14" s="27" t="s">
        <v>56</v>
      </c>
      <c r="T14" s="27" t="s">
        <v>57</v>
      </c>
      <c r="U14" s="27" t="s">
        <v>58</v>
      </c>
      <c r="V14" s="24" t="s">
        <v>64</v>
      </c>
      <c r="W14" s="23" t="s">
        <v>65</v>
      </c>
      <c r="X14" s="23" t="s">
        <v>66</v>
      </c>
      <c r="Y14" s="41" t="s">
        <v>70</v>
      </c>
      <c r="Z14" s="23" t="s">
        <v>71</v>
      </c>
      <c r="AA14" s="28" t="s">
        <v>62</v>
      </c>
      <c r="AB14" s="30" t="s">
        <v>63</v>
      </c>
      <c r="AC14" s="30" t="s">
        <v>61</v>
      </c>
      <c r="AD14" s="40" t="s">
        <v>54</v>
      </c>
      <c r="AE14" s="29" t="s">
        <v>59</v>
      </c>
      <c r="AF14" s="30" t="s">
        <v>55</v>
      </c>
      <c r="AG14" s="30" t="s">
        <v>60</v>
      </c>
      <c r="AH14" s="30" t="s">
        <v>56</v>
      </c>
      <c r="AI14" s="30" t="s">
        <v>57</v>
      </c>
      <c r="AJ14" s="30" t="s">
        <v>58</v>
      </c>
      <c r="AK14" s="30" t="s">
        <v>68</v>
      </c>
      <c r="AL14" s="30" t="s">
        <v>72</v>
      </c>
      <c r="AM14" s="30">
        <v>13579</v>
      </c>
      <c r="AN14" s="30"/>
      <c r="AO14" s="30"/>
      <c r="AP14" s="30"/>
      <c r="AQ14" s="30"/>
      <c r="AR14" s="30"/>
      <c r="AS14" s="30"/>
      <c r="AT14" s="30"/>
      <c r="AU14" s="30"/>
      <c r="AV14" s="30"/>
      <c r="AW14" s="30"/>
      <c r="AX14" s="30"/>
      <c r="AY14" s="30"/>
      <c r="AZ14" s="30"/>
    </row>
    <row r="15" spans="1:52" x14ac:dyDescent="0.2">
      <c r="A15" t="s">
        <v>25</v>
      </c>
      <c r="B15" t="s">
        <v>27</v>
      </c>
      <c r="C15" t="s">
        <v>10</v>
      </c>
      <c r="D15" t="s">
        <v>8</v>
      </c>
      <c r="F15" t="str">
        <f>$A15&amp;"|"&amp;$B15&amp;"|"&amp;IF($C15&lt;&gt;"","|"&amp;$C15,"")&amp;IF($D15&lt;&gt;"","|"&amp;$D15,"")&amp;IF($E15&lt;&gt;"","|"&amp;$E15,"")</f>
        <v>Jamaica [#Country] [WuxG6jzaypt]|TX_CURR.N.Age_Sex_HIVStatus.T||01-04|Female</v>
      </c>
      <c r="G15" s="31">
        <v>8</v>
      </c>
      <c r="H15" s="31">
        <f>SUM(SUMIFS($L15:$U15,$L$14:$U$14,"*DSD*"))</f>
        <v>0</v>
      </c>
      <c r="I15" s="31" cm="1">
        <f t="array" ref="I15">SUM(SUMIFS($L15:$U15,$L$14:$U$14,{"*TA*"}))</f>
        <v>8</v>
      </c>
      <c r="J15" s="31" cm="1">
        <f t="array" ref="J15">SUM(SUMIFS($O15:$U15,$O$14:$U$14,{"*DSD*"}))</f>
        <v>0</v>
      </c>
      <c r="K15" s="31" cm="1">
        <f t="array" ref="K15">SUM(SUMIFS($O15:$U15,$O$14:$U$14,{"*TA*"}))</f>
        <v>8</v>
      </c>
      <c r="L15" s="32">
        <v>0</v>
      </c>
      <c r="M15" s="33">
        <v>0</v>
      </c>
      <c r="N15" s="33">
        <v>0</v>
      </c>
      <c r="O15" s="34">
        <v>0</v>
      </c>
      <c r="P15" s="35">
        <v>0</v>
      </c>
      <c r="Q15" s="35">
        <v>8</v>
      </c>
      <c r="R15" s="35">
        <v>0</v>
      </c>
      <c r="S15" s="35">
        <v>0</v>
      </c>
      <c r="T15" s="35">
        <v>0</v>
      </c>
      <c r="U15" s="35">
        <v>0</v>
      </c>
      <c r="V15" s="18">
        <f ca="1">SUM(OFFSET($AA15,0,0,,$V$4))</f>
        <v>18</v>
      </c>
      <c r="W15" s="19">
        <f ca="1">SUMIFS(OFFSET($AA15,0,0,,$V$4),OFFSET($AA$14,0,0,,$V$4),"*DSD*")</f>
        <v>0</v>
      </c>
      <c r="X15" s="19">
        <f ca="1">SUMIFS(OFFSET($AA15,0,0,,$V$4),OFFSET($AA$14,0,0,,$V$4),"*TA*")</f>
        <v>18</v>
      </c>
      <c r="Y15" s="19">
        <f ca="1">SUMIFS(OFFSET($AD15,0,0,,$V$4-3),OFFSET($AD$14,0,0,,$V$4-3),"*DSD*")</f>
        <v>0</v>
      </c>
      <c r="Z15" s="19">
        <f ca="1">SUMIFS(OFFSET($AD15,0,0,,$V$4-3),OFFSET($AD$14,0,0,,$V$4-3),"*TA*")</f>
        <v>18</v>
      </c>
      <c r="AA15" s="18">
        <v>0</v>
      </c>
      <c r="AB15" s="19">
        <v>0</v>
      </c>
      <c r="AC15" s="19">
        <v>0</v>
      </c>
      <c r="AD15" s="18">
        <v>0</v>
      </c>
      <c r="AE15" s="19">
        <v>0</v>
      </c>
      <c r="AF15" s="19">
        <v>8</v>
      </c>
      <c r="AG15" s="19">
        <v>0</v>
      </c>
      <c r="AH15" s="19">
        <v>0</v>
      </c>
      <c r="AI15" s="19">
        <v>0</v>
      </c>
      <c r="AJ15" s="19">
        <v>0</v>
      </c>
      <c r="AL15" s="19">
        <v>10</v>
      </c>
    </row>
    <row r="16" spans="1:52" x14ac:dyDescent="0.2">
      <c r="A16" t="s">
        <v>25</v>
      </c>
      <c r="B16" t="s">
        <v>27</v>
      </c>
      <c r="C16" t="s">
        <v>10</v>
      </c>
      <c r="D16" t="s">
        <v>9</v>
      </c>
      <c r="F16" t="str">
        <f t="shared" ref="F16:F79" si="0">$A16&amp;"|"&amp;$B16&amp;"|"&amp;IF($C16&lt;&gt;"","|"&amp;$C16,"")&amp;IF($D16&lt;&gt;"","|"&amp;$D16,"")&amp;IF($E16&lt;&gt;"","|"&amp;$E16,"")</f>
        <v>Jamaica [#Country] [WuxG6jzaypt]|TX_CURR.N.Age_Sex_HIVStatus.T||01-04|Male</v>
      </c>
      <c r="G16" s="31">
        <v>4</v>
      </c>
      <c r="H16" s="31">
        <f t="shared" ref="H16:H79" si="1">SUM(SUMIFS($L16:$U16,$L$14:$U$14,"*DSD*"))</f>
        <v>0</v>
      </c>
      <c r="I16" s="31" cm="1">
        <f t="array" ref="I16">SUM(SUMIFS($L16:$U16,$L$14:$U$14,{"*TA*"}))</f>
        <v>4</v>
      </c>
      <c r="J16" s="31" cm="1">
        <f t="array" ref="J16">SUM(SUMIFS($O16:$U16,$O$14:$U$14,{"*DSD*"}))</f>
        <v>0</v>
      </c>
      <c r="K16" s="31" cm="1">
        <f t="array" ref="K16">SUM(SUMIFS($O16:$U16,$O$14:$U$14,{"*TA*"}))</f>
        <v>4</v>
      </c>
      <c r="L16" s="32">
        <v>0</v>
      </c>
      <c r="M16" s="33">
        <v>0</v>
      </c>
      <c r="N16" s="33">
        <v>0</v>
      </c>
      <c r="O16" s="34">
        <v>0</v>
      </c>
      <c r="P16" s="35">
        <v>0</v>
      </c>
      <c r="Q16" s="35">
        <v>4</v>
      </c>
      <c r="R16" s="35">
        <v>0</v>
      </c>
      <c r="S16" s="35">
        <v>0</v>
      </c>
      <c r="T16" s="35">
        <v>0</v>
      </c>
      <c r="U16" s="35">
        <v>0</v>
      </c>
      <c r="V16" s="18">
        <f t="shared" ref="V16:V79" ca="1" si="2">SUM(OFFSET($AA16,0,0,,$V$4))</f>
        <v>4</v>
      </c>
      <c r="W16" s="19">
        <f t="shared" ref="W16:W79" ca="1" si="3">SUMIFS(OFFSET($AA16,0,0,,$V$4),OFFSET($AA$14,0,0,,$V$4),"*DSD*")</f>
        <v>0</v>
      </c>
      <c r="X16" s="19">
        <f t="shared" ref="X16:X79" ca="1" si="4">SUMIFS(OFFSET($AA16,0,0,,$V$4),OFFSET($AA$14,0,0,,$V$4),"*TA*")</f>
        <v>4</v>
      </c>
      <c r="Y16" s="19">
        <f t="shared" ref="Y16:Y79" ca="1" si="5">SUMIFS(OFFSET($AD16,0,0,,$V$4-3),OFFSET($AD$14,0,0,,$V$4-3),"*DSD*")</f>
        <v>0</v>
      </c>
      <c r="Z16" s="19">
        <f t="shared" ref="Z16:Z79" ca="1" si="6">SUMIFS(OFFSET($AD16,0,0,,$V$4-3),OFFSET($AD$14,0,0,,$V$4-3),"*TA*")</f>
        <v>4</v>
      </c>
      <c r="AA16" s="18">
        <v>0</v>
      </c>
      <c r="AB16" s="19">
        <v>0</v>
      </c>
      <c r="AC16" s="19">
        <v>0</v>
      </c>
      <c r="AD16" s="18">
        <v>0</v>
      </c>
      <c r="AE16" s="19">
        <v>0</v>
      </c>
      <c r="AF16" s="19">
        <v>4</v>
      </c>
      <c r="AG16" s="19">
        <v>0</v>
      </c>
      <c r="AH16" s="19">
        <v>0</v>
      </c>
      <c r="AI16" s="19">
        <v>0</v>
      </c>
      <c r="AJ16" s="19">
        <v>0</v>
      </c>
    </row>
    <row r="17" spans="1:36" x14ac:dyDescent="0.2">
      <c r="A17" t="s">
        <v>25</v>
      </c>
      <c r="B17" t="s">
        <v>27</v>
      </c>
      <c r="C17" t="s">
        <v>11</v>
      </c>
      <c r="D17" t="s">
        <v>8</v>
      </c>
      <c r="F17" t="str">
        <f t="shared" si="0"/>
        <v>Jamaica [#Country] [WuxG6jzaypt]|TX_CURR.N.Age_Sex_HIVStatus.T||05-09|Female</v>
      </c>
      <c r="G17" s="31">
        <v>9</v>
      </c>
      <c r="H17" s="31">
        <f t="shared" si="1"/>
        <v>0</v>
      </c>
      <c r="I17" s="31" cm="1">
        <f t="array" ref="I17">SUM(SUMIFS($L17:$U17,$L$14:$U$14,{"*TA*"}))</f>
        <v>9</v>
      </c>
      <c r="J17" s="31" cm="1">
        <f t="array" ref="J17">SUM(SUMIFS($O17:$U17,$O$14:$U$14,{"*DSD*"}))</f>
        <v>0</v>
      </c>
      <c r="K17" s="31" cm="1">
        <f t="array" ref="K17">SUM(SUMIFS($O17:$U17,$O$14:$U$14,{"*TA*"}))</f>
        <v>9</v>
      </c>
      <c r="L17" s="32">
        <v>0</v>
      </c>
      <c r="M17" s="33">
        <v>0</v>
      </c>
      <c r="N17" s="33">
        <v>0</v>
      </c>
      <c r="O17" s="34">
        <v>0</v>
      </c>
      <c r="P17" s="35">
        <v>0</v>
      </c>
      <c r="Q17" s="35">
        <v>9</v>
      </c>
      <c r="R17" s="35">
        <v>0</v>
      </c>
      <c r="S17" s="35">
        <v>0</v>
      </c>
      <c r="T17" s="35">
        <v>0</v>
      </c>
      <c r="U17" s="35">
        <v>0</v>
      </c>
      <c r="V17" s="18">
        <f t="shared" ca="1" si="2"/>
        <v>9</v>
      </c>
      <c r="W17" s="19">
        <f t="shared" ca="1" si="3"/>
        <v>0</v>
      </c>
      <c r="X17" s="19">
        <f t="shared" ca="1" si="4"/>
        <v>9</v>
      </c>
      <c r="Y17" s="19">
        <f t="shared" ca="1" si="5"/>
        <v>0</v>
      </c>
      <c r="Z17" s="19">
        <f t="shared" ca="1" si="6"/>
        <v>9</v>
      </c>
      <c r="AA17" s="18">
        <v>0</v>
      </c>
      <c r="AB17" s="19">
        <v>0</v>
      </c>
      <c r="AC17" s="19">
        <v>0</v>
      </c>
      <c r="AD17" s="18">
        <v>0</v>
      </c>
      <c r="AE17" s="19">
        <v>0</v>
      </c>
      <c r="AF17" s="19">
        <v>9</v>
      </c>
      <c r="AG17" s="19">
        <v>0</v>
      </c>
      <c r="AH17" s="19">
        <v>0</v>
      </c>
      <c r="AI17" s="19">
        <v>0</v>
      </c>
      <c r="AJ17" s="19">
        <v>0</v>
      </c>
    </row>
    <row r="18" spans="1:36" x14ac:dyDescent="0.2">
      <c r="A18" t="s">
        <v>25</v>
      </c>
      <c r="B18" t="s">
        <v>27</v>
      </c>
      <c r="C18" t="s">
        <v>11</v>
      </c>
      <c r="D18" t="s">
        <v>9</v>
      </c>
      <c r="F18" t="str">
        <f t="shared" si="0"/>
        <v>Jamaica [#Country] [WuxG6jzaypt]|TX_CURR.N.Age_Sex_HIVStatus.T||05-09|Male</v>
      </c>
      <c r="G18" s="31">
        <v>3</v>
      </c>
      <c r="H18" s="31">
        <f t="shared" si="1"/>
        <v>0</v>
      </c>
      <c r="I18" s="31" cm="1">
        <f t="array" ref="I18">SUM(SUMIFS($L18:$U18,$L$14:$U$14,{"*TA*"}))</f>
        <v>3</v>
      </c>
      <c r="J18" s="31" cm="1">
        <f t="array" ref="J18">SUM(SUMIFS($O18:$U18,$O$14:$U$14,{"*DSD*"}))</f>
        <v>0</v>
      </c>
      <c r="K18" s="31" cm="1">
        <f t="array" ref="K18">SUM(SUMIFS($O18:$U18,$O$14:$U$14,{"*TA*"}))</f>
        <v>3</v>
      </c>
      <c r="L18" s="32">
        <v>0</v>
      </c>
      <c r="M18" s="33">
        <v>0</v>
      </c>
      <c r="N18" s="33">
        <v>0</v>
      </c>
      <c r="O18" s="34">
        <v>0</v>
      </c>
      <c r="P18" s="35">
        <v>0</v>
      </c>
      <c r="Q18" s="35">
        <v>3</v>
      </c>
      <c r="R18" s="35">
        <v>0</v>
      </c>
      <c r="S18" s="35">
        <v>0</v>
      </c>
      <c r="T18" s="35">
        <v>0</v>
      </c>
      <c r="U18" s="35">
        <v>0</v>
      </c>
      <c r="V18" s="18">
        <f t="shared" ca="1" si="2"/>
        <v>3</v>
      </c>
      <c r="W18" s="19">
        <f t="shared" ca="1" si="3"/>
        <v>0</v>
      </c>
      <c r="X18" s="19">
        <f t="shared" ca="1" si="4"/>
        <v>3</v>
      </c>
      <c r="Y18" s="19">
        <f t="shared" ca="1" si="5"/>
        <v>0</v>
      </c>
      <c r="Z18" s="19">
        <f t="shared" ca="1" si="6"/>
        <v>3</v>
      </c>
      <c r="AA18" s="18">
        <v>0</v>
      </c>
      <c r="AB18" s="19">
        <v>0</v>
      </c>
      <c r="AC18" s="19">
        <v>0</v>
      </c>
      <c r="AD18" s="18">
        <v>0</v>
      </c>
      <c r="AE18" s="19">
        <v>0</v>
      </c>
      <c r="AF18" s="19">
        <v>3</v>
      </c>
      <c r="AG18" s="19">
        <v>0</v>
      </c>
      <c r="AH18" s="19">
        <v>0</v>
      </c>
      <c r="AI18" s="19">
        <v>0</v>
      </c>
      <c r="AJ18" s="19">
        <v>0</v>
      </c>
    </row>
    <row r="19" spans="1:36" x14ac:dyDescent="0.2">
      <c r="A19" t="s">
        <v>25</v>
      </c>
      <c r="B19" t="s">
        <v>27</v>
      </c>
      <c r="C19" t="s">
        <v>12</v>
      </c>
      <c r="D19" t="s">
        <v>8</v>
      </c>
      <c r="F19" t="str">
        <f t="shared" si="0"/>
        <v>Jamaica [#Country] [WuxG6jzaypt]|TX_CURR.N.Age_Sex_HIVStatus.T||10-14|Female</v>
      </c>
      <c r="G19" s="31">
        <v>13</v>
      </c>
      <c r="H19" s="31">
        <f t="shared" si="1"/>
        <v>0</v>
      </c>
      <c r="I19" s="31" cm="1">
        <f t="array" ref="I19">SUM(SUMIFS($L19:$U19,$L$14:$U$14,{"*TA*"}))</f>
        <v>13</v>
      </c>
      <c r="J19" s="31" cm="1">
        <f t="array" ref="J19">SUM(SUMIFS($O19:$U19,$O$14:$U$14,{"*DSD*"}))</f>
        <v>0</v>
      </c>
      <c r="K19" s="31" cm="1">
        <f t="array" ref="K19">SUM(SUMIFS($O19:$U19,$O$14:$U$14,{"*TA*"}))</f>
        <v>13</v>
      </c>
      <c r="L19" s="32">
        <v>0</v>
      </c>
      <c r="M19" s="33">
        <v>0</v>
      </c>
      <c r="N19" s="33">
        <v>0</v>
      </c>
      <c r="O19" s="34">
        <v>0</v>
      </c>
      <c r="P19" s="35">
        <v>0</v>
      </c>
      <c r="Q19" s="35">
        <v>13</v>
      </c>
      <c r="R19" s="35">
        <v>0</v>
      </c>
      <c r="S19" s="35">
        <v>0</v>
      </c>
      <c r="T19" s="35">
        <v>0</v>
      </c>
      <c r="U19" s="35">
        <v>0</v>
      </c>
      <c r="V19" s="18">
        <f t="shared" ca="1" si="2"/>
        <v>13</v>
      </c>
      <c r="W19" s="19">
        <f t="shared" ca="1" si="3"/>
        <v>0</v>
      </c>
      <c r="X19" s="19">
        <f t="shared" ca="1" si="4"/>
        <v>13</v>
      </c>
      <c r="Y19" s="19">
        <f t="shared" ca="1" si="5"/>
        <v>0</v>
      </c>
      <c r="Z19" s="19">
        <f t="shared" ca="1" si="6"/>
        <v>13</v>
      </c>
      <c r="AA19" s="18">
        <v>0</v>
      </c>
      <c r="AB19" s="19">
        <v>0</v>
      </c>
      <c r="AC19" s="19">
        <v>0</v>
      </c>
      <c r="AD19" s="18">
        <v>0</v>
      </c>
      <c r="AE19" s="19">
        <v>0</v>
      </c>
      <c r="AF19" s="19">
        <v>13</v>
      </c>
      <c r="AG19" s="19">
        <v>0</v>
      </c>
      <c r="AH19" s="19">
        <v>0</v>
      </c>
      <c r="AI19" s="19">
        <v>0</v>
      </c>
      <c r="AJ19" s="19">
        <v>0</v>
      </c>
    </row>
    <row r="20" spans="1:36" x14ac:dyDescent="0.2">
      <c r="A20" t="s">
        <v>25</v>
      </c>
      <c r="B20" t="s">
        <v>27</v>
      </c>
      <c r="C20" t="s">
        <v>12</v>
      </c>
      <c r="D20" t="s">
        <v>9</v>
      </c>
      <c r="F20" t="str">
        <f t="shared" si="0"/>
        <v>Jamaica [#Country] [WuxG6jzaypt]|TX_CURR.N.Age_Sex_HIVStatus.T||10-14|Male</v>
      </c>
      <c r="G20" s="31">
        <v>11</v>
      </c>
      <c r="H20" s="31">
        <f t="shared" si="1"/>
        <v>0</v>
      </c>
      <c r="I20" s="31" cm="1">
        <f t="array" ref="I20">SUM(SUMIFS($L20:$U20,$L$14:$U$14,{"*TA*"}))</f>
        <v>11</v>
      </c>
      <c r="J20" s="31" cm="1">
        <f t="array" ref="J20">SUM(SUMIFS($O20:$U20,$O$14:$U$14,{"*DSD*"}))</f>
        <v>0</v>
      </c>
      <c r="K20" s="31" cm="1">
        <f t="array" ref="K20">SUM(SUMIFS($O20:$U20,$O$14:$U$14,{"*TA*"}))</f>
        <v>11</v>
      </c>
      <c r="L20" s="32">
        <v>0</v>
      </c>
      <c r="M20" s="33">
        <v>0</v>
      </c>
      <c r="N20" s="33">
        <v>0</v>
      </c>
      <c r="O20" s="34">
        <v>0</v>
      </c>
      <c r="P20" s="35">
        <v>0</v>
      </c>
      <c r="Q20" s="35">
        <v>7</v>
      </c>
      <c r="R20" s="35">
        <v>4</v>
      </c>
      <c r="S20" s="35">
        <v>0</v>
      </c>
      <c r="T20" s="35">
        <v>0</v>
      </c>
      <c r="U20" s="35">
        <v>0</v>
      </c>
      <c r="V20" s="18">
        <f t="shared" ca="1" si="2"/>
        <v>11</v>
      </c>
      <c r="W20" s="19">
        <f t="shared" ca="1" si="3"/>
        <v>0</v>
      </c>
      <c r="X20" s="19">
        <f t="shared" ca="1" si="4"/>
        <v>11</v>
      </c>
      <c r="Y20" s="19">
        <f t="shared" ca="1" si="5"/>
        <v>0</v>
      </c>
      <c r="Z20" s="19">
        <f t="shared" ca="1" si="6"/>
        <v>11</v>
      </c>
      <c r="AA20" s="18">
        <v>0</v>
      </c>
      <c r="AB20" s="19">
        <v>0</v>
      </c>
      <c r="AC20" s="19">
        <v>0</v>
      </c>
      <c r="AD20" s="18">
        <v>0</v>
      </c>
      <c r="AE20" s="19">
        <v>0</v>
      </c>
      <c r="AF20" s="19">
        <v>7</v>
      </c>
      <c r="AG20" s="19">
        <v>4</v>
      </c>
      <c r="AH20" s="19">
        <v>0</v>
      </c>
      <c r="AI20" s="19">
        <v>0</v>
      </c>
      <c r="AJ20" s="19">
        <v>0</v>
      </c>
    </row>
    <row r="21" spans="1:36" x14ac:dyDescent="0.2">
      <c r="A21" t="s">
        <v>25</v>
      </c>
      <c r="B21" t="s">
        <v>27</v>
      </c>
      <c r="C21" t="s">
        <v>13</v>
      </c>
      <c r="D21" t="s">
        <v>8</v>
      </c>
      <c r="F21" t="str">
        <f t="shared" si="0"/>
        <v>Jamaica [#Country] [WuxG6jzaypt]|TX_CURR.N.Age_Sex_HIVStatus.T||15-19|Female</v>
      </c>
      <c r="G21" s="31">
        <v>110</v>
      </c>
      <c r="H21" s="31">
        <f t="shared" si="1"/>
        <v>16</v>
      </c>
      <c r="I21" s="31" cm="1">
        <f t="array" ref="I21">SUM(SUMIFS($L21:$U21,$L$14:$U$14,{"*TA*"}))</f>
        <v>96</v>
      </c>
      <c r="J21" s="31" cm="1">
        <f t="array" ref="J21">SUM(SUMIFS($O21:$U21,$O$14:$U$14,{"*DSD*"}))</f>
        <v>16</v>
      </c>
      <c r="K21" s="31" cm="1">
        <f t="array" ref="K21">SUM(SUMIFS($O21:$U21,$O$14:$U$14,{"*TA*"}))</f>
        <v>96</v>
      </c>
      <c r="L21" s="32">
        <v>0</v>
      </c>
      <c r="M21" s="33">
        <v>0</v>
      </c>
      <c r="N21" s="33">
        <v>-2</v>
      </c>
      <c r="O21" s="34">
        <v>0</v>
      </c>
      <c r="P21" s="35">
        <v>12</v>
      </c>
      <c r="Q21" s="35">
        <v>68</v>
      </c>
      <c r="R21" s="35">
        <v>27.999999999999996</v>
      </c>
      <c r="S21" s="35">
        <v>0</v>
      </c>
      <c r="T21" s="35">
        <v>2</v>
      </c>
      <c r="U21" s="35">
        <v>2</v>
      </c>
      <c r="V21" s="18">
        <f t="shared" ca="1" si="2"/>
        <v>110</v>
      </c>
      <c r="W21" s="19">
        <f t="shared" ca="1" si="3"/>
        <v>16</v>
      </c>
      <c r="X21" s="19">
        <f t="shared" ca="1" si="4"/>
        <v>96</v>
      </c>
      <c r="Y21" s="19">
        <f t="shared" ca="1" si="5"/>
        <v>16</v>
      </c>
      <c r="Z21" s="19">
        <f t="shared" ca="1" si="6"/>
        <v>96</v>
      </c>
      <c r="AA21" s="18">
        <v>0</v>
      </c>
      <c r="AB21" s="19"/>
      <c r="AC21" s="19">
        <v>-2</v>
      </c>
      <c r="AD21" s="18">
        <v>0</v>
      </c>
      <c r="AE21" s="19">
        <v>12</v>
      </c>
      <c r="AF21" s="19">
        <v>68</v>
      </c>
      <c r="AG21" s="19">
        <v>27.999999999999996</v>
      </c>
      <c r="AH21" s="19">
        <v>0</v>
      </c>
      <c r="AI21" s="19">
        <v>2</v>
      </c>
      <c r="AJ21" s="19">
        <v>2</v>
      </c>
    </row>
    <row r="22" spans="1:36" x14ac:dyDescent="0.2">
      <c r="A22" t="s">
        <v>25</v>
      </c>
      <c r="B22" t="s">
        <v>27</v>
      </c>
      <c r="C22" t="s">
        <v>13</v>
      </c>
      <c r="D22" t="s">
        <v>9</v>
      </c>
      <c r="F22" t="str">
        <f t="shared" si="0"/>
        <v>Jamaica [#Country] [WuxG6jzaypt]|TX_CURR.N.Age_Sex_HIVStatus.T||15-19|Male</v>
      </c>
      <c r="G22" s="31">
        <v>60</v>
      </c>
      <c r="H22" s="31">
        <f t="shared" si="1"/>
        <v>6</v>
      </c>
      <c r="I22" s="31" cm="1">
        <f t="array" ref="I22">SUM(SUMIFS($L22:$U22,$L$14:$U$14,{"*TA*"}))</f>
        <v>55</v>
      </c>
      <c r="J22" s="31" cm="1">
        <f t="array" ref="J22">SUM(SUMIFS($O22:$U22,$O$14:$U$14,{"*DSD*"}))</f>
        <v>6</v>
      </c>
      <c r="K22" s="31" cm="1">
        <f t="array" ref="K22">SUM(SUMIFS($O22:$U22,$O$14:$U$14,{"*TA*"}))</f>
        <v>55</v>
      </c>
      <c r="L22" s="32">
        <v>0</v>
      </c>
      <c r="M22" s="33">
        <v>0</v>
      </c>
      <c r="N22" s="33">
        <v>-1</v>
      </c>
      <c r="O22" s="34">
        <v>0</v>
      </c>
      <c r="P22" s="35">
        <v>4</v>
      </c>
      <c r="Q22" s="35">
        <v>36</v>
      </c>
      <c r="R22" s="35">
        <v>19</v>
      </c>
      <c r="S22" s="35">
        <v>0</v>
      </c>
      <c r="T22" s="35">
        <v>1</v>
      </c>
      <c r="U22" s="35">
        <v>1</v>
      </c>
      <c r="V22" s="18">
        <f t="shared" ca="1" si="2"/>
        <v>60</v>
      </c>
      <c r="W22" s="19">
        <f t="shared" ca="1" si="3"/>
        <v>6</v>
      </c>
      <c r="X22" s="19">
        <f t="shared" ca="1" si="4"/>
        <v>55</v>
      </c>
      <c r="Y22" s="19">
        <f t="shared" ca="1" si="5"/>
        <v>6</v>
      </c>
      <c r="Z22" s="19">
        <f t="shared" ca="1" si="6"/>
        <v>55</v>
      </c>
      <c r="AA22" s="18">
        <v>0</v>
      </c>
      <c r="AB22" s="19">
        <v>0</v>
      </c>
      <c r="AC22" s="19">
        <v>-1</v>
      </c>
      <c r="AD22" s="18">
        <v>0</v>
      </c>
      <c r="AE22" s="19">
        <v>4</v>
      </c>
      <c r="AF22" s="19">
        <v>36</v>
      </c>
      <c r="AG22" s="19">
        <v>19</v>
      </c>
      <c r="AH22" s="19">
        <v>0</v>
      </c>
      <c r="AI22" s="19">
        <v>1</v>
      </c>
      <c r="AJ22" s="19">
        <v>1</v>
      </c>
    </row>
    <row r="23" spans="1:36" x14ac:dyDescent="0.2">
      <c r="A23" t="s">
        <v>25</v>
      </c>
      <c r="B23" t="s">
        <v>27</v>
      </c>
      <c r="C23" t="s">
        <v>14</v>
      </c>
      <c r="D23" t="s">
        <v>8</v>
      </c>
      <c r="F23" t="str">
        <f t="shared" si="0"/>
        <v>Jamaica [#Country] [WuxG6jzaypt]|TX_CURR.N.Age_Sex_HIVStatus.T||20-24|Female</v>
      </c>
      <c r="G23" s="31">
        <v>427</v>
      </c>
      <c r="H23" s="31">
        <f t="shared" si="1"/>
        <v>133</v>
      </c>
      <c r="I23" s="31" cm="1">
        <f t="array" ref="I23">SUM(SUMIFS($L23:$U23,$L$14:$U$14,{"*TA*"}))</f>
        <v>303</v>
      </c>
      <c r="J23" s="31" cm="1">
        <f t="array" ref="J23">SUM(SUMIFS($O23:$U23,$O$14:$U$14,{"*DSD*"}))</f>
        <v>133</v>
      </c>
      <c r="K23" s="31" cm="1">
        <f t="array" ref="K23">SUM(SUMIFS($O23:$U23,$O$14:$U$14,{"*TA*"}))</f>
        <v>303</v>
      </c>
      <c r="L23" s="32">
        <v>0</v>
      </c>
      <c r="M23" s="33">
        <v>0</v>
      </c>
      <c r="N23" s="33">
        <v>-9</v>
      </c>
      <c r="O23" s="34">
        <v>0</v>
      </c>
      <c r="P23" s="35">
        <v>115.00000000000001</v>
      </c>
      <c r="Q23" s="35">
        <v>162</v>
      </c>
      <c r="R23" s="35">
        <v>141</v>
      </c>
      <c r="S23" s="35">
        <v>0</v>
      </c>
      <c r="T23" s="35">
        <v>9</v>
      </c>
      <c r="U23" s="35">
        <v>9</v>
      </c>
      <c r="V23" s="18">
        <f t="shared" ca="1" si="2"/>
        <v>427</v>
      </c>
      <c r="W23" s="19">
        <f t="shared" ca="1" si="3"/>
        <v>133</v>
      </c>
      <c r="X23" s="19">
        <f t="shared" ca="1" si="4"/>
        <v>303</v>
      </c>
      <c r="Y23" s="19">
        <f t="shared" ca="1" si="5"/>
        <v>133</v>
      </c>
      <c r="Z23" s="19">
        <f t="shared" ca="1" si="6"/>
        <v>303</v>
      </c>
      <c r="AA23" s="18">
        <v>0</v>
      </c>
      <c r="AB23" s="19">
        <v>0</v>
      </c>
      <c r="AC23" s="19">
        <v>-9</v>
      </c>
      <c r="AD23" s="18">
        <v>0</v>
      </c>
      <c r="AE23" s="19">
        <v>115.00000000000001</v>
      </c>
      <c r="AF23" s="19">
        <v>162</v>
      </c>
      <c r="AG23" s="19">
        <v>141</v>
      </c>
      <c r="AH23" s="19">
        <v>0</v>
      </c>
      <c r="AI23" s="19">
        <v>9</v>
      </c>
      <c r="AJ23" s="19">
        <v>9</v>
      </c>
    </row>
    <row r="24" spans="1:36" x14ac:dyDescent="0.2">
      <c r="A24" t="s">
        <v>25</v>
      </c>
      <c r="B24" t="s">
        <v>27</v>
      </c>
      <c r="C24" t="s">
        <v>14</v>
      </c>
      <c r="D24" t="s">
        <v>9</v>
      </c>
      <c r="F24" t="str">
        <f t="shared" si="0"/>
        <v>Jamaica [#Country] [WuxG6jzaypt]|TX_CURR.N.Age_Sex_HIVStatus.T||20-24|Male</v>
      </c>
      <c r="G24" s="31">
        <v>304</v>
      </c>
      <c r="H24" s="31">
        <f t="shared" si="1"/>
        <v>36</v>
      </c>
      <c r="I24" s="31" cm="1">
        <f t="array" ref="I24">SUM(SUMIFS($L24:$U24,$L$14:$U$14,{"*TA*"}))</f>
        <v>271</v>
      </c>
      <c r="J24" s="31" cm="1">
        <f t="array" ref="J24">SUM(SUMIFS($O24:$U24,$O$14:$U$14,{"*DSD*"}))</f>
        <v>36</v>
      </c>
      <c r="K24" s="31" cm="1">
        <f t="array" ref="K24">SUM(SUMIFS($O24:$U24,$O$14:$U$14,{"*TA*"}))</f>
        <v>271</v>
      </c>
      <c r="L24" s="32">
        <v>0</v>
      </c>
      <c r="M24" s="33">
        <v>0</v>
      </c>
      <c r="N24" s="33">
        <v>-3</v>
      </c>
      <c r="O24" s="34">
        <v>0</v>
      </c>
      <c r="P24" s="35">
        <v>30</v>
      </c>
      <c r="Q24" s="35">
        <v>137</v>
      </c>
      <c r="R24" s="35">
        <v>134</v>
      </c>
      <c r="S24" s="35">
        <v>0</v>
      </c>
      <c r="T24" s="35">
        <v>3</v>
      </c>
      <c r="U24" s="35">
        <v>3</v>
      </c>
      <c r="V24" s="18">
        <f t="shared" ca="1" si="2"/>
        <v>304</v>
      </c>
      <c r="W24" s="19">
        <f t="shared" ca="1" si="3"/>
        <v>36</v>
      </c>
      <c r="X24" s="19">
        <f t="shared" ca="1" si="4"/>
        <v>271</v>
      </c>
      <c r="Y24" s="19">
        <f t="shared" ca="1" si="5"/>
        <v>36</v>
      </c>
      <c r="Z24" s="19">
        <f t="shared" ca="1" si="6"/>
        <v>271</v>
      </c>
      <c r="AA24" s="18">
        <v>0</v>
      </c>
      <c r="AB24" s="19">
        <v>0</v>
      </c>
      <c r="AC24" s="19">
        <v>-3</v>
      </c>
      <c r="AD24" s="18">
        <v>0</v>
      </c>
      <c r="AE24" s="19">
        <v>30</v>
      </c>
      <c r="AF24" s="19">
        <v>137</v>
      </c>
      <c r="AG24" s="19">
        <v>134</v>
      </c>
      <c r="AH24" s="19">
        <v>0</v>
      </c>
      <c r="AI24" s="19">
        <v>3</v>
      </c>
      <c r="AJ24" s="19">
        <v>3</v>
      </c>
    </row>
    <row r="25" spans="1:36" x14ac:dyDescent="0.2">
      <c r="A25" t="s">
        <v>25</v>
      </c>
      <c r="B25" t="s">
        <v>27</v>
      </c>
      <c r="C25" t="s">
        <v>15</v>
      </c>
      <c r="D25" t="s">
        <v>8</v>
      </c>
      <c r="F25" t="str">
        <f t="shared" si="0"/>
        <v>Jamaica [#Country] [WuxG6jzaypt]|TX_CURR.N.Age_Sex_HIVStatus.T||25-29|Female</v>
      </c>
      <c r="G25" s="31">
        <v>681</v>
      </c>
      <c r="H25" s="31">
        <f t="shared" si="1"/>
        <v>164</v>
      </c>
      <c r="I25" s="31" cm="1">
        <f t="array" ref="I25">SUM(SUMIFS($L25:$U25,$L$14:$U$14,{"*TA*"}))</f>
        <v>524</v>
      </c>
      <c r="J25" s="31" cm="1">
        <f t="array" ref="J25">SUM(SUMIFS($O25:$U25,$O$14:$U$14,{"*DSD*"}))</f>
        <v>164</v>
      </c>
      <c r="K25" s="31" cm="1">
        <f t="array" ref="K25">SUM(SUMIFS($O25:$U25,$O$14:$U$14,{"*TA*"}))</f>
        <v>524</v>
      </c>
      <c r="L25" s="32">
        <v>0</v>
      </c>
      <c r="M25" s="33">
        <v>0</v>
      </c>
      <c r="N25" s="33">
        <v>-7</v>
      </c>
      <c r="O25" s="34">
        <v>0</v>
      </c>
      <c r="P25" s="35">
        <v>150</v>
      </c>
      <c r="Q25" s="35">
        <v>245</v>
      </c>
      <c r="R25" s="35">
        <v>279</v>
      </c>
      <c r="S25" s="35">
        <v>0</v>
      </c>
      <c r="T25" s="35">
        <v>7</v>
      </c>
      <c r="U25" s="35">
        <v>7</v>
      </c>
      <c r="V25" s="18">
        <f t="shared" ca="1" si="2"/>
        <v>681</v>
      </c>
      <c r="W25" s="19">
        <f t="shared" ca="1" si="3"/>
        <v>164</v>
      </c>
      <c r="X25" s="19">
        <f t="shared" ca="1" si="4"/>
        <v>524</v>
      </c>
      <c r="Y25" s="19">
        <f t="shared" ca="1" si="5"/>
        <v>164</v>
      </c>
      <c r="Z25" s="19">
        <f t="shared" ca="1" si="6"/>
        <v>524</v>
      </c>
      <c r="AA25" s="18">
        <v>0</v>
      </c>
      <c r="AB25" s="19">
        <v>0</v>
      </c>
      <c r="AC25" s="19">
        <v>-7</v>
      </c>
      <c r="AD25" s="18">
        <v>0</v>
      </c>
      <c r="AE25" s="19">
        <v>150</v>
      </c>
      <c r="AF25" s="19">
        <v>245</v>
      </c>
      <c r="AG25" s="19">
        <v>279</v>
      </c>
      <c r="AH25" s="19">
        <v>0</v>
      </c>
      <c r="AI25" s="19">
        <v>7</v>
      </c>
      <c r="AJ25" s="19">
        <v>7</v>
      </c>
    </row>
    <row r="26" spans="1:36" x14ac:dyDescent="0.2">
      <c r="A26" t="s">
        <v>25</v>
      </c>
      <c r="B26" t="s">
        <v>27</v>
      </c>
      <c r="C26" t="s">
        <v>15</v>
      </c>
      <c r="D26" t="s">
        <v>9</v>
      </c>
      <c r="F26" t="str">
        <f t="shared" si="0"/>
        <v>Jamaica [#Country] [WuxG6jzaypt]|TX_CURR.N.Age_Sex_HIVStatus.T||25-29|Male</v>
      </c>
      <c r="G26" s="31">
        <v>535</v>
      </c>
      <c r="H26" s="31">
        <f t="shared" si="1"/>
        <v>53</v>
      </c>
      <c r="I26" s="31" cm="1">
        <f t="array" ref="I26">SUM(SUMIFS($L26:$U26,$L$14:$U$14,{"*TA*"}))</f>
        <v>487</v>
      </c>
      <c r="J26" s="31" cm="1">
        <f t="array" ref="J26">SUM(SUMIFS($O26:$U26,$O$14:$U$14,{"*DSD*"}))</f>
        <v>53</v>
      </c>
      <c r="K26" s="31" cm="1">
        <f t="array" ref="K26">SUM(SUMIFS($O26:$U26,$O$14:$U$14,{"*TA*"}))</f>
        <v>487</v>
      </c>
      <c r="L26" s="32">
        <v>0</v>
      </c>
      <c r="M26" s="33">
        <v>0</v>
      </c>
      <c r="N26" s="33">
        <v>-5</v>
      </c>
      <c r="O26" s="34">
        <v>0</v>
      </c>
      <c r="P26" s="35">
        <v>43</v>
      </c>
      <c r="Q26" s="35">
        <v>241</v>
      </c>
      <c r="R26" s="35">
        <v>246</v>
      </c>
      <c r="S26" s="35">
        <v>0</v>
      </c>
      <c r="T26" s="35">
        <v>5</v>
      </c>
      <c r="U26" s="35">
        <v>5</v>
      </c>
      <c r="V26" s="18">
        <f t="shared" ca="1" si="2"/>
        <v>535</v>
      </c>
      <c r="W26" s="19">
        <f t="shared" ca="1" si="3"/>
        <v>53</v>
      </c>
      <c r="X26" s="19">
        <f t="shared" ca="1" si="4"/>
        <v>487</v>
      </c>
      <c r="Y26" s="19">
        <f t="shared" ca="1" si="5"/>
        <v>53</v>
      </c>
      <c r="Z26" s="19">
        <f t="shared" ca="1" si="6"/>
        <v>487</v>
      </c>
      <c r="AA26" s="18">
        <v>0</v>
      </c>
      <c r="AB26" s="19">
        <v>0</v>
      </c>
      <c r="AC26" s="19">
        <v>-5</v>
      </c>
      <c r="AD26" s="18">
        <v>0</v>
      </c>
      <c r="AE26" s="19">
        <v>43</v>
      </c>
      <c r="AF26" s="19">
        <v>241</v>
      </c>
      <c r="AG26" s="19">
        <v>246</v>
      </c>
      <c r="AH26" s="19">
        <v>0</v>
      </c>
      <c r="AI26" s="19">
        <v>5</v>
      </c>
      <c r="AJ26" s="19">
        <v>5</v>
      </c>
    </row>
    <row r="27" spans="1:36" x14ac:dyDescent="0.2">
      <c r="A27" t="s">
        <v>25</v>
      </c>
      <c r="B27" t="s">
        <v>27</v>
      </c>
      <c r="C27" t="s">
        <v>16</v>
      </c>
      <c r="D27" t="s">
        <v>8</v>
      </c>
      <c r="F27" t="str">
        <f t="shared" si="0"/>
        <v>Jamaica [#Country] [WuxG6jzaypt]|TX_CURR.N.Age_Sex_HIVStatus.T||30-34|Female</v>
      </c>
      <c r="G27" s="31">
        <v>998</v>
      </c>
      <c r="H27" s="31">
        <f t="shared" si="1"/>
        <v>200</v>
      </c>
      <c r="I27" s="31" cm="1">
        <f t="array" ref="I27">SUM(SUMIFS($L27:$U27,$L$14:$U$14,{"*TA*"}))</f>
        <v>828</v>
      </c>
      <c r="J27" s="31" cm="1">
        <f t="array" ref="J27">SUM(SUMIFS($O27:$U27,$O$14:$U$14,{"*DSD*"}))</f>
        <v>200</v>
      </c>
      <c r="K27" s="31" cm="1">
        <f t="array" ref="K27">SUM(SUMIFS($O27:$U27,$O$14:$U$14,{"*TA*"}))</f>
        <v>828</v>
      </c>
      <c r="L27" s="32">
        <v>0</v>
      </c>
      <c r="M27" s="33">
        <v>0</v>
      </c>
      <c r="N27" s="33">
        <v>-30</v>
      </c>
      <c r="O27" s="34">
        <v>0</v>
      </c>
      <c r="P27" s="35">
        <v>140</v>
      </c>
      <c r="Q27" s="35">
        <v>339</v>
      </c>
      <c r="R27" s="35">
        <v>489</v>
      </c>
      <c r="S27" s="35">
        <v>0</v>
      </c>
      <c r="T27" s="35">
        <v>30</v>
      </c>
      <c r="U27" s="35">
        <v>30</v>
      </c>
      <c r="V27" s="18">
        <f t="shared" ca="1" si="2"/>
        <v>998</v>
      </c>
      <c r="W27" s="19">
        <f t="shared" ca="1" si="3"/>
        <v>200</v>
      </c>
      <c r="X27" s="19">
        <f t="shared" ca="1" si="4"/>
        <v>828</v>
      </c>
      <c r="Y27" s="19">
        <f t="shared" ca="1" si="5"/>
        <v>200</v>
      </c>
      <c r="Z27" s="19">
        <f t="shared" ca="1" si="6"/>
        <v>828</v>
      </c>
      <c r="AA27" s="18">
        <v>0</v>
      </c>
      <c r="AB27" s="19">
        <v>0</v>
      </c>
      <c r="AC27" s="19">
        <v>-30</v>
      </c>
      <c r="AD27" s="18">
        <v>0</v>
      </c>
      <c r="AE27" s="19">
        <v>140</v>
      </c>
      <c r="AF27" s="19">
        <v>339</v>
      </c>
      <c r="AG27" s="19">
        <v>489</v>
      </c>
      <c r="AH27" s="19">
        <v>0</v>
      </c>
      <c r="AI27" s="19">
        <v>30</v>
      </c>
      <c r="AJ27" s="19">
        <v>30</v>
      </c>
    </row>
    <row r="28" spans="1:36" x14ac:dyDescent="0.2">
      <c r="A28" t="s">
        <v>25</v>
      </c>
      <c r="B28" t="s">
        <v>27</v>
      </c>
      <c r="C28" t="s">
        <v>16</v>
      </c>
      <c r="D28" t="s">
        <v>9</v>
      </c>
      <c r="F28" t="str">
        <f t="shared" si="0"/>
        <v>Jamaica [#Country] [WuxG6jzaypt]|TX_CURR.N.Age_Sex_HIVStatus.T||30-34|Male</v>
      </c>
      <c r="G28" s="31">
        <v>607</v>
      </c>
      <c r="H28" s="31">
        <f t="shared" si="1"/>
        <v>42</v>
      </c>
      <c r="I28" s="31" cm="1">
        <f t="array" ref="I28">SUM(SUMIFS($L28:$U28,$L$14:$U$14,{"*TA*"}))</f>
        <v>571</v>
      </c>
      <c r="J28" s="31" cm="1">
        <f t="array" ref="J28">SUM(SUMIFS($O28:$U28,$O$14:$U$14,{"*DSD*"}))</f>
        <v>42</v>
      </c>
      <c r="K28" s="31" cm="1">
        <f t="array" ref="K28">SUM(SUMIFS($O28:$U28,$O$14:$U$14,{"*TA*"}))</f>
        <v>571</v>
      </c>
      <c r="L28" s="32">
        <v>0</v>
      </c>
      <c r="M28" s="33">
        <v>0</v>
      </c>
      <c r="N28" s="33">
        <v>-5.9999999999999991</v>
      </c>
      <c r="O28" s="34">
        <v>0</v>
      </c>
      <c r="P28" s="35">
        <v>30</v>
      </c>
      <c r="Q28" s="35">
        <v>237</v>
      </c>
      <c r="R28" s="35">
        <v>334</v>
      </c>
      <c r="S28" s="35">
        <v>0</v>
      </c>
      <c r="T28" s="35">
        <v>5.9999999999999991</v>
      </c>
      <c r="U28" s="35">
        <v>5.9999999999999991</v>
      </c>
      <c r="V28" s="18">
        <f t="shared" ca="1" si="2"/>
        <v>607</v>
      </c>
      <c r="W28" s="19">
        <f t="shared" ca="1" si="3"/>
        <v>42</v>
      </c>
      <c r="X28" s="19">
        <f t="shared" ca="1" si="4"/>
        <v>571</v>
      </c>
      <c r="Y28" s="19">
        <f t="shared" ca="1" si="5"/>
        <v>42</v>
      </c>
      <c r="Z28" s="19">
        <f t="shared" ca="1" si="6"/>
        <v>571</v>
      </c>
      <c r="AA28" s="18">
        <v>0</v>
      </c>
      <c r="AB28" s="19">
        <v>0</v>
      </c>
      <c r="AC28" s="19">
        <v>-5.9999999999999991</v>
      </c>
      <c r="AD28" s="18">
        <v>0</v>
      </c>
      <c r="AE28" s="19">
        <v>30</v>
      </c>
      <c r="AF28" s="19">
        <v>237</v>
      </c>
      <c r="AG28" s="19">
        <v>334</v>
      </c>
      <c r="AH28" s="19">
        <v>0</v>
      </c>
      <c r="AI28" s="19">
        <v>5.9999999999999991</v>
      </c>
      <c r="AJ28" s="19">
        <v>5.9999999999999991</v>
      </c>
    </row>
    <row r="29" spans="1:36" x14ac:dyDescent="0.2">
      <c r="A29" t="s">
        <v>25</v>
      </c>
      <c r="B29" t="s">
        <v>27</v>
      </c>
      <c r="C29" t="s">
        <v>17</v>
      </c>
      <c r="D29" t="s">
        <v>8</v>
      </c>
      <c r="F29" t="str">
        <f t="shared" si="0"/>
        <v>Jamaica [#Country] [WuxG6jzaypt]|TX_CURR.N.Age_Sex_HIVStatus.T||35-39|Female</v>
      </c>
      <c r="G29" s="31">
        <v>1160</v>
      </c>
      <c r="H29" s="31">
        <f t="shared" si="1"/>
        <v>150</v>
      </c>
      <c r="I29" s="31" cm="1">
        <f t="array" ref="I29">SUM(SUMIFS($L29:$U29,$L$14:$U$14,{"*TA*"}))</f>
        <v>1033</v>
      </c>
      <c r="J29" s="31" cm="1">
        <f t="array" ref="J29">SUM(SUMIFS($O29:$U29,$O$14:$U$14,{"*DSD*"}))</f>
        <v>150</v>
      </c>
      <c r="K29" s="31" cm="1">
        <f t="array" ref="K29">SUM(SUMIFS($O29:$U29,$O$14:$U$14,{"*TA*"}))</f>
        <v>1033</v>
      </c>
      <c r="L29" s="32">
        <v>0</v>
      </c>
      <c r="M29" s="33">
        <v>0</v>
      </c>
      <c r="N29" s="33">
        <v>-23</v>
      </c>
      <c r="O29" s="34">
        <v>0</v>
      </c>
      <c r="P29" s="35">
        <v>104</v>
      </c>
      <c r="Q29" s="35">
        <v>418</v>
      </c>
      <c r="R29" s="35">
        <v>615</v>
      </c>
      <c r="S29" s="35">
        <v>0</v>
      </c>
      <c r="T29" s="35">
        <v>23</v>
      </c>
      <c r="U29" s="35">
        <v>23</v>
      </c>
      <c r="V29" s="18">
        <f t="shared" ca="1" si="2"/>
        <v>1160</v>
      </c>
      <c r="W29" s="19">
        <f t="shared" ca="1" si="3"/>
        <v>150</v>
      </c>
      <c r="X29" s="19">
        <f t="shared" ca="1" si="4"/>
        <v>1033</v>
      </c>
      <c r="Y29" s="19">
        <f t="shared" ca="1" si="5"/>
        <v>150</v>
      </c>
      <c r="Z29" s="19">
        <f t="shared" ca="1" si="6"/>
        <v>1033</v>
      </c>
      <c r="AA29" s="18">
        <v>0</v>
      </c>
      <c r="AB29" s="19">
        <v>0</v>
      </c>
      <c r="AC29" s="19">
        <v>-23</v>
      </c>
      <c r="AD29" s="18">
        <v>0</v>
      </c>
      <c r="AE29" s="19">
        <v>104</v>
      </c>
      <c r="AF29" s="19">
        <v>418</v>
      </c>
      <c r="AG29" s="19">
        <v>615</v>
      </c>
      <c r="AH29" s="19">
        <v>0</v>
      </c>
      <c r="AI29" s="19">
        <v>23</v>
      </c>
      <c r="AJ29" s="19">
        <v>23</v>
      </c>
    </row>
    <row r="30" spans="1:36" x14ac:dyDescent="0.2">
      <c r="A30" t="s">
        <v>25</v>
      </c>
      <c r="B30" t="s">
        <v>27</v>
      </c>
      <c r="C30" t="s">
        <v>17</v>
      </c>
      <c r="D30" t="s">
        <v>9</v>
      </c>
      <c r="F30" t="str">
        <f t="shared" si="0"/>
        <v>Jamaica [#Country] [WuxG6jzaypt]|TX_CURR.N.Age_Sex_HIVStatus.T||35-39|Male</v>
      </c>
      <c r="G30" s="31">
        <v>725</v>
      </c>
      <c r="H30" s="31">
        <f t="shared" si="1"/>
        <v>50</v>
      </c>
      <c r="I30" s="31" cm="1">
        <f t="array" ref="I30">SUM(SUMIFS($L30:$U30,$L$14:$U$14,{"*TA*"}))</f>
        <v>682</v>
      </c>
      <c r="J30" s="31" cm="1">
        <f t="array" ref="J30">SUM(SUMIFS($O30:$U30,$O$14:$U$14,{"*DSD*"}))</f>
        <v>50</v>
      </c>
      <c r="K30" s="31" cm="1">
        <f t="array" ref="K30">SUM(SUMIFS($O30:$U30,$O$14:$U$14,{"*TA*"}))</f>
        <v>682</v>
      </c>
      <c r="L30" s="32">
        <v>0</v>
      </c>
      <c r="M30" s="33">
        <v>0</v>
      </c>
      <c r="N30" s="33">
        <v>-7</v>
      </c>
      <c r="O30" s="34">
        <v>0</v>
      </c>
      <c r="P30" s="35">
        <v>36</v>
      </c>
      <c r="Q30" s="35">
        <v>254</v>
      </c>
      <c r="R30" s="35">
        <v>428</v>
      </c>
      <c r="S30" s="35">
        <v>0</v>
      </c>
      <c r="T30" s="35">
        <v>7</v>
      </c>
      <c r="U30" s="35">
        <v>7</v>
      </c>
      <c r="V30" s="18">
        <f t="shared" ca="1" si="2"/>
        <v>725</v>
      </c>
      <c r="W30" s="19">
        <f t="shared" ca="1" si="3"/>
        <v>50</v>
      </c>
      <c r="X30" s="19">
        <f t="shared" ca="1" si="4"/>
        <v>682</v>
      </c>
      <c r="Y30" s="19">
        <f t="shared" ca="1" si="5"/>
        <v>50</v>
      </c>
      <c r="Z30" s="19">
        <f t="shared" ca="1" si="6"/>
        <v>682</v>
      </c>
      <c r="AA30" s="18">
        <v>0</v>
      </c>
      <c r="AB30" s="19">
        <v>0</v>
      </c>
      <c r="AC30" s="19">
        <v>-7</v>
      </c>
      <c r="AD30" s="18">
        <v>0</v>
      </c>
      <c r="AE30" s="19">
        <v>36</v>
      </c>
      <c r="AF30" s="19">
        <v>254</v>
      </c>
      <c r="AG30" s="19">
        <v>428</v>
      </c>
      <c r="AH30" s="19">
        <v>0</v>
      </c>
      <c r="AI30" s="19">
        <v>7</v>
      </c>
      <c r="AJ30" s="19">
        <v>7</v>
      </c>
    </row>
    <row r="31" spans="1:36" x14ac:dyDescent="0.2">
      <c r="A31" t="s">
        <v>25</v>
      </c>
      <c r="B31" t="s">
        <v>27</v>
      </c>
      <c r="C31" t="s">
        <v>18</v>
      </c>
      <c r="D31" t="s">
        <v>8</v>
      </c>
      <c r="F31" t="str">
        <f t="shared" si="0"/>
        <v>Jamaica [#Country] [WuxG6jzaypt]|TX_CURR.N.Age_Sex_HIVStatus.T||40-44|Female</v>
      </c>
      <c r="G31" s="31">
        <v>1228</v>
      </c>
      <c r="H31" s="31">
        <f t="shared" si="1"/>
        <v>110</v>
      </c>
      <c r="I31" s="31" cm="1">
        <f t="array" ref="I31">SUM(SUMIFS($L31:$U31,$L$14:$U$14,{"*TA*"}))</f>
        <v>1130</v>
      </c>
      <c r="J31" s="31" cm="1">
        <f t="array" ref="J31">SUM(SUMIFS($O31:$U31,$O$14:$U$14,{"*DSD*"}))</f>
        <v>110</v>
      </c>
      <c r="K31" s="31" cm="1">
        <f t="array" ref="K31">SUM(SUMIFS($O31:$U31,$O$14:$U$14,{"*TA*"}))</f>
        <v>1130</v>
      </c>
      <c r="L31" s="32">
        <v>0</v>
      </c>
      <c r="M31" s="33">
        <v>0</v>
      </c>
      <c r="N31" s="33">
        <v>-11.999999999999998</v>
      </c>
      <c r="O31" s="34">
        <v>0</v>
      </c>
      <c r="P31" s="35">
        <v>86</v>
      </c>
      <c r="Q31" s="35">
        <v>467</v>
      </c>
      <c r="R31" s="35">
        <v>663</v>
      </c>
      <c r="S31" s="35">
        <v>0</v>
      </c>
      <c r="T31" s="35">
        <v>11.999999999999998</v>
      </c>
      <c r="U31" s="35">
        <v>11.999999999999998</v>
      </c>
      <c r="V31" s="18">
        <f t="shared" ca="1" si="2"/>
        <v>1228</v>
      </c>
      <c r="W31" s="19">
        <f t="shared" ca="1" si="3"/>
        <v>110</v>
      </c>
      <c r="X31" s="19">
        <f t="shared" ca="1" si="4"/>
        <v>1130</v>
      </c>
      <c r="Y31" s="19">
        <f t="shared" ca="1" si="5"/>
        <v>110</v>
      </c>
      <c r="Z31" s="19">
        <f t="shared" ca="1" si="6"/>
        <v>1130</v>
      </c>
      <c r="AA31" s="18">
        <v>0</v>
      </c>
      <c r="AB31" s="19">
        <v>0</v>
      </c>
      <c r="AC31" s="19">
        <v>-11.999999999999998</v>
      </c>
      <c r="AD31" s="18">
        <v>0</v>
      </c>
      <c r="AE31" s="19">
        <v>86</v>
      </c>
      <c r="AF31" s="19">
        <v>467</v>
      </c>
      <c r="AG31" s="19">
        <v>663</v>
      </c>
      <c r="AH31" s="19">
        <v>0</v>
      </c>
      <c r="AI31" s="19">
        <v>11.999999999999998</v>
      </c>
      <c r="AJ31" s="19">
        <v>11.999999999999998</v>
      </c>
    </row>
    <row r="32" spans="1:36" x14ac:dyDescent="0.2">
      <c r="A32" t="s">
        <v>25</v>
      </c>
      <c r="B32" t="s">
        <v>27</v>
      </c>
      <c r="C32" t="s">
        <v>18</v>
      </c>
      <c r="D32" t="s">
        <v>9</v>
      </c>
      <c r="F32" t="str">
        <f t="shared" si="0"/>
        <v>Jamaica [#Country] [WuxG6jzaypt]|TX_CURR.N.Age_Sex_HIVStatus.T||40-44|Male</v>
      </c>
      <c r="G32" s="31">
        <v>878</v>
      </c>
      <c r="H32" s="31">
        <f t="shared" si="1"/>
        <v>62</v>
      </c>
      <c r="I32" s="31" cm="1">
        <f t="array" ref="I32">SUM(SUMIFS($L32:$U32,$L$14:$U$14,{"*TA*"}))</f>
        <v>825</v>
      </c>
      <c r="J32" s="31" cm="1">
        <f t="array" ref="J32">SUM(SUMIFS($O32:$U32,$O$14:$U$14,{"*DSD*"}))</f>
        <v>62</v>
      </c>
      <c r="K32" s="31" cm="1">
        <f t="array" ref="K32">SUM(SUMIFS($O32:$U32,$O$14:$U$14,{"*TA*"}))</f>
        <v>825</v>
      </c>
      <c r="L32" s="32">
        <v>0</v>
      </c>
      <c r="M32" s="33">
        <v>0</v>
      </c>
      <c r="N32" s="33">
        <v>-9</v>
      </c>
      <c r="O32" s="34">
        <v>0</v>
      </c>
      <c r="P32" s="35">
        <v>44</v>
      </c>
      <c r="Q32" s="35">
        <v>307</v>
      </c>
      <c r="R32" s="35">
        <v>518</v>
      </c>
      <c r="S32" s="35">
        <v>0</v>
      </c>
      <c r="T32" s="35">
        <v>9</v>
      </c>
      <c r="U32" s="35">
        <v>9</v>
      </c>
      <c r="V32" s="18">
        <f t="shared" ca="1" si="2"/>
        <v>878</v>
      </c>
      <c r="W32" s="19">
        <f t="shared" ca="1" si="3"/>
        <v>62</v>
      </c>
      <c r="X32" s="19">
        <f t="shared" ca="1" si="4"/>
        <v>825</v>
      </c>
      <c r="Y32" s="19">
        <f t="shared" ca="1" si="5"/>
        <v>62</v>
      </c>
      <c r="Z32" s="19">
        <f t="shared" ca="1" si="6"/>
        <v>825</v>
      </c>
      <c r="AA32" s="18">
        <v>0</v>
      </c>
      <c r="AB32" s="19">
        <v>0</v>
      </c>
      <c r="AC32" s="19">
        <v>-9</v>
      </c>
      <c r="AD32" s="18">
        <v>0</v>
      </c>
      <c r="AE32" s="19">
        <v>44</v>
      </c>
      <c r="AF32" s="19">
        <v>307</v>
      </c>
      <c r="AG32" s="19">
        <v>518</v>
      </c>
      <c r="AH32" s="19">
        <v>0</v>
      </c>
      <c r="AI32" s="19">
        <v>9</v>
      </c>
      <c r="AJ32" s="19">
        <v>9</v>
      </c>
    </row>
    <row r="33" spans="1:36" x14ac:dyDescent="0.2">
      <c r="A33" t="s">
        <v>25</v>
      </c>
      <c r="B33" t="s">
        <v>27</v>
      </c>
      <c r="C33" t="s">
        <v>19</v>
      </c>
      <c r="D33" t="s">
        <v>8</v>
      </c>
      <c r="F33" t="str">
        <f t="shared" si="0"/>
        <v>Jamaica [#Country] [WuxG6jzaypt]|TX_CURR.N.Age_Sex_HIVStatus.T||45-49|Female</v>
      </c>
      <c r="G33" s="31">
        <v>1104</v>
      </c>
      <c r="H33" s="31">
        <f t="shared" si="1"/>
        <v>65.999999999999986</v>
      </c>
      <c r="I33" s="31" cm="1">
        <f t="array" ref="I33">SUM(SUMIFS($L33:$U33,$L$14:$U$14,{"*TA*"}))</f>
        <v>1049</v>
      </c>
      <c r="J33" s="31" cm="1">
        <f t="array" ref="J33">SUM(SUMIFS($O33:$U33,$O$14:$U$14,{"*DSD*"}))</f>
        <v>65.999999999999986</v>
      </c>
      <c r="K33" s="31" cm="1">
        <f t="array" ref="K33">SUM(SUMIFS($O33:$U33,$O$14:$U$14,{"*TA*"}))</f>
        <v>1049</v>
      </c>
      <c r="L33" s="32">
        <v>0</v>
      </c>
      <c r="M33" s="33">
        <v>0</v>
      </c>
      <c r="N33" s="33">
        <v>-10.999999999999998</v>
      </c>
      <c r="O33" s="34">
        <v>0</v>
      </c>
      <c r="P33" s="35">
        <v>43.999999999999993</v>
      </c>
      <c r="Q33" s="35">
        <v>453</v>
      </c>
      <c r="R33" s="35">
        <v>596</v>
      </c>
      <c r="S33" s="35">
        <v>0</v>
      </c>
      <c r="T33" s="35">
        <v>10.999999999999998</v>
      </c>
      <c r="U33" s="35">
        <v>10.999999999999998</v>
      </c>
      <c r="V33" s="18">
        <f t="shared" ca="1" si="2"/>
        <v>1104</v>
      </c>
      <c r="W33" s="19">
        <f t="shared" ca="1" si="3"/>
        <v>65.999999999999986</v>
      </c>
      <c r="X33" s="19">
        <f t="shared" ca="1" si="4"/>
        <v>1049</v>
      </c>
      <c r="Y33" s="19">
        <f t="shared" ca="1" si="5"/>
        <v>65.999999999999986</v>
      </c>
      <c r="Z33" s="19">
        <f t="shared" ca="1" si="6"/>
        <v>1049</v>
      </c>
      <c r="AA33" s="18">
        <v>0</v>
      </c>
      <c r="AB33" s="19">
        <v>0</v>
      </c>
      <c r="AC33" s="19">
        <v>-10.999999999999998</v>
      </c>
      <c r="AD33" s="18">
        <v>0</v>
      </c>
      <c r="AE33" s="19">
        <v>43.999999999999993</v>
      </c>
      <c r="AF33" s="19">
        <v>453</v>
      </c>
      <c r="AG33" s="19">
        <v>596</v>
      </c>
      <c r="AH33" s="19">
        <v>0</v>
      </c>
      <c r="AI33" s="19">
        <v>10.999999999999998</v>
      </c>
      <c r="AJ33" s="19">
        <v>10.999999999999998</v>
      </c>
    </row>
    <row r="34" spans="1:36" x14ac:dyDescent="0.2">
      <c r="A34" t="s">
        <v>25</v>
      </c>
      <c r="B34" t="s">
        <v>27</v>
      </c>
      <c r="C34" t="s">
        <v>19</v>
      </c>
      <c r="D34" t="s">
        <v>9</v>
      </c>
      <c r="F34" t="str">
        <f t="shared" si="0"/>
        <v>Jamaica [#Country] [WuxG6jzaypt]|TX_CURR.N.Age_Sex_HIVStatus.T||45-49|Male</v>
      </c>
      <c r="G34" s="31">
        <v>1028</v>
      </c>
      <c r="H34" s="31">
        <f t="shared" si="1"/>
        <v>61</v>
      </c>
      <c r="I34" s="31" cm="1">
        <f t="array" ref="I34">SUM(SUMIFS($L34:$U34,$L$14:$U$14,{"*TA*"}))</f>
        <v>977</v>
      </c>
      <c r="J34" s="31" cm="1">
        <f t="array" ref="J34">SUM(SUMIFS($O34:$U34,$O$14:$U$14,{"*DSD*"}))</f>
        <v>61</v>
      </c>
      <c r="K34" s="31" cm="1">
        <f t="array" ref="K34">SUM(SUMIFS($O34:$U34,$O$14:$U$14,{"*TA*"}))</f>
        <v>977</v>
      </c>
      <c r="L34" s="32">
        <v>0</v>
      </c>
      <c r="M34" s="33">
        <v>0</v>
      </c>
      <c r="N34" s="33">
        <v>-10</v>
      </c>
      <c r="O34" s="34">
        <v>0</v>
      </c>
      <c r="P34" s="35">
        <v>41</v>
      </c>
      <c r="Q34" s="35">
        <v>329</v>
      </c>
      <c r="R34" s="35">
        <v>648</v>
      </c>
      <c r="S34" s="35">
        <v>0</v>
      </c>
      <c r="T34" s="35">
        <v>10</v>
      </c>
      <c r="U34" s="35">
        <v>10</v>
      </c>
      <c r="V34" s="18">
        <f t="shared" ca="1" si="2"/>
        <v>1028</v>
      </c>
      <c r="W34" s="19">
        <f t="shared" ca="1" si="3"/>
        <v>61</v>
      </c>
      <c r="X34" s="19">
        <f t="shared" ca="1" si="4"/>
        <v>977</v>
      </c>
      <c r="Y34" s="19">
        <f t="shared" ca="1" si="5"/>
        <v>61</v>
      </c>
      <c r="Z34" s="19">
        <f t="shared" ca="1" si="6"/>
        <v>977</v>
      </c>
      <c r="AA34" s="18">
        <v>0</v>
      </c>
      <c r="AB34" s="19">
        <v>0</v>
      </c>
      <c r="AC34" s="19">
        <v>-10</v>
      </c>
      <c r="AD34" s="18">
        <v>0</v>
      </c>
      <c r="AE34" s="19">
        <v>41</v>
      </c>
      <c r="AF34" s="19">
        <v>329</v>
      </c>
      <c r="AG34" s="19">
        <v>648</v>
      </c>
      <c r="AH34" s="19">
        <v>0</v>
      </c>
      <c r="AI34" s="19">
        <v>10</v>
      </c>
      <c r="AJ34" s="19">
        <v>10</v>
      </c>
    </row>
    <row r="35" spans="1:36" x14ac:dyDescent="0.2">
      <c r="A35" t="s">
        <v>25</v>
      </c>
      <c r="B35" t="s">
        <v>27</v>
      </c>
      <c r="C35" t="s">
        <v>20</v>
      </c>
      <c r="D35" t="s">
        <v>8</v>
      </c>
      <c r="F35" t="str">
        <f t="shared" si="0"/>
        <v>Jamaica [#Country] [WuxG6jzaypt]|TX_CURR.N.Age_Sex_HIVStatus.T||50+|Female</v>
      </c>
      <c r="G35" s="31">
        <v>2444</v>
      </c>
      <c r="H35" s="31">
        <f t="shared" si="1"/>
        <v>97</v>
      </c>
      <c r="I35" s="31" cm="1">
        <f t="array" ref="I35">SUM(SUMIFS($L35:$U35,$L$14:$U$14,{"*TA*"}))</f>
        <v>2371</v>
      </c>
      <c r="J35" s="31" cm="1">
        <f t="array" ref="J35">SUM(SUMIFS($O35:$U35,$O$14:$U$14,{"*DSD*"}))</f>
        <v>97</v>
      </c>
      <c r="K35" s="31" cm="1">
        <f t="array" ref="K35">SUM(SUMIFS($O35:$U35,$O$14:$U$14,{"*TA*"}))</f>
        <v>2371</v>
      </c>
      <c r="L35" s="32">
        <v>0</v>
      </c>
      <c r="M35" s="33">
        <v>0</v>
      </c>
      <c r="N35" s="33">
        <v>-24</v>
      </c>
      <c r="O35" s="34">
        <v>0</v>
      </c>
      <c r="P35" s="35">
        <v>49</v>
      </c>
      <c r="Q35" s="35">
        <v>880</v>
      </c>
      <c r="R35" s="35">
        <v>1491</v>
      </c>
      <c r="S35" s="35">
        <v>0</v>
      </c>
      <c r="T35" s="35">
        <v>24</v>
      </c>
      <c r="U35" s="35">
        <v>24</v>
      </c>
      <c r="V35" s="18">
        <f t="shared" ca="1" si="2"/>
        <v>2444</v>
      </c>
      <c r="W35" s="19">
        <f t="shared" ca="1" si="3"/>
        <v>97</v>
      </c>
      <c r="X35" s="19">
        <f t="shared" ca="1" si="4"/>
        <v>2371</v>
      </c>
      <c r="Y35" s="19">
        <f t="shared" ca="1" si="5"/>
        <v>97</v>
      </c>
      <c r="Z35" s="19">
        <f t="shared" ca="1" si="6"/>
        <v>2371</v>
      </c>
      <c r="AA35" s="18">
        <v>0</v>
      </c>
      <c r="AB35" s="19">
        <v>0</v>
      </c>
      <c r="AC35" s="19">
        <v>-24</v>
      </c>
      <c r="AD35" s="18">
        <v>0</v>
      </c>
      <c r="AE35" s="19">
        <v>49</v>
      </c>
      <c r="AF35" s="19">
        <v>880</v>
      </c>
      <c r="AG35" s="19">
        <v>1491</v>
      </c>
      <c r="AH35" s="19">
        <v>0</v>
      </c>
      <c r="AI35" s="19">
        <v>24</v>
      </c>
      <c r="AJ35" s="19">
        <v>24</v>
      </c>
    </row>
    <row r="36" spans="1:36" x14ac:dyDescent="0.2">
      <c r="A36" t="s">
        <v>25</v>
      </c>
      <c r="B36" t="s">
        <v>27</v>
      </c>
      <c r="C36" t="s">
        <v>20</v>
      </c>
      <c r="D36" t="s">
        <v>9</v>
      </c>
      <c r="F36" t="str">
        <f t="shared" si="0"/>
        <v>Jamaica [#Country] [WuxG6jzaypt]|TX_CURR.N.Age_Sex_HIVStatus.T||50+|Male</v>
      </c>
      <c r="G36" s="31">
        <v>2677</v>
      </c>
      <c r="H36" s="31">
        <f t="shared" si="1"/>
        <v>108</v>
      </c>
      <c r="I36" s="31" cm="1">
        <f t="array" ref="I36">SUM(SUMIFS($L36:$U36,$L$14:$U$14,{"*TA*"}))</f>
        <v>2596</v>
      </c>
      <c r="J36" s="31" cm="1">
        <f t="array" ref="J36">SUM(SUMIFS($O36:$U36,$O$14:$U$14,{"*DSD*"}))</f>
        <v>108</v>
      </c>
      <c r="K36" s="31" cm="1">
        <f t="array" ref="K36">SUM(SUMIFS($O36:$U36,$O$14:$U$14,{"*TA*"}))</f>
        <v>2596</v>
      </c>
      <c r="L36" s="32">
        <v>0</v>
      </c>
      <c r="M36" s="33">
        <v>0</v>
      </c>
      <c r="N36" s="33">
        <v>-27</v>
      </c>
      <c r="O36" s="34">
        <v>0</v>
      </c>
      <c r="P36" s="35">
        <v>54</v>
      </c>
      <c r="Q36" s="35">
        <v>990</v>
      </c>
      <c r="R36" s="35">
        <v>1605.9999999999998</v>
      </c>
      <c r="S36" s="35">
        <v>0</v>
      </c>
      <c r="T36" s="35">
        <v>27</v>
      </c>
      <c r="U36" s="35">
        <v>27</v>
      </c>
      <c r="V36" s="18">
        <f t="shared" ca="1" si="2"/>
        <v>2677</v>
      </c>
      <c r="W36" s="19">
        <f t="shared" ca="1" si="3"/>
        <v>108</v>
      </c>
      <c r="X36" s="19">
        <f t="shared" ca="1" si="4"/>
        <v>2596</v>
      </c>
      <c r="Y36" s="19">
        <f t="shared" ca="1" si="5"/>
        <v>108</v>
      </c>
      <c r="Z36" s="19">
        <f t="shared" ca="1" si="6"/>
        <v>2596</v>
      </c>
      <c r="AA36" s="18">
        <v>0</v>
      </c>
      <c r="AB36" s="19">
        <v>0</v>
      </c>
      <c r="AC36" s="19">
        <v>-27</v>
      </c>
      <c r="AD36" s="18">
        <v>0</v>
      </c>
      <c r="AE36" s="19">
        <v>54</v>
      </c>
      <c r="AF36" s="19">
        <v>990</v>
      </c>
      <c r="AG36" s="19">
        <v>1605.9999999999998</v>
      </c>
      <c r="AH36" s="19">
        <v>0</v>
      </c>
      <c r="AI36" s="19">
        <v>27</v>
      </c>
      <c r="AJ36" s="19">
        <v>27</v>
      </c>
    </row>
    <row r="37" spans="1:36" x14ac:dyDescent="0.2">
      <c r="A37" t="s">
        <v>25</v>
      </c>
      <c r="B37" t="s">
        <v>28</v>
      </c>
      <c r="C37" t="s">
        <v>10</v>
      </c>
      <c r="D37" t="s">
        <v>8</v>
      </c>
      <c r="F37" t="str">
        <f t="shared" si="0"/>
        <v>Jamaica [#Country] [WuxG6jzaypt]|TX_NEW.N.Age_Sex_HIVStatus.T||01-04|Female</v>
      </c>
      <c r="G37" s="31">
        <v>1</v>
      </c>
      <c r="H37" s="31">
        <f t="shared" si="1"/>
        <v>0</v>
      </c>
      <c r="I37" s="31" cm="1">
        <f t="array" ref="I37">SUM(SUMIFS($L37:$U37,$L$14:$U$14,{"*TA*"}))</f>
        <v>1</v>
      </c>
      <c r="J37" s="31" cm="1">
        <f t="array" ref="J37">SUM(SUMIFS($O37:$U37,$O$14:$U$14,{"*DSD*"}))</f>
        <v>0</v>
      </c>
      <c r="K37" s="31" cm="1">
        <f t="array" ref="K37">SUM(SUMIFS($O37:$U37,$O$14:$U$14,{"*TA*"}))</f>
        <v>1</v>
      </c>
      <c r="L37" s="32">
        <v>0</v>
      </c>
      <c r="M37" s="33">
        <v>0</v>
      </c>
      <c r="N37" s="33">
        <v>0</v>
      </c>
      <c r="O37" s="34">
        <v>0</v>
      </c>
      <c r="P37" s="35">
        <v>0</v>
      </c>
      <c r="Q37" s="35">
        <v>1</v>
      </c>
      <c r="R37" s="35">
        <v>0</v>
      </c>
      <c r="S37" s="35">
        <v>0</v>
      </c>
      <c r="T37" s="35">
        <v>0</v>
      </c>
      <c r="U37" s="35">
        <v>0</v>
      </c>
      <c r="V37" s="18">
        <f t="shared" ca="1" si="2"/>
        <v>1</v>
      </c>
      <c r="W37" s="19">
        <f t="shared" ca="1" si="3"/>
        <v>0</v>
      </c>
      <c r="X37" s="19">
        <f t="shared" ca="1" si="4"/>
        <v>1</v>
      </c>
      <c r="Y37" s="19">
        <f t="shared" ca="1" si="5"/>
        <v>0</v>
      </c>
      <c r="Z37" s="19">
        <f t="shared" ca="1" si="6"/>
        <v>1</v>
      </c>
      <c r="AA37" s="18">
        <v>0</v>
      </c>
      <c r="AB37" s="19">
        <v>0</v>
      </c>
      <c r="AC37" s="19">
        <v>0</v>
      </c>
      <c r="AD37" s="18">
        <v>0</v>
      </c>
      <c r="AE37" s="19">
        <v>0</v>
      </c>
      <c r="AF37" s="19">
        <v>1</v>
      </c>
      <c r="AG37" s="19">
        <v>0</v>
      </c>
      <c r="AH37" s="19">
        <v>0</v>
      </c>
      <c r="AI37" s="19">
        <v>0</v>
      </c>
      <c r="AJ37" s="19">
        <v>0</v>
      </c>
    </row>
    <row r="38" spans="1:36" x14ac:dyDescent="0.2">
      <c r="A38" t="s">
        <v>25</v>
      </c>
      <c r="B38" t="s">
        <v>28</v>
      </c>
      <c r="C38" t="s">
        <v>10</v>
      </c>
      <c r="D38" t="s">
        <v>9</v>
      </c>
      <c r="F38" t="str">
        <f t="shared" si="0"/>
        <v>Jamaica [#Country] [WuxG6jzaypt]|TX_NEW.N.Age_Sex_HIVStatus.T||01-04|Male</v>
      </c>
      <c r="G38" s="31">
        <v>1</v>
      </c>
      <c r="H38" s="31">
        <f t="shared" si="1"/>
        <v>0</v>
      </c>
      <c r="I38" s="31" cm="1">
        <f t="array" ref="I38">SUM(SUMIFS($L38:$U38,$L$14:$U$14,{"*TA*"}))</f>
        <v>1</v>
      </c>
      <c r="J38" s="31" cm="1">
        <f t="array" ref="J38">SUM(SUMIFS($O38:$U38,$O$14:$U$14,{"*DSD*"}))</f>
        <v>0</v>
      </c>
      <c r="K38" s="31" cm="1">
        <f t="array" ref="K38">SUM(SUMIFS($O38:$U38,$O$14:$U$14,{"*TA*"}))</f>
        <v>1</v>
      </c>
      <c r="L38" s="32">
        <v>0</v>
      </c>
      <c r="M38" s="33">
        <v>0</v>
      </c>
      <c r="N38" s="33">
        <v>0</v>
      </c>
      <c r="O38" s="34">
        <v>0</v>
      </c>
      <c r="P38" s="35">
        <v>0</v>
      </c>
      <c r="Q38" s="35">
        <v>1</v>
      </c>
      <c r="R38" s="35">
        <v>0</v>
      </c>
      <c r="S38" s="35">
        <v>0</v>
      </c>
      <c r="T38" s="35">
        <v>0</v>
      </c>
      <c r="U38" s="35">
        <v>0</v>
      </c>
      <c r="V38" s="18">
        <f t="shared" ca="1" si="2"/>
        <v>1</v>
      </c>
      <c r="W38" s="19">
        <f t="shared" ca="1" si="3"/>
        <v>0</v>
      </c>
      <c r="X38" s="19">
        <f t="shared" ca="1" si="4"/>
        <v>1</v>
      </c>
      <c r="Y38" s="19">
        <f t="shared" ca="1" si="5"/>
        <v>0</v>
      </c>
      <c r="Z38" s="19">
        <f t="shared" ca="1" si="6"/>
        <v>1</v>
      </c>
      <c r="AA38" s="18">
        <v>0</v>
      </c>
      <c r="AB38" s="19">
        <v>0</v>
      </c>
      <c r="AC38" s="19">
        <v>0</v>
      </c>
      <c r="AD38" s="18">
        <v>0</v>
      </c>
      <c r="AE38" s="19">
        <v>0</v>
      </c>
      <c r="AF38" s="19">
        <v>1</v>
      </c>
      <c r="AG38" s="19">
        <v>0</v>
      </c>
      <c r="AH38" s="19">
        <v>0</v>
      </c>
      <c r="AI38" s="19">
        <v>0</v>
      </c>
      <c r="AJ38" s="19">
        <v>0</v>
      </c>
    </row>
    <row r="39" spans="1:36" x14ac:dyDescent="0.2">
      <c r="A39" t="s">
        <v>25</v>
      </c>
      <c r="B39" t="s">
        <v>28</v>
      </c>
      <c r="C39" t="s">
        <v>11</v>
      </c>
      <c r="D39" t="s">
        <v>8</v>
      </c>
      <c r="F39" t="str">
        <f t="shared" si="0"/>
        <v>Jamaica [#Country] [WuxG6jzaypt]|TX_NEW.N.Age_Sex_HIVStatus.T||05-09|Female</v>
      </c>
      <c r="G39" s="31">
        <v>1</v>
      </c>
      <c r="H39" s="31">
        <f t="shared" si="1"/>
        <v>0</v>
      </c>
      <c r="I39" s="31" cm="1">
        <f t="array" ref="I39">SUM(SUMIFS($L39:$U39,$L$14:$U$14,{"*TA*"}))</f>
        <v>1</v>
      </c>
      <c r="J39" s="31" cm="1">
        <f t="array" ref="J39">SUM(SUMIFS($O39:$U39,$O$14:$U$14,{"*DSD*"}))</f>
        <v>0</v>
      </c>
      <c r="K39" s="31" cm="1">
        <f t="array" ref="K39">SUM(SUMIFS($O39:$U39,$O$14:$U$14,{"*TA*"}))</f>
        <v>1</v>
      </c>
      <c r="L39" s="32">
        <v>0</v>
      </c>
      <c r="M39" s="33">
        <v>0</v>
      </c>
      <c r="N39" s="33">
        <v>0</v>
      </c>
      <c r="O39" s="34">
        <v>0</v>
      </c>
      <c r="P39" s="35">
        <v>0</v>
      </c>
      <c r="Q39" s="35">
        <v>1</v>
      </c>
      <c r="R39" s="35">
        <v>0</v>
      </c>
      <c r="S39" s="35">
        <v>0</v>
      </c>
      <c r="T39" s="35">
        <v>0</v>
      </c>
      <c r="U39" s="35">
        <v>0</v>
      </c>
      <c r="V39" s="18">
        <f t="shared" ca="1" si="2"/>
        <v>1</v>
      </c>
      <c r="W39" s="19">
        <f t="shared" ca="1" si="3"/>
        <v>0</v>
      </c>
      <c r="X39" s="19">
        <f t="shared" ca="1" si="4"/>
        <v>1</v>
      </c>
      <c r="Y39" s="19">
        <f t="shared" ca="1" si="5"/>
        <v>0</v>
      </c>
      <c r="Z39" s="19">
        <f t="shared" ca="1" si="6"/>
        <v>1</v>
      </c>
      <c r="AA39" s="18">
        <v>0</v>
      </c>
      <c r="AB39" s="19">
        <v>0</v>
      </c>
      <c r="AC39" s="19">
        <v>0</v>
      </c>
      <c r="AD39" s="18">
        <v>0</v>
      </c>
      <c r="AE39" s="19">
        <v>0</v>
      </c>
      <c r="AF39" s="19">
        <v>1</v>
      </c>
      <c r="AG39" s="19">
        <v>0</v>
      </c>
      <c r="AH39" s="19">
        <v>0</v>
      </c>
      <c r="AI39" s="19">
        <v>0</v>
      </c>
      <c r="AJ39" s="19">
        <v>0</v>
      </c>
    </row>
    <row r="40" spans="1:36" x14ac:dyDescent="0.2">
      <c r="A40" t="s">
        <v>25</v>
      </c>
      <c r="B40" t="s">
        <v>28</v>
      </c>
      <c r="C40" t="s">
        <v>12</v>
      </c>
      <c r="D40" t="s">
        <v>8</v>
      </c>
      <c r="F40" t="str">
        <f t="shared" si="0"/>
        <v>Jamaica [#Country] [WuxG6jzaypt]|TX_NEW.N.Age_Sex_HIVStatus.T||10-14|Female</v>
      </c>
      <c r="G40" s="31">
        <v>1</v>
      </c>
      <c r="H40" s="31">
        <f t="shared" si="1"/>
        <v>0</v>
      </c>
      <c r="I40" s="31" cm="1">
        <f t="array" ref="I40">SUM(SUMIFS($L40:$U40,$L$14:$U$14,{"*TA*"}))</f>
        <v>1</v>
      </c>
      <c r="J40" s="31" cm="1">
        <f t="array" ref="J40">SUM(SUMIFS($O40:$U40,$O$14:$U$14,{"*DSD*"}))</f>
        <v>0</v>
      </c>
      <c r="K40" s="31" cm="1">
        <f t="array" ref="K40">SUM(SUMIFS($O40:$U40,$O$14:$U$14,{"*TA*"}))</f>
        <v>1</v>
      </c>
      <c r="L40" s="32">
        <v>0</v>
      </c>
      <c r="M40" s="33">
        <v>0</v>
      </c>
      <c r="N40" s="33">
        <v>0</v>
      </c>
      <c r="O40" s="34">
        <v>0</v>
      </c>
      <c r="P40" s="35">
        <v>0</v>
      </c>
      <c r="Q40" s="35">
        <v>1</v>
      </c>
      <c r="R40" s="35">
        <v>0</v>
      </c>
      <c r="S40" s="35">
        <v>0</v>
      </c>
      <c r="T40" s="35">
        <v>0</v>
      </c>
      <c r="U40" s="35">
        <v>0</v>
      </c>
      <c r="V40" s="18">
        <f t="shared" ca="1" si="2"/>
        <v>1</v>
      </c>
      <c r="W40" s="19">
        <f t="shared" ca="1" si="3"/>
        <v>0</v>
      </c>
      <c r="X40" s="19">
        <f t="shared" ca="1" si="4"/>
        <v>1</v>
      </c>
      <c r="Y40" s="19">
        <f t="shared" ca="1" si="5"/>
        <v>0</v>
      </c>
      <c r="Z40" s="19">
        <f t="shared" ca="1" si="6"/>
        <v>1</v>
      </c>
      <c r="AA40" s="18">
        <v>0</v>
      </c>
      <c r="AB40" s="19">
        <v>0</v>
      </c>
      <c r="AC40" s="19">
        <v>0</v>
      </c>
      <c r="AD40" s="18">
        <v>0</v>
      </c>
      <c r="AE40" s="19">
        <v>0</v>
      </c>
      <c r="AF40" s="19">
        <v>1</v>
      </c>
      <c r="AG40" s="19">
        <v>0</v>
      </c>
      <c r="AH40" s="19">
        <v>0</v>
      </c>
      <c r="AI40" s="19">
        <v>0</v>
      </c>
      <c r="AJ40" s="19">
        <v>0</v>
      </c>
    </row>
    <row r="41" spans="1:36" x14ac:dyDescent="0.2">
      <c r="A41" t="s">
        <v>25</v>
      </c>
      <c r="B41" t="s">
        <v>28</v>
      </c>
      <c r="C41" t="s">
        <v>12</v>
      </c>
      <c r="D41" t="s">
        <v>9</v>
      </c>
      <c r="F41" t="str">
        <f t="shared" si="0"/>
        <v>Jamaica [#Country] [WuxG6jzaypt]|TX_NEW.N.Age_Sex_HIVStatus.T||10-14|Male</v>
      </c>
      <c r="G41" s="31">
        <v>1</v>
      </c>
      <c r="H41" s="31">
        <f t="shared" si="1"/>
        <v>0</v>
      </c>
      <c r="I41" s="31" cm="1">
        <f t="array" ref="I41">SUM(SUMIFS($L41:$U41,$L$14:$U$14,{"*TA*"}))</f>
        <v>1</v>
      </c>
      <c r="J41" s="31" cm="1">
        <f t="array" ref="J41">SUM(SUMIFS($O41:$U41,$O$14:$U$14,{"*DSD*"}))</f>
        <v>0</v>
      </c>
      <c r="K41" s="31" cm="1">
        <f t="array" ref="K41">SUM(SUMIFS($O41:$U41,$O$14:$U$14,{"*TA*"}))</f>
        <v>1</v>
      </c>
      <c r="L41" s="32">
        <v>0</v>
      </c>
      <c r="M41" s="33">
        <v>0</v>
      </c>
      <c r="N41" s="33">
        <v>0</v>
      </c>
      <c r="O41" s="34">
        <v>0</v>
      </c>
      <c r="P41" s="35">
        <v>0</v>
      </c>
      <c r="Q41" s="35">
        <v>1</v>
      </c>
      <c r="R41" s="35">
        <v>0</v>
      </c>
      <c r="S41" s="35">
        <v>0</v>
      </c>
      <c r="T41" s="35">
        <v>0</v>
      </c>
      <c r="U41" s="35">
        <v>0</v>
      </c>
      <c r="V41" s="18">
        <f t="shared" ca="1" si="2"/>
        <v>1</v>
      </c>
      <c r="W41" s="19">
        <f t="shared" ca="1" si="3"/>
        <v>0</v>
      </c>
      <c r="X41" s="19">
        <f t="shared" ca="1" si="4"/>
        <v>1</v>
      </c>
      <c r="Y41" s="19">
        <f t="shared" ca="1" si="5"/>
        <v>0</v>
      </c>
      <c r="Z41" s="19">
        <f t="shared" ca="1" si="6"/>
        <v>1</v>
      </c>
      <c r="AA41" s="18">
        <v>0</v>
      </c>
      <c r="AB41" s="19">
        <v>0</v>
      </c>
      <c r="AC41" s="19">
        <v>0</v>
      </c>
      <c r="AD41" s="18">
        <v>0</v>
      </c>
      <c r="AE41" s="19">
        <v>0</v>
      </c>
      <c r="AF41" s="19">
        <v>1</v>
      </c>
      <c r="AG41" s="19">
        <v>0</v>
      </c>
      <c r="AH41" s="19">
        <v>0</v>
      </c>
      <c r="AI41" s="19">
        <v>0</v>
      </c>
      <c r="AJ41" s="19">
        <v>0</v>
      </c>
    </row>
    <row r="42" spans="1:36" x14ac:dyDescent="0.2">
      <c r="A42" t="s">
        <v>25</v>
      </c>
      <c r="B42" t="s">
        <v>28</v>
      </c>
      <c r="C42" t="s">
        <v>13</v>
      </c>
      <c r="D42" t="s">
        <v>8</v>
      </c>
      <c r="F42" t="str">
        <f t="shared" si="0"/>
        <v>Jamaica [#Country] [WuxG6jzaypt]|TX_NEW.N.Age_Sex_HIVStatus.T||15-19|Female</v>
      </c>
      <c r="G42" s="31">
        <v>14</v>
      </c>
      <c r="H42" s="31">
        <f t="shared" si="1"/>
        <v>1</v>
      </c>
      <c r="I42" s="31" cm="1">
        <f t="array" ref="I42">SUM(SUMIFS($L42:$U42,$L$14:$U$14,{"*TA*"}))</f>
        <v>13</v>
      </c>
      <c r="J42" s="31" cm="1">
        <f t="array" ref="J42">SUM(SUMIFS($O42:$U42,$O$14:$U$14,{"*DSD*"}))</f>
        <v>1</v>
      </c>
      <c r="K42" s="31" cm="1">
        <f t="array" ref="K42">SUM(SUMIFS($O42:$U42,$O$14:$U$14,{"*TA*"}))</f>
        <v>13</v>
      </c>
      <c r="L42" s="32">
        <v>0</v>
      </c>
      <c r="M42" s="33">
        <v>0</v>
      </c>
      <c r="N42" s="33">
        <v>0</v>
      </c>
      <c r="O42" s="34">
        <v>0</v>
      </c>
      <c r="P42" s="35">
        <v>1</v>
      </c>
      <c r="Q42" s="35">
        <v>5</v>
      </c>
      <c r="R42" s="35">
        <v>8</v>
      </c>
      <c r="S42" s="35">
        <v>0</v>
      </c>
      <c r="T42" s="35">
        <v>0</v>
      </c>
      <c r="U42" s="35">
        <v>0</v>
      </c>
      <c r="V42" s="18">
        <f t="shared" ca="1" si="2"/>
        <v>14</v>
      </c>
      <c r="W42" s="19">
        <f t="shared" ca="1" si="3"/>
        <v>1</v>
      </c>
      <c r="X42" s="19">
        <f t="shared" ca="1" si="4"/>
        <v>13</v>
      </c>
      <c r="Y42" s="19">
        <f t="shared" ca="1" si="5"/>
        <v>1</v>
      </c>
      <c r="Z42" s="19">
        <f t="shared" ca="1" si="6"/>
        <v>13</v>
      </c>
      <c r="AA42" s="18">
        <v>0</v>
      </c>
      <c r="AB42" s="19">
        <v>0</v>
      </c>
      <c r="AC42" s="19">
        <v>0</v>
      </c>
      <c r="AD42" s="18">
        <v>0</v>
      </c>
      <c r="AE42" s="19">
        <v>1</v>
      </c>
      <c r="AF42" s="19">
        <v>5</v>
      </c>
      <c r="AG42" s="19">
        <v>8</v>
      </c>
      <c r="AH42" s="19">
        <v>0</v>
      </c>
      <c r="AI42" s="19">
        <v>0</v>
      </c>
      <c r="AJ42" s="19">
        <v>0</v>
      </c>
    </row>
    <row r="43" spans="1:36" x14ac:dyDescent="0.2">
      <c r="A43" t="s">
        <v>25</v>
      </c>
      <c r="B43" t="s">
        <v>28</v>
      </c>
      <c r="C43" t="s">
        <v>13</v>
      </c>
      <c r="D43" t="s">
        <v>9</v>
      </c>
      <c r="F43" t="str">
        <f t="shared" si="0"/>
        <v>Jamaica [#Country] [WuxG6jzaypt]|TX_NEW.N.Age_Sex_HIVStatus.T||15-19|Male</v>
      </c>
      <c r="G43" s="31">
        <v>7</v>
      </c>
      <c r="H43" s="31">
        <f t="shared" si="1"/>
        <v>1</v>
      </c>
      <c r="I43" s="31" cm="1">
        <f t="array" ref="I43">SUM(SUMIFS($L43:$U43,$L$14:$U$14,{"*TA*"}))</f>
        <v>6</v>
      </c>
      <c r="J43" s="31" cm="1">
        <f t="array" ref="J43">SUM(SUMIFS($O43:$U43,$O$14:$U$14,{"*DSD*"}))</f>
        <v>1</v>
      </c>
      <c r="K43" s="31" cm="1">
        <f t="array" ref="K43">SUM(SUMIFS($O43:$U43,$O$14:$U$14,{"*TA*"}))</f>
        <v>6</v>
      </c>
      <c r="L43" s="32">
        <v>0</v>
      </c>
      <c r="M43" s="33">
        <v>0</v>
      </c>
      <c r="N43" s="33">
        <v>0</v>
      </c>
      <c r="O43" s="34">
        <v>0</v>
      </c>
      <c r="P43" s="35">
        <v>1</v>
      </c>
      <c r="Q43" s="35">
        <v>3</v>
      </c>
      <c r="R43" s="35">
        <v>3</v>
      </c>
      <c r="S43" s="35">
        <v>0</v>
      </c>
      <c r="T43" s="35">
        <v>0</v>
      </c>
      <c r="U43" s="35">
        <v>0</v>
      </c>
      <c r="V43" s="18">
        <f t="shared" ca="1" si="2"/>
        <v>7</v>
      </c>
      <c r="W43" s="19">
        <f t="shared" ca="1" si="3"/>
        <v>1</v>
      </c>
      <c r="X43" s="19">
        <f t="shared" ca="1" si="4"/>
        <v>6</v>
      </c>
      <c r="Y43" s="19">
        <f t="shared" ca="1" si="5"/>
        <v>1</v>
      </c>
      <c r="Z43" s="19">
        <f t="shared" ca="1" si="6"/>
        <v>6</v>
      </c>
      <c r="AA43" s="18">
        <v>0</v>
      </c>
      <c r="AB43" s="19">
        <v>0</v>
      </c>
      <c r="AC43" s="19">
        <v>0</v>
      </c>
      <c r="AD43" s="18">
        <v>0</v>
      </c>
      <c r="AE43" s="19">
        <v>1</v>
      </c>
      <c r="AF43" s="19">
        <v>3</v>
      </c>
      <c r="AG43" s="19">
        <v>3</v>
      </c>
      <c r="AH43" s="19">
        <v>0</v>
      </c>
      <c r="AI43" s="19">
        <v>0</v>
      </c>
      <c r="AJ43" s="19">
        <v>0</v>
      </c>
    </row>
    <row r="44" spans="1:36" ht="15.75" customHeight="1" x14ac:dyDescent="0.2">
      <c r="A44" t="s">
        <v>25</v>
      </c>
      <c r="B44" t="s">
        <v>28</v>
      </c>
      <c r="C44" t="s">
        <v>14</v>
      </c>
      <c r="D44" t="s">
        <v>8</v>
      </c>
      <c r="F44" t="str">
        <f t="shared" si="0"/>
        <v>Jamaica [#Country] [WuxG6jzaypt]|TX_NEW.N.Age_Sex_HIVStatus.T||20-24|Female</v>
      </c>
      <c r="G44" s="31">
        <v>56</v>
      </c>
      <c r="H44" s="31">
        <f t="shared" si="1"/>
        <v>6</v>
      </c>
      <c r="I44" s="31" cm="1">
        <f t="array" ref="I44">SUM(SUMIFS($L44:$U44,$L$14:$U$14,{"*TA*"}))</f>
        <v>50</v>
      </c>
      <c r="J44" s="31" cm="1">
        <f t="array" ref="J44">SUM(SUMIFS($O44:$U44,$O$14:$U$14,{"*DSD*"}))</f>
        <v>6</v>
      </c>
      <c r="K44" s="31" cm="1">
        <f t="array" ref="K44">SUM(SUMIFS($O44:$U44,$O$14:$U$14,{"*TA*"}))</f>
        <v>50</v>
      </c>
      <c r="L44" s="32">
        <v>0</v>
      </c>
      <c r="M44" s="33">
        <v>0</v>
      </c>
      <c r="N44" s="33">
        <v>0</v>
      </c>
      <c r="O44" s="34">
        <v>0</v>
      </c>
      <c r="P44" s="35">
        <v>4</v>
      </c>
      <c r="Q44" s="35">
        <v>21</v>
      </c>
      <c r="R44" s="35">
        <v>29.000000000000004</v>
      </c>
      <c r="S44" s="35">
        <v>0</v>
      </c>
      <c r="T44" s="35">
        <v>1</v>
      </c>
      <c r="U44" s="35">
        <v>1</v>
      </c>
      <c r="V44" s="18">
        <f t="shared" ca="1" si="2"/>
        <v>56</v>
      </c>
      <c r="W44" s="19">
        <f t="shared" ca="1" si="3"/>
        <v>6</v>
      </c>
      <c r="X44" s="19">
        <f t="shared" ca="1" si="4"/>
        <v>50</v>
      </c>
      <c r="Y44" s="19">
        <f t="shared" ca="1" si="5"/>
        <v>6</v>
      </c>
      <c r="Z44" s="19">
        <f t="shared" ca="1" si="6"/>
        <v>50</v>
      </c>
      <c r="AA44" s="18">
        <v>0</v>
      </c>
      <c r="AB44" s="19">
        <v>0</v>
      </c>
      <c r="AC44" s="19">
        <v>0</v>
      </c>
      <c r="AD44" s="18">
        <v>0</v>
      </c>
      <c r="AE44" s="19">
        <v>4</v>
      </c>
      <c r="AF44" s="19">
        <v>21</v>
      </c>
      <c r="AG44" s="19">
        <v>29.000000000000004</v>
      </c>
      <c r="AH44" s="19">
        <v>0</v>
      </c>
      <c r="AI44" s="19">
        <v>1</v>
      </c>
      <c r="AJ44" s="19">
        <v>1</v>
      </c>
    </row>
    <row r="45" spans="1:36" x14ac:dyDescent="0.2">
      <c r="A45" t="s">
        <v>25</v>
      </c>
      <c r="B45" t="s">
        <v>28</v>
      </c>
      <c r="C45" t="s">
        <v>14</v>
      </c>
      <c r="D45" t="s">
        <v>9</v>
      </c>
      <c r="F45" t="str">
        <f t="shared" si="0"/>
        <v>Jamaica [#Country] [WuxG6jzaypt]|TX_NEW.N.Age_Sex_HIVStatus.T||20-24|Male</v>
      </c>
      <c r="G45" s="31">
        <v>38</v>
      </c>
      <c r="H45" s="31">
        <f t="shared" si="1"/>
        <v>3</v>
      </c>
      <c r="I45" s="31" cm="1">
        <f t="array" ref="I45">SUM(SUMIFS($L45:$U45,$L$14:$U$14,{"*TA*"}))</f>
        <v>35</v>
      </c>
      <c r="J45" s="31" cm="1">
        <f t="array" ref="J45">SUM(SUMIFS($O45:$U45,$O$14:$U$14,{"*DSD*"}))</f>
        <v>3</v>
      </c>
      <c r="K45" s="31" cm="1">
        <f t="array" ref="K45">SUM(SUMIFS($O45:$U45,$O$14:$U$14,{"*TA*"}))</f>
        <v>35</v>
      </c>
      <c r="L45" s="32">
        <v>0</v>
      </c>
      <c r="M45" s="33">
        <v>0</v>
      </c>
      <c r="N45" s="33">
        <v>0</v>
      </c>
      <c r="O45" s="34">
        <v>0</v>
      </c>
      <c r="P45" s="35">
        <v>3</v>
      </c>
      <c r="Q45" s="35">
        <v>14</v>
      </c>
      <c r="R45" s="35">
        <v>21.000000000000004</v>
      </c>
      <c r="S45" s="35">
        <v>0</v>
      </c>
      <c r="T45" s="35">
        <v>0</v>
      </c>
      <c r="U45" s="35">
        <v>0</v>
      </c>
      <c r="V45" s="18">
        <f t="shared" ca="1" si="2"/>
        <v>38</v>
      </c>
      <c r="W45" s="19">
        <f t="shared" ca="1" si="3"/>
        <v>3</v>
      </c>
      <c r="X45" s="19">
        <f t="shared" ca="1" si="4"/>
        <v>35</v>
      </c>
      <c r="Y45" s="19">
        <f t="shared" ca="1" si="5"/>
        <v>3</v>
      </c>
      <c r="Z45" s="19">
        <f t="shared" ca="1" si="6"/>
        <v>35</v>
      </c>
      <c r="AA45" s="18">
        <v>0</v>
      </c>
      <c r="AB45" s="19">
        <v>0</v>
      </c>
      <c r="AC45" s="19">
        <v>0</v>
      </c>
      <c r="AD45" s="18">
        <v>0</v>
      </c>
      <c r="AE45" s="19">
        <v>3</v>
      </c>
      <c r="AF45" s="19">
        <v>14</v>
      </c>
      <c r="AG45" s="19">
        <v>21.000000000000004</v>
      </c>
      <c r="AH45" s="19">
        <v>0</v>
      </c>
      <c r="AI45" s="19">
        <v>0</v>
      </c>
      <c r="AJ45" s="19">
        <v>0</v>
      </c>
    </row>
    <row r="46" spans="1:36" ht="15.75" customHeight="1" x14ac:dyDescent="0.2">
      <c r="A46" t="s">
        <v>25</v>
      </c>
      <c r="B46" t="s">
        <v>28</v>
      </c>
      <c r="C46" t="s">
        <v>15</v>
      </c>
      <c r="D46" t="s">
        <v>8</v>
      </c>
      <c r="F46" t="str">
        <f t="shared" si="0"/>
        <v>Jamaica [#Country] [WuxG6jzaypt]|TX_NEW.N.Age_Sex_HIVStatus.T||25-29|Female</v>
      </c>
      <c r="G46" s="31">
        <v>87</v>
      </c>
      <c r="H46" s="31">
        <f t="shared" si="1"/>
        <v>8</v>
      </c>
      <c r="I46" s="31" cm="1">
        <f t="array" ref="I46">SUM(SUMIFS($L46:$U46,$L$14:$U$14,{"*TA*"}))</f>
        <v>79</v>
      </c>
      <c r="J46" s="31" cm="1">
        <f t="array" ref="J46">SUM(SUMIFS($O46:$U46,$O$14:$U$14,{"*DSD*"}))</f>
        <v>8</v>
      </c>
      <c r="K46" s="31" cm="1">
        <f t="array" ref="K46">SUM(SUMIFS($O46:$U46,$O$14:$U$14,{"*TA*"}))</f>
        <v>79</v>
      </c>
      <c r="L46" s="32">
        <v>0</v>
      </c>
      <c r="M46" s="33">
        <v>0</v>
      </c>
      <c r="N46" s="33">
        <v>0</v>
      </c>
      <c r="O46" s="34">
        <v>0</v>
      </c>
      <c r="P46" s="35">
        <v>6</v>
      </c>
      <c r="Q46" s="35">
        <v>34</v>
      </c>
      <c r="R46" s="35">
        <v>45</v>
      </c>
      <c r="S46" s="35">
        <v>0</v>
      </c>
      <c r="T46" s="35">
        <v>1</v>
      </c>
      <c r="U46" s="35">
        <v>1</v>
      </c>
      <c r="V46" s="18">
        <f t="shared" ca="1" si="2"/>
        <v>87</v>
      </c>
      <c r="W46" s="19">
        <f t="shared" ca="1" si="3"/>
        <v>8</v>
      </c>
      <c r="X46" s="19">
        <f t="shared" ca="1" si="4"/>
        <v>79</v>
      </c>
      <c r="Y46" s="19">
        <f t="shared" ca="1" si="5"/>
        <v>8</v>
      </c>
      <c r="Z46" s="19">
        <f t="shared" ca="1" si="6"/>
        <v>79</v>
      </c>
      <c r="AA46" s="18">
        <v>0</v>
      </c>
      <c r="AB46" s="19">
        <v>0</v>
      </c>
      <c r="AC46" s="19">
        <v>0</v>
      </c>
      <c r="AD46" s="18">
        <v>0</v>
      </c>
      <c r="AE46" s="19">
        <v>6</v>
      </c>
      <c r="AF46" s="19">
        <v>34</v>
      </c>
      <c r="AG46" s="19">
        <v>45</v>
      </c>
      <c r="AH46" s="19">
        <v>0</v>
      </c>
      <c r="AI46" s="19">
        <v>1</v>
      </c>
      <c r="AJ46" s="19">
        <v>1</v>
      </c>
    </row>
    <row r="47" spans="1:36" x14ac:dyDescent="0.2">
      <c r="A47" t="s">
        <v>25</v>
      </c>
      <c r="B47" t="s">
        <v>28</v>
      </c>
      <c r="C47" t="s">
        <v>15</v>
      </c>
      <c r="D47" t="s">
        <v>9</v>
      </c>
      <c r="F47" t="str">
        <f t="shared" si="0"/>
        <v>Jamaica [#Country] [WuxG6jzaypt]|TX_NEW.N.Age_Sex_HIVStatus.T||25-29|Male</v>
      </c>
      <c r="G47" s="31">
        <v>69</v>
      </c>
      <c r="H47" s="31">
        <f t="shared" si="1"/>
        <v>8</v>
      </c>
      <c r="I47" s="31" cm="1">
        <f t="array" ref="I47">SUM(SUMIFS($L47:$U47,$L$14:$U$14,{"*TA*"}))</f>
        <v>61</v>
      </c>
      <c r="J47" s="31" cm="1">
        <f t="array" ref="J47">SUM(SUMIFS($O47:$U47,$O$14:$U$14,{"*DSD*"}))</f>
        <v>8</v>
      </c>
      <c r="K47" s="31" cm="1">
        <f t="array" ref="K47">SUM(SUMIFS($O47:$U47,$O$14:$U$14,{"*TA*"}))</f>
        <v>61</v>
      </c>
      <c r="L47" s="32">
        <v>0</v>
      </c>
      <c r="M47" s="33">
        <v>0</v>
      </c>
      <c r="N47" s="33">
        <v>0</v>
      </c>
      <c r="O47" s="34">
        <v>0</v>
      </c>
      <c r="P47" s="35">
        <v>6</v>
      </c>
      <c r="Q47" s="35">
        <v>26</v>
      </c>
      <c r="R47" s="35">
        <v>35</v>
      </c>
      <c r="S47" s="35">
        <v>0</v>
      </c>
      <c r="T47" s="35">
        <v>1</v>
      </c>
      <c r="U47" s="35">
        <v>1</v>
      </c>
      <c r="V47" s="18">
        <f t="shared" ca="1" si="2"/>
        <v>69</v>
      </c>
      <c r="W47" s="19">
        <f t="shared" ca="1" si="3"/>
        <v>8</v>
      </c>
      <c r="X47" s="19">
        <f t="shared" ca="1" si="4"/>
        <v>61</v>
      </c>
      <c r="Y47" s="19">
        <f t="shared" ca="1" si="5"/>
        <v>8</v>
      </c>
      <c r="Z47" s="19">
        <f t="shared" ca="1" si="6"/>
        <v>61</v>
      </c>
      <c r="AA47" s="18">
        <v>0</v>
      </c>
      <c r="AB47" s="19">
        <v>0</v>
      </c>
      <c r="AC47" s="19">
        <v>0</v>
      </c>
      <c r="AD47" s="18">
        <v>0</v>
      </c>
      <c r="AE47" s="19">
        <v>6</v>
      </c>
      <c r="AF47" s="19">
        <v>26</v>
      </c>
      <c r="AG47" s="19">
        <v>35</v>
      </c>
      <c r="AH47" s="19">
        <v>0</v>
      </c>
      <c r="AI47" s="19">
        <v>1</v>
      </c>
      <c r="AJ47" s="19">
        <v>1</v>
      </c>
    </row>
    <row r="48" spans="1:36" ht="15.75" customHeight="1" x14ac:dyDescent="0.2">
      <c r="A48" t="s">
        <v>25</v>
      </c>
      <c r="B48" t="s">
        <v>28</v>
      </c>
      <c r="C48" t="s">
        <v>16</v>
      </c>
      <c r="D48" t="s">
        <v>8</v>
      </c>
      <c r="F48" t="str">
        <f t="shared" si="0"/>
        <v>Jamaica [#Country] [WuxG6jzaypt]|TX_NEW.N.Age_Sex_HIVStatus.T||30-34|Female</v>
      </c>
      <c r="G48" s="31">
        <v>125</v>
      </c>
      <c r="H48" s="31">
        <f t="shared" si="1"/>
        <v>12</v>
      </c>
      <c r="I48" s="31" cm="1">
        <f t="array" ref="I48">SUM(SUMIFS($L48:$U48,$L$14:$U$14,{"*TA*"}))</f>
        <v>113</v>
      </c>
      <c r="J48" s="31" cm="1">
        <f t="array" ref="J48">SUM(SUMIFS($O48:$U48,$O$14:$U$14,{"*DSD*"}))</f>
        <v>12</v>
      </c>
      <c r="K48" s="31" cm="1">
        <f t="array" ref="K48">SUM(SUMIFS($O48:$U48,$O$14:$U$14,{"*TA*"}))</f>
        <v>113</v>
      </c>
      <c r="L48" s="32">
        <v>0</v>
      </c>
      <c r="M48" s="33">
        <v>0</v>
      </c>
      <c r="N48" s="33">
        <v>0</v>
      </c>
      <c r="O48" s="34">
        <v>0</v>
      </c>
      <c r="P48" s="35">
        <v>10</v>
      </c>
      <c r="Q48" s="35">
        <v>49</v>
      </c>
      <c r="R48" s="35">
        <v>64</v>
      </c>
      <c r="S48" s="35">
        <v>0</v>
      </c>
      <c r="T48" s="35">
        <v>1</v>
      </c>
      <c r="U48" s="35">
        <v>1</v>
      </c>
      <c r="V48" s="18">
        <f t="shared" ca="1" si="2"/>
        <v>125</v>
      </c>
      <c r="W48" s="19">
        <f t="shared" ca="1" si="3"/>
        <v>12</v>
      </c>
      <c r="X48" s="19">
        <f t="shared" ca="1" si="4"/>
        <v>113</v>
      </c>
      <c r="Y48" s="19">
        <f t="shared" ca="1" si="5"/>
        <v>12</v>
      </c>
      <c r="Z48" s="19">
        <f t="shared" ca="1" si="6"/>
        <v>113</v>
      </c>
      <c r="AA48" s="18">
        <v>0</v>
      </c>
      <c r="AB48" s="19">
        <v>0</v>
      </c>
      <c r="AC48" s="19">
        <v>0</v>
      </c>
      <c r="AD48" s="18">
        <v>0</v>
      </c>
      <c r="AE48" s="19">
        <v>10</v>
      </c>
      <c r="AF48" s="19">
        <v>49</v>
      </c>
      <c r="AG48" s="19">
        <v>64</v>
      </c>
      <c r="AH48" s="19">
        <v>0</v>
      </c>
      <c r="AI48" s="19">
        <v>1</v>
      </c>
      <c r="AJ48" s="19">
        <v>1</v>
      </c>
    </row>
    <row r="49" spans="1:36" x14ac:dyDescent="0.2">
      <c r="A49" t="s">
        <v>25</v>
      </c>
      <c r="B49" t="s">
        <v>28</v>
      </c>
      <c r="C49" t="s">
        <v>16</v>
      </c>
      <c r="D49" t="s">
        <v>9</v>
      </c>
      <c r="F49" t="str">
        <f t="shared" si="0"/>
        <v>Jamaica [#Country] [WuxG6jzaypt]|TX_NEW.N.Age_Sex_HIVStatus.T||30-34|Male</v>
      </c>
      <c r="G49" s="31">
        <v>78</v>
      </c>
      <c r="H49" s="31">
        <f t="shared" si="1"/>
        <v>7</v>
      </c>
      <c r="I49" s="31" cm="1">
        <f t="array" ref="I49">SUM(SUMIFS($L49:$U49,$L$14:$U$14,{"*TA*"}))</f>
        <v>71</v>
      </c>
      <c r="J49" s="31" cm="1">
        <f t="array" ref="J49">SUM(SUMIFS($O49:$U49,$O$14:$U$14,{"*DSD*"}))</f>
        <v>7</v>
      </c>
      <c r="K49" s="31" cm="1">
        <f t="array" ref="K49">SUM(SUMIFS($O49:$U49,$O$14:$U$14,{"*TA*"}))</f>
        <v>71</v>
      </c>
      <c r="L49" s="32">
        <v>0</v>
      </c>
      <c r="M49" s="33">
        <v>0</v>
      </c>
      <c r="N49" s="33">
        <v>0</v>
      </c>
      <c r="O49" s="34">
        <v>0</v>
      </c>
      <c r="P49" s="35">
        <v>5</v>
      </c>
      <c r="Q49" s="35">
        <v>30</v>
      </c>
      <c r="R49" s="35">
        <v>41</v>
      </c>
      <c r="S49" s="35">
        <v>0</v>
      </c>
      <c r="T49" s="35">
        <v>1</v>
      </c>
      <c r="U49" s="35">
        <v>1</v>
      </c>
      <c r="V49" s="18">
        <f t="shared" ca="1" si="2"/>
        <v>78</v>
      </c>
      <c r="W49" s="19">
        <f t="shared" ca="1" si="3"/>
        <v>7</v>
      </c>
      <c r="X49" s="19">
        <f t="shared" ca="1" si="4"/>
        <v>71</v>
      </c>
      <c r="Y49" s="19">
        <f t="shared" ca="1" si="5"/>
        <v>7</v>
      </c>
      <c r="Z49" s="19">
        <f t="shared" ca="1" si="6"/>
        <v>71</v>
      </c>
      <c r="AA49" s="18">
        <v>0</v>
      </c>
      <c r="AB49" s="19">
        <v>0</v>
      </c>
      <c r="AC49" s="19">
        <v>0</v>
      </c>
      <c r="AD49" s="18">
        <v>0</v>
      </c>
      <c r="AE49" s="19">
        <v>5</v>
      </c>
      <c r="AF49" s="19">
        <v>30</v>
      </c>
      <c r="AG49" s="19">
        <v>41</v>
      </c>
      <c r="AH49" s="19">
        <v>0</v>
      </c>
      <c r="AI49" s="19">
        <v>1</v>
      </c>
      <c r="AJ49" s="19">
        <v>1</v>
      </c>
    </row>
    <row r="50" spans="1:36" ht="15.75" customHeight="1" x14ac:dyDescent="0.2">
      <c r="A50" t="s">
        <v>25</v>
      </c>
      <c r="B50" t="s">
        <v>28</v>
      </c>
      <c r="C50" t="s">
        <v>17</v>
      </c>
      <c r="D50" t="s">
        <v>8</v>
      </c>
      <c r="F50" t="str">
        <f t="shared" si="0"/>
        <v>Jamaica [#Country] [WuxG6jzaypt]|TX_NEW.N.Age_Sex_HIVStatus.T||35-39|Female</v>
      </c>
      <c r="G50" s="31">
        <v>147</v>
      </c>
      <c r="H50" s="31">
        <f t="shared" si="1"/>
        <v>13.999999999999998</v>
      </c>
      <c r="I50" s="31" cm="1">
        <f t="array" ref="I50">SUM(SUMIFS($L50:$U50,$L$14:$U$14,{"*TA*"}))</f>
        <v>133</v>
      </c>
      <c r="J50" s="31" cm="1">
        <f t="array" ref="J50">SUM(SUMIFS($O50:$U50,$O$14:$U$14,{"*DSD*"}))</f>
        <v>13.999999999999998</v>
      </c>
      <c r="K50" s="31" cm="1">
        <f t="array" ref="K50">SUM(SUMIFS($O50:$U50,$O$14:$U$14,{"*TA*"}))</f>
        <v>133</v>
      </c>
      <c r="L50" s="32">
        <v>0</v>
      </c>
      <c r="M50" s="33">
        <v>0</v>
      </c>
      <c r="N50" s="33">
        <v>0</v>
      </c>
      <c r="O50" s="34">
        <v>0</v>
      </c>
      <c r="P50" s="35">
        <v>11.999999999999998</v>
      </c>
      <c r="Q50" s="35">
        <v>58</v>
      </c>
      <c r="R50" s="35">
        <v>75</v>
      </c>
      <c r="S50" s="35">
        <v>0</v>
      </c>
      <c r="T50" s="35">
        <v>1</v>
      </c>
      <c r="U50" s="35">
        <v>1</v>
      </c>
      <c r="V50" s="18">
        <f t="shared" ca="1" si="2"/>
        <v>147</v>
      </c>
      <c r="W50" s="19">
        <f t="shared" ca="1" si="3"/>
        <v>13.999999999999998</v>
      </c>
      <c r="X50" s="19">
        <f t="shared" ca="1" si="4"/>
        <v>133</v>
      </c>
      <c r="Y50" s="19">
        <f t="shared" ca="1" si="5"/>
        <v>13.999999999999998</v>
      </c>
      <c r="Z50" s="19">
        <f t="shared" ca="1" si="6"/>
        <v>133</v>
      </c>
      <c r="AA50" s="18">
        <v>0</v>
      </c>
      <c r="AB50" s="19">
        <v>0</v>
      </c>
      <c r="AC50" s="19">
        <v>0</v>
      </c>
      <c r="AD50" s="18">
        <v>0</v>
      </c>
      <c r="AE50" s="19">
        <v>11.999999999999998</v>
      </c>
      <c r="AF50" s="19">
        <v>58</v>
      </c>
      <c r="AG50" s="19">
        <v>75</v>
      </c>
      <c r="AH50" s="19">
        <v>0</v>
      </c>
      <c r="AI50" s="19">
        <v>1</v>
      </c>
      <c r="AJ50" s="19">
        <v>1</v>
      </c>
    </row>
    <row r="51" spans="1:36" x14ac:dyDescent="0.2">
      <c r="A51" t="s">
        <v>25</v>
      </c>
      <c r="B51" t="s">
        <v>28</v>
      </c>
      <c r="C51" t="s">
        <v>17</v>
      </c>
      <c r="D51" t="s">
        <v>9</v>
      </c>
      <c r="F51" t="str">
        <f t="shared" si="0"/>
        <v>Jamaica [#Country] [WuxG6jzaypt]|TX_NEW.N.Age_Sex_HIVStatus.T||35-39|Male</v>
      </c>
      <c r="G51" s="31">
        <v>92</v>
      </c>
      <c r="H51" s="31">
        <f t="shared" si="1"/>
        <v>9</v>
      </c>
      <c r="I51" s="31" cm="1">
        <f t="array" ref="I51">SUM(SUMIFS($L51:$U51,$L$14:$U$14,{"*TA*"}))</f>
        <v>83</v>
      </c>
      <c r="J51" s="31" cm="1">
        <f t="array" ref="J51">SUM(SUMIFS($O51:$U51,$O$14:$U$14,{"*DSD*"}))</f>
        <v>9</v>
      </c>
      <c r="K51" s="31" cm="1">
        <f t="array" ref="K51">SUM(SUMIFS($O51:$U51,$O$14:$U$14,{"*TA*"}))</f>
        <v>83</v>
      </c>
      <c r="L51" s="32">
        <v>0</v>
      </c>
      <c r="M51" s="33">
        <v>0</v>
      </c>
      <c r="N51" s="33">
        <v>0</v>
      </c>
      <c r="O51" s="34">
        <v>0</v>
      </c>
      <c r="P51" s="35">
        <v>7</v>
      </c>
      <c r="Q51" s="35">
        <v>34</v>
      </c>
      <c r="R51" s="35">
        <v>49</v>
      </c>
      <c r="S51" s="35">
        <v>0</v>
      </c>
      <c r="T51" s="35">
        <v>1</v>
      </c>
      <c r="U51" s="35">
        <v>1</v>
      </c>
      <c r="V51" s="18">
        <f t="shared" ca="1" si="2"/>
        <v>92</v>
      </c>
      <c r="W51" s="19">
        <f t="shared" ca="1" si="3"/>
        <v>9</v>
      </c>
      <c r="X51" s="19">
        <f t="shared" ca="1" si="4"/>
        <v>83</v>
      </c>
      <c r="Y51" s="19">
        <f t="shared" ca="1" si="5"/>
        <v>9</v>
      </c>
      <c r="Z51" s="19">
        <f t="shared" ca="1" si="6"/>
        <v>83</v>
      </c>
      <c r="AA51" s="18">
        <v>0</v>
      </c>
      <c r="AB51" s="19">
        <v>0</v>
      </c>
      <c r="AC51" s="19">
        <v>0</v>
      </c>
      <c r="AD51" s="18">
        <v>0</v>
      </c>
      <c r="AE51" s="19">
        <v>7</v>
      </c>
      <c r="AF51" s="19">
        <v>34</v>
      </c>
      <c r="AG51" s="19">
        <v>49</v>
      </c>
      <c r="AH51" s="19">
        <v>0</v>
      </c>
      <c r="AI51" s="19">
        <v>1</v>
      </c>
      <c r="AJ51" s="19">
        <v>1</v>
      </c>
    </row>
    <row r="52" spans="1:36" x14ac:dyDescent="0.2">
      <c r="A52" t="s">
        <v>25</v>
      </c>
      <c r="B52" t="s">
        <v>28</v>
      </c>
      <c r="C52" t="s">
        <v>18</v>
      </c>
      <c r="D52" t="s">
        <v>8</v>
      </c>
      <c r="F52" t="str">
        <f t="shared" si="0"/>
        <v>Jamaica [#Country] [WuxG6jzaypt]|TX_NEW.N.Age_Sex_HIVStatus.T||40-44|Female</v>
      </c>
      <c r="G52" s="31">
        <v>158</v>
      </c>
      <c r="H52" s="31">
        <f t="shared" si="1"/>
        <v>17</v>
      </c>
      <c r="I52" s="31" cm="1">
        <f t="array" ref="I52">SUM(SUMIFS($L52:$U52,$L$14:$U$14,{"*TA*"}))</f>
        <v>141</v>
      </c>
      <c r="J52" s="31" cm="1">
        <f t="array" ref="J52">SUM(SUMIFS($O52:$U52,$O$14:$U$14,{"*DSD*"}))</f>
        <v>17</v>
      </c>
      <c r="K52" s="31" cm="1">
        <f t="array" ref="K52">SUM(SUMIFS($O52:$U52,$O$14:$U$14,{"*TA*"}))</f>
        <v>141</v>
      </c>
      <c r="L52" s="32">
        <v>0</v>
      </c>
      <c r="M52" s="33">
        <v>0</v>
      </c>
      <c r="N52" s="33">
        <v>0</v>
      </c>
      <c r="O52" s="34">
        <v>0</v>
      </c>
      <c r="P52" s="35">
        <v>13</v>
      </c>
      <c r="Q52" s="35">
        <v>61</v>
      </c>
      <c r="R52" s="35">
        <v>80</v>
      </c>
      <c r="S52" s="35">
        <v>0</v>
      </c>
      <c r="T52" s="35">
        <v>2</v>
      </c>
      <c r="U52" s="35">
        <v>2</v>
      </c>
      <c r="V52" s="18">
        <f t="shared" ca="1" si="2"/>
        <v>158</v>
      </c>
      <c r="W52" s="19">
        <f t="shared" ca="1" si="3"/>
        <v>17</v>
      </c>
      <c r="X52" s="19">
        <f t="shared" ca="1" si="4"/>
        <v>141</v>
      </c>
      <c r="Y52" s="19">
        <f t="shared" ca="1" si="5"/>
        <v>17</v>
      </c>
      <c r="Z52" s="19">
        <f t="shared" ca="1" si="6"/>
        <v>141</v>
      </c>
      <c r="AA52" s="18">
        <v>0</v>
      </c>
      <c r="AB52" s="19">
        <v>0</v>
      </c>
      <c r="AC52" s="19">
        <v>0</v>
      </c>
      <c r="AD52" s="18">
        <v>0</v>
      </c>
      <c r="AE52" s="19">
        <v>13</v>
      </c>
      <c r="AF52" s="19">
        <v>61</v>
      </c>
      <c r="AG52" s="19">
        <v>80</v>
      </c>
      <c r="AH52" s="19">
        <v>0</v>
      </c>
      <c r="AI52" s="19">
        <v>2</v>
      </c>
      <c r="AJ52" s="19">
        <v>2</v>
      </c>
    </row>
    <row r="53" spans="1:36" x14ac:dyDescent="0.2">
      <c r="A53" t="s">
        <v>25</v>
      </c>
      <c r="B53" t="s">
        <v>28</v>
      </c>
      <c r="C53" t="s">
        <v>18</v>
      </c>
      <c r="D53" t="s">
        <v>9</v>
      </c>
      <c r="F53" t="str">
        <f t="shared" si="0"/>
        <v>Jamaica [#Country] [WuxG6jzaypt]|TX_NEW.N.Age_Sex_HIVStatus.T||40-44|Male</v>
      </c>
      <c r="G53" s="31">
        <v>112</v>
      </c>
      <c r="H53" s="31">
        <f t="shared" si="1"/>
        <v>11</v>
      </c>
      <c r="I53" s="31" cm="1">
        <f t="array" ref="I53">SUM(SUMIFS($L53:$U53,$L$14:$U$14,{"*TA*"}))</f>
        <v>101</v>
      </c>
      <c r="J53" s="31" cm="1">
        <f t="array" ref="J53">SUM(SUMIFS($O53:$U53,$O$14:$U$14,{"*DSD*"}))</f>
        <v>11</v>
      </c>
      <c r="K53" s="31" cm="1">
        <f t="array" ref="K53">SUM(SUMIFS($O53:$U53,$O$14:$U$14,{"*TA*"}))</f>
        <v>101</v>
      </c>
      <c r="L53" s="32">
        <v>0</v>
      </c>
      <c r="M53" s="33">
        <v>0</v>
      </c>
      <c r="N53" s="33">
        <v>0</v>
      </c>
      <c r="O53" s="34">
        <v>0</v>
      </c>
      <c r="P53" s="35">
        <v>9</v>
      </c>
      <c r="Q53" s="35">
        <v>43</v>
      </c>
      <c r="R53" s="35">
        <v>58.000000000000007</v>
      </c>
      <c r="S53" s="35">
        <v>0</v>
      </c>
      <c r="T53" s="35">
        <v>1</v>
      </c>
      <c r="U53" s="35">
        <v>1</v>
      </c>
      <c r="V53" s="18">
        <f t="shared" ca="1" si="2"/>
        <v>112</v>
      </c>
      <c r="W53" s="19">
        <f t="shared" ca="1" si="3"/>
        <v>11</v>
      </c>
      <c r="X53" s="19">
        <f t="shared" ca="1" si="4"/>
        <v>101</v>
      </c>
      <c r="Y53" s="19">
        <f t="shared" ca="1" si="5"/>
        <v>11</v>
      </c>
      <c r="Z53" s="19">
        <f t="shared" ca="1" si="6"/>
        <v>101</v>
      </c>
      <c r="AA53" s="18">
        <v>0</v>
      </c>
      <c r="AB53" s="19">
        <v>0</v>
      </c>
      <c r="AC53" s="19">
        <v>0</v>
      </c>
      <c r="AD53" s="18">
        <v>0</v>
      </c>
      <c r="AE53" s="19">
        <v>9</v>
      </c>
      <c r="AF53" s="19">
        <v>43</v>
      </c>
      <c r="AG53" s="19">
        <v>58.000000000000007</v>
      </c>
      <c r="AH53" s="19">
        <v>0</v>
      </c>
      <c r="AI53" s="19">
        <v>1</v>
      </c>
      <c r="AJ53" s="19">
        <v>1</v>
      </c>
    </row>
    <row r="54" spans="1:36" x14ac:dyDescent="0.2">
      <c r="A54" t="s">
        <v>25</v>
      </c>
      <c r="B54" t="s">
        <v>28</v>
      </c>
      <c r="C54" t="s">
        <v>19</v>
      </c>
      <c r="D54" t="s">
        <v>8</v>
      </c>
      <c r="F54" t="str">
        <f t="shared" si="0"/>
        <v>Jamaica [#Country] [WuxG6jzaypt]|TX_NEW.N.Age_Sex_HIVStatus.T||45-49|Female</v>
      </c>
      <c r="G54" s="31">
        <v>151</v>
      </c>
      <c r="H54" s="31">
        <f t="shared" si="1"/>
        <v>16</v>
      </c>
      <c r="I54" s="31" cm="1">
        <f t="array" ref="I54">SUM(SUMIFS($L54:$U54,$L$14:$U$14,{"*TA*"}))</f>
        <v>135</v>
      </c>
      <c r="J54" s="31" cm="1">
        <f t="array" ref="J54">SUM(SUMIFS($O54:$U54,$O$14:$U$14,{"*DSD*"}))</f>
        <v>16</v>
      </c>
      <c r="K54" s="31" cm="1">
        <f t="array" ref="K54">SUM(SUMIFS($O54:$U54,$O$14:$U$14,{"*TA*"}))</f>
        <v>135</v>
      </c>
      <c r="L54" s="32">
        <v>0</v>
      </c>
      <c r="M54" s="33">
        <v>0</v>
      </c>
      <c r="N54" s="33">
        <v>0</v>
      </c>
      <c r="O54" s="34">
        <v>0</v>
      </c>
      <c r="P54" s="35">
        <v>12</v>
      </c>
      <c r="Q54" s="35">
        <v>57</v>
      </c>
      <c r="R54" s="35">
        <v>78</v>
      </c>
      <c r="S54" s="35">
        <v>0</v>
      </c>
      <c r="T54" s="35">
        <v>2</v>
      </c>
      <c r="U54" s="35">
        <v>2</v>
      </c>
      <c r="V54" s="18">
        <f t="shared" ca="1" si="2"/>
        <v>151</v>
      </c>
      <c r="W54" s="19">
        <f t="shared" ca="1" si="3"/>
        <v>16</v>
      </c>
      <c r="X54" s="19">
        <f t="shared" ca="1" si="4"/>
        <v>135</v>
      </c>
      <c r="Y54" s="19">
        <f t="shared" ca="1" si="5"/>
        <v>16</v>
      </c>
      <c r="Z54" s="19">
        <f t="shared" ca="1" si="6"/>
        <v>135</v>
      </c>
      <c r="AA54" s="18">
        <v>0</v>
      </c>
      <c r="AB54" s="19">
        <v>0</v>
      </c>
      <c r="AC54" s="19">
        <v>0</v>
      </c>
      <c r="AD54" s="18">
        <v>0</v>
      </c>
      <c r="AE54" s="19">
        <v>12</v>
      </c>
      <c r="AF54" s="19">
        <v>57</v>
      </c>
      <c r="AG54" s="19">
        <v>78</v>
      </c>
      <c r="AH54" s="19">
        <v>0</v>
      </c>
      <c r="AI54" s="19">
        <v>2</v>
      </c>
      <c r="AJ54" s="19">
        <v>2</v>
      </c>
    </row>
    <row r="55" spans="1:36" x14ac:dyDescent="0.2">
      <c r="A55" t="s">
        <v>25</v>
      </c>
      <c r="B55" t="s">
        <v>28</v>
      </c>
      <c r="C55" t="s">
        <v>19</v>
      </c>
      <c r="D55" t="s">
        <v>9</v>
      </c>
      <c r="F55" t="str">
        <f t="shared" si="0"/>
        <v>Jamaica [#Country] [WuxG6jzaypt]|TX_NEW.N.Age_Sex_HIVStatus.T||45-49|Male</v>
      </c>
      <c r="G55" s="31">
        <v>138</v>
      </c>
      <c r="H55" s="31">
        <f t="shared" si="1"/>
        <v>12.999999999999998</v>
      </c>
      <c r="I55" s="31" cm="1">
        <f t="array" ref="I55">SUM(SUMIFS($L55:$U55,$L$14:$U$14,{"*TA*"}))</f>
        <v>125</v>
      </c>
      <c r="J55" s="31" cm="1">
        <f t="array" ref="J55">SUM(SUMIFS($O55:$U55,$O$14:$U$14,{"*DSD*"}))</f>
        <v>12.999999999999998</v>
      </c>
      <c r="K55" s="31" cm="1">
        <f t="array" ref="K55">SUM(SUMIFS($O55:$U55,$O$14:$U$14,{"*TA*"}))</f>
        <v>125</v>
      </c>
      <c r="L55" s="32">
        <v>0</v>
      </c>
      <c r="M55" s="33">
        <v>0</v>
      </c>
      <c r="N55" s="33">
        <v>0</v>
      </c>
      <c r="O55" s="34">
        <v>0</v>
      </c>
      <c r="P55" s="35">
        <v>10.999999999999998</v>
      </c>
      <c r="Q55" s="35">
        <v>51</v>
      </c>
      <c r="R55" s="35">
        <v>74</v>
      </c>
      <c r="S55" s="35">
        <v>0</v>
      </c>
      <c r="T55" s="35">
        <v>1</v>
      </c>
      <c r="U55" s="35">
        <v>1</v>
      </c>
      <c r="V55" s="18">
        <f t="shared" ca="1" si="2"/>
        <v>138</v>
      </c>
      <c r="W55" s="19">
        <f t="shared" ca="1" si="3"/>
        <v>12.999999999999998</v>
      </c>
      <c r="X55" s="19">
        <f t="shared" ca="1" si="4"/>
        <v>125</v>
      </c>
      <c r="Y55" s="19">
        <f t="shared" ca="1" si="5"/>
        <v>12.999999999999998</v>
      </c>
      <c r="Z55" s="19">
        <f t="shared" ca="1" si="6"/>
        <v>125</v>
      </c>
      <c r="AA55" s="18">
        <v>0</v>
      </c>
      <c r="AB55" s="19">
        <v>0</v>
      </c>
      <c r="AC55" s="19">
        <v>0</v>
      </c>
      <c r="AD55" s="18">
        <v>0</v>
      </c>
      <c r="AE55" s="19">
        <v>10.999999999999998</v>
      </c>
      <c r="AF55" s="19">
        <v>51</v>
      </c>
      <c r="AG55" s="19">
        <v>74</v>
      </c>
      <c r="AH55" s="19">
        <v>0</v>
      </c>
      <c r="AI55" s="19">
        <v>1</v>
      </c>
      <c r="AJ55" s="19">
        <v>1</v>
      </c>
    </row>
    <row r="56" spans="1:36" x14ac:dyDescent="0.2">
      <c r="A56" t="s">
        <v>25</v>
      </c>
      <c r="B56" t="s">
        <v>28</v>
      </c>
      <c r="C56" t="s">
        <v>20</v>
      </c>
      <c r="D56" t="s">
        <v>8</v>
      </c>
      <c r="F56" t="str">
        <f t="shared" si="0"/>
        <v>Jamaica [#Country] [WuxG6jzaypt]|TX_NEW.N.Age_Sex_HIVStatus.T||50+|Female</v>
      </c>
      <c r="G56" s="31">
        <v>345</v>
      </c>
      <c r="H56" s="31">
        <f t="shared" si="1"/>
        <v>30</v>
      </c>
      <c r="I56" s="31" cm="1">
        <f t="array" ref="I56">SUM(SUMIFS($L56:$U56,$L$14:$U$14,{"*TA*"}))</f>
        <v>315</v>
      </c>
      <c r="J56" s="31" cm="1">
        <f t="array" ref="J56">SUM(SUMIFS($O56:$U56,$O$14:$U$14,{"*DSD*"}))</f>
        <v>30</v>
      </c>
      <c r="K56" s="31" cm="1">
        <f t="array" ref="K56">SUM(SUMIFS($O56:$U56,$O$14:$U$14,{"*TA*"}))</f>
        <v>315</v>
      </c>
      <c r="L56" s="32">
        <v>0</v>
      </c>
      <c r="M56" s="33">
        <v>0</v>
      </c>
      <c r="N56" s="33">
        <v>0</v>
      </c>
      <c r="O56" s="34">
        <v>0</v>
      </c>
      <c r="P56" s="35">
        <v>24</v>
      </c>
      <c r="Q56" s="35">
        <v>135</v>
      </c>
      <c r="R56" s="35">
        <v>180</v>
      </c>
      <c r="S56" s="35">
        <v>0</v>
      </c>
      <c r="T56" s="35">
        <v>3</v>
      </c>
      <c r="U56" s="35">
        <v>3</v>
      </c>
      <c r="V56" s="18">
        <f t="shared" ca="1" si="2"/>
        <v>345</v>
      </c>
      <c r="W56" s="19">
        <f t="shared" ca="1" si="3"/>
        <v>30</v>
      </c>
      <c r="X56" s="19">
        <f t="shared" ca="1" si="4"/>
        <v>315</v>
      </c>
      <c r="Y56" s="19">
        <f t="shared" ca="1" si="5"/>
        <v>30</v>
      </c>
      <c r="Z56" s="19">
        <f t="shared" ca="1" si="6"/>
        <v>315</v>
      </c>
      <c r="AA56" s="18">
        <v>0</v>
      </c>
      <c r="AB56" s="19">
        <v>0</v>
      </c>
      <c r="AC56" s="19">
        <v>0</v>
      </c>
      <c r="AD56" s="18">
        <v>0</v>
      </c>
      <c r="AE56" s="19">
        <v>24</v>
      </c>
      <c r="AF56" s="19">
        <v>135</v>
      </c>
      <c r="AG56" s="19">
        <v>180</v>
      </c>
      <c r="AH56" s="19">
        <v>0</v>
      </c>
      <c r="AI56" s="19">
        <v>3</v>
      </c>
      <c r="AJ56" s="19">
        <v>3</v>
      </c>
    </row>
    <row r="57" spans="1:36" x14ac:dyDescent="0.2">
      <c r="A57" t="s">
        <v>25</v>
      </c>
      <c r="B57" t="s">
        <v>28</v>
      </c>
      <c r="C57" t="s">
        <v>20</v>
      </c>
      <c r="D57" t="s">
        <v>9</v>
      </c>
      <c r="F57" t="str">
        <f t="shared" si="0"/>
        <v>Jamaica [#Country] [WuxG6jzaypt]|TX_NEW.N.Age_Sex_HIVStatus.T||50+|Male</v>
      </c>
      <c r="G57" s="31">
        <v>382</v>
      </c>
      <c r="H57" s="31">
        <f t="shared" si="1"/>
        <v>35</v>
      </c>
      <c r="I57" s="31" cm="1">
        <f t="array" ref="I57">SUM(SUMIFS($L57:$U57,$L$14:$U$14,{"*TA*"}))</f>
        <v>347</v>
      </c>
      <c r="J57" s="31" cm="1">
        <f t="array" ref="J57">SUM(SUMIFS($O57:$U57,$O$14:$U$14,{"*DSD*"}))</f>
        <v>35</v>
      </c>
      <c r="K57" s="31" cm="1">
        <f t="array" ref="K57">SUM(SUMIFS($O57:$U57,$O$14:$U$14,{"*TA*"}))</f>
        <v>347</v>
      </c>
      <c r="L57" s="32">
        <v>0</v>
      </c>
      <c r="M57" s="33">
        <v>0</v>
      </c>
      <c r="N57" s="33">
        <v>0</v>
      </c>
      <c r="O57" s="34">
        <v>0</v>
      </c>
      <c r="P57" s="35">
        <v>27.000000000000004</v>
      </c>
      <c r="Q57" s="35">
        <v>149</v>
      </c>
      <c r="R57" s="35">
        <v>198.00000000000003</v>
      </c>
      <c r="S57" s="35">
        <v>0</v>
      </c>
      <c r="T57" s="35">
        <v>4</v>
      </c>
      <c r="U57" s="35">
        <v>4</v>
      </c>
      <c r="V57" s="18">
        <f t="shared" ca="1" si="2"/>
        <v>382</v>
      </c>
      <c r="W57" s="19">
        <f t="shared" ca="1" si="3"/>
        <v>35</v>
      </c>
      <c r="X57" s="19">
        <f t="shared" ca="1" si="4"/>
        <v>347</v>
      </c>
      <c r="Y57" s="19">
        <f t="shared" ca="1" si="5"/>
        <v>35</v>
      </c>
      <c r="Z57" s="19">
        <f t="shared" ca="1" si="6"/>
        <v>347</v>
      </c>
      <c r="AA57" s="18">
        <v>0</v>
      </c>
      <c r="AB57" s="19">
        <v>0</v>
      </c>
      <c r="AC57" s="19">
        <v>0</v>
      </c>
      <c r="AD57" s="18">
        <v>0</v>
      </c>
      <c r="AE57" s="19">
        <v>27.000000000000004</v>
      </c>
      <c r="AF57" s="19">
        <v>149</v>
      </c>
      <c r="AG57" s="19">
        <v>198.00000000000003</v>
      </c>
      <c r="AH57" s="19">
        <v>0</v>
      </c>
      <c r="AI57" s="19">
        <v>4</v>
      </c>
      <c r="AJ57" s="19">
        <v>4</v>
      </c>
    </row>
    <row r="58" spans="1:36" x14ac:dyDescent="0.2">
      <c r="A58" t="s">
        <v>25</v>
      </c>
      <c r="B58" t="s">
        <v>29</v>
      </c>
      <c r="C58" t="s">
        <v>10</v>
      </c>
      <c r="D58" t="s">
        <v>8</v>
      </c>
      <c r="F58" t="str">
        <f t="shared" si="0"/>
        <v>Jamaica [#Country] [WuxG6jzaypt]|TX_PVLS.D.Age_Sex_Indication_HIVStatus.T.Routine||01-04|Female</v>
      </c>
      <c r="G58" s="31">
        <v>8</v>
      </c>
      <c r="H58" s="31">
        <f t="shared" si="1"/>
        <v>0</v>
      </c>
      <c r="I58" s="31" cm="1">
        <f t="array" ref="I58">SUM(SUMIFS($L58:$U58,$L$14:$U$14,{"*TA*"}))</f>
        <v>8</v>
      </c>
      <c r="J58" s="31" cm="1">
        <f t="array" ref="J58">SUM(SUMIFS($O58:$U58,$O$14:$U$14,{"*DSD*"}))</f>
        <v>0</v>
      </c>
      <c r="K58" s="31" cm="1">
        <f t="array" ref="K58">SUM(SUMIFS($O58:$U58,$O$14:$U$14,{"*TA*"}))</f>
        <v>8</v>
      </c>
      <c r="L58" s="32">
        <v>0</v>
      </c>
      <c r="M58" s="33">
        <v>0</v>
      </c>
      <c r="N58" s="33">
        <v>0</v>
      </c>
      <c r="O58" s="34">
        <v>0</v>
      </c>
      <c r="P58" s="35">
        <v>0</v>
      </c>
      <c r="Q58" s="35">
        <v>8</v>
      </c>
      <c r="R58" s="35">
        <v>0</v>
      </c>
      <c r="S58" s="35">
        <v>0</v>
      </c>
      <c r="T58" s="35">
        <v>0</v>
      </c>
      <c r="U58" s="35">
        <v>0</v>
      </c>
      <c r="V58" s="18">
        <f t="shared" ca="1" si="2"/>
        <v>8</v>
      </c>
      <c r="W58" s="19">
        <f t="shared" ca="1" si="3"/>
        <v>0</v>
      </c>
      <c r="X58" s="19">
        <f t="shared" ca="1" si="4"/>
        <v>8</v>
      </c>
      <c r="Y58" s="19">
        <f t="shared" ca="1" si="5"/>
        <v>0</v>
      </c>
      <c r="Z58" s="19">
        <f t="shared" ca="1" si="6"/>
        <v>8</v>
      </c>
      <c r="AA58" s="18">
        <v>0</v>
      </c>
      <c r="AB58" s="19">
        <v>0</v>
      </c>
      <c r="AC58" s="19">
        <v>0</v>
      </c>
      <c r="AD58" s="18">
        <v>0</v>
      </c>
      <c r="AE58" s="19">
        <v>0</v>
      </c>
      <c r="AF58" s="19">
        <v>8</v>
      </c>
      <c r="AG58" s="19">
        <v>0</v>
      </c>
      <c r="AH58" s="19">
        <v>0</v>
      </c>
      <c r="AI58" s="19">
        <v>0</v>
      </c>
      <c r="AJ58" s="19">
        <v>0</v>
      </c>
    </row>
    <row r="59" spans="1:36" x14ac:dyDescent="0.2">
      <c r="A59" t="s">
        <v>25</v>
      </c>
      <c r="B59" t="s">
        <v>29</v>
      </c>
      <c r="C59" t="s">
        <v>10</v>
      </c>
      <c r="D59" t="s">
        <v>9</v>
      </c>
      <c r="F59" t="str">
        <f t="shared" si="0"/>
        <v>Jamaica [#Country] [WuxG6jzaypt]|TX_PVLS.D.Age_Sex_Indication_HIVStatus.T.Routine||01-04|Male</v>
      </c>
      <c r="G59" s="31">
        <v>4</v>
      </c>
      <c r="H59" s="31">
        <f t="shared" si="1"/>
        <v>0</v>
      </c>
      <c r="I59" s="31" cm="1">
        <f t="array" ref="I59">SUM(SUMIFS($L59:$U59,$L$14:$U$14,{"*TA*"}))</f>
        <v>4</v>
      </c>
      <c r="J59" s="31" cm="1">
        <f t="array" ref="J59">SUM(SUMIFS($O59:$U59,$O$14:$U$14,{"*DSD*"}))</f>
        <v>0</v>
      </c>
      <c r="K59" s="31" cm="1">
        <f t="array" ref="K59">SUM(SUMIFS($O59:$U59,$O$14:$U$14,{"*TA*"}))</f>
        <v>4</v>
      </c>
      <c r="L59" s="32">
        <v>0</v>
      </c>
      <c r="M59" s="33">
        <v>0</v>
      </c>
      <c r="N59" s="33">
        <v>0</v>
      </c>
      <c r="O59" s="34">
        <v>0</v>
      </c>
      <c r="P59" s="35">
        <v>0</v>
      </c>
      <c r="Q59" s="35">
        <v>4</v>
      </c>
      <c r="R59" s="35">
        <v>0</v>
      </c>
      <c r="S59" s="35">
        <v>0</v>
      </c>
      <c r="T59" s="35">
        <v>0</v>
      </c>
      <c r="U59" s="35">
        <v>0</v>
      </c>
      <c r="V59" s="18">
        <f t="shared" ca="1" si="2"/>
        <v>4</v>
      </c>
      <c r="W59" s="19">
        <f t="shared" ca="1" si="3"/>
        <v>0</v>
      </c>
      <c r="X59" s="19">
        <f t="shared" ca="1" si="4"/>
        <v>4</v>
      </c>
      <c r="Y59" s="19">
        <f t="shared" ca="1" si="5"/>
        <v>0</v>
      </c>
      <c r="Z59" s="19">
        <f t="shared" ca="1" si="6"/>
        <v>4</v>
      </c>
      <c r="AA59" s="18">
        <v>0</v>
      </c>
      <c r="AB59" s="19">
        <v>0</v>
      </c>
      <c r="AC59" s="19">
        <v>0</v>
      </c>
      <c r="AD59" s="18">
        <v>0</v>
      </c>
      <c r="AE59" s="19">
        <v>0</v>
      </c>
      <c r="AF59" s="19">
        <v>4</v>
      </c>
      <c r="AG59" s="19">
        <v>0</v>
      </c>
      <c r="AH59" s="19">
        <v>0</v>
      </c>
      <c r="AI59" s="19">
        <v>0</v>
      </c>
      <c r="AJ59" s="19">
        <v>0</v>
      </c>
    </row>
    <row r="60" spans="1:36" x14ac:dyDescent="0.2">
      <c r="A60" t="s">
        <v>25</v>
      </c>
      <c r="B60" t="s">
        <v>29</v>
      </c>
      <c r="C60" t="s">
        <v>11</v>
      </c>
      <c r="D60" t="s">
        <v>8</v>
      </c>
      <c r="F60" t="str">
        <f t="shared" si="0"/>
        <v>Jamaica [#Country] [WuxG6jzaypt]|TX_PVLS.D.Age_Sex_Indication_HIVStatus.T.Routine||05-09|Female</v>
      </c>
      <c r="G60" s="31">
        <v>9</v>
      </c>
      <c r="H60" s="31">
        <f t="shared" si="1"/>
        <v>0</v>
      </c>
      <c r="I60" s="31" cm="1">
        <f t="array" ref="I60">SUM(SUMIFS($L60:$U60,$L$14:$U$14,{"*TA*"}))</f>
        <v>9</v>
      </c>
      <c r="J60" s="31" cm="1">
        <f t="array" ref="J60">SUM(SUMIFS($O60:$U60,$O$14:$U$14,{"*DSD*"}))</f>
        <v>0</v>
      </c>
      <c r="K60" s="31" cm="1">
        <f t="array" ref="K60">SUM(SUMIFS($O60:$U60,$O$14:$U$14,{"*TA*"}))</f>
        <v>9</v>
      </c>
      <c r="L60" s="32">
        <v>0</v>
      </c>
      <c r="M60" s="33">
        <v>0</v>
      </c>
      <c r="N60" s="33">
        <v>0</v>
      </c>
      <c r="O60" s="34">
        <v>0</v>
      </c>
      <c r="P60" s="35">
        <v>0</v>
      </c>
      <c r="Q60" s="35">
        <v>9</v>
      </c>
      <c r="R60" s="35">
        <v>0</v>
      </c>
      <c r="S60" s="35">
        <v>0</v>
      </c>
      <c r="T60" s="35">
        <v>0</v>
      </c>
      <c r="U60" s="35">
        <v>0</v>
      </c>
      <c r="V60" s="18">
        <f t="shared" ca="1" si="2"/>
        <v>9</v>
      </c>
      <c r="W60" s="19">
        <f t="shared" ca="1" si="3"/>
        <v>0</v>
      </c>
      <c r="X60" s="19">
        <f t="shared" ca="1" si="4"/>
        <v>9</v>
      </c>
      <c r="Y60" s="19">
        <f t="shared" ca="1" si="5"/>
        <v>0</v>
      </c>
      <c r="Z60" s="19">
        <f t="shared" ca="1" si="6"/>
        <v>9</v>
      </c>
      <c r="AA60" s="18">
        <v>0</v>
      </c>
      <c r="AB60" s="19">
        <v>0</v>
      </c>
      <c r="AC60" s="19">
        <v>0</v>
      </c>
      <c r="AD60" s="18">
        <v>0</v>
      </c>
      <c r="AE60" s="19">
        <v>0</v>
      </c>
      <c r="AF60" s="19">
        <v>9</v>
      </c>
      <c r="AG60" s="19">
        <v>0</v>
      </c>
      <c r="AH60" s="19">
        <v>0</v>
      </c>
      <c r="AI60" s="19">
        <v>0</v>
      </c>
      <c r="AJ60" s="19">
        <v>0</v>
      </c>
    </row>
    <row r="61" spans="1:36" x14ac:dyDescent="0.2">
      <c r="A61" t="s">
        <v>25</v>
      </c>
      <c r="B61" t="s">
        <v>29</v>
      </c>
      <c r="C61" t="s">
        <v>11</v>
      </c>
      <c r="D61" t="s">
        <v>9</v>
      </c>
      <c r="F61" t="str">
        <f t="shared" si="0"/>
        <v>Jamaica [#Country] [WuxG6jzaypt]|TX_PVLS.D.Age_Sex_Indication_HIVStatus.T.Routine||05-09|Male</v>
      </c>
      <c r="G61" s="31">
        <v>3</v>
      </c>
      <c r="H61" s="31">
        <f t="shared" si="1"/>
        <v>0</v>
      </c>
      <c r="I61" s="31" cm="1">
        <f t="array" ref="I61">SUM(SUMIFS($L61:$U61,$L$14:$U$14,{"*TA*"}))</f>
        <v>3</v>
      </c>
      <c r="J61" s="31" cm="1">
        <f t="array" ref="J61">SUM(SUMIFS($O61:$U61,$O$14:$U$14,{"*DSD*"}))</f>
        <v>0</v>
      </c>
      <c r="K61" s="31" cm="1">
        <f t="array" ref="K61">SUM(SUMIFS($O61:$U61,$O$14:$U$14,{"*TA*"}))</f>
        <v>3</v>
      </c>
      <c r="L61" s="32">
        <v>0</v>
      </c>
      <c r="M61" s="33">
        <v>0</v>
      </c>
      <c r="N61" s="33">
        <v>0</v>
      </c>
      <c r="O61" s="34">
        <v>0</v>
      </c>
      <c r="P61" s="35">
        <v>0</v>
      </c>
      <c r="Q61" s="35">
        <v>3</v>
      </c>
      <c r="R61" s="35">
        <v>0</v>
      </c>
      <c r="S61" s="35">
        <v>0</v>
      </c>
      <c r="T61" s="35">
        <v>0</v>
      </c>
      <c r="U61" s="35">
        <v>0</v>
      </c>
      <c r="V61" s="18">
        <f t="shared" ca="1" si="2"/>
        <v>3</v>
      </c>
      <c r="W61" s="19">
        <f t="shared" ca="1" si="3"/>
        <v>0</v>
      </c>
      <c r="X61" s="19">
        <f t="shared" ca="1" si="4"/>
        <v>3</v>
      </c>
      <c r="Y61" s="19">
        <f t="shared" ca="1" si="5"/>
        <v>0</v>
      </c>
      <c r="Z61" s="19">
        <f t="shared" ca="1" si="6"/>
        <v>3</v>
      </c>
      <c r="AA61" s="18">
        <v>0</v>
      </c>
      <c r="AB61" s="19">
        <v>0</v>
      </c>
      <c r="AC61" s="19">
        <v>0</v>
      </c>
      <c r="AD61" s="18">
        <v>0</v>
      </c>
      <c r="AE61" s="19">
        <v>0</v>
      </c>
      <c r="AF61" s="19">
        <v>3</v>
      </c>
      <c r="AG61" s="19">
        <v>0</v>
      </c>
      <c r="AH61" s="19">
        <v>0</v>
      </c>
      <c r="AI61" s="19">
        <v>0</v>
      </c>
      <c r="AJ61" s="19">
        <v>0</v>
      </c>
    </row>
    <row r="62" spans="1:36" x14ac:dyDescent="0.2">
      <c r="A62" t="s">
        <v>25</v>
      </c>
      <c r="B62" t="s">
        <v>29</v>
      </c>
      <c r="C62" t="s">
        <v>12</v>
      </c>
      <c r="D62" t="s">
        <v>8</v>
      </c>
      <c r="F62" t="str">
        <f t="shared" si="0"/>
        <v>Jamaica [#Country] [WuxG6jzaypt]|TX_PVLS.D.Age_Sex_Indication_HIVStatus.T.Routine||10-14|Female</v>
      </c>
      <c r="G62" s="31">
        <v>13</v>
      </c>
      <c r="H62" s="31">
        <f t="shared" si="1"/>
        <v>0</v>
      </c>
      <c r="I62" s="31" cm="1">
        <f t="array" ref="I62">SUM(SUMIFS($L62:$U62,$L$14:$U$14,{"*TA*"}))</f>
        <v>13</v>
      </c>
      <c r="J62" s="31" cm="1">
        <f t="array" ref="J62">SUM(SUMIFS($O62:$U62,$O$14:$U$14,{"*DSD*"}))</f>
        <v>0</v>
      </c>
      <c r="K62" s="31" cm="1">
        <f t="array" ref="K62">SUM(SUMIFS($O62:$U62,$O$14:$U$14,{"*TA*"}))</f>
        <v>13</v>
      </c>
      <c r="L62" s="32">
        <v>0</v>
      </c>
      <c r="M62" s="33">
        <v>0</v>
      </c>
      <c r="N62" s="33">
        <v>0</v>
      </c>
      <c r="O62" s="34">
        <v>0</v>
      </c>
      <c r="P62" s="35">
        <v>0</v>
      </c>
      <c r="Q62" s="35">
        <v>13</v>
      </c>
      <c r="R62" s="35">
        <v>0</v>
      </c>
      <c r="S62" s="35">
        <v>0</v>
      </c>
      <c r="T62" s="35">
        <v>0</v>
      </c>
      <c r="U62" s="35">
        <v>0</v>
      </c>
      <c r="V62" s="18">
        <f t="shared" ca="1" si="2"/>
        <v>13</v>
      </c>
      <c r="W62" s="19">
        <f t="shared" ca="1" si="3"/>
        <v>0</v>
      </c>
      <c r="X62" s="19">
        <f t="shared" ca="1" si="4"/>
        <v>13</v>
      </c>
      <c r="Y62" s="19">
        <f t="shared" ca="1" si="5"/>
        <v>0</v>
      </c>
      <c r="Z62" s="19">
        <f t="shared" ca="1" si="6"/>
        <v>13</v>
      </c>
      <c r="AA62" s="18">
        <v>0</v>
      </c>
      <c r="AB62" s="19">
        <v>0</v>
      </c>
      <c r="AC62" s="19">
        <v>0</v>
      </c>
      <c r="AD62" s="18">
        <v>0</v>
      </c>
      <c r="AE62" s="19">
        <v>0</v>
      </c>
      <c r="AF62" s="19">
        <v>13</v>
      </c>
      <c r="AG62" s="19">
        <v>0</v>
      </c>
      <c r="AH62" s="19">
        <v>0</v>
      </c>
      <c r="AI62" s="19">
        <v>0</v>
      </c>
      <c r="AJ62" s="19">
        <v>0</v>
      </c>
    </row>
    <row r="63" spans="1:36" x14ac:dyDescent="0.2">
      <c r="A63" t="s">
        <v>25</v>
      </c>
      <c r="B63" t="s">
        <v>29</v>
      </c>
      <c r="C63" t="s">
        <v>12</v>
      </c>
      <c r="D63" t="s">
        <v>9</v>
      </c>
      <c r="F63" t="str">
        <f t="shared" si="0"/>
        <v>Jamaica [#Country] [WuxG6jzaypt]|TX_PVLS.D.Age_Sex_Indication_HIVStatus.T.Routine||10-14|Male</v>
      </c>
      <c r="G63" s="31">
        <v>11</v>
      </c>
      <c r="H63" s="31">
        <f t="shared" si="1"/>
        <v>0</v>
      </c>
      <c r="I63" s="31" cm="1">
        <f t="array" ref="I63">SUM(SUMIFS($L63:$U63,$L$14:$U$14,{"*TA*"}))</f>
        <v>11</v>
      </c>
      <c r="J63" s="31" cm="1">
        <f t="array" ref="J63">SUM(SUMIFS($O63:$U63,$O$14:$U$14,{"*DSD*"}))</f>
        <v>0</v>
      </c>
      <c r="K63" s="31" cm="1">
        <f t="array" ref="K63">SUM(SUMIFS($O63:$U63,$O$14:$U$14,{"*TA*"}))</f>
        <v>11</v>
      </c>
      <c r="L63" s="32">
        <v>0</v>
      </c>
      <c r="M63" s="33">
        <v>0</v>
      </c>
      <c r="N63" s="33">
        <v>0</v>
      </c>
      <c r="O63" s="34">
        <v>0</v>
      </c>
      <c r="P63" s="35">
        <v>0</v>
      </c>
      <c r="Q63" s="35">
        <v>7</v>
      </c>
      <c r="R63" s="35">
        <v>4</v>
      </c>
      <c r="S63" s="35">
        <v>0</v>
      </c>
      <c r="T63" s="35">
        <v>0</v>
      </c>
      <c r="U63" s="35">
        <v>0</v>
      </c>
      <c r="V63" s="18">
        <f t="shared" ca="1" si="2"/>
        <v>11</v>
      </c>
      <c r="W63" s="19">
        <f t="shared" ca="1" si="3"/>
        <v>0</v>
      </c>
      <c r="X63" s="19">
        <f t="shared" ca="1" si="4"/>
        <v>11</v>
      </c>
      <c r="Y63" s="19">
        <f t="shared" ca="1" si="5"/>
        <v>0</v>
      </c>
      <c r="Z63" s="19">
        <f t="shared" ca="1" si="6"/>
        <v>11</v>
      </c>
      <c r="AA63" s="18">
        <v>0</v>
      </c>
      <c r="AB63" s="19">
        <v>0</v>
      </c>
      <c r="AC63" s="19">
        <v>0</v>
      </c>
      <c r="AD63" s="18">
        <v>0</v>
      </c>
      <c r="AE63" s="19">
        <v>0</v>
      </c>
      <c r="AF63" s="19">
        <v>7</v>
      </c>
      <c r="AG63" s="19">
        <v>4</v>
      </c>
      <c r="AH63" s="19">
        <v>0</v>
      </c>
      <c r="AI63" s="19">
        <v>0</v>
      </c>
      <c r="AJ63" s="19">
        <v>0</v>
      </c>
    </row>
    <row r="64" spans="1:36" x14ac:dyDescent="0.2">
      <c r="A64" t="s">
        <v>25</v>
      </c>
      <c r="B64" t="s">
        <v>29</v>
      </c>
      <c r="C64" t="s">
        <v>13</v>
      </c>
      <c r="D64" t="s">
        <v>8</v>
      </c>
      <c r="F64" t="str">
        <f t="shared" si="0"/>
        <v>Jamaica [#Country] [WuxG6jzaypt]|TX_PVLS.D.Age_Sex_Indication_HIVStatus.T.Routine||15-19|Female</v>
      </c>
      <c r="G64" s="31">
        <v>108</v>
      </c>
      <c r="H64" s="31">
        <f t="shared" si="1"/>
        <v>4</v>
      </c>
      <c r="I64" s="31" cm="1">
        <f t="array" ref="I64">SUM(SUMIFS($L64:$U64,$L$14:$U$14,{"*TA*"}))</f>
        <v>106</v>
      </c>
      <c r="J64" s="31" cm="1">
        <f t="array" ref="J64">SUM(SUMIFS($O64:$U64,$O$14:$U$14,{"*DSD*"}))</f>
        <v>4</v>
      </c>
      <c r="K64" s="31" cm="1">
        <f t="array" ref="K64">SUM(SUMIFS($O64:$U64,$O$14:$U$14,{"*TA*"}))</f>
        <v>106</v>
      </c>
      <c r="L64" s="32">
        <v>0</v>
      </c>
      <c r="M64" s="33">
        <v>0</v>
      </c>
      <c r="N64" s="33">
        <v>-2</v>
      </c>
      <c r="O64" s="34">
        <v>0</v>
      </c>
      <c r="P64" s="35">
        <v>0</v>
      </c>
      <c r="Q64" s="35">
        <v>79</v>
      </c>
      <c r="R64" s="35">
        <v>27</v>
      </c>
      <c r="S64" s="35">
        <v>0</v>
      </c>
      <c r="T64" s="35">
        <v>2</v>
      </c>
      <c r="U64" s="35">
        <v>2</v>
      </c>
      <c r="V64" s="18">
        <f t="shared" ca="1" si="2"/>
        <v>108</v>
      </c>
      <c r="W64" s="19">
        <f t="shared" ca="1" si="3"/>
        <v>4</v>
      </c>
      <c r="X64" s="19">
        <f t="shared" ca="1" si="4"/>
        <v>106</v>
      </c>
      <c r="Y64" s="19">
        <f t="shared" ca="1" si="5"/>
        <v>4</v>
      </c>
      <c r="Z64" s="19">
        <f t="shared" ca="1" si="6"/>
        <v>106</v>
      </c>
      <c r="AA64" s="18">
        <v>0</v>
      </c>
      <c r="AB64" s="19">
        <v>0</v>
      </c>
      <c r="AC64" s="19">
        <v>-2</v>
      </c>
      <c r="AD64" s="18">
        <v>0</v>
      </c>
      <c r="AE64" s="19">
        <v>0</v>
      </c>
      <c r="AF64" s="19">
        <v>79</v>
      </c>
      <c r="AG64" s="19">
        <v>27</v>
      </c>
      <c r="AH64" s="19">
        <v>0</v>
      </c>
      <c r="AI64" s="19">
        <v>2</v>
      </c>
      <c r="AJ64" s="19">
        <v>2</v>
      </c>
    </row>
    <row r="65" spans="1:36" x14ac:dyDescent="0.2">
      <c r="A65" t="s">
        <v>25</v>
      </c>
      <c r="B65" t="s">
        <v>29</v>
      </c>
      <c r="C65" t="s">
        <v>13</v>
      </c>
      <c r="D65" t="s">
        <v>9</v>
      </c>
      <c r="F65" t="str">
        <f t="shared" si="0"/>
        <v>Jamaica [#Country] [WuxG6jzaypt]|TX_PVLS.D.Age_Sex_Indication_HIVStatus.T.Routine||15-19|Male</v>
      </c>
      <c r="G65" s="31">
        <v>59</v>
      </c>
      <c r="H65" s="31">
        <f t="shared" si="1"/>
        <v>2</v>
      </c>
      <c r="I65" s="31" cm="1">
        <f t="array" ref="I65">SUM(SUMIFS($L65:$U65,$L$14:$U$14,{"*TA*"}))</f>
        <v>58</v>
      </c>
      <c r="J65" s="31" cm="1">
        <f t="array" ref="J65">SUM(SUMIFS($O65:$U65,$O$14:$U$14,{"*DSD*"}))</f>
        <v>2</v>
      </c>
      <c r="K65" s="31" cm="1">
        <f t="array" ref="K65">SUM(SUMIFS($O65:$U65,$O$14:$U$14,{"*TA*"}))</f>
        <v>58</v>
      </c>
      <c r="L65" s="32">
        <v>0</v>
      </c>
      <c r="M65" s="33">
        <v>0</v>
      </c>
      <c r="N65" s="33">
        <v>-1</v>
      </c>
      <c r="O65" s="34">
        <v>0</v>
      </c>
      <c r="P65" s="35">
        <v>0</v>
      </c>
      <c r="Q65" s="35">
        <v>39</v>
      </c>
      <c r="R65" s="35">
        <v>19</v>
      </c>
      <c r="S65" s="35">
        <v>0</v>
      </c>
      <c r="T65" s="35">
        <v>1</v>
      </c>
      <c r="U65" s="35">
        <v>1</v>
      </c>
      <c r="V65" s="18">
        <f t="shared" ca="1" si="2"/>
        <v>59</v>
      </c>
      <c r="W65" s="19">
        <f t="shared" ca="1" si="3"/>
        <v>2</v>
      </c>
      <c r="X65" s="19">
        <f t="shared" ca="1" si="4"/>
        <v>58</v>
      </c>
      <c r="Y65" s="19">
        <f t="shared" ca="1" si="5"/>
        <v>2</v>
      </c>
      <c r="Z65" s="19">
        <f t="shared" ca="1" si="6"/>
        <v>58</v>
      </c>
      <c r="AA65" s="18">
        <v>0</v>
      </c>
      <c r="AB65" s="19">
        <v>0</v>
      </c>
      <c r="AC65" s="19">
        <v>-1</v>
      </c>
      <c r="AD65" s="18">
        <v>0</v>
      </c>
      <c r="AE65" s="19">
        <v>0</v>
      </c>
      <c r="AF65" s="19">
        <v>39</v>
      </c>
      <c r="AG65" s="19">
        <v>19</v>
      </c>
      <c r="AH65" s="19">
        <v>0</v>
      </c>
      <c r="AI65" s="19">
        <v>1</v>
      </c>
      <c r="AJ65" s="19">
        <v>1</v>
      </c>
    </row>
    <row r="66" spans="1:36" x14ac:dyDescent="0.2">
      <c r="A66" t="s">
        <v>25</v>
      </c>
      <c r="B66" t="s">
        <v>29</v>
      </c>
      <c r="C66" t="s">
        <v>14</v>
      </c>
      <c r="D66" t="s">
        <v>8</v>
      </c>
      <c r="F66" t="str">
        <f t="shared" si="0"/>
        <v>Jamaica [#Country] [WuxG6jzaypt]|TX_PVLS.D.Age_Sex_Indication_HIVStatus.T.Routine||20-24|Female</v>
      </c>
      <c r="G66" s="31">
        <v>420</v>
      </c>
      <c r="H66" s="31">
        <f t="shared" si="1"/>
        <v>16</v>
      </c>
      <c r="I66" s="31" cm="1">
        <f t="array" ref="I66">SUM(SUMIFS($L66:$U66,$L$14:$U$14,{"*TA*"}))</f>
        <v>412</v>
      </c>
      <c r="J66" s="31" cm="1">
        <f t="array" ref="J66">SUM(SUMIFS($O66:$U66,$O$14:$U$14,{"*DSD*"}))</f>
        <v>16</v>
      </c>
      <c r="K66" s="31" cm="1">
        <f t="array" ref="K66">SUM(SUMIFS($O66:$U66,$O$14:$U$14,{"*TA*"}))</f>
        <v>412</v>
      </c>
      <c r="L66" s="32">
        <v>0</v>
      </c>
      <c r="M66" s="33">
        <v>0</v>
      </c>
      <c r="N66" s="33">
        <v>-8</v>
      </c>
      <c r="O66" s="34">
        <v>0</v>
      </c>
      <c r="P66" s="35">
        <v>0</v>
      </c>
      <c r="Q66" s="35">
        <v>269</v>
      </c>
      <c r="R66" s="35">
        <v>143</v>
      </c>
      <c r="S66" s="35">
        <v>0</v>
      </c>
      <c r="T66" s="35">
        <v>8</v>
      </c>
      <c r="U66" s="35">
        <v>8</v>
      </c>
      <c r="V66" s="18">
        <f t="shared" ca="1" si="2"/>
        <v>420</v>
      </c>
      <c r="W66" s="19">
        <f t="shared" ca="1" si="3"/>
        <v>16</v>
      </c>
      <c r="X66" s="19">
        <f t="shared" ca="1" si="4"/>
        <v>412</v>
      </c>
      <c r="Y66" s="19">
        <f t="shared" ca="1" si="5"/>
        <v>16</v>
      </c>
      <c r="Z66" s="19">
        <f t="shared" ca="1" si="6"/>
        <v>412</v>
      </c>
      <c r="AA66" s="18">
        <v>0</v>
      </c>
      <c r="AB66" s="19">
        <v>0</v>
      </c>
      <c r="AC66" s="19">
        <v>-8</v>
      </c>
      <c r="AD66" s="18">
        <v>0</v>
      </c>
      <c r="AE66" s="19">
        <v>0</v>
      </c>
      <c r="AF66" s="19">
        <v>269</v>
      </c>
      <c r="AG66" s="19">
        <v>143</v>
      </c>
      <c r="AH66" s="19">
        <v>0</v>
      </c>
      <c r="AI66" s="19">
        <v>8</v>
      </c>
      <c r="AJ66" s="19">
        <v>8</v>
      </c>
    </row>
    <row r="67" spans="1:36" x14ac:dyDescent="0.2">
      <c r="A67" t="s">
        <v>25</v>
      </c>
      <c r="B67" t="s">
        <v>29</v>
      </c>
      <c r="C67" t="s">
        <v>14</v>
      </c>
      <c r="D67" t="s">
        <v>9</v>
      </c>
      <c r="F67" t="str">
        <f t="shared" si="0"/>
        <v>Jamaica [#Country] [WuxG6jzaypt]|TX_PVLS.D.Age_Sex_Indication_HIVStatus.T.Routine||20-24|Male</v>
      </c>
      <c r="G67" s="31">
        <v>299</v>
      </c>
      <c r="H67" s="31">
        <f t="shared" si="1"/>
        <v>6</v>
      </c>
      <c r="I67" s="31" cm="1">
        <f t="array" ref="I67">SUM(SUMIFS($L67:$U67,$L$14:$U$14,{"*TA*"}))</f>
        <v>296</v>
      </c>
      <c r="J67" s="31" cm="1">
        <f t="array" ref="J67">SUM(SUMIFS($O67:$U67,$O$14:$U$14,{"*DSD*"}))</f>
        <v>6</v>
      </c>
      <c r="K67" s="31" cm="1">
        <f t="array" ref="K67">SUM(SUMIFS($O67:$U67,$O$14:$U$14,{"*TA*"}))</f>
        <v>296</v>
      </c>
      <c r="L67" s="32">
        <v>0</v>
      </c>
      <c r="M67" s="33">
        <v>0</v>
      </c>
      <c r="N67" s="33">
        <v>-3</v>
      </c>
      <c r="O67" s="34">
        <v>0</v>
      </c>
      <c r="P67" s="35">
        <v>0</v>
      </c>
      <c r="Q67" s="35">
        <v>164</v>
      </c>
      <c r="R67" s="35">
        <v>132</v>
      </c>
      <c r="S67" s="35">
        <v>0</v>
      </c>
      <c r="T67" s="35">
        <v>3</v>
      </c>
      <c r="U67" s="35">
        <v>3</v>
      </c>
      <c r="V67" s="18">
        <f t="shared" ca="1" si="2"/>
        <v>299</v>
      </c>
      <c r="W67" s="19">
        <f t="shared" ca="1" si="3"/>
        <v>6</v>
      </c>
      <c r="X67" s="19">
        <f t="shared" ca="1" si="4"/>
        <v>296</v>
      </c>
      <c r="Y67" s="19">
        <f t="shared" ca="1" si="5"/>
        <v>6</v>
      </c>
      <c r="Z67" s="19">
        <f t="shared" ca="1" si="6"/>
        <v>296</v>
      </c>
      <c r="AA67" s="18">
        <v>0</v>
      </c>
      <c r="AB67" s="19">
        <v>0</v>
      </c>
      <c r="AC67" s="19">
        <v>-3</v>
      </c>
      <c r="AD67" s="18">
        <v>0</v>
      </c>
      <c r="AE67" s="19">
        <v>0</v>
      </c>
      <c r="AF67" s="19">
        <v>164</v>
      </c>
      <c r="AG67" s="19">
        <v>132</v>
      </c>
      <c r="AH67" s="19">
        <v>0</v>
      </c>
      <c r="AI67" s="19">
        <v>3</v>
      </c>
      <c r="AJ67" s="19">
        <v>3</v>
      </c>
    </row>
    <row r="68" spans="1:36" x14ac:dyDescent="0.2">
      <c r="A68" t="s">
        <v>25</v>
      </c>
      <c r="B68" t="s">
        <v>29</v>
      </c>
      <c r="C68" t="s">
        <v>15</v>
      </c>
      <c r="D68" t="s">
        <v>8</v>
      </c>
      <c r="F68" t="str">
        <f t="shared" si="0"/>
        <v>Jamaica [#Country] [WuxG6jzaypt]|TX_PVLS.D.Age_Sex_Indication_HIVStatus.T.Routine||25-29|Female</v>
      </c>
      <c r="G68" s="31">
        <v>668</v>
      </c>
      <c r="H68" s="31">
        <f t="shared" si="1"/>
        <v>14</v>
      </c>
      <c r="I68" s="31" cm="1">
        <f t="array" ref="I68">SUM(SUMIFS($L68:$U68,$L$14:$U$14,{"*TA*"}))</f>
        <v>661</v>
      </c>
      <c r="J68" s="31" cm="1">
        <f t="array" ref="J68">SUM(SUMIFS($O68:$U68,$O$14:$U$14,{"*DSD*"}))</f>
        <v>14</v>
      </c>
      <c r="K68" s="31" cm="1">
        <f t="array" ref="K68">SUM(SUMIFS($O68:$U68,$O$14:$U$14,{"*TA*"}))</f>
        <v>661</v>
      </c>
      <c r="L68" s="32">
        <v>0</v>
      </c>
      <c r="M68" s="33">
        <v>0</v>
      </c>
      <c r="N68" s="33">
        <v>-7</v>
      </c>
      <c r="O68" s="34">
        <v>0</v>
      </c>
      <c r="P68" s="35">
        <v>0</v>
      </c>
      <c r="Q68" s="35">
        <v>394</v>
      </c>
      <c r="R68" s="35">
        <v>267</v>
      </c>
      <c r="S68" s="35">
        <v>0</v>
      </c>
      <c r="T68" s="35">
        <v>7</v>
      </c>
      <c r="U68" s="35">
        <v>7</v>
      </c>
      <c r="V68" s="18">
        <f t="shared" ca="1" si="2"/>
        <v>668</v>
      </c>
      <c r="W68" s="19">
        <f t="shared" ca="1" si="3"/>
        <v>14</v>
      </c>
      <c r="X68" s="19">
        <f t="shared" ca="1" si="4"/>
        <v>661</v>
      </c>
      <c r="Y68" s="19">
        <f t="shared" ca="1" si="5"/>
        <v>14</v>
      </c>
      <c r="Z68" s="19">
        <f t="shared" ca="1" si="6"/>
        <v>661</v>
      </c>
      <c r="AA68" s="18">
        <v>0</v>
      </c>
      <c r="AB68" s="19">
        <v>0</v>
      </c>
      <c r="AC68" s="19">
        <v>-7</v>
      </c>
      <c r="AD68" s="18">
        <v>0</v>
      </c>
      <c r="AE68" s="19">
        <v>0</v>
      </c>
      <c r="AF68" s="19">
        <v>394</v>
      </c>
      <c r="AG68" s="19">
        <v>267</v>
      </c>
      <c r="AH68" s="19">
        <v>0</v>
      </c>
      <c r="AI68" s="19">
        <v>7</v>
      </c>
      <c r="AJ68" s="19">
        <v>7</v>
      </c>
    </row>
    <row r="69" spans="1:36" x14ac:dyDescent="0.2">
      <c r="A69" t="s">
        <v>25</v>
      </c>
      <c r="B69" t="s">
        <v>29</v>
      </c>
      <c r="C69" t="s">
        <v>15</v>
      </c>
      <c r="D69" t="s">
        <v>9</v>
      </c>
      <c r="F69" t="str">
        <f t="shared" si="0"/>
        <v>Jamaica [#Country] [WuxG6jzaypt]|TX_PVLS.D.Age_Sex_Indication_HIVStatus.T.Routine||25-29|Male</v>
      </c>
      <c r="G69" s="31">
        <v>525</v>
      </c>
      <c r="H69" s="31">
        <f t="shared" si="1"/>
        <v>10.000000000000002</v>
      </c>
      <c r="I69" s="31" cm="1">
        <f t="array" ref="I69">SUM(SUMIFS($L69:$U69,$L$14:$U$14,{"*TA*"}))</f>
        <v>520</v>
      </c>
      <c r="J69" s="31" cm="1">
        <f t="array" ref="J69">SUM(SUMIFS($O69:$U69,$O$14:$U$14,{"*DSD*"}))</f>
        <v>10.000000000000002</v>
      </c>
      <c r="K69" s="31" cm="1">
        <f t="array" ref="K69">SUM(SUMIFS($O69:$U69,$O$14:$U$14,{"*TA*"}))</f>
        <v>520</v>
      </c>
      <c r="L69" s="32">
        <v>0</v>
      </c>
      <c r="M69" s="33">
        <v>0</v>
      </c>
      <c r="N69" s="33">
        <v>-5.0000000000000009</v>
      </c>
      <c r="O69" s="34">
        <v>0</v>
      </c>
      <c r="P69" s="35">
        <v>0</v>
      </c>
      <c r="Q69" s="35">
        <v>284</v>
      </c>
      <c r="R69" s="35">
        <v>236</v>
      </c>
      <c r="S69" s="35">
        <v>0</v>
      </c>
      <c r="T69" s="35">
        <v>5.0000000000000009</v>
      </c>
      <c r="U69" s="35">
        <v>5.0000000000000009</v>
      </c>
      <c r="V69" s="18">
        <f t="shared" ca="1" si="2"/>
        <v>525</v>
      </c>
      <c r="W69" s="19">
        <f t="shared" ca="1" si="3"/>
        <v>10.000000000000002</v>
      </c>
      <c r="X69" s="19">
        <f t="shared" ca="1" si="4"/>
        <v>520</v>
      </c>
      <c r="Y69" s="19">
        <f t="shared" ca="1" si="5"/>
        <v>10.000000000000002</v>
      </c>
      <c r="Z69" s="19">
        <f t="shared" ca="1" si="6"/>
        <v>520</v>
      </c>
      <c r="AA69" s="18">
        <v>0</v>
      </c>
      <c r="AB69" s="19">
        <v>0</v>
      </c>
      <c r="AC69" s="19">
        <v>-5.0000000000000009</v>
      </c>
      <c r="AD69" s="18">
        <v>0</v>
      </c>
      <c r="AE69" s="19">
        <v>0</v>
      </c>
      <c r="AF69" s="19">
        <v>284</v>
      </c>
      <c r="AG69" s="19">
        <v>236</v>
      </c>
      <c r="AH69" s="19">
        <v>0</v>
      </c>
      <c r="AI69" s="19">
        <v>5.0000000000000009</v>
      </c>
      <c r="AJ69" s="19">
        <v>5.0000000000000009</v>
      </c>
    </row>
    <row r="70" spans="1:36" x14ac:dyDescent="0.2">
      <c r="A70" t="s">
        <v>25</v>
      </c>
      <c r="B70" t="s">
        <v>29</v>
      </c>
      <c r="C70" t="s">
        <v>16</v>
      </c>
      <c r="D70" t="s">
        <v>8</v>
      </c>
      <c r="F70" t="str">
        <f t="shared" si="0"/>
        <v>Jamaica [#Country] [WuxG6jzaypt]|TX_PVLS.D.Age_Sex_Indication_HIVStatus.T.Routine||30-34|Female</v>
      </c>
      <c r="G70" s="31">
        <v>962</v>
      </c>
      <c r="H70" s="31">
        <f t="shared" si="1"/>
        <v>58</v>
      </c>
      <c r="I70" s="31" cm="1">
        <f t="array" ref="I70">SUM(SUMIFS($L70:$U70,$L$14:$U$14,{"*TA*"}))</f>
        <v>933</v>
      </c>
      <c r="J70" s="31" cm="1">
        <f t="array" ref="J70">SUM(SUMIFS($O70:$U70,$O$14:$U$14,{"*DSD*"}))</f>
        <v>58</v>
      </c>
      <c r="K70" s="31" cm="1">
        <f t="array" ref="K70">SUM(SUMIFS($O70:$U70,$O$14:$U$14,{"*TA*"}))</f>
        <v>933</v>
      </c>
      <c r="L70" s="32">
        <v>0</v>
      </c>
      <c r="M70" s="33">
        <v>0</v>
      </c>
      <c r="N70" s="33">
        <v>-29</v>
      </c>
      <c r="O70" s="34">
        <v>0</v>
      </c>
      <c r="P70" s="35">
        <v>0</v>
      </c>
      <c r="Q70" s="35">
        <v>471</v>
      </c>
      <c r="R70" s="35">
        <v>462</v>
      </c>
      <c r="S70" s="35">
        <v>0</v>
      </c>
      <c r="T70" s="35">
        <v>29</v>
      </c>
      <c r="U70" s="35">
        <v>29</v>
      </c>
      <c r="V70" s="18">
        <f t="shared" ca="1" si="2"/>
        <v>962</v>
      </c>
      <c r="W70" s="19">
        <f t="shared" ca="1" si="3"/>
        <v>58</v>
      </c>
      <c r="X70" s="19">
        <f t="shared" ca="1" si="4"/>
        <v>933</v>
      </c>
      <c r="Y70" s="19">
        <f t="shared" ca="1" si="5"/>
        <v>58</v>
      </c>
      <c r="Z70" s="19">
        <f t="shared" ca="1" si="6"/>
        <v>933</v>
      </c>
      <c r="AA70" s="18">
        <v>0</v>
      </c>
      <c r="AB70" s="19">
        <v>0</v>
      </c>
      <c r="AC70" s="19">
        <v>-29</v>
      </c>
      <c r="AD70" s="18">
        <v>0</v>
      </c>
      <c r="AE70" s="19">
        <v>0</v>
      </c>
      <c r="AF70" s="19">
        <v>471</v>
      </c>
      <c r="AG70" s="19">
        <v>462</v>
      </c>
      <c r="AH70" s="19">
        <v>0</v>
      </c>
      <c r="AI70" s="19">
        <v>29</v>
      </c>
      <c r="AJ70" s="19">
        <v>29</v>
      </c>
    </row>
    <row r="71" spans="1:36" x14ac:dyDescent="0.2">
      <c r="A71" t="s">
        <v>25</v>
      </c>
      <c r="B71" t="s">
        <v>29</v>
      </c>
      <c r="C71" t="s">
        <v>16</v>
      </c>
      <c r="D71" t="s">
        <v>9</v>
      </c>
      <c r="F71" t="str">
        <f t="shared" si="0"/>
        <v>Jamaica [#Country] [WuxG6jzaypt]|TX_PVLS.D.Age_Sex_Indication_HIVStatus.T.Routine||30-34|Male</v>
      </c>
      <c r="G71" s="31">
        <v>580</v>
      </c>
      <c r="H71" s="31">
        <f t="shared" si="1"/>
        <v>12</v>
      </c>
      <c r="I71" s="31" cm="1">
        <f t="array" ref="I71">SUM(SUMIFS($L71:$U71,$L$14:$U$14,{"*TA*"}))</f>
        <v>574</v>
      </c>
      <c r="J71" s="31" cm="1">
        <f t="array" ref="J71">SUM(SUMIFS($O71:$U71,$O$14:$U$14,{"*DSD*"}))</f>
        <v>12</v>
      </c>
      <c r="K71" s="31" cm="1">
        <f t="array" ref="K71">SUM(SUMIFS($O71:$U71,$O$14:$U$14,{"*TA*"}))</f>
        <v>574</v>
      </c>
      <c r="L71" s="32">
        <v>0</v>
      </c>
      <c r="M71" s="33">
        <v>0</v>
      </c>
      <c r="N71" s="33">
        <v>-6</v>
      </c>
      <c r="O71" s="34">
        <v>0</v>
      </c>
      <c r="P71" s="35">
        <v>0</v>
      </c>
      <c r="Q71" s="35">
        <v>255</v>
      </c>
      <c r="R71" s="35">
        <v>319</v>
      </c>
      <c r="S71" s="35">
        <v>0</v>
      </c>
      <c r="T71" s="35">
        <v>6</v>
      </c>
      <c r="U71" s="35">
        <v>6</v>
      </c>
      <c r="V71" s="18">
        <f t="shared" ca="1" si="2"/>
        <v>580</v>
      </c>
      <c r="W71" s="19">
        <f t="shared" ca="1" si="3"/>
        <v>12</v>
      </c>
      <c r="X71" s="19">
        <f t="shared" ca="1" si="4"/>
        <v>574</v>
      </c>
      <c r="Y71" s="19">
        <f t="shared" ca="1" si="5"/>
        <v>12</v>
      </c>
      <c r="Z71" s="19">
        <f t="shared" ca="1" si="6"/>
        <v>574</v>
      </c>
      <c r="AA71" s="18">
        <v>0</v>
      </c>
      <c r="AB71" s="19">
        <v>0</v>
      </c>
      <c r="AC71" s="19">
        <v>-6</v>
      </c>
      <c r="AD71" s="18">
        <v>0</v>
      </c>
      <c r="AE71" s="19">
        <v>0</v>
      </c>
      <c r="AF71" s="19">
        <v>255</v>
      </c>
      <c r="AG71" s="19">
        <v>319</v>
      </c>
      <c r="AH71" s="19">
        <v>0</v>
      </c>
      <c r="AI71" s="19">
        <v>6</v>
      </c>
      <c r="AJ71" s="19">
        <v>6</v>
      </c>
    </row>
    <row r="72" spans="1:36" x14ac:dyDescent="0.2">
      <c r="A72" t="s">
        <v>25</v>
      </c>
      <c r="B72" t="s">
        <v>29</v>
      </c>
      <c r="C72" t="s">
        <v>17</v>
      </c>
      <c r="D72" t="s">
        <v>8</v>
      </c>
      <c r="F72" t="str">
        <f t="shared" si="0"/>
        <v>Jamaica [#Country] [WuxG6jzaypt]|TX_PVLS.D.Age_Sex_Indication_HIVStatus.T.Routine||35-39|Female</v>
      </c>
      <c r="G72" s="31">
        <v>1106</v>
      </c>
      <c r="H72" s="31">
        <f t="shared" si="1"/>
        <v>44</v>
      </c>
      <c r="I72" s="31" cm="1">
        <f t="array" ref="I72">SUM(SUMIFS($L72:$U72,$L$14:$U$14,{"*TA*"}))</f>
        <v>1084</v>
      </c>
      <c r="J72" s="31" cm="1">
        <f t="array" ref="J72">SUM(SUMIFS($O72:$U72,$O$14:$U$14,{"*DSD*"}))</f>
        <v>44</v>
      </c>
      <c r="K72" s="31" cm="1">
        <f t="array" ref="K72">SUM(SUMIFS($O72:$U72,$O$14:$U$14,{"*TA*"}))</f>
        <v>1084</v>
      </c>
      <c r="L72" s="32">
        <v>0</v>
      </c>
      <c r="M72" s="33">
        <v>0</v>
      </c>
      <c r="N72" s="33">
        <v>-22</v>
      </c>
      <c r="O72" s="34">
        <v>0</v>
      </c>
      <c r="P72" s="35">
        <v>0</v>
      </c>
      <c r="Q72" s="35">
        <v>497.99999999999994</v>
      </c>
      <c r="R72" s="35">
        <v>586</v>
      </c>
      <c r="S72" s="35">
        <v>0</v>
      </c>
      <c r="T72" s="35">
        <v>22</v>
      </c>
      <c r="U72" s="35">
        <v>22</v>
      </c>
      <c r="V72" s="18">
        <f t="shared" ca="1" si="2"/>
        <v>1106</v>
      </c>
      <c r="W72" s="19">
        <f t="shared" ca="1" si="3"/>
        <v>44</v>
      </c>
      <c r="X72" s="19">
        <f t="shared" ca="1" si="4"/>
        <v>1084</v>
      </c>
      <c r="Y72" s="19">
        <f t="shared" ca="1" si="5"/>
        <v>44</v>
      </c>
      <c r="Z72" s="19">
        <f t="shared" ca="1" si="6"/>
        <v>1084</v>
      </c>
      <c r="AA72" s="18">
        <v>0</v>
      </c>
      <c r="AB72" s="19">
        <v>0</v>
      </c>
      <c r="AC72" s="19">
        <v>-22</v>
      </c>
      <c r="AD72" s="18">
        <v>0</v>
      </c>
      <c r="AE72" s="19">
        <v>0</v>
      </c>
      <c r="AF72" s="19">
        <v>497.99999999999994</v>
      </c>
      <c r="AG72" s="19">
        <v>586</v>
      </c>
      <c r="AH72" s="19">
        <v>0</v>
      </c>
      <c r="AI72" s="19">
        <v>22</v>
      </c>
      <c r="AJ72" s="19">
        <v>22</v>
      </c>
    </row>
    <row r="73" spans="1:36" x14ac:dyDescent="0.2">
      <c r="A73" t="s">
        <v>25</v>
      </c>
      <c r="B73" t="s">
        <v>29</v>
      </c>
      <c r="C73" t="s">
        <v>17</v>
      </c>
      <c r="D73" t="s">
        <v>9</v>
      </c>
      <c r="F73" t="str">
        <f t="shared" si="0"/>
        <v>Jamaica [#Country] [WuxG6jzaypt]|TX_PVLS.D.Age_Sex_Indication_HIVStatus.T.Routine||35-39|Male</v>
      </c>
      <c r="G73" s="31">
        <v>692</v>
      </c>
      <c r="H73" s="31">
        <f t="shared" si="1"/>
        <v>14</v>
      </c>
      <c r="I73" s="31" cm="1">
        <f t="array" ref="I73">SUM(SUMIFS($L73:$U73,$L$14:$U$14,{"*TA*"}))</f>
        <v>685</v>
      </c>
      <c r="J73" s="31" cm="1">
        <f t="array" ref="J73">SUM(SUMIFS($O73:$U73,$O$14:$U$14,{"*DSD*"}))</f>
        <v>14</v>
      </c>
      <c r="K73" s="31" cm="1">
        <f t="array" ref="K73">SUM(SUMIFS($O73:$U73,$O$14:$U$14,{"*TA*"}))</f>
        <v>685</v>
      </c>
      <c r="L73" s="32">
        <v>0</v>
      </c>
      <c r="M73" s="33">
        <v>0</v>
      </c>
      <c r="N73" s="33">
        <v>-7</v>
      </c>
      <c r="O73" s="34">
        <v>0</v>
      </c>
      <c r="P73" s="35">
        <v>0</v>
      </c>
      <c r="Q73" s="35">
        <v>270</v>
      </c>
      <c r="R73" s="35">
        <v>415</v>
      </c>
      <c r="S73" s="35">
        <v>0</v>
      </c>
      <c r="T73" s="35">
        <v>7</v>
      </c>
      <c r="U73" s="35">
        <v>7</v>
      </c>
      <c r="V73" s="18">
        <f t="shared" ca="1" si="2"/>
        <v>692</v>
      </c>
      <c r="W73" s="19">
        <f t="shared" ca="1" si="3"/>
        <v>14</v>
      </c>
      <c r="X73" s="19">
        <f t="shared" ca="1" si="4"/>
        <v>685</v>
      </c>
      <c r="Y73" s="19">
        <f t="shared" ca="1" si="5"/>
        <v>14</v>
      </c>
      <c r="Z73" s="19">
        <f t="shared" ca="1" si="6"/>
        <v>685</v>
      </c>
      <c r="AA73" s="18">
        <v>0</v>
      </c>
      <c r="AB73" s="19">
        <v>0</v>
      </c>
      <c r="AC73" s="19">
        <v>-7</v>
      </c>
      <c r="AD73" s="18">
        <v>0</v>
      </c>
      <c r="AE73" s="19">
        <v>0</v>
      </c>
      <c r="AF73" s="19">
        <v>270</v>
      </c>
      <c r="AG73" s="19">
        <v>415</v>
      </c>
      <c r="AH73" s="19">
        <v>0</v>
      </c>
      <c r="AI73" s="19">
        <v>7</v>
      </c>
      <c r="AJ73" s="19">
        <v>7</v>
      </c>
    </row>
    <row r="74" spans="1:36" x14ac:dyDescent="0.2">
      <c r="A74" t="s">
        <v>25</v>
      </c>
      <c r="B74" t="s">
        <v>29</v>
      </c>
      <c r="C74" t="s">
        <v>18</v>
      </c>
      <c r="D74" t="s">
        <v>8</v>
      </c>
      <c r="F74" t="str">
        <f t="shared" si="0"/>
        <v>Jamaica [#Country] [WuxG6jzaypt]|TX_PVLS.D.Age_Sex_Indication_HIVStatus.T.Routine||40-44|Female</v>
      </c>
      <c r="G74" s="31">
        <v>1158</v>
      </c>
      <c r="H74" s="31">
        <f t="shared" si="1"/>
        <v>24</v>
      </c>
      <c r="I74" s="31" cm="1">
        <f t="array" ref="I74">SUM(SUMIFS($L74:$U74,$L$14:$U$14,{"*TA*"}))</f>
        <v>1146</v>
      </c>
      <c r="J74" s="31" cm="1">
        <f t="array" ref="J74">SUM(SUMIFS($O74:$U74,$O$14:$U$14,{"*DSD*"}))</f>
        <v>24</v>
      </c>
      <c r="K74" s="31" cm="1">
        <f t="array" ref="K74">SUM(SUMIFS($O74:$U74,$O$14:$U$14,{"*TA*"}))</f>
        <v>1146</v>
      </c>
      <c r="L74" s="32">
        <v>0</v>
      </c>
      <c r="M74" s="33">
        <v>0</v>
      </c>
      <c r="N74" s="33">
        <v>-12</v>
      </c>
      <c r="O74" s="34">
        <v>0</v>
      </c>
      <c r="P74" s="35">
        <v>0</v>
      </c>
      <c r="Q74" s="35">
        <v>521</v>
      </c>
      <c r="R74" s="35">
        <v>625</v>
      </c>
      <c r="S74" s="35">
        <v>0</v>
      </c>
      <c r="T74" s="35">
        <v>12</v>
      </c>
      <c r="U74" s="35">
        <v>12</v>
      </c>
      <c r="V74" s="18">
        <f t="shared" ca="1" si="2"/>
        <v>1158</v>
      </c>
      <c r="W74" s="19">
        <f t="shared" ca="1" si="3"/>
        <v>24</v>
      </c>
      <c r="X74" s="19">
        <f t="shared" ca="1" si="4"/>
        <v>1146</v>
      </c>
      <c r="Y74" s="19">
        <f t="shared" ca="1" si="5"/>
        <v>24</v>
      </c>
      <c r="Z74" s="19">
        <f t="shared" ca="1" si="6"/>
        <v>1146</v>
      </c>
      <c r="AA74" s="18">
        <v>0</v>
      </c>
      <c r="AB74" s="19">
        <v>0</v>
      </c>
      <c r="AC74" s="19">
        <v>-12</v>
      </c>
      <c r="AD74" s="18">
        <v>0</v>
      </c>
      <c r="AE74" s="19">
        <v>0</v>
      </c>
      <c r="AF74" s="19">
        <v>521</v>
      </c>
      <c r="AG74" s="19">
        <v>625</v>
      </c>
      <c r="AH74" s="19">
        <v>0</v>
      </c>
      <c r="AI74" s="19">
        <v>12</v>
      </c>
      <c r="AJ74" s="19">
        <v>12</v>
      </c>
    </row>
    <row r="75" spans="1:36" x14ac:dyDescent="0.2">
      <c r="A75" t="s">
        <v>25</v>
      </c>
      <c r="B75" t="s">
        <v>29</v>
      </c>
      <c r="C75" t="s">
        <v>18</v>
      </c>
      <c r="D75" t="s">
        <v>9</v>
      </c>
      <c r="F75" t="str">
        <f t="shared" si="0"/>
        <v>Jamaica [#Country] [WuxG6jzaypt]|TX_PVLS.D.Age_Sex_Indication_HIVStatus.T.Routine||40-44|Male</v>
      </c>
      <c r="G75" s="31">
        <v>828</v>
      </c>
      <c r="H75" s="31">
        <f t="shared" si="1"/>
        <v>16</v>
      </c>
      <c r="I75" s="31" cm="1">
        <f t="array" ref="I75">SUM(SUMIFS($L75:$U75,$L$14:$U$14,{"*TA*"}))</f>
        <v>820</v>
      </c>
      <c r="J75" s="31" cm="1">
        <f t="array" ref="J75">SUM(SUMIFS($O75:$U75,$O$14:$U$14,{"*DSD*"}))</f>
        <v>16</v>
      </c>
      <c r="K75" s="31" cm="1">
        <f t="array" ref="K75">SUM(SUMIFS($O75:$U75,$O$14:$U$14,{"*TA*"}))</f>
        <v>820</v>
      </c>
      <c r="L75" s="32">
        <v>0</v>
      </c>
      <c r="M75" s="33">
        <v>0</v>
      </c>
      <c r="N75" s="33">
        <v>-8</v>
      </c>
      <c r="O75" s="34">
        <v>0</v>
      </c>
      <c r="P75" s="35">
        <v>0</v>
      </c>
      <c r="Q75" s="35">
        <v>331</v>
      </c>
      <c r="R75" s="35">
        <v>488.99999999999994</v>
      </c>
      <c r="S75" s="35">
        <v>0</v>
      </c>
      <c r="T75" s="35">
        <v>8</v>
      </c>
      <c r="U75" s="35">
        <v>8</v>
      </c>
      <c r="V75" s="18">
        <f t="shared" ca="1" si="2"/>
        <v>828</v>
      </c>
      <c r="W75" s="19">
        <f t="shared" ca="1" si="3"/>
        <v>16</v>
      </c>
      <c r="X75" s="19">
        <f t="shared" ca="1" si="4"/>
        <v>820</v>
      </c>
      <c r="Y75" s="19">
        <f t="shared" ca="1" si="5"/>
        <v>16</v>
      </c>
      <c r="Z75" s="19">
        <f t="shared" ca="1" si="6"/>
        <v>820</v>
      </c>
      <c r="AA75" s="18">
        <v>0</v>
      </c>
      <c r="AB75" s="19">
        <v>0</v>
      </c>
      <c r="AC75" s="19">
        <v>-8</v>
      </c>
      <c r="AD75" s="18">
        <v>0</v>
      </c>
      <c r="AE75" s="19">
        <v>0</v>
      </c>
      <c r="AF75" s="19">
        <v>331</v>
      </c>
      <c r="AG75" s="19">
        <v>488.99999999999994</v>
      </c>
      <c r="AH75" s="19">
        <v>0</v>
      </c>
      <c r="AI75" s="19">
        <v>8</v>
      </c>
      <c r="AJ75" s="19">
        <v>8</v>
      </c>
    </row>
    <row r="76" spans="1:36" x14ac:dyDescent="0.2">
      <c r="A76" t="s">
        <v>25</v>
      </c>
      <c r="B76" t="s">
        <v>29</v>
      </c>
      <c r="C76" t="s">
        <v>19</v>
      </c>
      <c r="D76" t="s">
        <v>8</v>
      </c>
      <c r="F76" t="str">
        <f t="shared" si="0"/>
        <v>Jamaica [#Country] [WuxG6jzaypt]|TX_PVLS.D.Age_Sex_Indication_HIVStatus.T.Routine||45-49|Female</v>
      </c>
      <c r="G76" s="31">
        <v>1038</v>
      </c>
      <c r="H76" s="31">
        <f t="shared" si="1"/>
        <v>20</v>
      </c>
      <c r="I76" s="31" cm="1">
        <f t="array" ref="I76">SUM(SUMIFS($L76:$U76,$L$14:$U$14,{"*TA*"}))</f>
        <v>1028</v>
      </c>
      <c r="J76" s="31" cm="1">
        <f t="array" ref="J76">SUM(SUMIFS($O76:$U76,$O$14:$U$14,{"*DSD*"}))</f>
        <v>20</v>
      </c>
      <c r="K76" s="31" cm="1">
        <f t="array" ref="K76">SUM(SUMIFS($O76:$U76,$O$14:$U$14,{"*TA*"}))</f>
        <v>1028</v>
      </c>
      <c r="L76" s="32">
        <v>0</v>
      </c>
      <c r="M76" s="33">
        <v>0</v>
      </c>
      <c r="N76" s="33">
        <v>-10</v>
      </c>
      <c r="O76" s="34">
        <v>0</v>
      </c>
      <c r="P76" s="35">
        <v>0</v>
      </c>
      <c r="Q76" s="35">
        <v>467</v>
      </c>
      <c r="R76" s="35">
        <v>561</v>
      </c>
      <c r="S76" s="35">
        <v>0</v>
      </c>
      <c r="T76" s="35">
        <v>10</v>
      </c>
      <c r="U76" s="35">
        <v>10</v>
      </c>
      <c r="V76" s="18">
        <f t="shared" ca="1" si="2"/>
        <v>1038</v>
      </c>
      <c r="W76" s="19">
        <f t="shared" ca="1" si="3"/>
        <v>20</v>
      </c>
      <c r="X76" s="19">
        <f t="shared" ca="1" si="4"/>
        <v>1028</v>
      </c>
      <c r="Y76" s="19">
        <f t="shared" ca="1" si="5"/>
        <v>20</v>
      </c>
      <c r="Z76" s="19">
        <f t="shared" ca="1" si="6"/>
        <v>1028</v>
      </c>
      <c r="AA76" s="18">
        <v>0</v>
      </c>
      <c r="AB76" s="19">
        <v>0</v>
      </c>
      <c r="AC76" s="19">
        <v>-10</v>
      </c>
      <c r="AD76" s="18">
        <v>0</v>
      </c>
      <c r="AE76" s="19">
        <v>0</v>
      </c>
      <c r="AF76" s="19">
        <v>467</v>
      </c>
      <c r="AG76" s="19">
        <v>561</v>
      </c>
      <c r="AH76" s="19">
        <v>0</v>
      </c>
      <c r="AI76" s="19">
        <v>10</v>
      </c>
      <c r="AJ76" s="19">
        <v>10</v>
      </c>
    </row>
    <row r="77" spans="1:36" x14ac:dyDescent="0.2">
      <c r="A77" t="s">
        <v>25</v>
      </c>
      <c r="B77" t="s">
        <v>29</v>
      </c>
      <c r="C77" t="s">
        <v>19</v>
      </c>
      <c r="D77" t="s">
        <v>9</v>
      </c>
      <c r="F77" t="str">
        <f t="shared" si="0"/>
        <v>Jamaica [#Country] [WuxG6jzaypt]|TX_PVLS.D.Age_Sex_Indication_HIVStatus.T.Routine||45-49|Male</v>
      </c>
      <c r="G77" s="31">
        <v>968</v>
      </c>
      <c r="H77" s="31">
        <f t="shared" si="1"/>
        <v>20</v>
      </c>
      <c r="I77" s="31" cm="1">
        <f t="array" ref="I77">SUM(SUMIFS($L77:$U77,$L$14:$U$14,{"*TA*"}))</f>
        <v>958</v>
      </c>
      <c r="J77" s="31" cm="1">
        <f t="array" ref="J77">SUM(SUMIFS($O77:$U77,$O$14:$U$14,{"*DSD*"}))</f>
        <v>20</v>
      </c>
      <c r="K77" s="31" cm="1">
        <f t="array" ref="K77">SUM(SUMIFS($O77:$U77,$O$14:$U$14,{"*TA*"}))</f>
        <v>958</v>
      </c>
      <c r="L77" s="32">
        <v>0</v>
      </c>
      <c r="M77" s="33">
        <v>0</v>
      </c>
      <c r="N77" s="33">
        <v>-10</v>
      </c>
      <c r="O77" s="34">
        <v>0</v>
      </c>
      <c r="P77" s="35">
        <v>0</v>
      </c>
      <c r="Q77" s="35">
        <v>348</v>
      </c>
      <c r="R77" s="35">
        <v>610</v>
      </c>
      <c r="S77" s="35">
        <v>0</v>
      </c>
      <c r="T77" s="35">
        <v>10</v>
      </c>
      <c r="U77" s="35">
        <v>10</v>
      </c>
      <c r="V77" s="18">
        <f t="shared" ca="1" si="2"/>
        <v>968</v>
      </c>
      <c r="W77" s="19">
        <f t="shared" ca="1" si="3"/>
        <v>20</v>
      </c>
      <c r="X77" s="19">
        <f t="shared" ca="1" si="4"/>
        <v>958</v>
      </c>
      <c r="Y77" s="19">
        <f t="shared" ca="1" si="5"/>
        <v>20</v>
      </c>
      <c r="Z77" s="19">
        <f t="shared" ca="1" si="6"/>
        <v>958</v>
      </c>
      <c r="AA77" s="18">
        <v>0</v>
      </c>
      <c r="AB77" s="19">
        <v>0</v>
      </c>
      <c r="AC77" s="19">
        <v>-10</v>
      </c>
      <c r="AD77" s="18">
        <v>0</v>
      </c>
      <c r="AE77" s="19">
        <v>0</v>
      </c>
      <c r="AF77" s="19">
        <v>348</v>
      </c>
      <c r="AG77" s="19">
        <v>610</v>
      </c>
      <c r="AH77" s="19">
        <v>0</v>
      </c>
      <c r="AI77" s="19">
        <v>10</v>
      </c>
      <c r="AJ77" s="19">
        <v>10</v>
      </c>
    </row>
    <row r="78" spans="1:36" x14ac:dyDescent="0.2">
      <c r="A78" t="s">
        <v>25</v>
      </c>
      <c r="B78" t="s">
        <v>29</v>
      </c>
      <c r="C78" t="s">
        <v>20</v>
      </c>
      <c r="D78" t="s">
        <v>8</v>
      </c>
      <c r="F78" t="str">
        <f t="shared" si="0"/>
        <v>Jamaica [#Country] [WuxG6jzaypt]|TX_PVLS.D.Age_Sex_Indication_HIVStatus.T.Routine||50+|Female</v>
      </c>
      <c r="G78" s="31">
        <v>2294</v>
      </c>
      <c r="H78" s="31">
        <f t="shared" si="1"/>
        <v>46</v>
      </c>
      <c r="I78" s="31" cm="1">
        <f t="array" ref="I78">SUM(SUMIFS($L78:$U78,$L$14:$U$14,{"*TA*"}))</f>
        <v>2271</v>
      </c>
      <c r="J78" s="31" cm="1">
        <f t="array" ref="J78">SUM(SUMIFS($O78:$U78,$O$14:$U$14,{"*DSD*"}))</f>
        <v>46</v>
      </c>
      <c r="K78" s="31" cm="1">
        <f t="array" ref="K78">SUM(SUMIFS($O78:$U78,$O$14:$U$14,{"*TA*"}))</f>
        <v>2271</v>
      </c>
      <c r="L78" s="32">
        <v>0</v>
      </c>
      <c r="M78" s="33">
        <v>0</v>
      </c>
      <c r="N78" s="33">
        <v>-23</v>
      </c>
      <c r="O78" s="34">
        <v>0</v>
      </c>
      <c r="P78" s="35">
        <v>0</v>
      </c>
      <c r="Q78" s="35">
        <v>872</v>
      </c>
      <c r="R78" s="35">
        <v>1399</v>
      </c>
      <c r="S78" s="35">
        <v>0</v>
      </c>
      <c r="T78" s="35">
        <v>23</v>
      </c>
      <c r="U78" s="35">
        <v>23</v>
      </c>
      <c r="V78" s="18">
        <f t="shared" ca="1" si="2"/>
        <v>2294</v>
      </c>
      <c r="W78" s="19">
        <f t="shared" ca="1" si="3"/>
        <v>46</v>
      </c>
      <c r="X78" s="19">
        <f t="shared" ca="1" si="4"/>
        <v>2271</v>
      </c>
      <c r="Y78" s="19">
        <f t="shared" ca="1" si="5"/>
        <v>46</v>
      </c>
      <c r="Z78" s="19">
        <f t="shared" ca="1" si="6"/>
        <v>2271</v>
      </c>
      <c r="AA78" s="18">
        <v>0</v>
      </c>
      <c r="AB78" s="19">
        <v>0</v>
      </c>
      <c r="AC78" s="19">
        <v>-23</v>
      </c>
      <c r="AD78" s="18">
        <v>0</v>
      </c>
      <c r="AE78" s="19">
        <v>0</v>
      </c>
      <c r="AF78" s="19">
        <v>872</v>
      </c>
      <c r="AG78" s="19">
        <v>1399</v>
      </c>
      <c r="AH78" s="19">
        <v>0</v>
      </c>
      <c r="AI78" s="19">
        <v>23</v>
      </c>
      <c r="AJ78" s="19">
        <v>23</v>
      </c>
    </row>
    <row r="79" spans="1:36" x14ac:dyDescent="0.2">
      <c r="A79" t="s">
        <v>25</v>
      </c>
      <c r="B79" t="s">
        <v>29</v>
      </c>
      <c r="C79" t="s">
        <v>20</v>
      </c>
      <c r="D79" t="s">
        <v>9</v>
      </c>
      <c r="F79" t="str">
        <f t="shared" si="0"/>
        <v>Jamaica [#Country] [WuxG6jzaypt]|TX_PVLS.D.Age_Sex_Indication_HIVStatus.T.Routine||50+|Male</v>
      </c>
      <c r="G79" s="31">
        <v>2511</v>
      </c>
      <c r="H79" s="31">
        <f t="shared" si="1"/>
        <v>50</v>
      </c>
      <c r="I79" s="31" cm="1">
        <f t="array" ref="I79">SUM(SUMIFS($L79:$U79,$L$14:$U$14,{"*TA*"}))</f>
        <v>2486</v>
      </c>
      <c r="J79" s="31" cm="1">
        <f t="array" ref="J79">SUM(SUMIFS($O79:$U79,$O$14:$U$14,{"*DSD*"}))</f>
        <v>50</v>
      </c>
      <c r="K79" s="31" cm="1">
        <f t="array" ref="K79">SUM(SUMIFS($O79:$U79,$O$14:$U$14,{"*TA*"}))</f>
        <v>2486</v>
      </c>
      <c r="L79" s="32">
        <v>0</v>
      </c>
      <c r="M79" s="33">
        <v>0</v>
      </c>
      <c r="N79" s="33">
        <v>-25</v>
      </c>
      <c r="O79" s="34">
        <v>0</v>
      </c>
      <c r="P79" s="35">
        <v>0</v>
      </c>
      <c r="Q79" s="35">
        <v>953.99999999999989</v>
      </c>
      <c r="R79" s="35">
        <v>1532</v>
      </c>
      <c r="S79" s="35">
        <v>0</v>
      </c>
      <c r="T79" s="35">
        <v>25</v>
      </c>
      <c r="U79" s="35">
        <v>25</v>
      </c>
      <c r="V79" s="18">
        <f t="shared" ca="1" si="2"/>
        <v>2511</v>
      </c>
      <c r="W79" s="19">
        <f t="shared" ca="1" si="3"/>
        <v>50</v>
      </c>
      <c r="X79" s="19">
        <f t="shared" ca="1" si="4"/>
        <v>2486</v>
      </c>
      <c r="Y79" s="19">
        <f t="shared" ca="1" si="5"/>
        <v>50</v>
      </c>
      <c r="Z79" s="19">
        <f t="shared" ca="1" si="6"/>
        <v>2486</v>
      </c>
      <c r="AA79" s="18">
        <v>0</v>
      </c>
      <c r="AB79" s="19">
        <v>0</v>
      </c>
      <c r="AC79" s="19">
        <v>-25</v>
      </c>
      <c r="AD79" s="18">
        <v>0</v>
      </c>
      <c r="AE79" s="19">
        <v>0</v>
      </c>
      <c r="AF79" s="19">
        <v>953.99999999999989</v>
      </c>
      <c r="AG79" s="19">
        <v>1532</v>
      </c>
      <c r="AH79" s="19">
        <v>0</v>
      </c>
      <c r="AI79" s="19">
        <v>25</v>
      </c>
      <c r="AJ79" s="19">
        <v>25</v>
      </c>
    </row>
    <row r="80" spans="1:36" x14ac:dyDescent="0.2">
      <c r="A80" t="s">
        <v>25</v>
      </c>
      <c r="B80" t="s">
        <v>30</v>
      </c>
      <c r="C80" t="s">
        <v>10</v>
      </c>
      <c r="D80" t="s">
        <v>8</v>
      </c>
      <c r="F80" t="str">
        <f t="shared" ref="F80:F143" si="7">$A80&amp;"|"&amp;$B80&amp;"|"&amp;IF($C80&lt;&gt;"","|"&amp;$C80,"")&amp;IF($D80&lt;&gt;"","|"&amp;$D80,"")&amp;IF($E80&lt;&gt;"","|"&amp;$E80,"")</f>
        <v>Jamaica [#Country] [WuxG6jzaypt]|TX_PVLS.N.Age_Sex_Indication_HIVStatus.T.Routine||01-04|Female</v>
      </c>
      <c r="G80" s="31">
        <v>7</v>
      </c>
      <c r="H80" s="31">
        <f t="shared" ref="H80:H143" si="8">SUM(SUMIFS($L80:$U80,$L$14:$U$14,"*DSD*"))</f>
        <v>0</v>
      </c>
      <c r="I80" s="31" cm="1">
        <f t="array" ref="I80">SUM(SUMIFS($L80:$U80,$L$14:$U$14,{"*TA*"}))</f>
        <v>7</v>
      </c>
      <c r="J80" s="31" cm="1">
        <f t="array" ref="J80">SUM(SUMIFS($O80:$U80,$O$14:$U$14,{"*DSD*"}))</f>
        <v>0</v>
      </c>
      <c r="K80" s="31" cm="1">
        <f t="array" ref="K80">SUM(SUMIFS($O80:$U80,$O$14:$U$14,{"*TA*"}))</f>
        <v>7</v>
      </c>
      <c r="L80" s="32">
        <v>0</v>
      </c>
      <c r="M80" s="33">
        <v>0</v>
      </c>
      <c r="N80" s="33">
        <v>0</v>
      </c>
      <c r="O80" s="34">
        <v>0</v>
      </c>
      <c r="P80" s="35">
        <v>0</v>
      </c>
      <c r="Q80" s="35">
        <v>7</v>
      </c>
      <c r="R80" s="35">
        <v>0</v>
      </c>
      <c r="S80" s="35">
        <v>0</v>
      </c>
      <c r="T80" s="35">
        <v>0</v>
      </c>
      <c r="U80" s="35">
        <v>0</v>
      </c>
      <c r="V80" s="18">
        <f t="shared" ref="V80:V143" ca="1" si="9">SUM(OFFSET($AA80,0,0,,$V$4))</f>
        <v>7</v>
      </c>
      <c r="W80" s="19">
        <f t="shared" ref="W80:W143" ca="1" si="10">SUMIFS(OFFSET($AA80,0,0,,$V$4),OFFSET($AA$14,0,0,,$V$4),"*DSD*")</f>
        <v>0</v>
      </c>
      <c r="X80" s="19">
        <f t="shared" ref="X80:X143" ca="1" si="11">SUMIFS(OFFSET($AA80,0,0,,$V$4),OFFSET($AA$14,0,0,,$V$4),"*TA*")</f>
        <v>7</v>
      </c>
      <c r="Y80" s="19">
        <f t="shared" ref="Y80:Y143" ca="1" si="12">SUMIFS(OFFSET($AD80,0,0,,$V$4-3),OFFSET($AD$14,0,0,,$V$4-3),"*DSD*")</f>
        <v>0</v>
      </c>
      <c r="Z80" s="19">
        <f t="shared" ref="Z80:Z143" ca="1" si="13">SUMIFS(OFFSET($AD80,0,0,,$V$4-3),OFFSET($AD$14,0,0,,$V$4-3),"*TA*")</f>
        <v>7</v>
      </c>
      <c r="AA80" s="18">
        <v>0</v>
      </c>
      <c r="AB80" s="19">
        <v>0</v>
      </c>
      <c r="AC80" s="19">
        <v>0</v>
      </c>
      <c r="AD80" s="18">
        <v>0</v>
      </c>
      <c r="AE80" s="19">
        <v>0</v>
      </c>
      <c r="AF80" s="19">
        <v>7</v>
      </c>
      <c r="AG80" s="19">
        <v>0</v>
      </c>
      <c r="AH80" s="19">
        <v>0</v>
      </c>
      <c r="AI80" s="19">
        <v>0</v>
      </c>
      <c r="AJ80" s="19">
        <v>0</v>
      </c>
    </row>
    <row r="81" spans="1:36" x14ac:dyDescent="0.2">
      <c r="A81" t="s">
        <v>25</v>
      </c>
      <c r="B81" t="s">
        <v>30</v>
      </c>
      <c r="C81" t="s">
        <v>10</v>
      </c>
      <c r="D81" t="s">
        <v>9</v>
      </c>
      <c r="F81" t="str">
        <f t="shared" si="7"/>
        <v>Jamaica [#Country] [WuxG6jzaypt]|TX_PVLS.N.Age_Sex_Indication_HIVStatus.T.Routine||01-04|Male</v>
      </c>
      <c r="G81" s="31">
        <v>3</v>
      </c>
      <c r="H81" s="31">
        <f t="shared" si="8"/>
        <v>0</v>
      </c>
      <c r="I81" s="31" cm="1">
        <f t="array" ref="I81">SUM(SUMIFS($L81:$U81,$L$14:$U$14,{"*TA*"}))</f>
        <v>3</v>
      </c>
      <c r="J81" s="31" cm="1">
        <f t="array" ref="J81">SUM(SUMIFS($O81:$U81,$O$14:$U$14,{"*DSD*"}))</f>
        <v>0</v>
      </c>
      <c r="K81" s="31" cm="1">
        <f t="array" ref="K81">SUM(SUMIFS($O81:$U81,$O$14:$U$14,{"*TA*"}))</f>
        <v>3</v>
      </c>
      <c r="L81" s="32">
        <v>0</v>
      </c>
      <c r="M81" s="33">
        <v>0</v>
      </c>
      <c r="N81" s="33">
        <v>0</v>
      </c>
      <c r="O81" s="34">
        <v>0</v>
      </c>
      <c r="P81" s="35">
        <v>0</v>
      </c>
      <c r="Q81" s="35">
        <v>3</v>
      </c>
      <c r="R81" s="35">
        <v>0</v>
      </c>
      <c r="S81" s="35">
        <v>0</v>
      </c>
      <c r="T81" s="35">
        <v>0</v>
      </c>
      <c r="U81" s="35">
        <v>0</v>
      </c>
      <c r="V81" s="18">
        <f t="shared" ca="1" si="9"/>
        <v>3</v>
      </c>
      <c r="W81" s="19">
        <f t="shared" ca="1" si="10"/>
        <v>0</v>
      </c>
      <c r="X81" s="19">
        <f t="shared" ca="1" si="11"/>
        <v>3</v>
      </c>
      <c r="Y81" s="19">
        <f t="shared" ca="1" si="12"/>
        <v>0</v>
      </c>
      <c r="Z81" s="19">
        <f t="shared" ca="1" si="13"/>
        <v>3</v>
      </c>
      <c r="AA81" s="18">
        <v>0</v>
      </c>
      <c r="AB81" s="19">
        <v>0</v>
      </c>
      <c r="AC81" s="19">
        <v>0</v>
      </c>
      <c r="AD81" s="18">
        <v>0</v>
      </c>
      <c r="AE81" s="19">
        <v>0</v>
      </c>
      <c r="AF81" s="19">
        <v>3</v>
      </c>
      <c r="AG81" s="19">
        <v>0</v>
      </c>
      <c r="AH81" s="19">
        <v>0</v>
      </c>
      <c r="AI81" s="19">
        <v>0</v>
      </c>
      <c r="AJ81" s="19">
        <v>0</v>
      </c>
    </row>
    <row r="82" spans="1:36" x14ac:dyDescent="0.2">
      <c r="A82" t="s">
        <v>25</v>
      </c>
      <c r="B82" t="s">
        <v>30</v>
      </c>
      <c r="C82" t="s">
        <v>11</v>
      </c>
      <c r="D82" t="s">
        <v>8</v>
      </c>
      <c r="F82" t="str">
        <f t="shared" si="7"/>
        <v>Jamaica [#Country] [WuxG6jzaypt]|TX_PVLS.N.Age_Sex_Indication_HIVStatus.T.Routine||05-09|Female</v>
      </c>
      <c r="G82" s="31">
        <v>8</v>
      </c>
      <c r="H82" s="31">
        <f t="shared" si="8"/>
        <v>0</v>
      </c>
      <c r="I82" s="31" cm="1">
        <f t="array" ref="I82">SUM(SUMIFS($L82:$U82,$L$14:$U$14,{"*TA*"}))</f>
        <v>8</v>
      </c>
      <c r="J82" s="31" cm="1">
        <f t="array" ref="J82">SUM(SUMIFS($O82:$U82,$O$14:$U$14,{"*DSD*"}))</f>
        <v>0</v>
      </c>
      <c r="K82" s="31" cm="1">
        <f t="array" ref="K82">SUM(SUMIFS($O82:$U82,$O$14:$U$14,{"*TA*"}))</f>
        <v>8</v>
      </c>
      <c r="L82" s="32">
        <v>0</v>
      </c>
      <c r="M82" s="33">
        <v>0</v>
      </c>
      <c r="N82" s="33">
        <v>0</v>
      </c>
      <c r="O82" s="34">
        <v>0</v>
      </c>
      <c r="P82" s="35">
        <v>0</v>
      </c>
      <c r="Q82" s="35">
        <v>8</v>
      </c>
      <c r="R82" s="35">
        <v>0</v>
      </c>
      <c r="S82" s="35">
        <v>0</v>
      </c>
      <c r="T82" s="35">
        <v>0</v>
      </c>
      <c r="U82" s="35">
        <v>0</v>
      </c>
      <c r="V82" s="18">
        <f t="shared" ca="1" si="9"/>
        <v>8</v>
      </c>
      <c r="W82" s="19">
        <f t="shared" ca="1" si="10"/>
        <v>0</v>
      </c>
      <c r="X82" s="19">
        <f t="shared" ca="1" si="11"/>
        <v>8</v>
      </c>
      <c r="Y82" s="19">
        <f t="shared" ca="1" si="12"/>
        <v>0</v>
      </c>
      <c r="Z82" s="19">
        <f t="shared" ca="1" si="13"/>
        <v>8</v>
      </c>
      <c r="AA82" s="18">
        <v>0</v>
      </c>
      <c r="AB82" s="19">
        <v>0</v>
      </c>
      <c r="AC82" s="19">
        <v>0</v>
      </c>
      <c r="AD82" s="18">
        <v>0</v>
      </c>
      <c r="AE82" s="19">
        <v>0</v>
      </c>
      <c r="AF82" s="19">
        <v>8</v>
      </c>
      <c r="AG82" s="19">
        <v>0</v>
      </c>
      <c r="AH82" s="19">
        <v>0</v>
      </c>
      <c r="AI82" s="19">
        <v>0</v>
      </c>
      <c r="AJ82" s="19">
        <v>0</v>
      </c>
    </row>
    <row r="83" spans="1:36" x14ac:dyDescent="0.2">
      <c r="A83" t="s">
        <v>25</v>
      </c>
      <c r="B83" t="s">
        <v>30</v>
      </c>
      <c r="C83" t="s">
        <v>11</v>
      </c>
      <c r="D83" t="s">
        <v>9</v>
      </c>
      <c r="F83" t="str">
        <f t="shared" si="7"/>
        <v>Jamaica [#Country] [WuxG6jzaypt]|TX_PVLS.N.Age_Sex_Indication_HIVStatus.T.Routine||05-09|Male</v>
      </c>
      <c r="G83" s="31">
        <v>3</v>
      </c>
      <c r="H83" s="31">
        <f t="shared" si="8"/>
        <v>0</v>
      </c>
      <c r="I83" s="31" cm="1">
        <f t="array" ref="I83">SUM(SUMIFS($L83:$U83,$L$14:$U$14,{"*TA*"}))</f>
        <v>3</v>
      </c>
      <c r="J83" s="31" cm="1">
        <f t="array" ref="J83">SUM(SUMIFS($O83:$U83,$O$14:$U$14,{"*DSD*"}))</f>
        <v>0</v>
      </c>
      <c r="K83" s="31" cm="1">
        <f t="array" ref="K83">SUM(SUMIFS($O83:$U83,$O$14:$U$14,{"*TA*"}))</f>
        <v>3</v>
      </c>
      <c r="L83" s="32">
        <v>0</v>
      </c>
      <c r="M83" s="33">
        <v>0</v>
      </c>
      <c r="N83" s="33">
        <v>0</v>
      </c>
      <c r="O83" s="34">
        <v>0</v>
      </c>
      <c r="P83" s="35">
        <v>0</v>
      </c>
      <c r="Q83" s="35">
        <v>3</v>
      </c>
      <c r="R83" s="35">
        <v>0</v>
      </c>
      <c r="S83" s="35">
        <v>0</v>
      </c>
      <c r="T83" s="35">
        <v>0</v>
      </c>
      <c r="U83" s="35">
        <v>0</v>
      </c>
      <c r="V83" s="18">
        <f t="shared" ca="1" si="9"/>
        <v>3</v>
      </c>
      <c r="W83" s="19">
        <f t="shared" ca="1" si="10"/>
        <v>0</v>
      </c>
      <c r="X83" s="19">
        <f t="shared" ca="1" si="11"/>
        <v>3</v>
      </c>
      <c r="Y83" s="19">
        <f t="shared" ca="1" si="12"/>
        <v>0</v>
      </c>
      <c r="Z83" s="19">
        <f t="shared" ca="1" si="13"/>
        <v>3</v>
      </c>
      <c r="AA83" s="18">
        <v>0</v>
      </c>
      <c r="AB83" s="19">
        <v>0</v>
      </c>
      <c r="AC83" s="19">
        <v>0</v>
      </c>
      <c r="AD83" s="18">
        <v>0</v>
      </c>
      <c r="AE83" s="19">
        <v>0</v>
      </c>
      <c r="AF83" s="19">
        <v>3</v>
      </c>
      <c r="AG83" s="19">
        <v>0</v>
      </c>
      <c r="AH83" s="19">
        <v>0</v>
      </c>
      <c r="AI83" s="19">
        <v>0</v>
      </c>
      <c r="AJ83" s="19">
        <v>0</v>
      </c>
    </row>
    <row r="84" spans="1:36" x14ac:dyDescent="0.2">
      <c r="A84" t="s">
        <v>25</v>
      </c>
      <c r="B84" t="s">
        <v>30</v>
      </c>
      <c r="C84" t="s">
        <v>12</v>
      </c>
      <c r="D84" t="s">
        <v>8</v>
      </c>
      <c r="F84" t="str">
        <f t="shared" si="7"/>
        <v>Jamaica [#Country] [WuxG6jzaypt]|TX_PVLS.N.Age_Sex_Indication_HIVStatus.T.Routine||10-14|Female</v>
      </c>
      <c r="G84" s="31">
        <v>11</v>
      </c>
      <c r="H84" s="31">
        <f t="shared" si="8"/>
        <v>0</v>
      </c>
      <c r="I84" s="31" cm="1">
        <f t="array" ref="I84">SUM(SUMIFS($L84:$U84,$L$14:$U$14,{"*TA*"}))</f>
        <v>11</v>
      </c>
      <c r="J84" s="31" cm="1">
        <f t="array" ref="J84">SUM(SUMIFS($O84:$U84,$O$14:$U$14,{"*DSD*"}))</f>
        <v>0</v>
      </c>
      <c r="K84" s="31" cm="1">
        <f t="array" ref="K84">SUM(SUMIFS($O84:$U84,$O$14:$U$14,{"*TA*"}))</f>
        <v>11</v>
      </c>
      <c r="L84" s="32">
        <v>0</v>
      </c>
      <c r="M84" s="33">
        <v>0</v>
      </c>
      <c r="N84" s="33">
        <v>0</v>
      </c>
      <c r="O84" s="34">
        <v>0</v>
      </c>
      <c r="P84" s="35">
        <v>0</v>
      </c>
      <c r="Q84" s="35">
        <v>11</v>
      </c>
      <c r="R84" s="35">
        <v>0</v>
      </c>
      <c r="S84" s="35">
        <v>0</v>
      </c>
      <c r="T84" s="35">
        <v>0</v>
      </c>
      <c r="U84" s="35">
        <v>0</v>
      </c>
      <c r="V84" s="18">
        <f t="shared" ca="1" si="9"/>
        <v>11</v>
      </c>
      <c r="W84" s="19">
        <f t="shared" ca="1" si="10"/>
        <v>0</v>
      </c>
      <c r="X84" s="19">
        <f t="shared" ca="1" si="11"/>
        <v>11</v>
      </c>
      <c r="Y84" s="19">
        <f t="shared" ca="1" si="12"/>
        <v>0</v>
      </c>
      <c r="Z84" s="19">
        <f t="shared" ca="1" si="13"/>
        <v>11</v>
      </c>
      <c r="AA84" s="18">
        <v>0</v>
      </c>
      <c r="AB84" s="19">
        <v>0</v>
      </c>
      <c r="AC84" s="19">
        <v>0</v>
      </c>
      <c r="AD84" s="18">
        <v>0</v>
      </c>
      <c r="AE84" s="19">
        <v>0</v>
      </c>
      <c r="AF84" s="19">
        <v>11</v>
      </c>
      <c r="AG84" s="19">
        <v>0</v>
      </c>
      <c r="AH84" s="19">
        <v>0</v>
      </c>
      <c r="AI84" s="19">
        <v>0</v>
      </c>
      <c r="AJ84" s="19">
        <v>0</v>
      </c>
    </row>
    <row r="85" spans="1:36" x14ac:dyDescent="0.2">
      <c r="A85" t="s">
        <v>25</v>
      </c>
      <c r="B85" t="s">
        <v>30</v>
      </c>
      <c r="C85" t="s">
        <v>12</v>
      </c>
      <c r="D85" t="s">
        <v>9</v>
      </c>
      <c r="F85" t="str">
        <f t="shared" si="7"/>
        <v>Jamaica [#Country] [WuxG6jzaypt]|TX_PVLS.N.Age_Sex_Indication_HIVStatus.T.Routine||10-14|Male</v>
      </c>
      <c r="G85" s="31">
        <v>9</v>
      </c>
      <c r="H85" s="31">
        <f t="shared" si="8"/>
        <v>0</v>
      </c>
      <c r="I85" s="31" cm="1">
        <f t="array" ref="I85">SUM(SUMIFS($L85:$U85,$L$14:$U$14,{"*TA*"}))</f>
        <v>9</v>
      </c>
      <c r="J85" s="31" cm="1">
        <f t="array" ref="J85">SUM(SUMIFS($O85:$U85,$O$14:$U$14,{"*DSD*"}))</f>
        <v>0</v>
      </c>
      <c r="K85" s="31" cm="1">
        <f t="array" ref="K85">SUM(SUMIFS($O85:$U85,$O$14:$U$14,{"*TA*"}))</f>
        <v>9</v>
      </c>
      <c r="L85" s="32">
        <v>0</v>
      </c>
      <c r="M85" s="33">
        <v>0</v>
      </c>
      <c r="N85" s="33">
        <v>0</v>
      </c>
      <c r="O85" s="34">
        <v>0</v>
      </c>
      <c r="P85" s="35">
        <v>0</v>
      </c>
      <c r="Q85" s="35">
        <v>6</v>
      </c>
      <c r="R85" s="35">
        <v>3</v>
      </c>
      <c r="S85" s="35">
        <v>0</v>
      </c>
      <c r="T85" s="35">
        <v>0</v>
      </c>
      <c r="U85" s="35">
        <v>0</v>
      </c>
      <c r="V85" s="18">
        <f t="shared" ca="1" si="9"/>
        <v>9</v>
      </c>
      <c r="W85" s="19">
        <f t="shared" ca="1" si="10"/>
        <v>0</v>
      </c>
      <c r="X85" s="19">
        <f t="shared" ca="1" si="11"/>
        <v>9</v>
      </c>
      <c r="Y85" s="19">
        <f t="shared" ca="1" si="12"/>
        <v>0</v>
      </c>
      <c r="Z85" s="19">
        <f t="shared" ca="1" si="13"/>
        <v>9</v>
      </c>
      <c r="AA85" s="18">
        <v>0</v>
      </c>
      <c r="AB85" s="19">
        <v>0</v>
      </c>
      <c r="AC85" s="19">
        <v>0</v>
      </c>
      <c r="AD85" s="18">
        <v>0</v>
      </c>
      <c r="AE85" s="19">
        <v>0</v>
      </c>
      <c r="AF85" s="19">
        <v>6</v>
      </c>
      <c r="AG85" s="19">
        <v>3</v>
      </c>
      <c r="AH85" s="19">
        <v>0</v>
      </c>
      <c r="AI85" s="19">
        <v>0</v>
      </c>
      <c r="AJ85" s="19">
        <v>0</v>
      </c>
    </row>
    <row r="86" spans="1:36" x14ac:dyDescent="0.2">
      <c r="A86" t="s">
        <v>25</v>
      </c>
      <c r="B86" t="s">
        <v>30</v>
      </c>
      <c r="C86" t="s">
        <v>13</v>
      </c>
      <c r="D86" t="s">
        <v>8</v>
      </c>
      <c r="F86" t="str">
        <f t="shared" si="7"/>
        <v>Jamaica [#Country] [WuxG6jzaypt]|TX_PVLS.N.Age_Sex_Indication_HIVStatus.T.Routine||15-19|Female</v>
      </c>
      <c r="G86" s="31">
        <v>92</v>
      </c>
      <c r="H86" s="31">
        <f t="shared" si="8"/>
        <v>4</v>
      </c>
      <c r="I86" s="31" cm="1">
        <f t="array" ref="I86">SUM(SUMIFS($L86:$U86,$L$14:$U$14,{"*TA*"}))</f>
        <v>90</v>
      </c>
      <c r="J86" s="31" cm="1">
        <f t="array" ref="J86">SUM(SUMIFS($O86:$U86,$O$14:$U$14,{"*DSD*"}))</f>
        <v>4</v>
      </c>
      <c r="K86" s="31" cm="1">
        <f t="array" ref="K86">SUM(SUMIFS($O86:$U86,$O$14:$U$14,{"*TA*"}))</f>
        <v>90</v>
      </c>
      <c r="L86" s="32">
        <v>0</v>
      </c>
      <c r="M86" s="33">
        <v>0</v>
      </c>
      <c r="N86" s="33">
        <v>-2</v>
      </c>
      <c r="O86" s="34">
        <v>0</v>
      </c>
      <c r="P86" s="35">
        <v>0</v>
      </c>
      <c r="Q86" s="35">
        <v>67</v>
      </c>
      <c r="R86" s="35">
        <v>23</v>
      </c>
      <c r="S86" s="35">
        <v>0</v>
      </c>
      <c r="T86" s="35">
        <v>2</v>
      </c>
      <c r="U86" s="35">
        <v>2</v>
      </c>
      <c r="V86" s="18">
        <f t="shared" ca="1" si="9"/>
        <v>92</v>
      </c>
      <c r="W86" s="19">
        <f t="shared" ca="1" si="10"/>
        <v>4</v>
      </c>
      <c r="X86" s="19">
        <f t="shared" ca="1" si="11"/>
        <v>90</v>
      </c>
      <c r="Y86" s="19">
        <f t="shared" ca="1" si="12"/>
        <v>4</v>
      </c>
      <c r="Z86" s="19">
        <f t="shared" ca="1" si="13"/>
        <v>90</v>
      </c>
      <c r="AA86" s="18">
        <v>0</v>
      </c>
      <c r="AB86" s="19">
        <v>0</v>
      </c>
      <c r="AC86" s="19">
        <v>-2</v>
      </c>
      <c r="AD86" s="18">
        <v>0</v>
      </c>
      <c r="AE86" s="19">
        <v>0</v>
      </c>
      <c r="AF86" s="19">
        <v>67</v>
      </c>
      <c r="AG86" s="19">
        <v>23</v>
      </c>
      <c r="AH86" s="19">
        <v>0</v>
      </c>
      <c r="AI86" s="19">
        <v>2</v>
      </c>
      <c r="AJ86" s="19">
        <v>2</v>
      </c>
    </row>
    <row r="87" spans="1:36" x14ac:dyDescent="0.2">
      <c r="A87" t="s">
        <v>25</v>
      </c>
      <c r="B87" t="s">
        <v>30</v>
      </c>
      <c r="C87" t="s">
        <v>13</v>
      </c>
      <c r="D87" t="s">
        <v>9</v>
      </c>
      <c r="F87" t="str">
        <f t="shared" si="7"/>
        <v>Jamaica [#Country] [WuxG6jzaypt]|TX_PVLS.N.Age_Sex_Indication_HIVStatus.T.Routine||15-19|Male</v>
      </c>
      <c r="G87" s="31">
        <v>52</v>
      </c>
      <c r="H87" s="31">
        <f t="shared" si="8"/>
        <v>2</v>
      </c>
      <c r="I87" s="31" cm="1">
        <f t="array" ref="I87">SUM(SUMIFS($L87:$U87,$L$14:$U$14,{"*TA*"}))</f>
        <v>51</v>
      </c>
      <c r="J87" s="31" cm="1">
        <f t="array" ref="J87">SUM(SUMIFS($O87:$U87,$O$14:$U$14,{"*DSD*"}))</f>
        <v>2</v>
      </c>
      <c r="K87" s="31" cm="1">
        <f t="array" ref="K87">SUM(SUMIFS($O87:$U87,$O$14:$U$14,{"*TA*"}))</f>
        <v>51</v>
      </c>
      <c r="L87" s="32">
        <v>0</v>
      </c>
      <c r="M87" s="33">
        <v>0</v>
      </c>
      <c r="N87" s="33">
        <v>-1</v>
      </c>
      <c r="O87" s="34">
        <v>0</v>
      </c>
      <c r="P87" s="35">
        <v>0</v>
      </c>
      <c r="Q87" s="35">
        <v>35</v>
      </c>
      <c r="R87" s="35">
        <v>16</v>
      </c>
      <c r="S87" s="35">
        <v>0</v>
      </c>
      <c r="T87" s="35">
        <v>1</v>
      </c>
      <c r="U87" s="35">
        <v>1</v>
      </c>
      <c r="V87" s="18">
        <f t="shared" ca="1" si="9"/>
        <v>52</v>
      </c>
      <c r="W87" s="19">
        <f t="shared" ca="1" si="10"/>
        <v>2</v>
      </c>
      <c r="X87" s="19">
        <f t="shared" ca="1" si="11"/>
        <v>51</v>
      </c>
      <c r="Y87" s="19">
        <f t="shared" ca="1" si="12"/>
        <v>2</v>
      </c>
      <c r="Z87" s="19">
        <f t="shared" ca="1" si="13"/>
        <v>51</v>
      </c>
      <c r="AA87" s="18">
        <v>0</v>
      </c>
      <c r="AB87" s="19">
        <v>0</v>
      </c>
      <c r="AC87" s="19">
        <v>-1</v>
      </c>
      <c r="AD87" s="18">
        <v>0</v>
      </c>
      <c r="AE87" s="19">
        <v>0</v>
      </c>
      <c r="AF87" s="19">
        <v>35</v>
      </c>
      <c r="AG87" s="19">
        <v>16</v>
      </c>
      <c r="AH87" s="19">
        <v>0</v>
      </c>
      <c r="AI87" s="19">
        <v>1</v>
      </c>
      <c r="AJ87" s="19">
        <v>1</v>
      </c>
    </row>
    <row r="88" spans="1:36" x14ac:dyDescent="0.2">
      <c r="A88" t="s">
        <v>25</v>
      </c>
      <c r="B88" t="s">
        <v>30</v>
      </c>
      <c r="C88" t="s">
        <v>14</v>
      </c>
      <c r="D88" t="s">
        <v>8</v>
      </c>
      <c r="F88" t="str">
        <f t="shared" si="7"/>
        <v>Jamaica [#Country] [WuxG6jzaypt]|TX_PVLS.N.Age_Sex_Indication_HIVStatus.T.Routine||20-24|Female</v>
      </c>
      <c r="G88" s="31">
        <v>370</v>
      </c>
      <c r="H88" s="31">
        <f t="shared" si="8"/>
        <v>14</v>
      </c>
      <c r="I88" s="31" cm="1">
        <f t="array" ref="I88">SUM(SUMIFS($L88:$U88,$L$14:$U$14,{"*TA*"}))</f>
        <v>363</v>
      </c>
      <c r="J88" s="31" cm="1">
        <f t="array" ref="J88">SUM(SUMIFS($O88:$U88,$O$14:$U$14,{"*DSD*"}))</f>
        <v>14</v>
      </c>
      <c r="K88" s="31" cm="1">
        <f t="array" ref="K88">SUM(SUMIFS($O88:$U88,$O$14:$U$14,{"*TA*"}))</f>
        <v>363</v>
      </c>
      <c r="L88" s="32">
        <v>0</v>
      </c>
      <c r="M88" s="33">
        <v>0</v>
      </c>
      <c r="N88" s="33">
        <v>-7</v>
      </c>
      <c r="O88" s="34">
        <v>0</v>
      </c>
      <c r="P88" s="35">
        <v>0</v>
      </c>
      <c r="Q88" s="35">
        <v>241</v>
      </c>
      <c r="R88" s="35">
        <v>122</v>
      </c>
      <c r="S88" s="35">
        <v>0</v>
      </c>
      <c r="T88" s="35">
        <v>7</v>
      </c>
      <c r="U88" s="35">
        <v>7</v>
      </c>
      <c r="V88" s="18">
        <f t="shared" ca="1" si="9"/>
        <v>370</v>
      </c>
      <c r="W88" s="19">
        <f t="shared" ca="1" si="10"/>
        <v>14</v>
      </c>
      <c r="X88" s="19">
        <f t="shared" ca="1" si="11"/>
        <v>363</v>
      </c>
      <c r="Y88" s="19">
        <f t="shared" ca="1" si="12"/>
        <v>14</v>
      </c>
      <c r="Z88" s="19">
        <f t="shared" ca="1" si="13"/>
        <v>363</v>
      </c>
      <c r="AA88" s="18">
        <v>0</v>
      </c>
      <c r="AB88" s="19">
        <v>0</v>
      </c>
      <c r="AC88" s="19">
        <v>-7</v>
      </c>
      <c r="AD88" s="18">
        <v>0</v>
      </c>
      <c r="AE88" s="19">
        <v>0</v>
      </c>
      <c r="AF88" s="19">
        <v>241</v>
      </c>
      <c r="AG88" s="19">
        <v>122</v>
      </c>
      <c r="AH88" s="19">
        <v>0</v>
      </c>
      <c r="AI88" s="19">
        <v>7</v>
      </c>
      <c r="AJ88" s="19">
        <v>7</v>
      </c>
    </row>
    <row r="89" spans="1:36" x14ac:dyDescent="0.2">
      <c r="A89" t="s">
        <v>25</v>
      </c>
      <c r="B89" t="s">
        <v>30</v>
      </c>
      <c r="C89" t="s">
        <v>14</v>
      </c>
      <c r="D89" t="s">
        <v>9</v>
      </c>
      <c r="F89" t="str">
        <f t="shared" si="7"/>
        <v>Jamaica [#Country] [WuxG6jzaypt]|TX_PVLS.N.Age_Sex_Indication_HIVStatus.T.Routine||20-24|Male</v>
      </c>
      <c r="G89" s="31">
        <v>263</v>
      </c>
      <c r="H89" s="31">
        <f t="shared" si="8"/>
        <v>6</v>
      </c>
      <c r="I89" s="31" cm="1">
        <f t="array" ref="I89">SUM(SUMIFS($L89:$U89,$L$14:$U$14,{"*TA*"}))</f>
        <v>260</v>
      </c>
      <c r="J89" s="31" cm="1">
        <f t="array" ref="J89">SUM(SUMIFS($O89:$U89,$O$14:$U$14,{"*DSD*"}))</f>
        <v>6</v>
      </c>
      <c r="K89" s="31" cm="1">
        <f t="array" ref="K89">SUM(SUMIFS($O89:$U89,$O$14:$U$14,{"*TA*"}))</f>
        <v>260</v>
      </c>
      <c r="L89" s="32">
        <v>0</v>
      </c>
      <c r="M89" s="33">
        <v>0</v>
      </c>
      <c r="N89" s="33">
        <v>-3</v>
      </c>
      <c r="O89" s="34">
        <v>0</v>
      </c>
      <c r="P89" s="35">
        <v>0</v>
      </c>
      <c r="Q89" s="35">
        <v>147</v>
      </c>
      <c r="R89" s="35">
        <v>113</v>
      </c>
      <c r="S89" s="35">
        <v>0</v>
      </c>
      <c r="T89" s="35">
        <v>3</v>
      </c>
      <c r="U89" s="35">
        <v>3</v>
      </c>
      <c r="V89" s="18">
        <f t="shared" ca="1" si="9"/>
        <v>263</v>
      </c>
      <c r="W89" s="19">
        <f t="shared" ca="1" si="10"/>
        <v>6</v>
      </c>
      <c r="X89" s="19">
        <f t="shared" ca="1" si="11"/>
        <v>260</v>
      </c>
      <c r="Y89" s="19">
        <f t="shared" ca="1" si="12"/>
        <v>6</v>
      </c>
      <c r="Z89" s="19">
        <f t="shared" ca="1" si="13"/>
        <v>260</v>
      </c>
      <c r="AA89" s="18">
        <v>0</v>
      </c>
      <c r="AB89" s="19">
        <v>0</v>
      </c>
      <c r="AC89" s="19">
        <v>-3</v>
      </c>
      <c r="AD89" s="18">
        <v>0</v>
      </c>
      <c r="AE89" s="19">
        <v>0</v>
      </c>
      <c r="AF89" s="19">
        <v>147</v>
      </c>
      <c r="AG89" s="19">
        <v>113</v>
      </c>
      <c r="AH89" s="19">
        <v>0</v>
      </c>
      <c r="AI89" s="19">
        <v>3</v>
      </c>
      <c r="AJ89" s="19">
        <v>3</v>
      </c>
    </row>
    <row r="90" spans="1:36" x14ac:dyDescent="0.2">
      <c r="A90" t="s">
        <v>25</v>
      </c>
      <c r="B90" t="s">
        <v>30</v>
      </c>
      <c r="C90" t="s">
        <v>15</v>
      </c>
      <c r="D90" t="s">
        <v>8</v>
      </c>
      <c r="F90" t="str">
        <f t="shared" si="7"/>
        <v>Jamaica [#Country] [WuxG6jzaypt]|TX_PVLS.N.Age_Sex_Indication_HIVStatus.T.Routine||25-29|Female</v>
      </c>
      <c r="G90" s="31">
        <v>595</v>
      </c>
      <c r="H90" s="31">
        <f t="shared" si="8"/>
        <v>12</v>
      </c>
      <c r="I90" s="31" cm="1">
        <f t="array" ref="I90">SUM(SUMIFS($L90:$U90,$L$14:$U$14,{"*TA*"}))</f>
        <v>589</v>
      </c>
      <c r="J90" s="31" cm="1">
        <f t="array" ref="J90">SUM(SUMIFS($O90:$U90,$O$14:$U$14,{"*DSD*"}))</f>
        <v>12</v>
      </c>
      <c r="K90" s="31" cm="1">
        <f t="array" ref="K90">SUM(SUMIFS($O90:$U90,$O$14:$U$14,{"*TA*"}))</f>
        <v>589</v>
      </c>
      <c r="L90" s="32">
        <v>0</v>
      </c>
      <c r="M90" s="33">
        <v>0</v>
      </c>
      <c r="N90" s="33">
        <v>-6</v>
      </c>
      <c r="O90" s="34">
        <v>0</v>
      </c>
      <c r="P90" s="35">
        <v>0</v>
      </c>
      <c r="Q90" s="35">
        <v>351</v>
      </c>
      <c r="R90" s="35">
        <v>238</v>
      </c>
      <c r="S90" s="35">
        <v>0</v>
      </c>
      <c r="T90" s="35">
        <v>6</v>
      </c>
      <c r="U90" s="35">
        <v>6</v>
      </c>
      <c r="V90" s="18">
        <f t="shared" ca="1" si="9"/>
        <v>595</v>
      </c>
      <c r="W90" s="19">
        <f t="shared" ca="1" si="10"/>
        <v>12</v>
      </c>
      <c r="X90" s="19">
        <f t="shared" ca="1" si="11"/>
        <v>589</v>
      </c>
      <c r="Y90" s="19">
        <f t="shared" ca="1" si="12"/>
        <v>12</v>
      </c>
      <c r="Z90" s="19">
        <f t="shared" ca="1" si="13"/>
        <v>589</v>
      </c>
      <c r="AA90" s="18">
        <v>0</v>
      </c>
      <c r="AB90" s="19">
        <v>0</v>
      </c>
      <c r="AC90" s="19">
        <v>-6</v>
      </c>
      <c r="AD90" s="18">
        <v>0</v>
      </c>
      <c r="AE90" s="19">
        <v>0</v>
      </c>
      <c r="AF90" s="19">
        <v>351</v>
      </c>
      <c r="AG90" s="19">
        <v>238</v>
      </c>
      <c r="AH90" s="19">
        <v>0</v>
      </c>
      <c r="AI90" s="19">
        <v>6</v>
      </c>
      <c r="AJ90" s="19">
        <v>6</v>
      </c>
    </row>
    <row r="91" spans="1:36" x14ac:dyDescent="0.2">
      <c r="A91" t="s">
        <v>25</v>
      </c>
      <c r="B91" t="s">
        <v>30</v>
      </c>
      <c r="C91" t="s">
        <v>15</v>
      </c>
      <c r="D91" t="s">
        <v>9</v>
      </c>
      <c r="F91" t="str">
        <f t="shared" si="7"/>
        <v>Jamaica [#Country] [WuxG6jzaypt]|TX_PVLS.N.Age_Sex_Indication_HIVStatus.T.Routine||25-29|Male</v>
      </c>
      <c r="G91" s="31">
        <v>467</v>
      </c>
      <c r="H91" s="31">
        <f t="shared" si="8"/>
        <v>10</v>
      </c>
      <c r="I91" s="31" cm="1">
        <f t="array" ref="I91">SUM(SUMIFS($L91:$U91,$L$14:$U$14,{"*TA*"}))</f>
        <v>462</v>
      </c>
      <c r="J91" s="31" cm="1">
        <f t="array" ref="J91">SUM(SUMIFS($O91:$U91,$O$14:$U$14,{"*DSD*"}))</f>
        <v>10</v>
      </c>
      <c r="K91" s="31" cm="1">
        <f t="array" ref="K91">SUM(SUMIFS($O91:$U91,$O$14:$U$14,{"*TA*"}))</f>
        <v>462</v>
      </c>
      <c r="L91" s="32">
        <v>0</v>
      </c>
      <c r="M91" s="33">
        <v>0</v>
      </c>
      <c r="N91" s="33">
        <v>-5</v>
      </c>
      <c r="O91" s="34">
        <v>0</v>
      </c>
      <c r="P91" s="35">
        <v>0</v>
      </c>
      <c r="Q91" s="35">
        <v>251.99999999999997</v>
      </c>
      <c r="R91" s="35">
        <v>210</v>
      </c>
      <c r="S91" s="35">
        <v>0</v>
      </c>
      <c r="T91" s="35">
        <v>5</v>
      </c>
      <c r="U91" s="35">
        <v>5</v>
      </c>
      <c r="V91" s="18">
        <f t="shared" ca="1" si="9"/>
        <v>467</v>
      </c>
      <c r="W91" s="19">
        <f t="shared" ca="1" si="10"/>
        <v>10</v>
      </c>
      <c r="X91" s="19">
        <f t="shared" ca="1" si="11"/>
        <v>462</v>
      </c>
      <c r="Y91" s="19">
        <f t="shared" ca="1" si="12"/>
        <v>10</v>
      </c>
      <c r="Z91" s="19">
        <f t="shared" ca="1" si="13"/>
        <v>462</v>
      </c>
      <c r="AA91" s="18">
        <v>0</v>
      </c>
      <c r="AB91" s="19">
        <v>0</v>
      </c>
      <c r="AC91" s="19">
        <v>-5</v>
      </c>
      <c r="AD91" s="18">
        <v>0</v>
      </c>
      <c r="AE91" s="19">
        <v>0</v>
      </c>
      <c r="AF91" s="19">
        <v>251.99999999999997</v>
      </c>
      <c r="AG91" s="19">
        <v>210</v>
      </c>
      <c r="AH91" s="19">
        <v>0</v>
      </c>
      <c r="AI91" s="19">
        <v>5</v>
      </c>
      <c r="AJ91" s="19">
        <v>5</v>
      </c>
    </row>
    <row r="92" spans="1:36" x14ac:dyDescent="0.2">
      <c r="A92" t="s">
        <v>25</v>
      </c>
      <c r="B92" t="s">
        <v>30</v>
      </c>
      <c r="C92" t="s">
        <v>16</v>
      </c>
      <c r="D92" t="s">
        <v>8</v>
      </c>
      <c r="F92" t="str">
        <f t="shared" si="7"/>
        <v>Jamaica [#Country] [WuxG6jzaypt]|TX_PVLS.N.Age_Sex_Indication_HIVStatus.T.Routine||30-34|Female</v>
      </c>
      <c r="G92" s="31">
        <v>856</v>
      </c>
      <c r="H92" s="31">
        <f t="shared" si="8"/>
        <v>52</v>
      </c>
      <c r="I92" s="31" cm="1">
        <f t="array" ref="I92">SUM(SUMIFS($L92:$U92,$L$14:$U$14,{"*TA*"}))</f>
        <v>830</v>
      </c>
      <c r="J92" s="31" cm="1">
        <f t="array" ref="J92">SUM(SUMIFS($O92:$U92,$O$14:$U$14,{"*DSD*"}))</f>
        <v>52</v>
      </c>
      <c r="K92" s="31" cm="1">
        <f t="array" ref="K92">SUM(SUMIFS($O92:$U92,$O$14:$U$14,{"*TA*"}))</f>
        <v>830</v>
      </c>
      <c r="L92" s="32">
        <v>0</v>
      </c>
      <c r="M92" s="33">
        <v>0</v>
      </c>
      <c r="N92" s="33">
        <v>-26</v>
      </c>
      <c r="O92" s="34">
        <v>0</v>
      </c>
      <c r="P92" s="35">
        <v>0</v>
      </c>
      <c r="Q92" s="35">
        <v>411</v>
      </c>
      <c r="R92" s="35">
        <v>419</v>
      </c>
      <c r="S92" s="35">
        <v>0</v>
      </c>
      <c r="T92" s="35">
        <v>26</v>
      </c>
      <c r="U92" s="35">
        <v>26</v>
      </c>
      <c r="V92" s="18">
        <f t="shared" ca="1" si="9"/>
        <v>856</v>
      </c>
      <c r="W92" s="19">
        <f t="shared" ca="1" si="10"/>
        <v>52</v>
      </c>
      <c r="X92" s="19">
        <f t="shared" ca="1" si="11"/>
        <v>830</v>
      </c>
      <c r="Y92" s="19">
        <f t="shared" ca="1" si="12"/>
        <v>52</v>
      </c>
      <c r="Z92" s="19">
        <f t="shared" ca="1" si="13"/>
        <v>830</v>
      </c>
      <c r="AA92" s="18">
        <v>0</v>
      </c>
      <c r="AB92" s="19">
        <v>0</v>
      </c>
      <c r="AC92" s="19">
        <v>-26</v>
      </c>
      <c r="AD92" s="18">
        <v>0</v>
      </c>
      <c r="AE92" s="19">
        <v>0</v>
      </c>
      <c r="AF92" s="19">
        <v>411</v>
      </c>
      <c r="AG92" s="19">
        <v>419</v>
      </c>
      <c r="AH92" s="19">
        <v>0</v>
      </c>
      <c r="AI92" s="19">
        <v>26</v>
      </c>
      <c r="AJ92" s="19">
        <v>26</v>
      </c>
    </row>
    <row r="93" spans="1:36" x14ac:dyDescent="0.2">
      <c r="A93" t="s">
        <v>25</v>
      </c>
      <c r="B93" t="s">
        <v>30</v>
      </c>
      <c r="C93" t="s">
        <v>16</v>
      </c>
      <c r="D93" t="s">
        <v>9</v>
      </c>
      <c r="F93" t="str">
        <f t="shared" si="7"/>
        <v>Jamaica [#Country] [WuxG6jzaypt]|TX_PVLS.N.Age_Sex_Indication_HIVStatus.T.Routine||30-34|Male</v>
      </c>
      <c r="G93" s="31">
        <v>516</v>
      </c>
      <c r="H93" s="31">
        <f t="shared" si="8"/>
        <v>10</v>
      </c>
      <c r="I93" s="31" cm="1">
        <f t="array" ref="I93">SUM(SUMIFS($L93:$U93,$L$14:$U$14,{"*TA*"}))</f>
        <v>511</v>
      </c>
      <c r="J93" s="31" cm="1">
        <f t="array" ref="J93">SUM(SUMIFS($O93:$U93,$O$14:$U$14,{"*DSD*"}))</f>
        <v>10</v>
      </c>
      <c r="K93" s="31" cm="1">
        <f t="array" ref="K93">SUM(SUMIFS($O93:$U93,$O$14:$U$14,{"*TA*"}))</f>
        <v>511</v>
      </c>
      <c r="L93" s="32">
        <v>0</v>
      </c>
      <c r="M93" s="33">
        <v>0</v>
      </c>
      <c r="N93" s="33">
        <v>-5</v>
      </c>
      <c r="O93" s="34">
        <v>0</v>
      </c>
      <c r="P93" s="35">
        <v>0</v>
      </c>
      <c r="Q93" s="35">
        <v>227</v>
      </c>
      <c r="R93" s="35">
        <v>284</v>
      </c>
      <c r="S93" s="35">
        <v>0</v>
      </c>
      <c r="T93" s="35">
        <v>5</v>
      </c>
      <c r="U93" s="35">
        <v>5</v>
      </c>
      <c r="V93" s="18">
        <f t="shared" ca="1" si="9"/>
        <v>516</v>
      </c>
      <c r="W93" s="19">
        <f t="shared" ca="1" si="10"/>
        <v>10</v>
      </c>
      <c r="X93" s="19">
        <f t="shared" ca="1" si="11"/>
        <v>511</v>
      </c>
      <c r="Y93" s="19">
        <f t="shared" ca="1" si="12"/>
        <v>10</v>
      </c>
      <c r="Z93" s="19">
        <f t="shared" ca="1" si="13"/>
        <v>511</v>
      </c>
      <c r="AA93" s="18">
        <v>0</v>
      </c>
      <c r="AB93" s="19">
        <v>0</v>
      </c>
      <c r="AC93" s="19">
        <v>-5</v>
      </c>
      <c r="AD93" s="18">
        <v>0</v>
      </c>
      <c r="AE93" s="19">
        <v>0</v>
      </c>
      <c r="AF93" s="19">
        <v>227</v>
      </c>
      <c r="AG93" s="19">
        <v>284</v>
      </c>
      <c r="AH93" s="19">
        <v>0</v>
      </c>
      <c r="AI93" s="19">
        <v>5</v>
      </c>
      <c r="AJ93" s="19">
        <v>5</v>
      </c>
    </row>
    <row r="94" spans="1:36" x14ac:dyDescent="0.2">
      <c r="A94" t="s">
        <v>25</v>
      </c>
      <c r="B94" t="s">
        <v>30</v>
      </c>
      <c r="C94" t="s">
        <v>17</v>
      </c>
      <c r="D94" t="s">
        <v>8</v>
      </c>
      <c r="F94" t="str">
        <f t="shared" si="7"/>
        <v>Jamaica [#Country] [WuxG6jzaypt]|TX_PVLS.N.Age_Sex_Indication_HIVStatus.T.Routine||35-39|Female</v>
      </c>
      <c r="G94" s="31">
        <v>985</v>
      </c>
      <c r="H94" s="31">
        <f t="shared" si="8"/>
        <v>40</v>
      </c>
      <c r="I94" s="31" cm="1">
        <f t="array" ref="I94">SUM(SUMIFS($L94:$U94,$L$14:$U$14,{"*TA*"}))</f>
        <v>965</v>
      </c>
      <c r="J94" s="31" cm="1">
        <f t="array" ref="J94">SUM(SUMIFS($O94:$U94,$O$14:$U$14,{"*DSD*"}))</f>
        <v>40</v>
      </c>
      <c r="K94" s="31" cm="1">
        <f t="array" ref="K94">SUM(SUMIFS($O94:$U94,$O$14:$U$14,{"*TA*"}))</f>
        <v>965</v>
      </c>
      <c r="L94" s="32">
        <v>0</v>
      </c>
      <c r="M94" s="33">
        <v>0</v>
      </c>
      <c r="N94" s="33">
        <v>-20</v>
      </c>
      <c r="O94" s="34">
        <v>0</v>
      </c>
      <c r="P94" s="35">
        <v>0</v>
      </c>
      <c r="Q94" s="35">
        <v>443</v>
      </c>
      <c r="R94" s="35">
        <v>522</v>
      </c>
      <c r="S94" s="35">
        <v>0</v>
      </c>
      <c r="T94" s="35">
        <v>20</v>
      </c>
      <c r="U94" s="35">
        <v>20</v>
      </c>
      <c r="V94" s="18">
        <f t="shared" ca="1" si="9"/>
        <v>985</v>
      </c>
      <c r="W94" s="19">
        <f t="shared" ca="1" si="10"/>
        <v>40</v>
      </c>
      <c r="X94" s="19">
        <f t="shared" ca="1" si="11"/>
        <v>965</v>
      </c>
      <c r="Y94" s="19">
        <f t="shared" ca="1" si="12"/>
        <v>40</v>
      </c>
      <c r="Z94" s="19">
        <f t="shared" ca="1" si="13"/>
        <v>965</v>
      </c>
      <c r="AA94" s="18">
        <v>0</v>
      </c>
      <c r="AB94" s="19">
        <v>0</v>
      </c>
      <c r="AC94" s="19">
        <v>-20</v>
      </c>
      <c r="AD94" s="18">
        <v>0</v>
      </c>
      <c r="AE94" s="19">
        <v>0</v>
      </c>
      <c r="AF94" s="19">
        <v>443</v>
      </c>
      <c r="AG94" s="19">
        <v>522</v>
      </c>
      <c r="AH94" s="19">
        <v>0</v>
      </c>
      <c r="AI94" s="19">
        <v>20</v>
      </c>
      <c r="AJ94" s="19">
        <v>20</v>
      </c>
    </row>
    <row r="95" spans="1:36" x14ac:dyDescent="0.2">
      <c r="A95" t="s">
        <v>25</v>
      </c>
      <c r="B95" t="s">
        <v>30</v>
      </c>
      <c r="C95" t="s">
        <v>17</v>
      </c>
      <c r="D95" t="s">
        <v>9</v>
      </c>
      <c r="F95" t="str">
        <f t="shared" si="7"/>
        <v>Jamaica [#Country] [WuxG6jzaypt]|TX_PVLS.N.Age_Sex_Indication_HIVStatus.T.Routine||35-39|Male</v>
      </c>
      <c r="G95" s="31">
        <v>616</v>
      </c>
      <c r="H95" s="31">
        <f t="shared" si="8"/>
        <v>12</v>
      </c>
      <c r="I95" s="31" cm="1">
        <f t="array" ref="I95">SUM(SUMIFS($L95:$U95,$L$14:$U$14,{"*TA*"}))</f>
        <v>610</v>
      </c>
      <c r="J95" s="31" cm="1">
        <f t="array" ref="J95">SUM(SUMIFS($O95:$U95,$O$14:$U$14,{"*DSD*"}))</f>
        <v>12</v>
      </c>
      <c r="K95" s="31" cm="1">
        <f t="array" ref="K95">SUM(SUMIFS($O95:$U95,$O$14:$U$14,{"*TA*"}))</f>
        <v>610</v>
      </c>
      <c r="L95" s="32">
        <v>0</v>
      </c>
      <c r="M95" s="33">
        <v>0</v>
      </c>
      <c r="N95" s="33">
        <v>-6</v>
      </c>
      <c r="O95" s="34">
        <v>0</v>
      </c>
      <c r="P95" s="35">
        <v>0</v>
      </c>
      <c r="Q95" s="35">
        <v>253</v>
      </c>
      <c r="R95" s="35">
        <v>357</v>
      </c>
      <c r="S95" s="35">
        <v>0</v>
      </c>
      <c r="T95" s="35">
        <v>6</v>
      </c>
      <c r="U95" s="35">
        <v>6</v>
      </c>
      <c r="V95" s="18">
        <f t="shared" ca="1" si="9"/>
        <v>616</v>
      </c>
      <c r="W95" s="19">
        <f t="shared" ca="1" si="10"/>
        <v>12</v>
      </c>
      <c r="X95" s="19">
        <f t="shared" ca="1" si="11"/>
        <v>610</v>
      </c>
      <c r="Y95" s="19">
        <f t="shared" ca="1" si="12"/>
        <v>12</v>
      </c>
      <c r="Z95" s="19">
        <f t="shared" ca="1" si="13"/>
        <v>610</v>
      </c>
      <c r="AA95" s="18">
        <v>0</v>
      </c>
      <c r="AB95" s="19">
        <v>0</v>
      </c>
      <c r="AC95" s="19">
        <v>-6</v>
      </c>
      <c r="AD95" s="18">
        <v>0</v>
      </c>
      <c r="AE95" s="19">
        <v>0</v>
      </c>
      <c r="AF95" s="19">
        <v>253</v>
      </c>
      <c r="AG95" s="19">
        <v>357</v>
      </c>
      <c r="AH95" s="19">
        <v>0</v>
      </c>
      <c r="AI95" s="19">
        <v>6</v>
      </c>
      <c r="AJ95" s="19">
        <v>6</v>
      </c>
    </row>
    <row r="96" spans="1:36" x14ac:dyDescent="0.2">
      <c r="A96" t="s">
        <v>25</v>
      </c>
      <c r="B96" t="s">
        <v>30</v>
      </c>
      <c r="C96" t="s">
        <v>18</v>
      </c>
      <c r="D96" t="s">
        <v>8</v>
      </c>
      <c r="F96" t="str">
        <f t="shared" si="7"/>
        <v>Jamaica [#Country] [WuxG6jzaypt]|TX_PVLS.N.Age_Sex_Indication_HIVStatus.T.Routine||40-44|Female</v>
      </c>
      <c r="G96" s="31">
        <v>1031</v>
      </c>
      <c r="H96" s="31">
        <f t="shared" si="8"/>
        <v>20</v>
      </c>
      <c r="I96" s="31" cm="1">
        <f t="array" ref="I96">SUM(SUMIFS($L96:$U96,$L$14:$U$14,{"*TA*"}))</f>
        <v>1021</v>
      </c>
      <c r="J96" s="31" cm="1">
        <f t="array" ref="J96">SUM(SUMIFS($O96:$U96,$O$14:$U$14,{"*DSD*"}))</f>
        <v>20</v>
      </c>
      <c r="K96" s="31" cm="1">
        <f t="array" ref="K96">SUM(SUMIFS($O96:$U96,$O$14:$U$14,{"*TA*"}))</f>
        <v>1021</v>
      </c>
      <c r="L96" s="32">
        <v>0</v>
      </c>
      <c r="M96" s="33">
        <v>0</v>
      </c>
      <c r="N96" s="33">
        <v>-10</v>
      </c>
      <c r="O96" s="34">
        <v>0</v>
      </c>
      <c r="P96" s="35">
        <v>0</v>
      </c>
      <c r="Q96" s="35">
        <v>454</v>
      </c>
      <c r="R96" s="35">
        <v>567</v>
      </c>
      <c r="S96" s="35">
        <v>0</v>
      </c>
      <c r="T96" s="35">
        <v>10</v>
      </c>
      <c r="U96" s="35">
        <v>10</v>
      </c>
      <c r="V96" s="18">
        <f t="shared" ca="1" si="9"/>
        <v>1031</v>
      </c>
      <c r="W96" s="19">
        <f t="shared" ca="1" si="10"/>
        <v>20</v>
      </c>
      <c r="X96" s="19">
        <f t="shared" ca="1" si="11"/>
        <v>1021</v>
      </c>
      <c r="Y96" s="19">
        <f t="shared" ca="1" si="12"/>
        <v>20</v>
      </c>
      <c r="Z96" s="19">
        <f t="shared" ca="1" si="13"/>
        <v>1021</v>
      </c>
      <c r="AA96" s="18">
        <v>0</v>
      </c>
      <c r="AB96" s="19">
        <v>0</v>
      </c>
      <c r="AC96" s="19">
        <v>-10</v>
      </c>
      <c r="AD96" s="18">
        <v>0</v>
      </c>
      <c r="AE96" s="19">
        <v>0</v>
      </c>
      <c r="AF96" s="19">
        <v>454</v>
      </c>
      <c r="AG96" s="19">
        <v>567</v>
      </c>
      <c r="AH96" s="19">
        <v>0</v>
      </c>
      <c r="AI96" s="19">
        <v>10</v>
      </c>
      <c r="AJ96" s="19">
        <v>10</v>
      </c>
    </row>
    <row r="97" spans="1:36" x14ac:dyDescent="0.2">
      <c r="A97" t="s">
        <v>25</v>
      </c>
      <c r="B97" t="s">
        <v>30</v>
      </c>
      <c r="C97" t="s">
        <v>18</v>
      </c>
      <c r="D97" t="s">
        <v>9</v>
      </c>
      <c r="F97" t="str">
        <f t="shared" si="7"/>
        <v>Jamaica [#Country] [WuxG6jzaypt]|TX_PVLS.N.Age_Sex_Indication_HIVStatus.T.Routine||40-44|Male</v>
      </c>
      <c r="G97" s="31">
        <v>745</v>
      </c>
      <c r="H97" s="31">
        <f t="shared" si="8"/>
        <v>13.999999999999998</v>
      </c>
      <c r="I97" s="31" cm="1">
        <f t="array" ref="I97">SUM(SUMIFS($L97:$U97,$L$14:$U$14,{"*TA*"}))</f>
        <v>738</v>
      </c>
      <c r="J97" s="31" cm="1">
        <f t="array" ref="J97">SUM(SUMIFS($O97:$U97,$O$14:$U$14,{"*DSD*"}))</f>
        <v>13.999999999999998</v>
      </c>
      <c r="K97" s="31" cm="1">
        <f t="array" ref="K97">SUM(SUMIFS($O97:$U97,$O$14:$U$14,{"*TA*"}))</f>
        <v>738</v>
      </c>
      <c r="L97" s="32">
        <v>0</v>
      </c>
      <c r="M97" s="33">
        <v>0</v>
      </c>
      <c r="N97" s="33">
        <v>-6.9999999999999991</v>
      </c>
      <c r="O97" s="34">
        <v>0</v>
      </c>
      <c r="P97" s="35">
        <v>0</v>
      </c>
      <c r="Q97" s="35">
        <v>298</v>
      </c>
      <c r="R97" s="35">
        <v>440</v>
      </c>
      <c r="S97" s="35">
        <v>0</v>
      </c>
      <c r="T97" s="35">
        <v>6.9999999999999991</v>
      </c>
      <c r="U97" s="35">
        <v>6.9999999999999991</v>
      </c>
      <c r="V97" s="18">
        <f t="shared" ca="1" si="9"/>
        <v>745</v>
      </c>
      <c r="W97" s="19">
        <f t="shared" ca="1" si="10"/>
        <v>13.999999999999998</v>
      </c>
      <c r="X97" s="19">
        <f t="shared" ca="1" si="11"/>
        <v>738</v>
      </c>
      <c r="Y97" s="19">
        <f t="shared" ca="1" si="12"/>
        <v>13.999999999999998</v>
      </c>
      <c r="Z97" s="19">
        <f t="shared" ca="1" si="13"/>
        <v>738</v>
      </c>
      <c r="AA97" s="18">
        <v>0</v>
      </c>
      <c r="AB97" s="19">
        <v>0</v>
      </c>
      <c r="AC97" s="19">
        <v>-6.9999999999999991</v>
      </c>
      <c r="AD97" s="18">
        <v>0</v>
      </c>
      <c r="AE97" s="19">
        <v>0</v>
      </c>
      <c r="AF97" s="19">
        <v>298</v>
      </c>
      <c r="AG97" s="19">
        <v>440</v>
      </c>
      <c r="AH97" s="19">
        <v>0</v>
      </c>
      <c r="AI97" s="19">
        <v>6.9999999999999991</v>
      </c>
      <c r="AJ97" s="19">
        <v>6.9999999999999991</v>
      </c>
    </row>
    <row r="98" spans="1:36" x14ac:dyDescent="0.2">
      <c r="A98" t="s">
        <v>25</v>
      </c>
      <c r="B98" t="s">
        <v>30</v>
      </c>
      <c r="C98" t="s">
        <v>19</v>
      </c>
      <c r="D98" t="s">
        <v>8</v>
      </c>
      <c r="F98" t="str">
        <f t="shared" si="7"/>
        <v>Jamaica [#Country] [WuxG6jzaypt]|TX_PVLS.N.Age_Sex_Indication_HIVStatus.T.Routine||45-49|Female</v>
      </c>
      <c r="G98" s="31">
        <v>934</v>
      </c>
      <c r="H98" s="31">
        <f t="shared" si="8"/>
        <v>18</v>
      </c>
      <c r="I98" s="31" cm="1">
        <f t="array" ref="I98">SUM(SUMIFS($L98:$U98,$L$14:$U$14,{"*TA*"}))</f>
        <v>925</v>
      </c>
      <c r="J98" s="31" cm="1">
        <f t="array" ref="J98">SUM(SUMIFS($O98:$U98,$O$14:$U$14,{"*DSD*"}))</f>
        <v>18</v>
      </c>
      <c r="K98" s="31" cm="1">
        <f t="array" ref="K98">SUM(SUMIFS($O98:$U98,$O$14:$U$14,{"*TA*"}))</f>
        <v>925</v>
      </c>
      <c r="L98" s="32">
        <v>0</v>
      </c>
      <c r="M98" s="33">
        <v>0</v>
      </c>
      <c r="N98" s="33">
        <v>-9</v>
      </c>
      <c r="O98" s="34">
        <v>0</v>
      </c>
      <c r="P98" s="35">
        <v>0</v>
      </c>
      <c r="Q98" s="35">
        <v>411</v>
      </c>
      <c r="R98" s="35">
        <v>514</v>
      </c>
      <c r="S98" s="35">
        <v>0</v>
      </c>
      <c r="T98" s="35">
        <v>9</v>
      </c>
      <c r="U98" s="35">
        <v>9</v>
      </c>
      <c r="V98" s="18">
        <f t="shared" ca="1" si="9"/>
        <v>934</v>
      </c>
      <c r="W98" s="19">
        <f t="shared" ca="1" si="10"/>
        <v>18</v>
      </c>
      <c r="X98" s="19">
        <f t="shared" ca="1" si="11"/>
        <v>925</v>
      </c>
      <c r="Y98" s="19">
        <f t="shared" ca="1" si="12"/>
        <v>18</v>
      </c>
      <c r="Z98" s="19">
        <f t="shared" ca="1" si="13"/>
        <v>925</v>
      </c>
      <c r="AA98" s="18">
        <v>0</v>
      </c>
      <c r="AB98" s="19">
        <v>0</v>
      </c>
      <c r="AC98" s="19">
        <v>-9</v>
      </c>
      <c r="AD98" s="18">
        <v>0</v>
      </c>
      <c r="AE98" s="19">
        <v>0</v>
      </c>
      <c r="AF98" s="19">
        <v>411</v>
      </c>
      <c r="AG98" s="19">
        <v>514</v>
      </c>
      <c r="AH98" s="19">
        <v>0</v>
      </c>
      <c r="AI98" s="19">
        <v>9</v>
      </c>
      <c r="AJ98" s="19">
        <v>9</v>
      </c>
    </row>
    <row r="99" spans="1:36" x14ac:dyDescent="0.2">
      <c r="A99" t="s">
        <v>25</v>
      </c>
      <c r="B99" t="s">
        <v>30</v>
      </c>
      <c r="C99" t="s">
        <v>19</v>
      </c>
      <c r="D99" t="s">
        <v>9</v>
      </c>
      <c r="F99" t="str">
        <f t="shared" si="7"/>
        <v>Jamaica [#Country] [WuxG6jzaypt]|TX_PVLS.N.Age_Sex_Indication_HIVStatus.T.Routine||45-49|Male</v>
      </c>
      <c r="G99" s="31">
        <v>872</v>
      </c>
      <c r="H99" s="31">
        <f t="shared" si="8"/>
        <v>18</v>
      </c>
      <c r="I99" s="31" cm="1">
        <f t="array" ref="I99">SUM(SUMIFS($L99:$U99,$L$14:$U$14,{"*TA*"}))</f>
        <v>863</v>
      </c>
      <c r="J99" s="31" cm="1">
        <f t="array" ref="J99">SUM(SUMIFS($O99:$U99,$O$14:$U$14,{"*DSD*"}))</f>
        <v>18</v>
      </c>
      <c r="K99" s="31" cm="1">
        <f t="array" ref="K99">SUM(SUMIFS($O99:$U99,$O$14:$U$14,{"*TA*"}))</f>
        <v>863</v>
      </c>
      <c r="L99" s="32">
        <v>0</v>
      </c>
      <c r="M99" s="33">
        <v>0</v>
      </c>
      <c r="N99" s="33">
        <v>-9</v>
      </c>
      <c r="O99" s="34">
        <v>0</v>
      </c>
      <c r="P99" s="35">
        <v>0</v>
      </c>
      <c r="Q99" s="35">
        <v>305</v>
      </c>
      <c r="R99" s="35">
        <v>558</v>
      </c>
      <c r="S99" s="35">
        <v>0</v>
      </c>
      <c r="T99" s="35">
        <v>9</v>
      </c>
      <c r="U99" s="35">
        <v>9</v>
      </c>
      <c r="V99" s="18">
        <f t="shared" ca="1" si="9"/>
        <v>872</v>
      </c>
      <c r="W99" s="19">
        <f t="shared" ca="1" si="10"/>
        <v>18</v>
      </c>
      <c r="X99" s="19">
        <f t="shared" ca="1" si="11"/>
        <v>863</v>
      </c>
      <c r="Y99" s="19">
        <f t="shared" ca="1" si="12"/>
        <v>18</v>
      </c>
      <c r="Z99" s="19">
        <f t="shared" ca="1" si="13"/>
        <v>863</v>
      </c>
      <c r="AA99" s="18">
        <v>0</v>
      </c>
      <c r="AB99" s="19">
        <v>0</v>
      </c>
      <c r="AC99" s="19">
        <v>-9</v>
      </c>
      <c r="AD99" s="18">
        <v>0</v>
      </c>
      <c r="AE99" s="19">
        <v>0</v>
      </c>
      <c r="AF99" s="19">
        <v>305</v>
      </c>
      <c r="AG99" s="19">
        <v>558</v>
      </c>
      <c r="AH99" s="19">
        <v>0</v>
      </c>
      <c r="AI99" s="19">
        <v>9</v>
      </c>
      <c r="AJ99" s="19">
        <v>9</v>
      </c>
    </row>
    <row r="100" spans="1:36" x14ac:dyDescent="0.2">
      <c r="A100" t="s">
        <v>25</v>
      </c>
      <c r="B100" t="s">
        <v>30</v>
      </c>
      <c r="C100" t="s">
        <v>20</v>
      </c>
      <c r="D100" t="s">
        <v>8</v>
      </c>
      <c r="F100" t="str">
        <f t="shared" si="7"/>
        <v>Jamaica [#Country] [WuxG6jzaypt]|TX_PVLS.N.Age_Sex_Indication_HIVStatus.T.Routine||50+|Female</v>
      </c>
      <c r="G100" s="31">
        <v>2067</v>
      </c>
      <c r="H100" s="31">
        <f t="shared" si="8"/>
        <v>42</v>
      </c>
      <c r="I100" s="31" cm="1">
        <f t="array" ref="I100">SUM(SUMIFS($L100:$U100,$L$14:$U$14,{"*TA*"}))</f>
        <v>2046</v>
      </c>
      <c r="J100" s="31" cm="1">
        <f t="array" ref="J100">SUM(SUMIFS($O100:$U100,$O$14:$U$14,{"*DSD*"}))</f>
        <v>42</v>
      </c>
      <c r="K100" s="31" cm="1">
        <f t="array" ref="K100">SUM(SUMIFS($O100:$U100,$O$14:$U$14,{"*TA*"}))</f>
        <v>2046</v>
      </c>
      <c r="L100" s="32">
        <v>0</v>
      </c>
      <c r="M100" s="33">
        <v>0</v>
      </c>
      <c r="N100" s="33">
        <v>-21</v>
      </c>
      <c r="O100" s="34">
        <v>0</v>
      </c>
      <c r="P100" s="35">
        <v>0</v>
      </c>
      <c r="Q100" s="35">
        <v>785</v>
      </c>
      <c r="R100" s="35">
        <v>1261</v>
      </c>
      <c r="S100" s="35">
        <v>0</v>
      </c>
      <c r="T100" s="35">
        <v>21</v>
      </c>
      <c r="U100" s="35">
        <v>21</v>
      </c>
      <c r="V100" s="18">
        <f t="shared" ca="1" si="9"/>
        <v>2067</v>
      </c>
      <c r="W100" s="19">
        <f t="shared" ca="1" si="10"/>
        <v>42</v>
      </c>
      <c r="X100" s="19">
        <f t="shared" ca="1" si="11"/>
        <v>2046</v>
      </c>
      <c r="Y100" s="19">
        <f t="shared" ca="1" si="12"/>
        <v>42</v>
      </c>
      <c r="Z100" s="19">
        <f t="shared" ca="1" si="13"/>
        <v>2046</v>
      </c>
      <c r="AA100" s="18">
        <v>0</v>
      </c>
      <c r="AB100" s="19">
        <v>0</v>
      </c>
      <c r="AC100" s="19">
        <v>-21</v>
      </c>
      <c r="AD100" s="18">
        <v>0</v>
      </c>
      <c r="AE100" s="19">
        <v>0</v>
      </c>
      <c r="AF100" s="19">
        <v>785</v>
      </c>
      <c r="AG100" s="19">
        <v>1261</v>
      </c>
      <c r="AH100" s="19">
        <v>0</v>
      </c>
      <c r="AI100" s="19">
        <v>21</v>
      </c>
      <c r="AJ100" s="19">
        <v>21</v>
      </c>
    </row>
    <row r="101" spans="1:36" x14ac:dyDescent="0.2">
      <c r="A101" t="s">
        <v>25</v>
      </c>
      <c r="B101" t="s">
        <v>30</v>
      </c>
      <c r="C101" t="s">
        <v>20</v>
      </c>
      <c r="D101" t="s">
        <v>9</v>
      </c>
      <c r="F101" t="str">
        <f t="shared" si="7"/>
        <v>Jamaica [#Country] [WuxG6jzaypt]|TX_PVLS.N.Age_Sex_Indication_HIVStatus.T.Routine||50+|Male</v>
      </c>
      <c r="G101" s="31">
        <v>2262</v>
      </c>
      <c r="H101" s="31">
        <f t="shared" si="8"/>
        <v>46</v>
      </c>
      <c r="I101" s="31" cm="1">
        <f t="array" ref="I101">SUM(SUMIFS($L101:$U101,$L$14:$U$14,{"*TA*"}))</f>
        <v>2239</v>
      </c>
      <c r="J101" s="31" cm="1">
        <f t="array" ref="J101">SUM(SUMIFS($O101:$U101,$O$14:$U$14,{"*DSD*"}))</f>
        <v>46</v>
      </c>
      <c r="K101" s="31" cm="1">
        <f t="array" ref="K101">SUM(SUMIFS($O101:$U101,$O$14:$U$14,{"*TA*"}))</f>
        <v>2239</v>
      </c>
      <c r="L101" s="32">
        <v>0</v>
      </c>
      <c r="M101" s="33">
        <v>0</v>
      </c>
      <c r="N101" s="33">
        <v>-23</v>
      </c>
      <c r="O101" s="34">
        <v>0</v>
      </c>
      <c r="P101" s="35">
        <v>0</v>
      </c>
      <c r="Q101" s="35">
        <v>882</v>
      </c>
      <c r="R101" s="35">
        <v>1357</v>
      </c>
      <c r="S101" s="35">
        <v>0</v>
      </c>
      <c r="T101" s="35">
        <v>23</v>
      </c>
      <c r="U101" s="35">
        <v>23</v>
      </c>
      <c r="V101" s="18">
        <f t="shared" ca="1" si="9"/>
        <v>2262</v>
      </c>
      <c r="W101" s="19">
        <f t="shared" ca="1" si="10"/>
        <v>46</v>
      </c>
      <c r="X101" s="19">
        <f t="shared" ca="1" si="11"/>
        <v>2239</v>
      </c>
      <c r="Y101" s="19">
        <f t="shared" ca="1" si="12"/>
        <v>46</v>
      </c>
      <c r="Z101" s="19">
        <f t="shared" ca="1" si="13"/>
        <v>2239</v>
      </c>
      <c r="AA101" s="18">
        <v>0</v>
      </c>
      <c r="AB101" s="19">
        <v>0</v>
      </c>
      <c r="AC101" s="19">
        <v>-23</v>
      </c>
      <c r="AD101" s="18">
        <v>0</v>
      </c>
      <c r="AE101" s="19">
        <v>0</v>
      </c>
      <c r="AF101" s="19">
        <v>882</v>
      </c>
      <c r="AG101" s="19">
        <v>1357</v>
      </c>
      <c r="AH101" s="19">
        <v>0</v>
      </c>
      <c r="AI101" s="19">
        <v>23</v>
      </c>
      <c r="AJ101" s="19">
        <v>23</v>
      </c>
    </row>
    <row r="102" spans="1:36" x14ac:dyDescent="0.2">
      <c r="A102" t="s">
        <v>25</v>
      </c>
      <c r="B102" t="s">
        <v>31</v>
      </c>
      <c r="C102" t="s">
        <v>13</v>
      </c>
      <c r="D102" t="s">
        <v>8</v>
      </c>
      <c r="F102" t="str">
        <f t="shared" si="7"/>
        <v>Jamaica [#Country] [WuxG6jzaypt]|HTS_INDEX_FAC.N.Age_Sex_Result.T.NewPos||15-19|Female</v>
      </c>
      <c r="G102" s="31">
        <v>13</v>
      </c>
      <c r="H102" s="31">
        <f t="shared" si="8"/>
        <v>0</v>
      </c>
      <c r="I102" s="31" cm="1">
        <f t="array" ref="I102">SUM(SUMIFS($L102:$U102,$L$14:$U$14,{"*TA*"}))</f>
        <v>13</v>
      </c>
      <c r="J102" s="31" cm="1">
        <f t="array" ref="J102">SUM(SUMIFS($O102:$U102,$O$14:$U$14,{"*DSD*"}))</f>
        <v>0</v>
      </c>
      <c r="K102" s="31" cm="1">
        <f t="array" ref="K102">SUM(SUMIFS($O102:$U102,$O$14:$U$14,{"*TA*"}))</f>
        <v>13</v>
      </c>
      <c r="L102" s="32">
        <v>0</v>
      </c>
      <c r="M102" s="33">
        <v>0</v>
      </c>
      <c r="N102" s="33">
        <v>0</v>
      </c>
      <c r="O102" s="34">
        <v>0</v>
      </c>
      <c r="P102" s="35">
        <v>0</v>
      </c>
      <c r="Q102" s="35">
        <v>8</v>
      </c>
      <c r="R102" s="35">
        <v>5</v>
      </c>
      <c r="S102" s="35">
        <v>0</v>
      </c>
      <c r="T102" s="35">
        <v>0</v>
      </c>
      <c r="U102" s="35">
        <v>0</v>
      </c>
      <c r="V102" s="18">
        <f t="shared" ca="1" si="9"/>
        <v>13</v>
      </c>
      <c r="W102" s="19">
        <f t="shared" ca="1" si="10"/>
        <v>0</v>
      </c>
      <c r="X102" s="19">
        <f t="shared" ca="1" si="11"/>
        <v>13</v>
      </c>
      <c r="Y102" s="19">
        <f t="shared" ca="1" si="12"/>
        <v>0</v>
      </c>
      <c r="Z102" s="19">
        <f t="shared" ca="1" si="13"/>
        <v>13</v>
      </c>
      <c r="AA102" s="18">
        <v>0</v>
      </c>
      <c r="AB102" s="19">
        <v>0</v>
      </c>
      <c r="AC102" s="19">
        <v>0</v>
      </c>
      <c r="AD102" s="18">
        <v>0</v>
      </c>
      <c r="AE102" s="19">
        <v>0</v>
      </c>
      <c r="AF102" s="19">
        <v>8</v>
      </c>
      <c r="AG102" s="19">
        <v>5</v>
      </c>
      <c r="AH102" s="19">
        <v>0</v>
      </c>
      <c r="AI102" s="19">
        <v>0</v>
      </c>
      <c r="AJ102" s="19">
        <v>0</v>
      </c>
    </row>
    <row r="103" spans="1:36" x14ac:dyDescent="0.2">
      <c r="A103" t="s">
        <v>25</v>
      </c>
      <c r="B103" t="s">
        <v>31</v>
      </c>
      <c r="C103" t="s">
        <v>13</v>
      </c>
      <c r="D103" t="s">
        <v>9</v>
      </c>
      <c r="F103" t="str">
        <f t="shared" si="7"/>
        <v>Jamaica [#Country] [WuxG6jzaypt]|HTS_INDEX_FAC.N.Age_Sex_Result.T.NewPos||15-19|Male</v>
      </c>
      <c r="G103" s="31">
        <v>6</v>
      </c>
      <c r="H103" s="31">
        <f t="shared" si="8"/>
        <v>4</v>
      </c>
      <c r="I103" s="31" cm="1">
        <f t="array" ref="I103">SUM(SUMIFS($L103:$U103,$L$14:$U$14,{"*TA*"}))</f>
        <v>2</v>
      </c>
      <c r="J103" s="31" cm="1">
        <f t="array" ref="J103">SUM(SUMIFS($O103:$U103,$O$14:$U$14,{"*DSD*"}))</f>
        <v>4</v>
      </c>
      <c r="K103" s="31" cm="1">
        <f t="array" ref="K103">SUM(SUMIFS($O103:$U103,$O$14:$U$14,{"*TA*"}))</f>
        <v>2</v>
      </c>
      <c r="L103" s="32">
        <v>0</v>
      </c>
      <c r="M103" s="33">
        <v>0</v>
      </c>
      <c r="N103" s="33">
        <v>0</v>
      </c>
      <c r="O103" s="34">
        <v>0</v>
      </c>
      <c r="P103" s="35">
        <v>4</v>
      </c>
      <c r="Q103" s="35">
        <v>2</v>
      </c>
      <c r="R103" s="35">
        <v>0</v>
      </c>
      <c r="S103" s="35">
        <v>0</v>
      </c>
      <c r="T103" s="35">
        <v>0</v>
      </c>
      <c r="U103" s="35">
        <v>0</v>
      </c>
      <c r="V103" s="18">
        <f t="shared" ca="1" si="9"/>
        <v>6</v>
      </c>
      <c r="W103" s="19">
        <f t="shared" ca="1" si="10"/>
        <v>4</v>
      </c>
      <c r="X103" s="19">
        <f t="shared" ca="1" si="11"/>
        <v>2</v>
      </c>
      <c r="Y103" s="19">
        <f t="shared" ca="1" si="12"/>
        <v>4</v>
      </c>
      <c r="Z103" s="19">
        <f t="shared" ca="1" si="13"/>
        <v>2</v>
      </c>
      <c r="AA103" s="18">
        <v>0</v>
      </c>
      <c r="AB103" s="19">
        <v>0</v>
      </c>
      <c r="AC103" s="19">
        <v>0</v>
      </c>
      <c r="AD103" s="18">
        <v>0</v>
      </c>
      <c r="AE103" s="19">
        <v>4</v>
      </c>
      <c r="AF103" s="19">
        <v>2</v>
      </c>
      <c r="AG103" s="19">
        <v>0</v>
      </c>
      <c r="AH103" s="19">
        <v>0</v>
      </c>
      <c r="AI103" s="19">
        <v>0</v>
      </c>
      <c r="AJ103" s="19">
        <v>0</v>
      </c>
    </row>
    <row r="104" spans="1:36" x14ac:dyDescent="0.2">
      <c r="A104" t="s">
        <v>25</v>
      </c>
      <c r="B104" t="s">
        <v>31</v>
      </c>
      <c r="C104" t="s">
        <v>14</v>
      </c>
      <c r="D104" t="s">
        <v>8</v>
      </c>
      <c r="F104" t="str">
        <f t="shared" si="7"/>
        <v>Jamaica [#Country] [WuxG6jzaypt]|HTS_INDEX_FAC.N.Age_Sex_Result.T.NewPos||20-24|Female</v>
      </c>
      <c r="G104" s="31">
        <v>43</v>
      </c>
      <c r="H104" s="31">
        <f t="shared" si="8"/>
        <v>0</v>
      </c>
      <c r="I104" s="31" cm="1">
        <f t="array" ref="I104">SUM(SUMIFS($L104:$U104,$L$14:$U$14,{"*TA*"}))</f>
        <v>43</v>
      </c>
      <c r="J104" s="31" cm="1">
        <f t="array" ref="J104">SUM(SUMIFS($O104:$U104,$O$14:$U$14,{"*DSD*"}))</f>
        <v>0</v>
      </c>
      <c r="K104" s="31" cm="1">
        <f t="array" ref="K104">SUM(SUMIFS($O104:$U104,$O$14:$U$14,{"*TA*"}))</f>
        <v>43</v>
      </c>
      <c r="L104" s="32">
        <v>0</v>
      </c>
      <c r="M104" s="33">
        <v>0</v>
      </c>
      <c r="N104" s="33">
        <v>0</v>
      </c>
      <c r="O104" s="34">
        <v>0</v>
      </c>
      <c r="P104" s="35">
        <v>0</v>
      </c>
      <c r="Q104" s="35">
        <v>22</v>
      </c>
      <c r="R104" s="35">
        <v>21</v>
      </c>
      <c r="S104" s="35">
        <v>0</v>
      </c>
      <c r="T104" s="35">
        <v>0</v>
      </c>
      <c r="U104" s="35">
        <v>0</v>
      </c>
      <c r="V104" s="18">
        <f t="shared" ca="1" si="9"/>
        <v>43</v>
      </c>
      <c r="W104" s="19">
        <f t="shared" ca="1" si="10"/>
        <v>0</v>
      </c>
      <c r="X104" s="19">
        <f t="shared" ca="1" si="11"/>
        <v>43</v>
      </c>
      <c r="Y104" s="19">
        <f t="shared" ca="1" si="12"/>
        <v>0</v>
      </c>
      <c r="Z104" s="19">
        <f t="shared" ca="1" si="13"/>
        <v>43</v>
      </c>
      <c r="AA104" s="18">
        <v>0</v>
      </c>
      <c r="AB104" s="19">
        <v>0</v>
      </c>
      <c r="AC104" s="19">
        <v>0</v>
      </c>
      <c r="AD104" s="18">
        <v>0</v>
      </c>
      <c r="AE104" s="19">
        <v>0</v>
      </c>
      <c r="AF104" s="19">
        <v>22</v>
      </c>
      <c r="AG104" s="19">
        <v>21</v>
      </c>
      <c r="AH104" s="19">
        <v>0</v>
      </c>
      <c r="AI104" s="19">
        <v>0</v>
      </c>
      <c r="AJ104" s="19">
        <v>0</v>
      </c>
    </row>
    <row r="105" spans="1:36" x14ac:dyDescent="0.2">
      <c r="A105" t="s">
        <v>25</v>
      </c>
      <c r="B105" t="s">
        <v>31</v>
      </c>
      <c r="C105" t="s">
        <v>14</v>
      </c>
      <c r="D105" t="s">
        <v>9</v>
      </c>
      <c r="F105" t="str">
        <f t="shared" si="7"/>
        <v>Jamaica [#Country] [WuxG6jzaypt]|HTS_INDEX_FAC.N.Age_Sex_Result.T.NewPos||20-24|Male</v>
      </c>
      <c r="G105" s="31">
        <v>37</v>
      </c>
      <c r="H105" s="31">
        <f t="shared" si="8"/>
        <v>6</v>
      </c>
      <c r="I105" s="31" cm="1">
        <f t="array" ref="I105">SUM(SUMIFS($L105:$U105,$L$14:$U$14,{"*TA*"}))</f>
        <v>31</v>
      </c>
      <c r="J105" s="31" cm="1">
        <f t="array" ref="J105">SUM(SUMIFS($O105:$U105,$O$14:$U$14,{"*DSD*"}))</f>
        <v>6</v>
      </c>
      <c r="K105" s="31" cm="1">
        <f t="array" ref="K105">SUM(SUMIFS($O105:$U105,$O$14:$U$14,{"*TA*"}))</f>
        <v>31</v>
      </c>
      <c r="L105" s="32">
        <v>0</v>
      </c>
      <c r="M105" s="33">
        <v>0</v>
      </c>
      <c r="N105" s="33">
        <v>0</v>
      </c>
      <c r="O105" s="34">
        <v>0</v>
      </c>
      <c r="P105" s="35">
        <v>6</v>
      </c>
      <c r="Q105" s="35">
        <v>11</v>
      </c>
      <c r="R105" s="35">
        <v>20</v>
      </c>
      <c r="S105" s="35">
        <v>0</v>
      </c>
      <c r="T105" s="35">
        <v>0</v>
      </c>
      <c r="U105" s="35">
        <v>0</v>
      </c>
      <c r="V105" s="18">
        <f t="shared" ca="1" si="9"/>
        <v>37</v>
      </c>
      <c r="W105" s="19">
        <f t="shared" ca="1" si="10"/>
        <v>6</v>
      </c>
      <c r="X105" s="19">
        <f t="shared" ca="1" si="11"/>
        <v>31</v>
      </c>
      <c r="Y105" s="19">
        <f t="shared" ca="1" si="12"/>
        <v>6</v>
      </c>
      <c r="Z105" s="19">
        <f t="shared" ca="1" si="13"/>
        <v>31</v>
      </c>
      <c r="AA105" s="18">
        <v>0</v>
      </c>
      <c r="AB105" s="19">
        <v>0</v>
      </c>
      <c r="AC105" s="19">
        <v>0</v>
      </c>
      <c r="AD105" s="18">
        <v>0</v>
      </c>
      <c r="AE105" s="19">
        <v>6</v>
      </c>
      <c r="AF105" s="19">
        <v>11</v>
      </c>
      <c r="AG105" s="19">
        <v>20</v>
      </c>
      <c r="AH105" s="19">
        <v>0</v>
      </c>
      <c r="AI105" s="19">
        <v>0</v>
      </c>
      <c r="AJ105" s="19">
        <v>0</v>
      </c>
    </row>
    <row r="106" spans="1:36" x14ac:dyDescent="0.2">
      <c r="A106" t="s">
        <v>25</v>
      </c>
      <c r="B106" t="s">
        <v>31</v>
      </c>
      <c r="C106" t="s">
        <v>15</v>
      </c>
      <c r="D106" t="s">
        <v>8</v>
      </c>
      <c r="F106" t="str">
        <f t="shared" si="7"/>
        <v>Jamaica [#Country] [WuxG6jzaypt]|HTS_INDEX_FAC.N.Age_Sex_Result.T.NewPos||25-29|Female</v>
      </c>
      <c r="G106" s="31">
        <v>45</v>
      </c>
      <c r="H106" s="31">
        <f t="shared" si="8"/>
        <v>0</v>
      </c>
      <c r="I106" s="31" cm="1">
        <f t="array" ref="I106">SUM(SUMIFS($L106:$U106,$L$14:$U$14,{"*TA*"}))</f>
        <v>45</v>
      </c>
      <c r="J106" s="31" cm="1">
        <f t="array" ref="J106">SUM(SUMIFS($O106:$U106,$O$14:$U$14,{"*DSD*"}))</f>
        <v>0</v>
      </c>
      <c r="K106" s="31" cm="1">
        <f t="array" ref="K106">SUM(SUMIFS($O106:$U106,$O$14:$U$14,{"*TA*"}))</f>
        <v>45</v>
      </c>
      <c r="L106" s="32">
        <v>0</v>
      </c>
      <c r="M106" s="33">
        <v>0</v>
      </c>
      <c r="N106" s="33">
        <v>0</v>
      </c>
      <c r="O106" s="34">
        <v>0</v>
      </c>
      <c r="P106" s="35">
        <v>0</v>
      </c>
      <c r="Q106" s="35">
        <v>20</v>
      </c>
      <c r="R106" s="35">
        <v>25</v>
      </c>
      <c r="S106" s="35">
        <v>0</v>
      </c>
      <c r="T106" s="35">
        <v>0</v>
      </c>
      <c r="U106" s="35">
        <v>0</v>
      </c>
      <c r="V106" s="18">
        <f t="shared" ca="1" si="9"/>
        <v>45</v>
      </c>
      <c r="W106" s="19">
        <f t="shared" ca="1" si="10"/>
        <v>0</v>
      </c>
      <c r="X106" s="19">
        <f t="shared" ca="1" si="11"/>
        <v>45</v>
      </c>
      <c r="Y106" s="19">
        <f t="shared" ca="1" si="12"/>
        <v>0</v>
      </c>
      <c r="Z106" s="19">
        <f t="shared" ca="1" si="13"/>
        <v>45</v>
      </c>
      <c r="AA106" s="18">
        <v>0</v>
      </c>
      <c r="AB106" s="19">
        <v>0</v>
      </c>
      <c r="AC106" s="19">
        <v>0</v>
      </c>
      <c r="AD106" s="18">
        <v>0</v>
      </c>
      <c r="AE106" s="19">
        <v>0</v>
      </c>
      <c r="AF106" s="19">
        <v>20</v>
      </c>
      <c r="AG106" s="19">
        <v>25</v>
      </c>
      <c r="AH106" s="19">
        <v>0</v>
      </c>
      <c r="AI106" s="19">
        <v>0</v>
      </c>
      <c r="AJ106" s="19">
        <v>0</v>
      </c>
    </row>
    <row r="107" spans="1:36" x14ac:dyDescent="0.2">
      <c r="A107" t="s">
        <v>25</v>
      </c>
      <c r="B107" t="s">
        <v>31</v>
      </c>
      <c r="C107" t="s">
        <v>15</v>
      </c>
      <c r="D107" t="s">
        <v>9</v>
      </c>
      <c r="F107" t="str">
        <f t="shared" si="7"/>
        <v>Jamaica [#Country] [WuxG6jzaypt]|HTS_INDEX_FAC.N.Age_Sex_Result.T.NewPos||25-29|Male</v>
      </c>
      <c r="G107" s="31">
        <v>56</v>
      </c>
      <c r="H107" s="31">
        <f t="shared" si="8"/>
        <v>8</v>
      </c>
      <c r="I107" s="31" cm="1">
        <f t="array" ref="I107">SUM(SUMIFS($L107:$U107,$L$14:$U$14,{"*TA*"}))</f>
        <v>48</v>
      </c>
      <c r="J107" s="31" cm="1">
        <f t="array" ref="J107">SUM(SUMIFS($O107:$U107,$O$14:$U$14,{"*DSD*"}))</f>
        <v>8</v>
      </c>
      <c r="K107" s="31" cm="1">
        <f t="array" ref="K107">SUM(SUMIFS($O107:$U107,$O$14:$U$14,{"*TA*"}))</f>
        <v>48</v>
      </c>
      <c r="L107" s="32">
        <v>0</v>
      </c>
      <c r="M107" s="33">
        <v>0</v>
      </c>
      <c r="N107" s="33">
        <v>0</v>
      </c>
      <c r="O107" s="34">
        <v>0</v>
      </c>
      <c r="P107" s="35">
        <v>6</v>
      </c>
      <c r="Q107" s="35">
        <v>17</v>
      </c>
      <c r="R107" s="35">
        <v>31</v>
      </c>
      <c r="S107" s="35">
        <v>0</v>
      </c>
      <c r="T107" s="35">
        <v>1</v>
      </c>
      <c r="U107" s="35">
        <v>1</v>
      </c>
      <c r="V107" s="18">
        <f t="shared" ca="1" si="9"/>
        <v>56</v>
      </c>
      <c r="W107" s="19">
        <f t="shared" ca="1" si="10"/>
        <v>8</v>
      </c>
      <c r="X107" s="19">
        <f t="shared" ca="1" si="11"/>
        <v>48</v>
      </c>
      <c r="Y107" s="19">
        <f t="shared" ca="1" si="12"/>
        <v>8</v>
      </c>
      <c r="Z107" s="19">
        <f t="shared" ca="1" si="13"/>
        <v>48</v>
      </c>
      <c r="AA107" s="18">
        <v>0</v>
      </c>
      <c r="AB107" s="19">
        <v>0</v>
      </c>
      <c r="AC107" s="19">
        <v>0</v>
      </c>
      <c r="AD107" s="18">
        <v>0</v>
      </c>
      <c r="AE107" s="19">
        <v>6</v>
      </c>
      <c r="AF107" s="19">
        <v>17</v>
      </c>
      <c r="AG107" s="19">
        <v>31</v>
      </c>
      <c r="AH107" s="19">
        <v>0</v>
      </c>
      <c r="AI107" s="19">
        <v>1</v>
      </c>
      <c r="AJ107" s="19">
        <v>1</v>
      </c>
    </row>
    <row r="108" spans="1:36" x14ac:dyDescent="0.2">
      <c r="A108" t="s">
        <v>25</v>
      </c>
      <c r="B108" t="s">
        <v>31</v>
      </c>
      <c r="C108" t="s">
        <v>16</v>
      </c>
      <c r="D108" t="s">
        <v>8</v>
      </c>
      <c r="F108" t="str">
        <f t="shared" si="7"/>
        <v>Jamaica [#Country] [WuxG6jzaypt]|HTS_INDEX_FAC.N.Age_Sex_Result.T.NewPos||30-34|Female</v>
      </c>
      <c r="G108" s="31">
        <v>55</v>
      </c>
      <c r="H108" s="31">
        <f t="shared" si="8"/>
        <v>3</v>
      </c>
      <c r="I108" s="31" cm="1">
        <f t="array" ref="I108">SUM(SUMIFS($L108:$U108,$L$14:$U$14,{"*TA*"}))</f>
        <v>52</v>
      </c>
      <c r="J108" s="31" cm="1">
        <f t="array" ref="J108">SUM(SUMIFS($O108:$U108,$O$14:$U$14,{"*DSD*"}))</f>
        <v>3</v>
      </c>
      <c r="K108" s="31" cm="1">
        <f t="array" ref="K108">SUM(SUMIFS($O108:$U108,$O$14:$U$14,{"*TA*"}))</f>
        <v>52</v>
      </c>
      <c r="L108" s="32">
        <v>0</v>
      </c>
      <c r="M108" s="33">
        <v>0</v>
      </c>
      <c r="N108" s="33">
        <v>0</v>
      </c>
      <c r="O108" s="34">
        <v>0</v>
      </c>
      <c r="P108" s="35">
        <v>1</v>
      </c>
      <c r="Q108" s="35">
        <v>22</v>
      </c>
      <c r="R108" s="35">
        <v>29.999999999999996</v>
      </c>
      <c r="S108" s="35">
        <v>0</v>
      </c>
      <c r="T108" s="35">
        <v>1</v>
      </c>
      <c r="U108" s="35">
        <v>1</v>
      </c>
      <c r="V108" s="18">
        <f t="shared" ca="1" si="9"/>
        <v>55</v>
      </c>
      <c r="W108" s="19">
        <f t="shared" ca="1" si="10"/>
        <v>3</v>
      </c>
      <c r="X108" s="19">
        <f t="shared" ca="1" si="11"/>
        <v>52</v>
      </c>
      <c r="Y108" s="19">
        <f t="shared" ca="1" si="12"/>
        <v>3</v>
      </c>
      <c r="Z108" s="19">
        <f t="shared" ca="1" si="13"/>
        <v>52</v>
      </c>
      <c r="AA108" s="18">
        <v>0</v>
      </c>
      <c r="AB108" s="19">
        <v>0</v>
      </c>
      <c r="AC108" s="19">
        <v>0</v>
      </c>
      <c r="AD108" s="18">
        <v>0</v>
      </c>
      <c r="AE108" s="19">
        <v>1</v>
      </c>
      <c r="AF108" s="19">
        <v>22</v>
      </c>
      <c r="AG108" s="19">
        <v>29.999999999999996</v>
      </c>
      <c r="AH108" s="19">
        <v>0</v>
      </c>
      <c r="AI108" s="19">
        <v>1</v>
      </c>
      <c r="AJ108" s="19">
        <v>1</v>
      </c>
    </row>
    <row r="109" spans="1:36" x14ac:dyDescent="0.2">
      <c r="A109" t="s">
        <v>25</v>
      </c>
      <c r="B109" t="s">
        <v>31</v>
      </c>
      <c r="C109" t="s">
        <v>16</v>
      </c>
      <c r="D109" t="s">
        <v>9</v>
      </c>
      <c r="F109" t="str">
        <f t="shared" si="7"/>
        <v>Jamaica [#Country] [WuxG6jzaypt]|HTS_INDEX_FAC.N.Age_Sex_Result.T.NewPos||30-34|Male</v>
      </c>
      <c r="G109" s="31">
        <v>43</v>
      </c>
      <c r="H109" s="31">
        <f t="shared" si="8"/>
        <v>5</v>
      </c>
      <c r="I109" s="31" cm="1">
        <f t="array" ref="I109">SUM(SUMIFS($L109:$U109,$L$14:$U$14,{"*TA*"}))</f>
        <v>38</v>
      </c>
      <c r="J109" s="31" cm="1">
        <f t="array" ref="J109">SUM(SUMIFS($O109:$U109,$O$14:$U$14,{"*DSD*"}))</f>
        <v>5</v>
      </c>
      <c r="K109" s="31" cm="1">
        <f t="array" ref="K109">SUM(SUMIFS($O109:$U109,$O$14:$U$14,{"*TA*"}))</f>
        <v>38</v>
      </c>
      <c r="L109" s="32">
        <v>0</v>
      </c>
      <c r="M109" s="33">
        <v>0</v>
      </c>
      <c r="N109" s="33">
        <v>0</v>
      </c>
      <c r="O109" s="34">
        <v>0</v>
      </c>
      <c r="P109" s="35">
        <v>3</v>
      </c>
      <c r="Q109" s="35">
        <v>17</v>
      </c>
      <c r="R109" s="35">
        <v>21</v>
      </c>
      <c r="S109" s="35">
        <v>0</v>
      </c>
      <c r="T109" s="35">
        <v>1</v>
      </c>
      <c r="U109" s="35">
        <v>1</v>
      </c>
      <c r="V109" s="18">
        <f t="shared" ca="1" si="9"/>
        <v>43</v>
      </c>
      <c r="W109" s="19">
        <f t="shared" ca="1" si="10"/>
        <v>5</v>
      </c>
      <c r="X109" s="19">
        <f t="shared" ca="1" si="11"/>
        <v>38</v>
      </c>
      <c r="Y109" s="19">
        <f t="shared" ca="1" si="12"/>
        <v>5</v>
      </c>
      <c r="Z109" s="19">
        <f t="shared" ca="1" si="13"/>
        <v>38</v>
      </c>
      <c r="AA109" s="18">
        <v>0</v>
      </c>
      <c r="AB109" s="19">
        <v>0</v>
      </c>
      <c r="AC109" s="19">
        <v>0</v>
      </c>
      <c r="AD109" s="18">
        <v>0</v>
      </c>
      <c r="AE109" s="19">
        <v>3</v>
      </c>
      <c r="AF109" s="19">
        <v>17</v>
      </c>
      <c r="AG109" s="19">
        <v>21</v>
      </c>
      <c r="AH109" s="19">
        <v>0</v>
      </c>
      <c r="AI109" s="19">
        <v>1</v>
      </c>
      <c r="AJ109" s="19">
        <v>1</v>
      </c>
    </row>
    <row r="110" spans="1:36" x14ac:dyDescent="0.2">
      <c r="A110" t="s">
        <v>25</v>
      </c>
      <c r="B110" t="s">
        <v>31</v>
      </c>
      <c r="C110" t="s">
        <v>17</v>
      </c>
      <c r="D110" t="s">
        <v>8</v>
      </c>
      <c r="F110" t="str">
        <f t="shared" si="7"/>
        <v>Jamaica [#Country] [WuxG6jzaypt]|HTS_INDEX_FAC.N.Age_Sex_Result.T.NewPos||35-39|Female</v>
      </c>
      <c r="G110" s="31">
        <v>34</v>
      </c>
      <c r="H110" s="31">
        <f t="shared" si="8"/>
        <v>3</v>
      </c>
      <c r="I110" s="31" cm="1">
        <f t="array" ref="I110">SUM(SUMIFS($L110:$U110,$L$14:$U$14,{"*TA*"}))</f>
        <v>31</v>
      </c>
      <c r="J110" s="31" cm="1">
        <f t="array" ref="J110">SUM(SUMIFS($O110:$U110,$O$14:$U$14,{"*DSD*"}))</f>
        <v>3</v>
      </c>
      <c r="K110" s="31" cm="1">
        <f t="array" ref="K110">SUM(SUMIFS($O110:$U110,$O$14:$U$14,{"*TA*"}))</f>
        <v>31</v>
      </c>
      <c r="L110" s="32">
        <v>0</v>
      </c>
      <c r="M110" s="33">
        <v>0</v>
      </c>
      <c r="N110" s="33">
        <v>0</v>
      </c>
      <c r="O110" s="34">
        <v>0</v>
      </c>
      <c r="P110" s="35">
        <v>1</v>
      </c>
      <c r="Q110" s="35">
        <v>17</v>
      </c>
      <c r="R110" s="35">
        <v>14</v>
      </c>
      <c r="S110" s="35">
        <v>0</v>
      </c>
      <c r="T110" s="35">
        <v>1</v>
      </c>
      <c r="U110" s="35">
        <v>1</v>
      </c>
      <c r="V110" s="18">
        <f t="shared" ca="1" si="9"/>
        <v>34</v>
      </c>
      <c r="W110" s="19">
        <f t="shared" ca="1" si="10"/>
        <v>3</v>
      </c>
      <c r="X110" s="19">
        <f t="shared" ca="1" si="11"/>
        <v>31</v>
      </c>
      <c r="Y110" s="19">
        <f t="shared" ca="1" si="12"/>
        <v>3</v>
      </c>
      <c r="Z110" s="19">
        <f t="shared" ca="1" si="13"/>
        <v>31</v>
      </c>
      <c r="AA110" s="18">
        <v>0</v>
      </c>
      <c r="AB110" s="19">
        <v>0</v>
      </c>
      <c r="AC110" s="19">
        <v>0</v>
      </c>
      <c r="AD110" s="18">
        <v>0</v>
      </c>
      <c r="AE110" s="19">
        <v>1</v>
      </c>
      <c r="AF110" s="19">
        <v>17</v>
      </c>
      <c r="AG110" s="19">
        <v>14</v>
      </c>
      <c r="AH110" s="19">
        <v>0</v>
      </c>
      <c r="AI110" s="19">
        <v>1</v>
      </c>
      <c r="AJ110" s="19">
        <v>1</v>
      </c>
    </row>
    <row r="111" spans="1:36" x14ac:dyDescent="0.2">
      <c r="A111" t="s">
        <v>25</v>
      </c>
      <c r="B111" t="s">
        <v>31</v>
      </c>
      <c r="C111" t="s">
        <v>17</v>
      </c>
      <c r="D111" t="s">
        <v>9</v>
      </c>
      <c r="F111" t="str">
        <f t="shared" si="7"/>
        <v>Jamaica [#Country] [WuxG6jzaypt]|HTS_INDEX_FAC.N.Age_Sex_Result.T.NewPos||35-39|Male</v>
      </c>
      <c r="G111" s="31">
        <v>53</v>
      </c>
      <c r="H111" s="31">
        <f t="shared" si="8"/>
        <v>4</v>
      </c>
      <c r="I111" s="31" cm="1">
        <f t="array" ref="I111">SUM(SUMIFS($L111:$U111,$L$14:$U$14,{"*TA*"}))</f>
        <v>49</v>
      </c>
      <c r="J111" s="31" cm="1">
        <f t="array" ref="J111">SUM(SUMIFS($O111:$U111,$O$14:$U$14,{"*DSD*"}))</f>
        <v>4</v>
      </c>
      <c r="K111" s="31" cm="1">
        <f t="array" ref="K111">SUM(SUMIFS($O111:$U111,$O$14:$U$14,{"*TA*"}))</f>
        <v>49</v>
      </c>
      <c r="L111" s="32">
        <v>0</v>
      </c>
      <c r="M111" s="33">
        <v>0</v>
      </c>
      <c r="N111" s="33">
        <v>0</v>
      </c>
      <c r="O111" s="34">
        <v>0</v>
      </c>
      <c r="P111" s="35">
        <v>2</v>
      </c>
      <c r="Q111" s="35">
        <v>20</v>
      </c>
      <c r="R111" s="35">
        <v>29</v>
      </c>
      <c r="S111" s="35">
        <v>0</v>
      </c>
      <c r="T111" s="35">
        <v>1</v>
      </c>
      <c r="U111" s="35">
        <v>1</v>
      </c>
      <c r="V111" s="18">
        <f t="shared" ca="1" si="9"/>
        <v>53</v>
      </c>
      <c r="W111" s="19">
        <f t="shared" ca="1" si="10"/>
        <v>4</v>
      </c>
      <c r="X111" s="19">
        <f t="shared" ca="1" si="11"/>
        <v>49</v>
      </c>
      <c r="Y111" s="19">
        <f t="shared" ca="1" si="12"/>
        <v>4</v>
      </c>
      <c r="Z111" s="19">
        <f t="shared" ca="1" si="13"/>
        <v>49</v>
      </c>
      <c r="AA111" s="18">
        <v>0</v>
      </c>
      <c r="AB111" s="19">
        <v>0</v>
      </c>
      <c r="AC111" s="19">
        <v>0</v>
      </c>
      <c r="AD111" s="18">
        <v>0</v>
      </c>
      <c r="AE111" s="19">
        <v>2</v>
      </c>
      <c r="AF111" s="19">
        <v>20</v>
      </c>
      <c r="AG111" s="19">
        <v>29</v>
      </c>
      <c r="AH111" s="19">
        <v>0</v>
      </c>
      <c r="AI111" s="19">
        <v>1</v>
      </c>
      <c r="AJ111" s="19">
        <v>1</v>
      </c>
    </row>
    <row r="112" spans="1:36" x14ac:dyDescent="0.2">
      <c r="A112" t="s">
        <v>25</v>
      </c>
      <c r="B112" t="s">
        <v>31</v>
      </c>
      <c r="C112" t="s">
        <v>18</v>
      </c>
      <c r="D112" t="s">
        <v>8</v>
      </c>
      <c r="F112" t="str">
        <f t="shared" si="7"/>
        <v>Jamaica [#Country] [WuxG6jzaypt]|HTS_INDEX_FAC.N.Age_Sex_Result.T.NewPos||40-44|Female</v>
      </c>
      <c r="G112" s="31">
        <v>34</v>
      </c>
      <c r="H112" s="31">
        <f t="shared" si="8"/>
        <v>6</v>
      </c>
      <c r="I112" s="31" cm="1">
        <f t="array" ref="I112">SUM(SUMIFS($L112:$U112,$L$14:$U$14,{"*TA*"}))</f>
        <v>28</v>
      </c>
      <c r="J112" s="31" cm="1">
        <f t="array" ref="J112">SUM(SUMIFS($O112:$U112,$O$14:$U$14,{"*DSD*"}))</f>
        <v>6</v>
      </c>
      <c r="K112" s="31" cm="1">
        <f t="array" ref="K112">SUM(SUMIFS($O112:$U112,$O$14:$U$14,{"*TA*"}))</f>
        <v>28</v>
      </c>
      <c r="L112" s="32">
        <v>0</v>
      </c>
      <c r="M112" s="33">
        <v>0</v>
      </c>
      <c r="N112" s="33">
        <v>0</v>
      </c>
      <c r="O112" s="34">
        <v>0</v>
      </c>
      <c r="P112" s="35">
        <v>2</v>
      </c>
      <c r="Q112" s="35">
        <v>14</v>
      </c>
      <c r="R112" s="35">
        <v>14</v>
      </c>
      <c r="S112" s="35">
        <v>0</v>
      </c>
      <c r="T112" s="35">
        <v>2</v>
      </c>
      <c r="U112" s="35">
        <v>2</v>
      </c>
      <c r="V112" s="18">
        <f t="shared" ca="1" si="9"/>
        <v>34</v>
      </c>
      <c r="W112" s="19">
        <f t="shared" ca="1" si="10"/>
        <v>6</v>
      </c>
      <c r="X112" s="19">
        <f t="shared" ca="1" si="11"/>
        <v>28</v>
      </c>
      <c r="Y112" s="19">
        <f t="shared" ca="1" si="12"/>
        <v>6</v>
      </c>
      <c r="Z112" s="19">
        <f t="shared" ca="1" si="13"/>
        <v>28</v>
      </c>
      <c r="AA112" s="18">
        <v>0</v>
      </c>
      <c r="AB112" s="19">
        <v>0</v>
      </c>
      <c r="AC112" s="19">
        <v>0</v>
      </c>
      <c r="AD112" s="18">
        <v>0</v>
      </c>
      <c r="AE112" s="19">
        <v>2</v>
      </c>
      <c r="AF112" s="19">
        <v>14</v>
      </c>
      <c r="AG112" s="19">
        <v>14</v>
      </c>
      <c r="AH112" s="19">
        <v>0</v>
      </c>
      <c r="AI112" s="19">
        <v>2</v>
      </c>
      <c r="AJ112" s="19">
        <v>2</v>
      </c>
    </row>
    <row r="113" spans="1:36" x14ac:dyDescent="0.2">
      <c r="A113" t="s">
        <v>25</v>
      </c>
      <c r="B113" t="s">
        <v>31</v>
      </c>
      <c r="C113" t="s">
        <v>18</v>
      </c>
      <c r="D113" t="s">
        <v>9</v>
      </c>
      <c r="F113" t="str">
        <f t="shared" si="7"/>
        <v>Jamaica [#Country] [WuxG6jzaypt]|HTS_INDEX_FAC.N.Age_Sex_Result.T.NewPos||40-44|Male</v>
      </c>
      <c r="G113" s="31">
        <v>38</v>
      </c>
      <c r="H113" s="31">
        <f t="shared" si="8"/>
        <v>4</v>
      </c>
      <c r="I113" s="31" cm="1">
        <f t="array" ref="I113">SUM(SUMIFS($L113:$U113,$L$14:$U$14,{"*TA*"}))</f>
        <v>34</v>
      </c>
      <c r="J113" s="31" cm="1">
        <f t="array" ref="J113">SUM(SUMIFS($O113:$U113,$O$14:$U$14,{"*DSD*"}))</f>
        <v>4</v>
      </c>
      <c r="K113" s="31" cm="1">
        <f t="array" ref="K113">SUM(SUMIFS($O113:$U113,$O$14:$U$14,{"*TA*"}))</f>
        <v>34</v>
      </c>
      <c r="L113" s="32">
        <v>0</v>
      </c>
      <c r="M113" s="33">
        <v>0</v>
      </c>
      <c r="N113" s="33">
        <v>0</v>
      </c>
      <c r="O113" s="34">
        <v>0</v>
      </c>
      <c r="P113" s="35">
        <v>2</v>
      </c>
      <c r="Q113" s="35">
        <v>13</v>
      </c>
      <c r="R113" s="35">
        <v>21.000000000000004</v>
      </c>
      <c r="S113" s="35">
        <v>0</v>
      </c>
      <c r="T113" s="35">
        <v>1</v>
      </c>
      <c r="U113" s="35">
        <v>1</v>
      </c>
      <c r="V113" s="18">
        <f t="shared" ca="1" si="9"/>
        <v>38</v>
      </c>
      <c r="W113" s="19">
        <f t="shared" ca="1" si="10"/>
        <v>4</v>
      </c>
      <c r="X113" s="19">
        <f t="shared" ca="1" si="11"/>
        <v>34</v>
      </c>
      <c r="Y113" s="19">
        <f t="shared" ca="1" si="12"/>
        <v>4</v>
      </c>
      <c r="Z113" s="19">
        <f t="shared" ca="1" si="13"/>
        <v>34</v>
      </c>
      <c r="AA113" s="18">
        <v>0</v>
      </c>
      <c r="AB113" s="19">
        <v>0</v>
      </c>
      <c r="AC113" s="19">
        <v>0</v>
      </c>
      <c r="AD113" s="18">
        <v>0</v>
      </c>
      <c r="AE113" s="19">
        <v>2</v>
      </c>
      <c r="AF113" s="19">
        <v>13</v>
      </c>
      <c r="AG113" s="19">
        <v>21.000000000000004</v>
      </c>
      <c r="AH113" s="19">
        <v>0</v>
      </c>
      <c r="AI113" s="19">
        <v>1</v>
      </c>
      <c r="AJ113" s="19">
        <v>1</v>
      </c>
    </row>
    <row r="114" spans="1:36" x14ac:dyDescent="0.2">
      <c r="A114" t="s">
        <v>25</v>
      </c>
      <c r="B114" t="s">
        <v>31</v>
      </c>
      <c r="C114" t="s">
        <v>19</v>
      </c>
      <c r="D114" t="s">
        <v>8</v>
      </c>
      <c r="F114" t="str">
        <f t="shared" si="7"/>
        <v>Jamaica [#Country] [WuxG6jzaypt]|HTS_INDEX_FAC.N.Age_Sex_Result.T.NewPos||45-49|Female</v>
      </c>
      <c r="G114" s="31">
        <v>33</v>
      </c>
      <c r="H114" s="31">
        <f t="shared" si="8"/>
        <v>5</v>
      </c>
      <c r="I114" s="31" cm="1">
        <f t="array" ref="I114">SUM(SUMIFS($L114:$U114,$L$14:$U$14,{"*TA*"}))</f>
        <v>28</v>
      </c>
      <c r="J114" s="31" cm="1">
        <f t="array" ref="J114">SUM(SUMIFS($O114:$U114,$O$14:$U$14,{"*DSD*"}))</f>
        <v>5</v>
      </c>
      <c r="K114" s="31" cm="1">
        <f t="array" ref="K114">SUM(SUMIFS($O114:$U114,$O$14:$U$14,{"*TA*"}))</f>
        <v>28</v>
      </c>
      <c r="L114" s="32">
        <v>0</v>
      </c>
      <c r="M114" s="33">
        <v>0</v>
      </c>
      <c r="N114" s="33">
        <v>0</v>
      </c>
      <c r="O114" s="34">
        <v>0</v>
      </c>
      <c r="P114" s="35">
        <v>1</v>
      </c>
      <c r="Q114" s="35">
        <v>11</v>
      </c>
      <c r="R114" s="35">
        <v>17</v>
      </c>
      <c r="S114" s="35">
        <v>0</v>
      </c>
      <c r="T114" s="35">
        <v>2</v>
      </c>
      <c r="U114" s="35">
        <v>2</v>
      </c>
      <c r="V114" s="18">
        <f t="shared" ca="1" si="9"/>
        <v>33</v>
      </c>
      <c r="W114" s="19">
        <f t="shared" ca="1" si="10"/>
        <v>5</v>
      </c>
      <c r="X114" s="19">
        <f t="shared" ca="1" si="11"/>
        <v>28</v>
      </c>
      <c r="Y114" s="19">
        <f t="shared" ca="1" si="12"/>
        <v>5</v>
      </c>
      <c r="Z114" s="19">
        <f t="shared" ca="1" si="13"/>
        <v>28</v>
      </c>
      <c r="AA114" s="18">
        <v>0</v>
      </c>
      <c r="AB114" s="19">
        <v>0</v>
      </c>
      <c r="AC114" s="19">
        <v>0</v>
      </c>
      <c r="AD114" s="18">
        <v>0</v>
      </c>
      <c r="AE114" s="19">
        <v>1</v>
      </c>
      <c r="AF114" s="19">
        <v>11</v>
      </c>
      <c r="AG114" s="19">
        <v>17</v>
      </c>
      <c r="AH114" s="19">
        <v>0</v>
      </c>
      <c r="AI114" s="19">
        <v>2</v>
      </c>
      <c r="AJ114" s="19">
        <v>2</v>
      </c>
    </row>
    <row r="115" spans="1:36" x14ac:dyDescent="0.2">
      <c r="A115" t="s">
        <v>25</v>
      </c>
      <c r="B115" t="s">
        <v>31</v>
      </c>
      <c r="C115" t="s">
        <v>19</v>
      </c>
      <c r="D115" t="s">
        <v>9</v>
      </c>
      <c r="F115" t="str">
        <f t="shared" si="7"/>
        <v>Jamaica [#Country] [WuxG6jzaypt]|HTS_INDEX_FAC.N.Age_Sex_Result.T.NewPos||45-49|Male</v>
      </c>
      <c r="G115" s="31">
        <v>45</v>
      </c>
      <c r="H115" s="31">
        <f t="shared" si="8"/>
        <v>7</v>
      </c>
      <c r="I115" s="31" cm="1">
        <f t="array" ref="I115">SUM(SUMIFS($L115:$U115,$L$14:$U$14,{"*TA*"}))</f>
        <v>38</v>
      </c>
      <c r="J115" s="31" cm="1">
        <f t="array" ref="J115">SUM(SUMIFS($O115:$U115,$O$14:$U$14,{"*DSD*"}))</f>
        <v>7</v>
      </c>
      <c r="K115" s="31" cm="1">
        <f t="array" ref="K115">SUM(SUMIFS($O115:$U115,$O$14:$U$14,{"*TA*"}))</f>
        <v>38</v>
      </c>
      <c r="L115" s="32">
        <v>0</v>
      </c>
      <c r="M115" s="33">
        <v>0</v>
      </c>
      <c r="N115" s="33">
        <v>0</v>
      </c>
      <c r="O115" s="34">
        <v>0</v>
      </c>
      <c r="P115" s="35">
        <v>3</v>
      </c>
      <c r="Q115" s="35">
        <v>20</v>
      </c>
      <c r="R115" s="35">
        <v>18</v>
      </c>
      <c r="S115" s="35">
        <v>0</v>
      </c>
      <c r="T115" s="35">
        <v>2</v>
      </c>
      <c r="U115" s="35">
        <v>2</v>
      </c>
      <c r="V115" s="18">
        <f t="shared" ca="1" si="9"/>
        <v>45</v>
      </c>
      <c r="W115" s="19">
        <f t="shared" ca="1" si="10"/>
        <v>7</v>
      </c>
      <c r="X115" s="19">
        <f t="shared" ca="1" si="11"/>
        <v>38</v>
      </c>
      <c r="Y115" s="19">
        <f t="shared" ca="1" si="12"/>
        <v>7</v>
      </c>
      <c r="Z115" s="19">
        <f t="shared" ca="1" si="13"/>
        <v>38</v>
      </c>
      <c r="AA115" s="18">
        <v>0</v>
      </c>
      <c r="AB115" s="19">
        <v>0</v>
      </c>
      <c r="AC115" s="19">
        <v>0</v>
      </c>
      <c r="AD115" s="18">
        <v>0</v>
      </c>
      <c r="AE115" s="19">
        <v>3</v>
      </c>
      <c r="AF115" s="19">
        <v>20</v>
      </c>
      <c r="AG115" s="19">
        <v>18</v>
      </c>
      <c r="AH115" s="19">
        <v>0</v>
      </c>
      <c r="AI115" s="19">
        <v>2</v>
      </c>
      <c r="AJ115" s="19">
        <v>2</v>
      </c>
    </row>
    <row r="116" spans="1:36" x14ac:dyDescent="0.2">
      <c r="A116" t="s">
        <v>25</v>
      </c>
      <c r="B116" t="s">
        <v>31</v>
      </c>
      <c r="C116" t="s">
        <v>20</v>
      </c>
      <c r="D116" t="s">
        <v>8</v>
      </c>
      <c r="F116" t="str">
        <f t="shared" si="7"/>
        <v>Jamaica [#Country] [WuxG6jzaypt]|HTS_INDEX_FAC.N.Age_Sex_Result.T.NewPos||50+|Female</v>
      </c>
      <c r="G116" s="31">
        <v>81</v>
      </c>
      <c r="H116" s="31">
        <f t="shared" si="8"/>
        <v>7</v>
      </c>
      <c r="I116" s="31" cm="1">
        <f t="array" ref="I116">SUM(SUMIFS($L116:$U116,$L$14:$U$14,{"*TA*"}))</f>
        <v>74</v>
      </c>
      <c r="J116" s="31" cm="1">
        <f t="array" ref="J116">SUM(SUMIFS($O116:$U116,$O$14:$U$14,{"*DSD*"}))</f>
        <v>7</v>
      </c>
      <c r="K116" s="31" cm="1">
        <f t="array" ref="K116">SUM(SUMIFS($O116:$U116,$O$14:$U$14,{"*TA*"}))</f>
        <v>74</v>
      </c>
      <c r="L116" s="32">
        <v>0</v>
      </c>
      <c r="M116" s="33">
        <v>0</v>
      </c>
      <c r="N116" s="33">
        <v>0</v>
      </c>
      <c r="O116" s="34">
        <v>0</v>
      </c>
      <c r="P116" s="35">
        <v>1</v>
      </c>
      <c r="Q116" s="35">
        <v>35</v>
      </c>
      <c r="R116" s="35">
        <v>39</v>
      </c>
      <c r="S116" s="35">
        <v>0</v>
      </c>
      <c r="T116" s="35">
        <v>3</v>
      </c>
      <c r="U116" s="35">
        <v>3</v>
      </c>
      <c r="V116" s="18">
        <f t="shared" ca="1" si="9"/>
        <v>81</v>
      </c>
      <c r="W116" s="19">
        <f t="shared" ca="1" si="10"/>
        <v>7</v>
      </c>
      <c r="X116" s="19">
        <f t="shared" ca="1" si="11"/>
        <v>74</v>
      </c>
      <c r="Y116" s="19">
        <f t="shared" ca="1" si="12"/>
        <v>7</v>
      </c>
      <c r="Z116" s="19">
        <f t="shared" ca="1" si="13"/>
        <v>74</v>
      </c>
      <c r="AA116" s="18">
        <v>0</v>
      </c>
      <c r="AB116" s="19">
        <v>0</v>
      </c>
      <c r="AC116" s="19">
        <v>0</v>
      </c>
      <c r="AD116" s="18">
        <v>0</v>
      </c>
      <c r="AE116" s="19">
        <v>1</v>
      </c>
      <c r="AF116" s="19">
        <v>35</v>
      </c>
      <c r="AG116" s="19">
        <v>39</v>
      </c>
      <c r="AH116" s="19">
        <v>0</v>
      </c>
      <c r="AI116" s="19">
        <v>3</v>
      </c>
      <c r="AJ116" s="19">
        <v>3</v>
      </c>
    </row>
    <row r="117" spans="1:36" x14ac:dyDescent="0.2">
      <c r="A117" t="s">
        <v>25</v>
      </c>
      <c r="B117" t="s">
        <v>31</v>
      </c>
      <c r="C117" t="s">
        <v>20</v>
      </c>
      <c r="D117" t="s">
        <v>9</v>
      </c>
      <c r="F117" t="str">
        <f t="shared" si="7"/>
        <v>Jamaica [#Country] [WuxG6jzaypt]|HTS_INDEX_FAC.N.Age_Sex_Result.T.NewPos||50+|Male</v>
      </c>
      <c r="G117" s="31">
        <v>83</v>
      </c>
      <c r="H117" s="31">
        <f t="shared" si="8"/>
        <v>9</v>
      </c>
      <c r="I117" s="31" cm="1">
        <f t="array" ref="I117">SUM(SUMIFS($L117:$U117,$L$14:$U$14,{"*TA*"}))</f>
        <v>74</v>
      </c>
      <c r="J117" s="31" cm="1">
        <f t="array" ref="J117">SUM(SUMIFS($O117:$U117,$O$14:$U$14,{"*DSD*"}))</f>
        <v>9</v>
      </c>
      <c r="K117" s="31" cm="1">
        <f t="array" ref="K117">SUM(SUMIFS($O117:$U117,$O$14:$U$14,{"*TA*"}))</f>
        <v>74</v>
      </c>
      <c r="L117" s="32">
        <v>0</v>
      </c>
      <c r="M117" s="33">
        <v>0</v>
      </c>
      <c r="N117" s="33">
        <v>0</v>
      </c>
      <c r="O117" s="34">
        <v>0</v>
      </c>
      <c r="P117" s="35">
        <v>3</v>
      </c>
      <c r="Q117" s="35">
        <v>32</v>
      </c>
      <c r="R117" s="35">
        <v>42</v>
      </c>
      <c r="S117" s="35">
        <v>0</v>
      </c>
      <c r="T117" s="35">
        <v>3</v>
      </c>
      <c r="U117" s="35">
        <v>3</v>
      </c>
      <c r="V117" s="18">
        <f t="shared" ca="1" si="9"/>
        <v>83</v>
      </c>
      <c r="W117" s="19">
        <f t="shared" ca="1" si="10"/>
        <v>9</v>
      </c>
      <c r="X117" s="19">
        <f t="shared" ca="1" si="11"/>
        <v>74</v>
      </c>
      <c r="Y117" s="19">
        <f t="shared" ca="1" si="12"/>
        <v>9</v>
      </c>
      <c r="Z117" s="19">
        <f t="shared" ca="1" si="13"/>
        <v>74</v>
      </c>
      <c r="AA117" s="18">
        <v>0</v>
      </c>
      <c r="AB117" s="19">
        <v>0</v>
      </c>
      <c r="AC117" s="19">
        <v>0</v>
      </c>
      <c r="AD117" s="18">
        <v>0</v>
      </c>
      <c r="AE117" s="19">
        <v>3</v>
      </c>
      <c r="AF117" s="19">
        <v>32</v>
      </c>
      <c r="AG117" s="19">
        <v>42</v>
      </c>
      <c r="AH117" s="19">
        <v>0</v>
      </c>
      <c r="AI117" s="19">
        <v>3</v>
      </c>
      <c r="AJ117" s="19">
        <v>3</v>
      </c>
    </row>
    <row r="118" spans="1:36" x14ac:dyDescent="0.2">
      <c r="A118" t="s">
        <v>25</v>
      </c>
      <c r="B118" t="s">
        <v>32</v>
      </c>
      <c r="C118" t="s">
        <v>13</v>
      </c>
      <c r="D118" t="s">
        <v>8</v>
      </c>
      <c r="F118" t="str">
        <f t="shared" si="7"/>
        <v>Jamaica [#Country] [WuxG6jzaypt]|HTS_INDEX_FAC.N.Age_Sex_Result.T.NewNeg||15-19|Female</v>
      </c>
      <c r="G118" s="31">
        <v>54</v>
      </c>
      <c r="H118" s="31">
        <f t="shared" si="8"/>
        <v>0</v>
      </c>
      <c r="I118" s="31" cm="1">
        <f t="array" ref="I118">SUM(SUMIFS($L118:$U118,$L$14:$U$14,{"*TA*"}))</f>
        <v>54</v>
      </c>
      <c r="J118" s="31" cm="1">
        <f t="array" ref="J118">SUM(SUMIFS($O118:$U118,$O$14:$U$14,{"*DSD*"}))</f>
        <v>0</v>
      </c>
      <c r="K118" s="31" cm="1">
        <f t="array" ref="K118">SUM(SUMIFS($O118:$U118,$O$14:$U$14,{"*TA*"}))</f>
        <v>54</v>
      </c>
      <c r="L118" s="32">
        <v>0</v>
      </c>
      <c r="M118" s="33">
        <v>0</v>
      </c>
      <c r="N118" s="33">
        <v>0</v>
      </c>
      <c r="O118" s="34">
        <v>0</v>
      </c>
      <c r="P118" s="35">
        <v>0</v>
      </c>
      <c r="Q118" s="35">
        <v>39</v>
      </c>
      <c r="R118" s="35">
        <v>15</v>
      </c>
      <c r="S118" s="35">
        <v>0</v>
      </c>
      <c r="T118" s="35">
        <v>0</v>
      </c>
      <c r="U118" s="35">
        <v>0</v>
      </c>
      <c r="V118" s="18">
        <f t="shared" ca="1" si="9"/>
        <v>54</v>
      </c>
      <c r="W118" s="19">
        <f t="shared" ca="1" si="10"/>
        <v>0</v>
      </c>
      <c r="X118" s="19">
        <f t="shared" ca="1" si="11"/>
        <v>54</v>
      </c>
      <c r="Y118" s="19">
        <f t="shared" ca="1" si="12"/>
        <v>0</v>
      </c>
      <c r="Z118" s="19">
        <f t="shared" ca="1" si="13"/>
        <v>54</v>
      </c>
      <c r="AA118" s="18">
        <v>0</v>
      </c>
      <c r="AB118" s="19">
        <v>0</v>
      </c>
      <c r="AC118" s="19">
        <v>0</v>
      </c>
      <c r="AD118" s="18">
        <v>0</v>
      </c>
      <c r="AE118" s="19">
        <v>0</v>
      </c>
      <c r="AF118" s="19">
        <v>39</v>
      </c>
      <c r="AG118" s="19">
        <v>15</v>
      </c>
      <c r="AH118" s="19">
        <v>0</v>
      </c>
      <c r="AI118" s="19">
        <v>0</v>
      </c>
      <c r="AJ118" s="19">
        <v>0</v>
      </c>
    </row>
    <row r="119" spans="1:36" x14ac:dyDescent="0.2">
      <c r="A119" t="s">
        <v>25</v>
      </c>
      <c r="B119" t="s">
        <v>32</v>
      </c>
      <c r="C119" t="s">
        <v>13</v>
      </c>
      <c r="D119" t="s">
        <v>9</v>
      </c>
      <c r="F119" t="str">
        <f t="shared" si="7"/>
        <v>Jamaica [#Country] [WuxG6jzaypt]|HTS_INDEX_FAC.N.Age_Sex_Result.T.NewNeg||15-19|Male</v>
      </c>
      <c r="G119" s="31">
        <v>37</v>
      </c>
      <c r="H119" s="31">
        <f t="shared" si="8"/>
        <v>23</v>
      </c>
      <c r="I119" s="31" cm="1">
        <f t="array" ref="I119">SUM(SUMIFS($L119:$U119,$L$14:$U$14,{"*TA*"}))</f>
        <v>14</v>
      </c>
      <c r="J119" s="31" cm="1">
        <f t="array" ref="J119">SUM(SUMIFS($O119:$U119,$O$14:$U$14,{"*DSD*"}))</f>
        <v>23</v>
      </c>
      <c r="K119" s="31" cm="1">
        <f t="array" ref="K119">SUM(SUMIFS($O119:$U119,$O$14:$U$14,{"*TA*"}))</f>
        <v>14</v>
      </c>
      <c r="L119" s="32">
        <v>0</v>
      </c>
      <c r="M119" s="33">
        <v>0</v>
      </c>
      <c r="N119" s="33">
        <v>0</v>
      </c>
      <c r="O119" s="34">
        <v>0</v>
      </c>
      <c r="P119" s="35">
        <v>23</v>
      </c>
      <c r="Q119" s="35">
        <v>14</v>
      </c>
      <c r="R119" s="35">
        <v>0</v>
      </c>
      <c r="S119" s="35">
        <v>0</v>
      </c>
      <c r="T119" s="35">
        <v>0</v>
      </c>
      <c r="U119" s="35">
        <v>0</v>
      </c>
      <c r="V119" s="18">
        <f t="shared" ca="1" si="9"/>
        <v>37</v>
      </c>
      <c r="W119" s="19">
        <f t="shared" ca="1" si="10"/>
        <v>23</v>
      </c>
      <c r="X119" s="19">
        <f t="shared" ca="1" si="11"/>
        <v>14</v>
      </c>
      <c r="Y119" s="19">
        <f t="shared" ca="1" si="12"/>
        <v>23</v>
      </c>
      <c r="Z119" s="19">
        <f t="shared" ca="1" si="13"/>
        <v>14</v>
      </c>
      <c r="AA119" s="18">
        <v>0</v>
      </c>
      <c r="AB119" s="19">
        <v>0</v>
      </c>
      <c r="AC119" s="19">
        <v>0</v>
      </c>
      <c r="AD119" s="18">
        <v>0</v>
      </c>
      <c r="AE119" s="19">
        <v>23</v>
      </c>
      <c r="AF119" s="19">
        <v>14</v>
      </c>
      <c r="AG119" s="19">
        <v>0</v>
      </c>
      <c r="AH119" s="19">
        <v>0</v>
      </c>
      <c r="AI119" s="19">
        <v>0</v>
      </c>
      <c r="AJ119" s="19">
        <v>0</v>
      </c>
    </row>
    <row r="120" spans="1:36" x14ac:dyDescent="0.2">
      <c r="A120" t="s">
        <v>25</v>
      </c>
      <c r="B120" t="s">
        <v>32</v>
      </c>
      <c r="C120" t="s">
        <v>14</v>
      </c>
      <c r="D120" t="s">
        <v>8</v>
      </c>
      <c r="F120" t="str">
        <f t="shared" si="7"/>
        <v>Jamaica [#Country] [WuxG6jzaypt]|HTS_INDEX_FAC.N.Age_Sex_Result.T.NewNeg||20-24|Female</v>
      </c>
      <c r="G120" s="31">
        <v>165</v>
      </c>
      <c r="H120" s="31">
        <f t="shared" si="8"/>
        <v>0</v>
      </c>
      <c r="I120" s="31" cm="1">
        <f t="array" ref="I120">SUM(SUMIFS($L120:$U120,$L$14:$U$14,{"*TA*"}))</f>
        <v>165</v>
      </c>
      <c r="J120" s="31" cm="1">
        <f t="array" ref="J120">SUM(SUMIFS($O120:$U120,$O$14:$U$14,{"*DSD*"}))</f>
        <v>0</v>
      </c>
      <c r="K120" s="31" cm="1">
        <f t="array" ref="K120">SUM(SUMIFS($O120:$U120,$O$14:$U$14,{"*TA*"}))</f>
        <v>165</v>
      </c>
      <c r="L120" s="32">
        <v>0</v>
      </c>
      <c r="M120" s="33">
        <v>0</v>
      </c>
      <c r="N120" s="33">
        <v>0</v>
      </c>
      <c r="O120" s="34">
        <v>0</v>
      </c>
      <c r="P120" s="35">
        <v>0</v>
      </c>
      <c r="Q120" s="35">
        <v>102</v>
      </c>
      <c r="R120" s="35">
        <v>63</v>
      </c>
      <c r="S120" s="35">
        <v>0</v>
      </c>
      <c r="T120" s="35">
        <v>0</v>
      </c>
      <c r="U120" s="35">
        <v>0</v>
      </c>
      <c r="V120" s="18">
        <f t="shared" ca="1" si="9"/>
        <v>165</v>
      </c>
      <c r="W120" s="19">
        <f t="shared" ca="1" si="10"/>
        <v>0</v>
      </c>
      <c r="X120" s="19">
        <f t="shared" ca="1" si="11"/>
        <v>165</v>
      </c>
      <c r="Y120" s="19">
        <f t="shared" ca="1" si="12"/>
        <v>0</v>
      </c>
      <c r="Z120" s="19">
        <f t="shared" ca="1" si="13"/>
        <v>165</v>
      </c>
      <c r="AA120" s="18">
        <v>0</v>
      </c>
      <c r="AB120" s="19">
        <v>0</v>
      </c>
      <c r="AC120" s="19">
        <v>0</v>
      </c>
      <c r="AD120" s="18">
        <v>0</v>
      </c>
      <c r="AE120" s="19">
        <v>0</v>
      </c>
      <c r="AF120" s="19">
        <v>102</v>
      </c>
      <c r="AG120" s="19">
        <v>63</v>
      </c>
      <c r="AH120" s="19">
        <v>0</v>
      </c>
      <c r="AI120" s="19">
        <v>0</v>
      </c>
      <c r="AJ120" s="19">
        <v>0</v>
      </c>
    </row>
    <row r="121" spans="1:36" x14ac:dyDescent="0.2">
      <c r="A121" t="s">
        <v>25</v>
      </c>
      <c r="B121" t="s">
        <v>32</v>
      </c>
      <c r="C121" t="s">
        <v>14</v>
      </c>
      <c r="D121" t="s">
        <v>9</v>
      </c>
      <c r="F121" t="str">
        <f t="shared" si="7"/>
        <v>Jamaica [#Country] [WuxG6jzaypt]|HTS_INDEX_FAC.N.Age_Sex_Result.T.NewNeg||20-24|Male</v>
      </c>
      <c r="G121" s="31">
        <v>134</v>
      </c>
      <c r="H121" s="31">
        <f t="shared" si="8"/>
        <v>24</v>
      </c>
      <c r="I121" s="31" cm="1">
        <f t="array" ref="I121">SUM(SUMIFS($L121:$U121,$L$14:$U$14,{"*TA*"}))</f>
        <v>110</v>
      </c>
      <c r="J121" s="31" cm="1">
        <f t="array" ref="J121">SUM(SUMIFS($O121:$U121,$O$14:$U$14,{"*DSD*"}))</f>
        <v>24</v>
      </c>
      <c r="K121" s="31" cm="1">
        <f t="array" ref="K121">SUM(SUMIFS($O121:$U121,$O$14:$U$14,{"*TA*"}))</f>
        <v>110</v>
      </c>
      <c r="L121" s="32">
        <v>0</v>
      </c>
      <c r="M121" s="33">
        <v>0</v>
      </c>
      <c r="N121" s="33">
        <v>0</v>
      </c>
      <c r="O121" s="34">
        <v>0</v>
      </c>
      <c r="P121" s="35">
        <v>24</v>
      </c>
      <c r="Q121" s="35">
        <v>51</v>
      </c>
      <c r="R121" s="35">
        <v>59</v>
      </c>
      <c r="S121" s="35">
        <v>0</v>
      </c>
      <c r="T121" s="35">
        <v>0</v>
      </c>
      <c r="U121" s="35">
        <v>0</v>
      </c>
      <c r="V121" s="18">
        <f t="shared" ca="1" si="9"/>
        <v>134</v>
      </c>
      <c r="W121" s="19">
        <f t="shared" ca="1" si="10"/>
        <v>24</v>
      </c>
      <c r="X121" s="19">
        <f t="shared" ca="1" si="11"/>
        <v>110</v>
      </c>
      <c r="Y121" s="19">
        <f t="shared" ca="1" si="12"/>
        <v>24</v>
      </c>
      <c r="Z121" s="19">
        <f t="shared" ca="1" si="13"/>
        <v>110</v>
      </c>
      <c r="AA121" s="18">
        <v>0</v>
      </c>
      <c r="AB121" s="19">
        <v>0</v>
      </c>
      <c r="AC121" s="19">
        <v>0</v>
      </c>
      <c r="AD121" s="18">
        <v>0</v>
      </c>
      <c r="AE121" s="19">
        <v>24</v>
      </c>
      <c r="AF121" s="19">
        <v>51</v>
      </c>
      <c r="AG121" s="19">
        <v>59</v>
      </c>
      <c r="AH121" s="19">
        <v>0</v>
      </c>
      <c r="AI121" s="19">
        <v>0</v>
      </c>
      <c r="AJ121" s="19">
        <v>0</v>
      </c>
    </row>
    <row r="122" spans="1:36" x14ac:dyDescent="0.2">
      <c r="A122" t="s">
        <v>25</v>
      </c>
      <c r="B122" t="s">
        <v>32</v>
      </c>
      <c r="C122" t="s">
        <v>15</v>
      </c>
      <c r="D122" t="s">
        <v>8</v>
      </c>
      <c r="F122" t="str">
        <f t="shared" si="7"/>
        <v>Jamaica [#Country] [WuxG6jzaypt]|HTS_INDEX_FAC.N.Age_Sex_Result.T.NewNeg||25-29|Female</v>
      </c>
      <c r="G122" s="31">
        <v>171</v>
      </c>
      <c r="H122" s="31">
        <f t="shared" si="8"/>
        <v>6</v>
      </c>
      <c r="I122" s="31" cm="1">
        <f t="array" ref="I122">SUM(SUMIFS($L122:$U122,$L$14:$U$14,{"*TA*"}))</f>
        <v>165</v>
      </c>
      <c r="J122" s="31" cm="1">
        <f t="array" ref="J122">SUM(SUMIFS($O122:$U122,$O$14:$U$14,{"*DSD*"}))</f>
        <v>6</v>
      </c>
      <c r="K122" s="31" cm="1">
        <f t="array" ref="K122">SUM(SUMIFS($O122:$U122,$O$14:$U$14,{"*TA*"}))</f>
        <v>165</v>
      </c>
      <c r="L122" s="32">
        <v>0</v>
      </c>
      <c r="M122" s="33">
        <v>0</v>
      </c>
      <c r="N122" s="33">
        <v>0</v>
      </c>
      <c r="O122" s="34">
        <v>0</v>
      </c>
      <c r="P122" s="35">
        <v>0</v>
      </c>
      <c r="Q122" s="35">
        <v>89</v>
      </c>
      <c r="R122" s="35">
        <v>76</v>
      </c>
      <c r="S122" s="35">
        <v>0</v>
      </c>
      <c r="T122" s="35">
        <v>3</v>
      </c>
      <c r="U122" s="35">
        <v>3</v>
      </c>
      <c r="V122" s="18">
        <f t="shared" ca="1" si="9"/>
        <v>171</v>
      </c>
      <c r="W122" s="19">
        <f t="shared" ca="1" si="10"/>
        <v>6</v>
      </c>
      <c r="X122" s="19">
        <f t="shared" ca="1" si="11"/>
        <v>165</v>
      </c>
      <c r="Y122" s="19">
        <f t="shared" ca="1" si="12"/>
        <v>6</v>
      </c>
      <c r="Z122" s="19">
        <f t="shared" ca="1" si="13"/>
        <v>165</v>
      </c>
      <c r="AA122" s="18">
        <v>0</v>
      </c>
      <c r="AB122" s="19">
        <v>0</v>
      </c>
      <c r="AC122" s="19">
        <v>0</v>
      </c>
      <c r="AD122" s="18">
        <v>0</v>
      </c>
      <c r="AE122" s="19">
        <v>0</v>
      </c>
      <c r="AF122" s="19">
        <v>89</v>
      </c>
      <c r="AG122" s="19">
        <v>76</v>
      </c>
      <c r="AH122" s="19">
        <v>0</v>
      </c>
      <c r="AI122" s="19">
        <v>3</v>
      </c>
      <c r="AJ122" s="19">
        <v>3</v>
      </c>
    </row>
    <row r="123" spans="1:36" x14ac:dyDescent="0.2">
      <c r="A123" t="s">
        <v>25</v>
      </c>
      <c r="B123" t="s">
        <v>32</v>
      </c>
      <c r="C123" t="s">
        <v>15</v>
      </c>
      <c r="D123" t="s">
        <v>9</v>
      </c>
      <c r="F123" t="str">
        <f t="shared" si="7"/>
        <v>Jamaica [#Country] [WuxG6jzaypt]|HTS_INDEX_FAC.N.Age_Sex_Result.T.NewNeg||25-29|Male</v>
      </c>
      <c r="G123" s="31">
        <v>200</v>
      </c>
      <c r="H123" s="31">
        <f t="shared" si="8"/>
        <v>32</v>
      </c>
      <c r="I123" s="31" cm="1">
        <f t="array" ref="I123">SUM(SUMIFS($L123:$U123,$L$14:$U$14,{"*TA*"}))</f>
        <v>168</v>
      </c>
      <c r="J123" s="31" cm="1">
        <f t="array" ref="J123">SUM(SUMIFS($O123:$U123,$O$14:$U$14,{"*DSD*"}))</f>
        <v>32</v>
      </c>
      <c r="K123" s="31" cm="1">
        <f t="array" ref="K123">SUM(SUMIFS($O123:$U123,$O$14:$U$14,{"*TA*"}))</f>
        <v>168</v>
      </c>
      <c r="L123" s="32">
        <v>0</v>
      </c>
      <c r="M123" s="33">
        <v>0</v>
      </c>
      <c r="N123" s="33">
        <v>0</v>
      </c>
      <c r="O123" s="34">
        <v>0</v>
      </c>
      <c r="P123" s="35">
        <v>24</v>
      </c>
      <c r="Q123" s="35">
        <v>76</v>
      </c>
      <c r="R123" s="35">
        <v>92</v>
      </c>
      <c r="S123" s="35">
        <v>0</v>
      </c>
      <c r="T123" s="35">
        <v>4</v>
      </c>
      <c r="U123" s="35">
        <v>4</v>
      </c>
      <c r="V123" s="18">
        <f t="shared" ca="1" si="9"/>
        <v>200</v>
      </c>
      <c r="W123" s="19">
        <f t="shared" ca="1" si="10"/>
        <v>32</v>
      </c>
      <c r="X123" s="19">
        <f t="shared" ca="1" si="11"/>
        <v>168</v>
      </c>
      <c r="Y123" s="19">
        <f t="shared" ca="1" si="12"/>
        <v>32</v>
      </c>
      <c r="Z123" s="19">
        <f t="shared" ca="1" si="13"/>
        <v>168</v>
      </c>
      <c r="AA123" s="18">
        <v>0</v>
      </c>
      <c r="AB123" s="19">
        <v>0</v>
      </c>
      <c r="AC123" s="19">
        <v>0</v>
      </c>
      <c r="AD123" s="18">
        <v>0</v>
      </c>
      <c r="AE123" s="19">
        <v>24</v>
      </c>
      <c r="AF123" s="19">
        <v>76</v>
      </c>
      <c r="AG123" s="19">
        <v>92</v>
      </c>
      <c r="AH123" s="19">
        <v>0</v>
      </c>
      <c r="AI123" s="19">
        <v>4</v>
      </c>
      <c r="AJ123" s="19">
        <v>4</v>
      </c>
    </row>
    <row r="124" spans="1:36" x14ac:dyDescent="0.2">
      <c r="A124" t="s">
        <v>25</v>
      </c>
      <c r="B124" t="s">
        <v>32</v>
      </c>
      <c r="C124" t="s">
        <v>16</v>
      </c>
      <c r="D124" t="s">
        <v>8</v>
      </c>
      <c r="F124" t="str">
        <f t="shared" si="7"/>
        <v>Jamaica [#Country] [WuxG6jzaypt]|HTS_INDEX_FAC.N.Age_Sex_Result.T.NewNeg||30-34|Female</v>
      </c>
      <c r="G124" s="31">
        <v>208</v>
      </c>
      <c r="H124" s="31">
        <f t="shared" si="8"/>
        <v>16</v>
      </c>
      <c r="I124" s="31" cm="1">
        <f t="array" ref="I124">SUM(SUMIFS($L124:$U124,$L$14:$U$14,{"*TA*"}))</f>
        <v>192</v>
      </c>
      <c r="J124" s="31" cm="1">
        <f t="array" ref="J124">SUM(SUMIFS($O124:$U124,$O$14:$U$14,{"*DSD*"}))</f>
        <v>16</v>
      </c>
      <c r="K124" s="31" cm="1">
        <f t="array" ref="K124">SUM(SUMIFS($O124:$U124,$O$14:$U$14,{"*TA*"}))</f>
        <v>192</v>
      </c>
      <c r="L124" s="32">
        <v>0</v>
      </c>
      <c r="M124" s="33">
        <v>0</v>
      </c>
      <c r="N124" s="33">
        <v>0</v>
      </c>
      <c r="O124" s="34">
        <v>0</v>
      </c>
      <c r="P124" s="35">
        <v>4</v>
      </c>
      <c r="Q124" s="35">
        <v>102</v>
      </c>
      <c r="R124" s="35">
        <v>90</v>
      </c>
      <c r="S124" s="35">
        <v>0</v>
      </c>
      <c r="T124" s="35">
        <v>6</v>
      </c>
      <c r="U124" s="35">
        <v>6</v>
      </c>
      <c r="V124" s="18">
        <f t="shared" ca="1" si="9"/>
        <v>208</v>
      </c>
      <c r="W124" s="19">
        <f t="shared" ca="1" si="10"/>
        <v>16</v>
      </c>
      <c r="X124" s="19">
        <f t="shared" ca="1" si="11"/>
        <v>192</v>
      </c>
      <c r="Y124" s="19">
        <f t="shared" ca="1" si="12"/>
        <v>16</v>
      </c>
      <c r="Z124" s="19">
        <f t="shared" ca="1" si="13"/>
        <v>192</v>
      </c>
      <c r="AA124" s="18">
        <v>0</v>
      </c>
      <c r="AB124" s="19">
        <v>0</v>
      </c>
      <c r="AC124" s="19">
        <v>0</v>
      </c>
      <c r="AD124" s="18">
        <v>0</v>
      </c>
      <c r="AE124" s="19">
        <v>4</v>
      </c>
      <c r="AF124" s="19">
        <v>102</v>
      </c>
      <c r="AG124" s="19">
        <v>90</v>
      </c>
      <c r="AH124" s="19">
        <v>0</v>
      </c>
      <c r="AI124" s="19">
        <v>6</v>
      </c>
      <c r="AJ124" s="19">
        <v>6</v>
      </c>
    </row>
    <row r="125" spans="1:36" x14ac:dyDescent="0.2">
      <c r="A125" t="s">
        <v>25</v>
      </c>
      <c r="B125" t="s">
        <v>32</v>
      </c>
      <c r="C125" t="s">
        <v>16</v>
      </c>
      <c r="D125" t="s">
        <v>9</v>
      </c>
      <c r="F125" t="str">
        <f t="shared" si="7"/>
        <v>Jamaica [#Country] [WuxG6jzaypt]|HTS_INDEX_FAC.N.Age_Sex_Result.T.NewNeg||30-34|Male</v>
      </c>
      <c r="G125" s="31">
        <v>161</v>
      </c>
      <c r="H125" s="31">
        <f t="shared" si="8"/>
        <v>23</v>
      </c>
      <c r="I125" s="31" cm="1">
        <f t="array" ref="I125">SUM(SUMIFS($L125:$U125,$L$14:$U$14,{"*TA*"}))</f>
        <v>138</v>
      </c>
      <c r="J125" s="31" cm="1">
        <f t="array" ref="J125">SUM(SUMIFS($O125:$U125,$O$14:$U$14,{"*DSD*"}))</f>
        <v>23</v>
      </c>
      <c r="K125" s="31" cm="1">
        <f t="array" ref="K125">SUM(SUMIFS($O125:$U125,$O$14:$U$14,{"*TA*"}))</f>
        <v>138</v>
      </c>
      <c r="L125" s="32">
        <v>0</v>
      </c>
      <c r="M125" s="33">
        <v>0</v>
      </c>
      <c r="N125" s="33">
        <v>0</v>
      </c>
      <c r="O125" s="34">
        <v>0</v>
      </c>
      <c r="P125" s="35">
        <v>13</v>
      </c>
      <c r="Q125" s="35">
        <v>77</v>
      </c>
      <c r="R125" s="35">
        <v>61</v>
      </c>
      <c r="S125" s="35">
        <v>0</v>
      </c>
      <c r="T125" s="35">
        <v>5</v>
      </c>
      <c r="U125" s="35">
        <v>5</v>
      </c>
      <c r="V125" s="18">
        <f t="shared" ca="1" si="9"/>
        <v>161</v>
      </c>
      <c r="W125" s="19">
        <f t="shared" ca="1" si="10"/>
        <v>23</v>
      </c>
      <c r="X125" s="19">
        <f t="shared" ca="1" si="11"/>
        <v>138</v>
      </c>
      <c r="Y125" s="19">
        <f t="shared" ca="1" si="12"/>
        <v>23</v>
      </c>
      <c r="Z125" s="19">
        <f t="shared" ca="1" si="13"/>
        <v>138</v>
      </c>
      <c r="AA125" s="18">
        <v>0</v>
      </c>
      <c r="AB125" s="19">
        <v>0</v>
      </c>
      <c r="AC125" s="19">
        <v>0</v>
      </c>
      <c r="AD125" s="18">
        <v>0</v>
      </c>
      <c r="AE125" s="19">
        <v>13</v>
      </c>
      <c r="AF125" s="19">
        <v>77</v>
      </c>
      <c r="AG125" s="19">
        <v>61</v>
      </c>
      <c r="AH125" s="19">
        <v>0</v>
      </c>
      <c r="AI125" s="19">
        <v>5</v>
      </c>
      <c r="AJ125" s="19">
        <v>5</v>
      </c>
    </row>
    <row r="126" spans="1:36" x14ac:dyDescent="0.2">
      <c r="A126" t="s">
        <v>25</v>
      </c>
      <c r="B126" t="s">
        <v>32</v>
      </c>
      <c r="C126" t="s">
        <v>17</v>
      </c>
      <c r="D126" t="s">
        <v>8</v>
      </c>
      <c r="F126" t="str">
        <f t="shared" si="7"/>
        <v>Jamaica [#Country] [WuxG6jzaypt]|HTS_INDEX_FAC.N.Age_Sex_Result.T.NewNeg||35-39|Female</v>
      </c>
      <c r="G126" s="31">
        <v>137</v>
      </c>
      <c r="H126" s="31">
        <f t="shared" si="8"/>
        <v>18</v>
      </c>
      <c r="I126" s="31" cm="1">
        <f t="array" ref="I126">SUM(SUMIFS($L126:$U126,$L$14:$U$14,{"*TA*"}))</f>
        <v>119</v>
      </c>
      <c r="J126" s="31" cm="1">
        <f t="array" ref="J126">SUM(SUMIFS($O126:$U126,$O$14:$U$14,{"*DSD*"}))</f>
        <v>18</v>
      </c>
      <c r="K126" s="31" cm="1">
        <f t="array" ref="K126">SUM(SUMIFS($O126:$U126,$O$14:$U$14,{"*TA*"}))</f>
        <v>119</v>
      </c>
      <c r="L126" s="32">
        <v>0</v>
      </c>
      <c r="M126" s="33">
        <v>0</v>
      </c>
      <c r="N126" s="33">
        <v>0</v>
      </c>
      <c r="O126" s="34">
        <v>0</v>
      </c>
      <c r="P126" s="35">
        <v>4</v>
      </c>
      <c r="Q126" s="35">
        <v>77</v>
      </c>
      <c r="R126" s="35">
        <v>42</v>
      </c>
      <c r="S126" s="35">
        <v>0</v>
      </c>
      <c r="T126" s="35">
        <v>7</v>
      </c>
      <c r="U126" s="35">
        <v>7</v>
      </c>
      <c r="V126" s="18">
        <f t="shared" ca="1" si="9"/>
        <v>137</v>
      </c>
      <c r="W126" s="19">
        <f t="shared" ca="1" si="10"/>
        <v>18</v>
      </c>
      <c r="X126" s="19">
        <f t="shared" ca="1" si="11"/>
        <v>119</v>
      </c>
      <c r="Y126" s="19">
        <f t="shared" ca="1" si="12"/>
        <v>18</v>
      </c>
      <c r="Z126" s="19">
        <f t="shared" ca="1" si="13"/>
        <v>119</v>
      </c>
      <c r="AA126" s="18">
        <v>0</v>
      </c>
      <c r="AB126" s="19">
        <v>0</v>
      </c>
      <c r="AC126" s="19">
        <v>0</v>
      </c>
      <c r="AD126" s="18">
        <v>0</v>
      </c>
      <c r="AE126" s="19">
        <v>4</v>
      </c>
      <c r="AF126" s="19">
        <v>77</v>
      </c>
      <c r="AG126" s="19">
        <v>42</v>
      </c>
      <c r="AH126" s="19">
        <v>0</v>
      </c>
      <c r="AI126" s="19">
        <v>7</v>
      </c>
      <c r="AJ126" s="19">
        <v>7</v>
      </c>
    </row>
    <row r="127" spans="1:36" x14ac:dyDescent="0.2">
      <c r="A127" t="s">
        <v>25</v>
      </c>
      <c r="B127" t="s">
        <v>32</v>
      </c>
      <c r="C127" t="s">
        <v>17</v>
      </c>
      <c r="D127" t="s">
        <v>9</v>
      </c>
      <c r="F127" t="str">
        <f t="shared" si="7"/>
        <v>Jamaica [#Country] [WuxG6jzaypt]|HTS_INDEX_FAC.N.Age_Sex_Result.T.NewNeg||35-39|Male</v>
      </c>
      <c r="G127" s="31">
        <v>196</v>
      </c>
      <c r="H127" s="31">
        <f t="shared" si="8"/>
        <v>20</v>
      </c>
      <c r="I127" s="31" cm="1">
        <f t="array" ref="I127">SUM(SUMIFS($L127:$U127,$L$14:$U$14,{"*TA*"}))</f>
        <v>176</v>
      </c>
      <c r="J127" s="31" cm="1">
        <f t="array" ref="J127">SUM(SUMIFS($O127:$U127,$O$14:$U$14,{"*DSD*"}))</f>
        <v>20</v>
      </c>
      <c r="K127" s="31" cm="1">
        <f t="array" ref="K127">SUM(SUMIFS($O127:$U127,$O$14:$U$14,{"*TA*"}))</f>
        <v>176</v>
      </c>
      <c r="L127" s="32">
        <v>0</v>
      </c>
      <c r="M127" s="33">
        <v>0</v>
      </c>
      <c r="N127" s="33">
        <v>0</v>
      </c>
      <c r="O127" s="34">
        <v>0</v>
      </c>
      <c r="P127" s="35">
        <v>7.9999999999999991</v>
      </c>
      <c r="Q127" s="35">
        <v>88</v>
      </c>
      <c r="R127" s="35">
        <v>88</v>
      </c>
      <c r="S127" s="35">
        <v>0</v>
      </c>
      <c r="T127" s="35">
        <v>6</v>
      </c>
      <c r="U127" s="35">
        <v>6</v>
      </c>
      <c r="V127" s="18">
        <f t="shared" ca="1" si="9"/>
        <v>196</v>
      </c>
      <c r="W127" s="19">
        <f t="shared" ca="1" si="10"/>
        <v>20</v>
      </c>
      <c r="X127" s="19">
        <f t="shared" ca="1" si="11"/>
        <v>176</v>
      </c>
      <c r="Y127" s="19">
        <f t="shared" ca="1" si="12"/>
        <v>20</v>
      </c>
      <c r="Z127" s="19">
        <f t="shared" ca="1" si="13"/>
        <v>176</v>
      </c>
      <c r="AA127" s="18">
        <v>0</v>
      </c>
      <c r="AB127" s="19">
        <v>0</v>
      </c>
      <c r="AC127" s="19">
        <v>0</v>
      </c>
      <c r="AD127" s="18">
        <v>0</v>
      </c>
      <c r="AE127" s="19">
        <v>7.9999999999999991</v>
      </c>
      <c r="AF127" s="19">
        <v>88</v>
      </c>
      <c r="AG127" s="19">
        <v>88</v>
      </c>
      <c r="AH127" s="19">
        <v>0</v>
      </c>
      <c r="AI127" s="19">
        <v>6</v>
      </c>
      <c r="AJ127" s="19">
        <v>6</v>
      </c>
    </row>
    <row r="128" spans="1:36" x14ac:dyDescent="0.2">
      <c r="A128" t="s">
        <v>25</v>
      </c>
      <c r="B128" t="s">
        <v>32</v>
      </c>
      <c r="C128" t="s">
        <v>18</v>
      </c>
      <c r="D128" t="s">
        <v>8</v>
      </c>
      <c r="F128" t="str">
        <f t="shared" si="7"/>
        <v>Jamaica [#Country] [WuxG6jzaypt]|HTS_INDEX_FAC.N.Age_Sex_Result.T.NewNeg||40-44|Female</v>
      </c>
      <c r="G128" s="31">
        <v>128</v>
      </c>
      <c r="H128" s="31">
        <f t="shared" si="8"/>
        <v>26</v>
      </c>
      <c r="I128" s="31" cm="1">
        <f t="array" ref="I128">SUM(SUMIFS($L128:$U128,$L$14:$U$14,{"*TA*"}))</f>
        <v>102</v>
      </c>
      <c r="J128" s="31" cm="1">
        <f t="array" ref="J128">SUM(SUMIFS($O128:$U128,$O$14:$U$14,{"*DSD*"}))</f>
        <v>26</v>
      </c>
      <c r="K128" s="31" cm="1">
        <f t="array" ref="K128">SUM(SUMIFS($O128:$U128,$O$14:$U$14,{"*TA*"}))</f>
        <v>102</v>
      </c>
      <c r="L128" s="32">
        <v>0</v>
      </c>
      <c r="M128" s="33">
        <v>0</v>
      </c>
      <c r="N128" s="33">
        <v>0</v>
      </c>
      <c r="O128" s="34">
        <v>0</v>
      </c>
      <c r="P128" s="35">
        <v>8</v>
      </c>
      <c r="Q128" s="35">
        <v>61</v>
      </c>
      <c r="R128" s="35">
        <v>41</v>
      </c>
      <c r="S128" s="35">
        <v>0</v>
      </c>
      <c r="T128" s="35">
        <v>9</v>
      </c>
      <c r="U128" s="35">
        <v>9</v>
      </c>
      <c r="V128" s="18">
        <f t="shared" ca="1" si="9"/>
        <v>128</v>
      </c>
      <c r="W128" s="19">
        <f t="shared" ca="1" si="10"/>
        <v>26</v>
      </c>
      <c r="X128" s="19">
        <f t="shared" ca="1" si="11"/>
        <v>102</v>
      </c>
      <c r="Y128" s="19">
        <f t="shared" ca="1" si="12"/>
        <v>26</v>
      </c>
      <c r="Z128" s="19">
        <f t="shared" ca="1" si="13"/>
        <v>102</v>
      </c>
      <c r="AA128" s="18">
        <v>0</v>
      </c>
      <c r="AB128" s="19">
        <v>0</v>
      </c>
      <c r="AC128" s="19">
        <v>0</v>
      </c>
      <c r="AD128" s="18">
        <v>0</v>
      </c>
      <c r="AE128" s="19">
        <v>8</v>
      </c>
      <c r="AF128" s="19">
        <v>61</v>
      </c>
      <c r="AG128" s="19">
        <v>41</v>
      </c>
      <c r="AH128" s="19">
        <v>0</v>
      </c>
      <c r="AI128" s="19">
        <v>9</v>
      </c>
      <c r="AJ128" s="19">
        <v>9</v>
      </c>
    </row>
    <row r="129" spans="1:36" x14ac:dyDescent="0.2">
      <c r="A129" t="s">
        <v>25</v>
      </c>
      <c r="B129" t="s">
        <v>32</v>
      </c>
      <c r="C129" t="s">
        <v>18</v>
      </c>
      <c r="D129" t="s">
        <v>9</v>
      </c>
      <c r="F129" t="str">
        <f t="shared" si="7"/>
        <v>Jamaica [#Country] [WuxG6jzaypt]|HTS_INDEX_FAC.N.Age_Sex_Result.T.NewNeg||40-44|Male</v>
      </c>
      <c r="G129" s="31">
        <v>140</v>
      </c>
      <c r="H129" s="31">
        <f t="shared" si="8"/>
        <v>16</v>
      </c>
      <c r="I129" s="31" cm="1">
        <f t="array" ref="I129">SUM(SUMIFS($L129:$U129,$L$14:$U$14,{"*TA*"}))</f>
        <v>124</v>
      </c>
      <c r="J129" s="31" cm="1">
        <f t="array" ref="J129">SUM(SUMIFS($O129:$U129,$O$14:$U$14,{"*DSD*"}))</f>
        <v>16</v>
      </c>
      <c r="K129" s="31" cm="1">
        <f t="array" ref="K129">SUM(SUMIFS($O129:$U129,$O$14:$U$14,{"*TA*"}))</f>
        <v>124</v>
      </c>
      <c r="L129" s="32">
        <v>0</v>
      </c>
      <c r="M129" s="33">
        <v>0</v>
      </c>
      <c r="N129" s="33">
        <v>0</v>
      </c>
      <c r="O129" s="34">
        <v>0</v>
      </c>
      <c r="P129" s="35">
        <v>8</v>
      </c>
      <c r="Q129" s="35">
        <v>63</v>
      </c>
      <c r="R129" s="35">
        <v>61</v>
      </c>
      <c r="S129" s="35">
        <v>0</v>
      </c>
      <c r="T129" s="35">
        <v>4</v>
      </c>
      <c r="U129" s="35">
        <v>4</v>
      </c>
      <c r="V129" s="18">
        <f t="shared" ca="1" si="9"/>
        <v>140</v>
      </c>
      <c r="W129" s="19">
        <f t="shared" ca="1" si="10"/>
        <v>16</v>
      </c>
      <c r="X129" s="19">
        <f t="shared" ca="1" si="11"/>
        <v>124</v>
      </c>
      <c r="Y129" s="19">
        <f t="shared" ca="1" si="12"/>
        <v>16</v>
      </c>
      <c r="Z129" s="19">
        <f t="shared" ca="1" si="13"/>
        <v>124</v>
      </c>
      <c r="AA129" s="18">
        <v>0</v>
      </c>
      <c r="AB129" s="19">
        <v>0</v>
      </c>
      <c r="AC129" s="19">
        <v>0</v>
      </c>
      <c r="AD129" s="18">
        <v>0</v>
      </c>
      <c r="AE129" s="19">
        <v>8</v>
      </c>
      <c r="AF129" s="19">
        <v>63</v>
      </c>
      <c r="AG129" s="19">
        <v>61</v>
      </c>
      <c r="AH129" s="19">
        <v>0</v>
      </c>
      <c r="AI129" s="19">
        <v>4</v>
      </c>
      <c r="AJ129" s="19">
        <v>4</v>
      </c>
    </row>
    <row r="130" spans="1:36" x14ac:dyDescent="0.2">
      <c r="A130" t="s">
        <v>25</v>
      </c>
      <c r="B130" t="s">
        <v>32</v>
      </c>
      <c r="C130" t="s">
        <v>19</v>
      </c>
      <c r="D130" t="s">
        <v>8</v>
      </c>
      <c r="F130" t="str">
        <f t="shared" si="7"/>
        <v>Jamaica [#Country] [WuxG6jzaypt]|HTS_INDEX_FAC.N.Age_Sex_Result.T.NewNeg||45-49|Female</v>
      </c>
      <c r="G130" s="31">
        <v>126</v>
      </c>
      <c r="H130" s="31">
        <f t="shared" si="8"/>
        <v>24</v>
      </c>
      <c r="I130" s="31" cm="1">
        <f t="array" ref="I130">SUM(SUMIFS($L130:$U130,$L$14:$U$14,{"*TA*"}))</f>
        <v>102</v>
      </c>
      <c r="J130" s="31" cm="1">
        <f t="array" ref="J130">SUM(SUMIFS($O130:$U130,$O$14:$U$14,{"*DSD*"}))</f>
        <v>24</v>
      </c>
      <c r="K130" s="31" cm="1">
        <f t="array" ref="K130">SUM(SUMIFS($O130:$U130,$O$14:$U$14,{"*TA*"}))</f>
        <v>102</v>
      </c>
      <c r="L130" s="32">
        <v>0</v>
      </c>
      <c r="M130" s="33">
        <v>0</v>
      </c>
      <c r="N130" s="33">
        <v>0</v>
      </c>
      <c r="O130" s="34">
        <v>0</v>
      </c>
      <c r="P130" s="35">
        <v>4</v>
      </c>
      <c r="Q130" s="35">
        <v>49</v>
      </c>
      <c r="R130" s="35">
        <v>53</v>
      </c>
      <c r="S130" s="35">
        <v>0</v>
      </c>
      <c r="T130" s="35">
        <v>10</v>
      </c>
      <c r="U130" s="35">
        <v>10</v>
      </c>
      <c r="V130" s="18">
        <f t="shared" ca="1" si="9"/>
        <v>126</v>
      </c>
      <c r="W130" s="19">
        <f t="shared" ca="1" si="10"/>
        <v>24</v>
      </c>
      <c r="X130" s="19">
        <f t="shared" ca="1" si="11"/>
        <v>102</v>
      </c>
      <c r="Y130" s="19">
        <f t="shared" ca="1" si="12"/>
        <v>24</v>
      </c>
      <c r="Z130" s="19">
        <f t="shared" ca="1" si="13"/>
        <v>102</v>
      </c>
      <c r="AA130" s="18">
        <v>0</v>
      </c>
      <c r="AB130" s="19">
        <v>0</v>
      </c>
      <c r="AC130" s="19">
        <v>0</v>
      </c>
      <c r="AD130" s="18">
        <v>0</v>
      </c>
      <c r="AE130" s="19">
        <v>4</v>
      </c>
      <c r="AF130" s="19">
        <v>49</v>
      </c>
      <c r="AG130" s="19">
        <v>53</v>
      </c>
      <c r="AH130" s="19">
        <v>0</v>
      </c>
      <c r="AI130" s="19">
        <v>10</v>
      </c>
      <c r="AJ130" s="19">
        <v>10</v>
      </c>
    </row>
    <row r="131" spans="1:36" x14ac:dyDescent="0.2">
      <c r="A131" t="s">
        <v>25</v>
      </c>
      <c r="B131" t="s">
        <v>32</v>
      </c>
      <c r="C131" t="s">
        <v>19</v>
      </c>
      <c r="D131" t="s">
        <v>9</v>
      </c>
      <c r="F131" t="str">
        <f t="shared" si="7"/>
        <v>Jamaica [#Country] [WuxG6jzaypt]|HTS_INDEX_FAC.N.Age_Sex_Result.T.NewNeg||45-49|Male</v>
      </c>
      <c r="G131" s="31">
        <v>176</v>
      </c>
      <c r="H131" s="31">
        <f t="shared" si="8"/>
        <v>36</v>
      </c>
      <c r="I131" s="31" cm="1">
        <f t="array" ref="I131">SUM(SUMIFS($L131:$U131,$L$14:$U$14,{"*TA*"}))</f>
        <v>140</v>
      </c>
      <c r="J131" s="31" cm="1">
        <f t="array" ref="J131">SUM(SUMIFS($O131:$U131,$O$14:$U$14,{"*DSD*"}))</f>
        <v>36</v>
      </c>
      <c r="K131" s="31" cm="1">
        <f t="array" ref="K131">SUM(SUMIFS($O131:$U131,$O$14:$U$14,{"*TA*"}))</f>
        <v>140</v>
      </c>
      <c r="L131" s="32">
        <v>0</v>
      </c>
      <c r="M131" s="33">
        <v>0</v>
      </c>
      <c r="N131" s="33">
        <v>0</v>
      </c>
      <c r="O131" s="34">
        <v>0</v>
      </c>
      <c r="P131" s="35">
        <v>12</v>
      </c>
      <c r="Q131" s="35">
        <v>87</v>
      </c>
      <c r="R131" s="35">
        <v>53</v>
      </c>
      <c r="S131" s="35">
        <v>0</v>
      </c>
      <c r="T131" s="35">
        <v>12</v>
      </c>
      <c r="U131" s="35">
        <v>12</v>
      </c>
      <c r="V131" s="18">
        <f t="shared" ca="1" si="9"/>
        <v>176</v>
      </c>
      <c r="W131" s="19">
        <f t="shared" ca="1" si="10"/>
        <v>36</v>
      </c>
      <c r="X131" s="19">
        <f t="shared" ca="1" si="11"/>
        <v>140</v>
      </c>
      <c r="Y131" s="19">
        <f t="shared" ca="1" si="12"/>
        <v>36</v>
      </c>
      <c r="Z131" s="19">
        <f t="shared" ca="1" si="13"/>
        <v>140</v>
      </c>
      <c r="AA131" s="18">
        <v>0</v>
      </c>
      <c r="AB131" s="19">
        <v>0</v>
      </c>
      <c r="AC131" s="19">
        <v>0</v>
      </c>
      <c r="AD131" s="18">
        <v>0</v>
      </c>
      <c r="AE131" s="19">
        <v>12</v>
      </c>
      <c r="AF131" s="19">
        <v>87</v>
      </c>
      <c r="AG131" s="19">
        <v>53</v>
      </c>
      <c r="AH131" s="19">
        <v>0</v>
      </c>
      <c r="AI131" s="19">
        <v>12</v>
      </c>
      <c r="AJ131" s="19">
        <v>12</v>
      </c>
    </row>
    <row r="132" spans="1:36" x14ac:dyDescent="0.2">
      <c r="A132" t="s">
        <v>25</v>
      </c>
      <c r="B132" t="s">
        <v>32</v>
      </c>
      <c r="C132" t="s">
        <v>20</v>
      </c>
      <c r="D132" t="s">
        <v>8</v>
      </c>
      <c r="F132" t="str">
        <f t="shared" si="7"/>
        <v>Jamaica [#Country] [WuxG6jzaypt]|HTS_INDEX_FAC.N.Age_Sex_Result.T.NewNeg||50+|Female</v>
      </c>
      <c r="G132" s="31">
        <v>316</v>
      </c>
      <c r="H132" s="31">
        <f t="shared" si="8"/>
        <v>41</v>
      </c>
      <c r="I132" s="31" cm="1">
        <f t="array" ref="I132">SUM(SUMIFS($L132:$U132,$L$14:$U$14,{"*TA*"}))</f>
        <v>275</v>
      </c>
      <c r="J132" s="31" cm="1">
        <f t="array" ref="J132">SUM(SUMIFS($O132:$U132,$O$14:$U$14,{"*DSD*"}))</f>
        <v>41</v>
      </c>
      <c r="K132" s="31" cm="1">
        <f t="array" ref="K132">SUM(SUMIFS($O132:$U132,$O$14:$U$14,{"*TA*"}))</f>
        <v>275</v>
      </c>
      <c r="L132" s="32">
        <v>0</v>
      </c>
      <c r="M132" s="33">
        <v>0</v>
      </c>
      <c r="N132" s="33">
        <v>0</v>
      </c>
      <c r="O132" s="34">
        <v>0</v>
      </c>
      <c r="P132" s="35">
        <v>3</v>
      </c>
      <c r="Q132" s="35">
        <v>158</v>
      </c>
      <c r="R132" s="35">
        <v>116.99999999999999</v>
      </c>
      <c r="S132" s="35">
        <v>0</v>
      </c>
      <c r="T132" s="35">
        <v>19</v>
      </c>
      <c r="U132" s="35">
        <v>19</v>
      </c>
      <c r="V132" s="18">
        <f t="shared" ca="1" si="9"/>
        <v>316</v>
      </c>
      <c r="W132" s="19">
        <f t="shared" ca="1" si="10"/>
        <v>41</v>
      </c>
      <c r="X132" s="19">
        <f t="shared" ca="1" si="11"/>
        <v>275</v>
      </c>
      <c r="Y132" s="19">
        <f t="shared" ca="1" si="12"/>
        <v>41</v>
      </c>
      <c r="Z132" s="19">
        <f t="shared" ca="1" si="13"/>
        <v>275</v>
      </c>
      <c r="AA132" s="18">
        <v>0</v>
      </c>
      <c r="AB132" s="19">
        <v>0</v>
      </c>
      <c r="AC132" s="19">
        <v>0</v>
      </c>
      <c r="AD132" s="18">
        <v>0</v>
      </c>
      <c r="AE132" s="19">
        <v>3</v>
      </c>
      <c r="AF132" s="19">
        <v>158</v>
      </c>
      <c r="AG132" s="19">
        <v>116.99999999999999</v>
      </c>
      <c r="AH132" s="19">
        <v>0</v>
      </c>
      <c r="AI132" s="19">
        <v>19</v>
      </c>
      <c r="AJ132" s="19">
        <v>19</v>
      </c>
    </row>
    <row r="133" spans="1:36" x14ac:dyDescent="0.2">
      <c r="A133" t="s">
        <v>25</v>
      </c>
      <c r="B133" t="s">
        <v>32</v>
      </c>
      <c r="C133" t="s">
        <v>20</v>
      </c>
      <c r="D133" t="s">
        <v>9</v>
      </c>
      <c r="F133" t="str">
        <f t="shared" si="7"/>
        <v>Jamaica [#Country] [WuxG6jzaypt]|HTS_INDEX_FAC.N.Age_Sex_Result.T.NewNeg||50+|Male</v>
      </c>
      <c r="G133" s="31">
        <v>324</v>
      </c>
      <c r="H133" s="31">
        <f t="shared" si="8"/>
        <v>59</v>
      </c>
      <c r="I133" s="31" cm="1">
        <f t="array" ref="I133">SUM(SUMIFS($L133:$U133,$L$14:$U$14,{"*TA*"}))</f>
        <v>265</v>
      </c>
      <c r="J133" s="31" cm="1">
        <f t="array" ref="J133">SUM(SUMIFS($O133:$U133,$O$14:$U$14,{"*DSD*"}))</f>
        <v>59</v>
      </c>
      <c r="K133" s="31" cm="1">
        <f t="array" ref="K133">SUM(SUMIFS($O133:$U133,$O$14:$U$14,{"*TA*"}))</f>
        <v>265</v>
      </c>
      <c r="L133" s="32">
        <v>0</v>
      </c>
      <c r="M133" s="33">
        <v>0</v>
      </c>
      <c r="N133" s="33">
        <v>0</v>
      </c>
      <c r="O133" s="34">
        <v>0</v>
      </c>
      <c r="P133" s="35">
        <v>13</v>
      </c>
      <c r="Q133" s="35">
        <v>142</v>
      </c>
      <c r="R133" s="35">
        <v>123</v>
      </c>
      <c r="S133" s="35">
        <v>0</v>
      </c>
      <c r="T133" s="35">
        <v>23</v>
      </c>
      <c r="U133" s="35">
        <v>23</v>
      </c>
      <c r="V133" s="18">
        <f t="shared" ca="1" si="9"/>
        <v>324</v>
      </c>
      <c r="W133" s="19">
        <f t="shared" ca="1" si="10"/>
        <v>59</v>
      </c>
      <c r="X133" s="19">
        <f t="shared" ca="1" si="11"/>
        <v>265</v>
      </c>
      <c r="Y133" s="19">
        <f t="shared" ca="1" si="12"/>
        <v>59</v>
      </c>
      <c r="Z133" s="19">
        <f t="shared" ca="1" si="13"/>
        <v>265</v>
      </c>
      <c r="AA133" s="18">
        <v>0</v>
      </c>
      <c r="AB133" s="19">
        <v>0</v>
      </c>
      <c r="AC133" s="19">
        <v>0</v>
      </c>
      <c r="AD133" s="18">
        <v>0</v>
      </c>
      <c r="AE133" s="19">
        <v>13</v>
      </c>
      <c r="AF133" s="19">
        <v>142</v>
      </c>
      <c r="AG133" s="19">
        <v>123</v>
      </c>
      <c r="AH133" s="19">
        <v>0</v>
      </c>
      <c r="AI133" s="19">
        <v>23</v>
      </c>
      <c r="AJ133" s="19">
        <v>23</v>
      </c>
    </row>
    <row r="134" spans="1:36" x14ac:dyDescent="0.2">
      <c r="A134" t="s">
        <v>25</v>
      </c>
      <c r="B134" t="s">
        <v>33</v>
      </c>
      <c r="C134" t="s">
        <v>14</v>
      </c>
      <c r="D134" t="s">
        <v>9</v>
      </c>
      <c r="F134" t="str">
        <f t="shared" si="7"/>
        <v>Jamaica [#Country] [WuxG6jzaypt]|HTS_TST_MobileMod.N.Age_Sex_Result.T.Positive||20-24|Male</v>
      </c>
      <c r="G134" s="31">
        <v>1</v>
      </c>
      <c r="H134" s="31">
        <f t="shared" si="8"/>
        <v>1</v>
      </c>
      <c r="I134" s="31" cm="1">
        <f t="array" ref="I134">SUM(SUMIFS($L134:$U134,$L$14:$U$14,{"*TA*"}))</f>
        <v>0</v>
      </c>
      <c r="J134" s="31" cm="1">
        <f t="array" ref="J134">SUM(SUMIFS($O134:$U134,$O$14:$U$14,{"*DSD*"}))</f>
        <v>1</v>
      </c>
      <c r="K134" s="31" cm="1">
        <f t="array" ref="K134">SUM(SUMIFS($O134:$U134,$O$14:$U$14,{"*TA*"}))</f>
        <v>0</v>
      </c>
      <c r="L134" s="32">
        <v>0</v>
      </c>
      <c r="M134" s="33">
        <v>0</v>
      </c>
      <c r="N134" s="33">
        <v>0</v>
      </c>
      <c r="O134" s="34">
        <v>0</v>
      </c>
      <c r="P134" s="35">
        <v>1</v>
      </c>
      <c r="Q134" s="35">
        <v>0</v>
      </c>
      <c r="R134" s="35">
        <v>0</v>
      </c>
      <c r="S134" s="35">
        <v>0</v>
      </c>
      <c r="T134" s="35">
        <v>0</v>
      </c>
      <c r="U134" s="35">
        <v>0</v>
      </c>
      <c r="V134" s="18">
        <f t="shared" ca="1" si="9"/>
        <v>1</v>
      </c>
      <c r="W134" s="19">
        <f t="shared" ca="1" si="10"/>
        <v>1</v>
      </c>
      <c r="X134" s="19">
        <f t="shared" ca="1" si="11"/>
        <v>0</v>
      </c>
      <c r="Y134" s="19">
        <f t="shared" ca="1" si="12"/>
        <v>1</v>
      </c>
      <c r="Z134" s="19">
        <f t="shared" ca="1" si="13"/>
        <v>0</v>
      </c>
      <c r="AA134" s="18">
        <v>0</v>
      </c>
      <c r="AB134" s="19">
        <v>0</v>
      </c>
      <c r="AC134" s="19">
        <v>0</v>
      </c>
      <c r="AD134" s="18">
        <v>0</v>
      </c>
      <c r="AE134" s="19">
        <v>1</v>
      </c>
      <c r="AF134" s="19">
        <v>0</v>
      </c>
      <c r="AG134" s="19">
        <v>0</v>
      </c>
      <c r="AH134" s="19">
        <v>0</v>
      </c>
      <c r="AI134" s="19">
        <v>0</v>
      </c>
      <c r="AJ134" s="19">
        <v>0</v>
      </c>
    </row>
    <row r="135" spans="1:36" x14ac:dyDescent="0.2">
      <c r="A135" t="s">
        <v>25</v>
      </c>
      <c r="B135" t="s">
        <v>33</v>
      </c>
      <c r="C135" t="s">
        <v>15</v>
      </c>
      <c r="D135" t="s">
        <v>9</v>
      </c>
      <c r="F135" t="str">
        <f t="shared" si="7"/>
        <v>Jamaica [#Country] [WuxG6jzaypt]|HTS_TST_MobileMod.N.Age_Sex_Result.T.Positive||25-29|Male</v>
      </c>
      <c r="G135" s="31">
        <v>6</v>
      </c>
      <c r="H135" s="31">
        <f t="shared" si="8"/>
        <v>6</v>
      </c>
      <c r="I135" s="31" cm="1">
        <f t="array" ref="I135">SUM(SUMIFS($L135:$U135,$L$14:$U$14,{"*TA*"}))</f>
        <v>0</v>
      </c>
      <c r="J135" s="31" cm="1">
        <f t="array" ref="J135">SUM(SUMIFS($O135:$U135,$O$14:$U$14,{"*DSD*"}))</f>
        <v>6</v>
      </c>
      <c r="K135" s="31" cm="1">
        <f t="array" ref="K135">SUM(SUMIFS($O135:$U135,$O$14:$U$14,{"*TA*"}))</f>
        <v>0</v>
      </c>
      <c r="L135" s="32">
        <v>0</v>
      </c>
      <c r="M135" s="33">
        <v>0</v>
      </c>
      <c r="N135" s="33">
        <v>0</v>
      </c>
      <c r="O135" s="34">
        <v>0</v>
      </c>
      <c r="P135" s="35">
        <v>6</v>
      </c>
      <c r="Q135" s="35">
        <v>0</v>
      </c>
      <c r="R135" s="35">
        <v>0</v>
      </c>
      <c r="S135" s="35">
        <v>0</v>
      </c>
      <c r="T135" s="35">
        <v>0</v>
      </c>
      <c r="U135" s="35">
        <v>0</v>
      </c>
      <c r="V135" s="18">
        <f t="shared" ca="1" si="9"/>
        <v>6</v>
      </c>
      <c r="W135" s="19">
        <f t="shared" ca="1" si="10"/>
        <v>6</v>
      </c>
      <c r="X135" s="19">
        <f t="shared" ca="1" si="11"/>
        <v>0</v>
      </c>
      <c r="Y135" s="19">
        <f t="shared" ca="1" si="12"/>
        <v>6</v>
      </c>
      <c r="Z135" s="19">
        <f t="shared" ca="1" si="13"/>
        <v>0</v>
      </c>
      <c r="AA135" s="18">
        <v>0</v>
      </c>
      <c r="AB135" s="19">
        <v>0</v>
      </c>
      <c r="AC135" s="19">
        <v>0</v>
      </c>
      <c r="AD135" s="18">
        <v>0</v>
      </c>
      <c r="AE135" s="19">
        <v>6</v>
      </c>
      <c r="AF135" s="19">
        <v>0</v>
      </c>
      <c r="AG135" s="19">
        <v>0</v>
      </c>
      <c r="AH135" s="19">
        <v>0</v>
      </c>
      <c r="AI135" s="19">
        <v>0</v>
      </c>
      <c r="AJ135" s="19">
        <v>0</v>
      </c>
    </row>
    <row r="136" spans="1:36" x14ac:dyDescent="0.2">
      <c r="A136" t="s">
        <v>25</v>
      </c>
      <c r="B136" t="s">
        <v>33</v>
      </c>
      <c r="C136" t="s">
        <v>16</v>
      </c>
      <c r="D136" t="s">
        <v>9</v>
      </c>
      <c r="F136" t="str">
        <f t="shared" si="7"/>
        <v>Jamaica [#Country] [WuxG6jzaypt]|HTS_TST_MobileMod.N.Age_Sex_Result.T.Positive||30-34|Male</v>
      </c>
      <c r="G136" s="31">
        <v>14</v>
      </c>
      <c r="H136" s="31">
        <f t="shared" si="8"/>
        <v>14</v>
      </c>
      <c r="I136" s="31" cm="1">
        <f t="array" ref="I136">SUM(SUMIFS($L136:$U136,$L$14:$U$14,{"*TA*"}))</f>
        <v>0</v>
      </c>
      <c r="J136" s="31" cm="1">
        <f t="array" ref="J136">SUM(SUMIFS($O136:$U136,$O$14:$U$14,{"*DSD*"}))</f>
        <v>14</v>
      </c>
      <c r="K136" s="31" cm="1">
        <f t="array" ref="K136">SUM(SUMIFS($O136:$U136,$O$14:$U$14,{"*TA*"}))</f>
        <v>0</v>
      </c>
      <c r="L136" s="32">
        <v>0</v>
      </c>
      <c r="M136" s="33">
        <v>0</v>
      </c>
      <c r="N136" s="33">
        <v>0</v>
      </c>
      <c r="O136" s="34">
        <v>0</v>
      </c>
      <c r="P136" s="35">
        <v>14</v>
      </c>
      <c r="Q136" s="35">
        <v>0</v>
      </c>
      <c r="R136" s="35">
        <v>0</v>
      </c>
      <c r="S136" s="35">
        <v>0</v>
      </c>
      <c r="T136" s="35">
        <v>0</v>
      </c>
      <c r="U136" s="35">
        <v>0</v>
      </c>
      <c r="V136" s="18">
        <f t="shared" ca="1" si="9"/>
        <v>14</v>
      </c>
      <c r="W136" s="19">
        <f t="shared" ca="1" si="10"/>
        <v>14</v>
      </c>
      <c r="X136" s="19">
        <f t="shared" ca="1" si="11"/>
        <v>0</v>
      </c>
      <c r="Y136" s="19">
        <f t="shared" ca="1" si="12"/>
        <v>14</v>
      </c>
      <c r="Z136" s="19">
        <f t="shared" ca="1" si="13"/>
        <v>0</v>
      </c>
      <c r="AA136" s="18">
        <v>0</v>
      </c>
      <c r="AB136" s="19">
        <v>0</v>
      </c>
      <c r="AC136" s="19">
        <v>0</v>
      </c>
      <c r="AD136" s="18">
        <v>0</v>
      </c>
      <c r="AE136" s="19">
        <v>14</v>
      </c>
      <c r="AF136" s="19">
        <v>0</v>
      </c>
      <c r="AG136" s="19">
        <v>0</v>
      </c>
      <c r="AH136" s="19">
        <v>0</v>
      </c>
      <c r="AI136" s="19">
        <v>0</v>
      </c>
      <c r="AJ136" s="19">
        <v>0</v>
      </c>
    </row>
    <row r="137" spans="1:36" x14ac:dyDescent="0.2">
      <c r="A137" t="s">
        <v>25</v>
      </c>
      <c r="B137" t="s">
        <v>33</v>
      </c>
      <c r="C137" t="s">
        <v>17</v>
      </c>
      <c r="D137" t="s">
        <v>9</v>
      </c>
      <c r="F137" t="str">
        <f t="shared" si="7"/>
        <v>Jamaica [#Country] [WuxG6jzaypt]|HTS_TST_MobileMod.N.Age_Sex_Result.T.Positive||35-39|Male</v>
      </c>
      <c r="G137" s="31">
        <v>16</v>
      </c>
      <c r="H137" s="31">
        <f t="shared" si="8"/>
        <v>16</v>
      </c>
      <c r="I137" s="31" cm="1">
        <f t="array" ref="I137">SUM(SUMIFS($L137:$U137,$L$14:$U$14,{"*TA*"}))</f>
        <v>0</v>
      </c>
      <c r="J137" s="31" cm="1">
        <f t="array" ref="J137">SUM(SUMIFS($O137:$U137,$O$14:$U$14,{"*DSD*"}))</f>
        <v>16</v>
      </c>
      <c r="K137" s="31" cm="1">
        <f t="array" ref="K137">SUM(SUMIFS($O137:$U137,$O$14:$U$14,{"*TA*"}))</f>
        <v>0</v>
      </c>
      <c r="L137" s="32">
        <v>0</v>
      </c>
      <c r="M137" s="33">
        <v>0</v>
      </c>
      <c r="N137" s="33">
        <v>0</v>
      </c>
      <c r="O137" s="34">
        <v>0</v>
      </c>
      <c r="P137" s="35">
        <v>16</v>
      </c>
      <c r="Q137" s="35">
        <v>0</v>
      </c>
      <c r="R137" s="35">
        <v>0</v>
      </c>
      <c r="S137" s="35">
        <v>0</v>
      </c>
      <c r="T137" s="35">
        <v>0</v>
      </c>
      <c r="U137" s="35">
        <v>0</v>
      </c>
      <c r="V137" s="18">
        <f t="shared" ca="1" si="9"/>
        <v>16</v>
      </c>
      <c r="W137" s="19">
        <f t="shared" ca="1" si="10"/>
        <v>16</v>
      </c>
      <c r="X137" s="19">
        <f t="shared" ca="1" si="11"/>
        <v>0</v>
      </c>
      <c r="Y137" s="19">
        <f t="shared" ca="1" si="12"/>
        <v>16</v>
      </c>
      <c r="Z137" s="19">
        <f t="shared" ca="1" si="13"/>
        <v>0</v>
      </c>
      <c r="AA137" s="18">
        <v>0</v>
      </c>
      <c r="AB137" s="19">
        <v>0</v>
      </c>
      <c r="AC137" s="19">
        <v>0</v>
      </c>
      <c r="AD137" s="18">
        <v>0</v>
      </c>
      <c r="AE137" s="19">
        <v>16</v>
      </c>
      <c r="AF137" s="19">
        <v>0</v>
      </c>
      <c r="AG137" s="19">
        <v>0</v>
      </c>
      <c r="AH137" s="19">
        <v>0</v>
      </c>
      <c r="AI137" s="19">
        <v>0</v>
      </c>
      <c r="AJ137" s="19">
        <v>0</v>
      </c>
    </row>
    <row r="138" spans="1:36" x14ac:dyDescent="0.2">
      <c r="A138" t="s">
        <v>25</v>
      </c>
      <c r="B138" t="s">
        <v>33</v>
      </c>
      <c r="C138" t="s">
        <v>18</v>
      </c>
      <c r="D138" t="s">
        <v>9</v>
      </c>
      <c r="F138" t="str">
        <f t="shared" si="7"/>
        <v>Jamaica [#Country] [WuxG6jzaypt]|HTS_TST_MobileMod.N.Age_Sex_Result.T.Positive||40-44|Male</v>
      </c>
      <c r="G138" s="31">
        <v>11</v>
      </c>
      <c r="H138" s="31">
        <f t="shared" si="8"/>
        <v>11</v>
      </c>
      <c r="I138" s="31" cm="1">
        <f t="array" ref="I138">SUM(SUMIFS($L138:$U138,$L$14:$U$14,{"*TA*"}))</f>
        <v>0</v>
      </c>
      <c r="J138" s="31" cm="1">
        <f t="array" ref="J138">SUM(SUMIFS($O138:$U138,$O$14:$U$14,{"*DSD*"}))</f>
        <v>11</v>
      </c>
      <c r="K138" s="31" cm="1">
        <f t="array" ref="K138">SUM(SUMIFS($O138:$U138,$O$14:$U$14,{"*TA*"}))</f>
        <v>0</v>
      </c>
      <c r="L138" s="32">
        <v>0</v>
      </c>
      <c r="M138" s="33">
        <v>0</v>
      </c>
      <c r="N138" s="33">
        <v>0</v>
      </c>
      <c r="O138" s="34">
        <v>0</v>
      </c>
      <c r="P138" s="35">
        <v>11</v>
      </c>
      <c r="Q138" s="35">
        <v>0</v>
      </c>
      <c r="R138" s="35">
        <v>0</v>
      </c>
      <c r="S138" s="35">
        <v>0</v>
      </c>
      <c r="T138" s="35">
        <v>0</v>
      </c>
      <c r="U138" s="35">
        <v>0</v>
      </c>
      <c r="V138" s="18">
        <f t="shared" ca="1" si="9"/>
        <v>11</v>
      </c>
      <c r="W138" s="19">
        <f t="shared" ca="1" si="10"/>
        <v>11</v>
      </c>
      <c r="X138" s="19">
        <f t="shared" ca="1" si="11"/>
        <v>0</v>
      </c>
      <c r="Y138" s="19">
        <f t="shared" ca="1" si="12"/>
        <v>11</v>
      </c>
      <c r="Z138" s="19">
        <f t="shared" ca="1" si="13"/>
        <v>0</v>
      </c>
      <c r="AA138" s="18">
        <v>0</v>
      </c>
      <c r="AB138" s="19">
        <v>0</v>
      </c>
      <c r="AC138" s="19">
        <v>0</v>
      </c>
      <c r="AD138" s="18">
        <v>0</v>
      </c>
      <c r="AE138" s="19">
        <v>11</v>
      </c>
      <c r="AF138" s="19">
        <v>0</v>
      </c>
      <c r="AG138" s="19">
        <v>0</v>
      </c>
      <c r="AH138" s="19">
        <v>0</v>
      </c>
      <c r="AI138" s="19">
        <v>0</v>
      </c>
      <c r="AJ138" s="19">
        <v>0</v>
      </c>
    </row>
    <row r="139" spans="1:36" x14ac:dyDescent="0.2">
      <c r="A139" t="s">
        <v>25</v>
      </c>
      <c r="B139" t="s">
        <v>33</v>
      </c>
      <c r="C139" t="s">
        <v>19</v>
      </c>
      <c r="D139" t="s">
        <v>9</v>
      </c>
      <c r="F139" t="str">
        <f t="shared" si="7"/>
        <v>Jamaica [#Country] [WuxG6jzaypt]|HTS_TST_MobileMod.N.Age_Sex_Result.T.Positive||45-49|Male</v>
      </c>
      <c r="G139" s="31">
        <v>11</v>
      </c>
      <c r="H139" s="31">
        <f t="shared" si="8"/>
        <v>11</v>
      </c>
      <c r="I139" s="31" cm="1">
        <f t="array" ref="I139">SUM(SUMIFS($L139:$U139,$L$14:$U$14,{"*TA*"}))</f>
        <v>0</v>
      </c>
      <c r="J139" s="31" cm="1">
        <f t="array" ref="J139">SUM(SUMIFS($O139:$U139,$O$14:$U$14,{"*DSD*"}))</f>
        <v>11</v>
      </c>
      <c r="K139" s="31" cm="1">
        <f t="array" ref="K139">SUM(SUMIFS($O139:$U139,$O$14:$U$14,{"*TA*"}))</f>
        <v>0</v>
      </c>
      <c r="L139" s="32">
        <v>0</v>
      </c>
      <c r="M139" s="33">
        <v>0</v>
      </c>
      <c r="N139" s="33">
        <v>0</v>
      </c>
      <c r="O139" s="34">
        <v>0</v>
      </c>
      <c r="P139" s="35">
        <v>11</v>
      </c>
      <c r="Q139" s="35">
        <v>0</v>
      </c>
      <c r="R139" s="35">
        <v>0</v>
      </c>
      <c r="S139" s="35">
        <v>0</v>
      </c>
      <c r="T139" s="35">
        <v>0</v>
      </c>
      <c r="U139" s="35">
        <v>0</v>
      </c>
      <c r="V139" s="18">
        <f t="shared" ca="1" si="9"/>
        <v>11</v>
      </c>
      <c r="W139" s="19">
        <f t="shared" ca="1" si="10"/>
        <v>11</v>
      </c>
      <c r="X139" s="19">
        <f t="shared" ca="1" si="11"/>
        <v>0</v>
      </c>
      <c r="Y139" s="19">
        <f t="shared" ca="1" si="12"/>
        <v>11</v>
      </c>
      <c r="Z139" s="19">
        <f t="shared" ca="1" si="13"/>
        <v>0</v>
      </c>
      <c r="AA139" s="18">
        <v>0</v>
      </c>
      <c r="AB139" s="19">
        <v>0</v>
      </c>
      <c r="AC139" s="19">
        <v>0</v>
      </c>
      <c r="AD139" s="18">
        <v>0</v>
      </c>
      <c r="AE139" s="19">
        <v>11</v>
      </c>
      <c r="AF139" s="19">
        <v>0</v>
      </c>
      <c r="AG139" s="19">
        <v>0</v>
      </c>
      <c r="AH139" s="19">
        <v>0</v>
      </c>
      <c r="AI139" s="19">
        <v>0</v>
      </c>
      <c r="AJ139" s="19">
        <v>0</v>
      </c>
    </row>
    <row r="140" spans="1:36" x14ac:dyDescent="0.2">
      <c r="A140" t="s">
        <v>25</v>
      </c>
      <c r="B140" t="s">
        <v>33</v>
      </c>
      <c r="C140" t="s">
        <v>20</v>
      </c>
      <c r="D140" t="s">
        <v>9</v>
      </c>
      <c r="F140" t="str">
        <f t="shared" si="7"/>
        <v>Jamaica [#Country] [WuxG6jzaypt]|HTS_TST_MobileMod.N.Age_Sex_Result.T.Positive||50+|Male</v>
      </c>
      <c r="G140" s="31">
        <v>31</v>
      </c>
      <c r="H140" s="31">
        <f t="shared" si="8"/>
        <v>31</v>
      </c>
      <c r="I140" s="31" cm="1">
        <f t="array" ref="I140">SUM(SUMIFS($L140:$U140,$L$14:$U$14,{"*TA*"}))</f>
        <v>0</v>
      </c>
      <c r="J140" s="31" cm="1">
        <f t="array" ref="J140">SUM(SUMIFS($O140:$U140,$O$14:$U$14,{"*DSD*"}))</f>
        <v>31</v>
      </c>
      <c r="K140" s="31" cm="1">
        <f t="array" ref="K140">SUM(SUMIFS($O140:$U140,$O$14:$U$14,{"*TA*"}))</f>
        <v>0</v>
      </c>
      <c r="L140" s="32">
        <v>0</v>
      </c>
      <c r="M140" s="33">
        <v>0</v>
      </c>
      <c r="N140" s="33">
        <v>0</v>
      </c>
      <c r="O140" s="34">
        <v>0</v>
      </c>
      <c r="P140" s="35">
        <v>31</v>
      </c>
      <c r="Q140" s="35">
        <v>0</v>
      </c>
      <c r="R140" s="35">
        <v>0</v>
      </c>
      <c r="S140" s="35">
        <v>0</v>
      </c>
      <c r="T140" s="35">
        <v>0</v>
      </c>
      <c r="U140" s="35">
        <v>0</v>
      </c>
      <c r="V140" s="18">
        <f t="shared" ca="1" si="9"/>
        <v>31</v>
      </c>
      <c r="W140" s="19">
        <f t="shared" ca="1" si="10"/>
        <v>31</v>
      </c>
      <c r="X140" s="19">
        <f t="shared" ca="1" si="11"/>
        <v>0</v>
      </c>
      <c r="Y140" s="19">
        <f t="shared" ca="1" si="12"/>
        <v>31</v>
      </c>
      <c r="Z140" s="19">
        <f t="shared" ca="1" si="13"/>
        <v>0</v>
      </c>
      <c r="AA140" s="18">
        <v>0</v>
      </c>
      <c r="AB140" s="19">
        <v>0</v>
      </c>
      <c r="AC140" s="19">
        <v>0</v>
      </c>
      <c r="AD140" s="18">
        <v>0</v>
      </c>
      <c r="AE140" s="19">
        <v>31</v>
      </c>
      <c r="AF140" s="19">
        <v>0</v>
      </c>
      <c r="AG140" s="19">
        <v>0</v>
      </c>
      <c r="AH140" s="19">
        <v>0</v>
      </c>
      <c r="AI140" s="19">
        <v>0</v>
      </c>
      <c r="AJ140" s="19">
        <v>0</v>
      </c>
    </row>
    <row r="141" spans="1:36" x14ac:dyDescent="0.2">
      <c r="A141" t="s">
        <v>25</v>
      </c>
      <c r="B141" t="s">
        <v>34</v>
      </c>
      <c r="C141" t="s">
        <v>14</v>
      </c>
      <c r="D141" t="s">
        <v>9</v>
      </c>
      <c r="F141" t="str">
        <f t="shared" si="7"/>
        <v>Jamaica [#Country] [WuxG6jzaypt]|HTS_TST_MobileMod.N.Age_Sex_Result.T.Negative||20-24|Male</v>
      </c>
      <c r="G141" s="31">
        <v>24</v>
      </c>
      <c r="H141" s="31">
        <f t="shared" si="8"/>
        <v>24</v>
      </c>
      <c r="I141" s="31" cm="1">
        <f t="array" ref="I141">SUM(SUMIFS($L141:$U141,$L$14:$U$14,{"*TA*"}))</f>
        <v>0</v>
      </c>
      <c r="J141" s="31" cm="1">
        <f t="array" ref="J141">SUM(SUMIFS($O141:$U141,$O$14:$U$14,{"*DSD*"}))</f>
        <v>24</v>
      </c>
      <c r="K141" s="31" cm="1">
        <f t="array" ref="K141">SUM(SUMIFS($O141:$U141,$O$14:$U$14,{"*TA*"}))</f>
        <v>0</v>
      </c>
      <c r="L141" s="32">
        <v>0</v>
      </c>
      <c r="M141" s="33">
        <v>0</v>
      </c>
      <c r="N141" s="33">
        <v>0</v>
      </c>
      <c r="O141" s="34">
        <v>0</v>
      </c>
      <c r="P141" s="35">
        <v>24</v>
      </c>
      <c r="Q141" s="35">
        <v>0</v>
      </c>
      <c r="R141" s="35">
        <v>0</v>
      </c>
      <c r="S141" s="35">
        <v>0</v>
      </c>
      <c r="T141" s="35">
        <v>0</v>
      </c>
      <c r="U141" s="35">
        <v>0</v>
      </c>
      <c r="V141" s="18">
        <f t="shared" ca="1" si="9"/>
        <v>24</v>
      </c>
      <c r="W141" s="19">
        <f t="shared" ca="1" si="10"/>
        <v>24</v>
      </c>
      <c r="X141" s="19">
        <f t="shared" ca="1" si="11"/>
        <v>0</v>
      </c>
      <c r="Y141" s="19">
        <f t="shared" ca="1" si="12"/>
        <v>24</v>
      </c>
      <c r="Z141" s="19">
        <f t="shared" ca="1" si="13"/>
        <v>0</v>
      </c>
      <c r="AA141" s="18">
        <v>0</v>
      </c>
      <c r="AB141" s="19">
        <v>0</v>
      </c>
      <c r="AC141" s="19">
        <v>0</v>
      </c>
      <c r="AD141" s="18">
        <v>0</v>
      </c>
      <c r="AE141" s="19">
        <v>24</v>
      </c>
      <c r="AF141" s="19">
        <v>0</v>
      </c>
      <c r="AG141" s="19">
        <v>0</v>
      </c>
      <c r="AH141" s="19">
        <v>0</v>
      </c>
      <c r="AI141" s="19">
        <v>0</v>
      </c>
      <c r="AJ141" s="19">
        <v>0</v>
      </c>
    </row>
    <row r="142" spans="1:36" x14ac:dyDescent="0.2">
      <c r="A142" t="s">
        <v>25</v>
      </c>
      <c r="B142" t="s">
        <v>34</v>
      </c>
      <c r="C142" t="s">
        <v>15</v>
      </c>
      <c r="D142" t="s">
        <v>9</v>
      </c>
      <c r="F142" t="str">
        <f t="shared" si="7"/>
        <v>Jamaica [#Country] [WuxG6jzaypt]|HTS_TST_MobileMod.N.Age_Sex_Result.T.Negative||25-29|Male</v>
      </c>
      <c r="G142" s="31">
        <v>124</v>
      </c>
      <c r="H142" s="31">
        <f t="shared" si="8"/>
        <v>124</v>
      </c>
      <c r="I142" s="31" cm="1">
        <f t="array" ref="I142">SUM(SUMIFS($L142:$U142,$L$14:$U$14,{"*TA*"}))</f>
        <v>0</v>
      </c>
      <c r="J142" s="31" cm="1">
        <f t="array" ref="J142">SUM(SUMIFS($O142:$U142,$O$14:$U$14,{"*DSD*"}))</f>
        <v>124</v>
      </c>
      <c r="K142" s="31" cm="1">
        <f t="array" ref="K142">SUM(SUMIFS($O142:$U142,$O$14:$U$14,{"*TA*"}))</f>
        <v>0</v>
      </c>
      <c r="L142" s="32">
        <v>0</v>
      </c>
      <c r="M142" s="33">
        <v>0</v>
      </c>
      <c r="N142" s="33">
        <v>0</v>
      </c>
      <c r="O142" s="34">
        <v>0</v>
      </c>
      <c r="P142" s="35">
        <v>124</v>
      </c>
      <c r="Q142" s="35">
        <v>0</v>
      </c>
      <c r="R142" s="35">
        <v>0</v>
      </c>
      <c r="S142" s="35">
        <v>0</v>
      </c>
      <c r="T142" s="35">
        <v>0</v>
      </c>
      <c r="U142" s="35">
        <v>0</v>
      </c>
      <c r="V142" s="18">
        <f t="shared" ca="1" si="9"/>
        <v>124</v>
      </c>
      <c r="W142" s="19">
        <f t="shared" ca="1" si="10"/>
        <v>124</v>
      </c>
      <c r="X142" s="19">
        <f t="shared" ca="1" si="11"/>
        <v>0</v>
      </c>
      <c r="Y142" s="19">
        <f t="shared" ca="1" si="12"/>
        <v>124</v>
      </c>
      <c r="Z142" s="19">
        <f t="shared" ca="1" si="13"/>
        <v>0</v>
      </c>
      <c r="AA142" s="18">
        <v>0</v>
      </c>
      <c r="AB142" s="19">
        <v>0</v>
      </c>
      <c r="AC142" s="19">
        <v>0</v>
      </c>
      <c r="AD142" s="18">
        <v>0</v>
      </c>
      <c r="AE142" s="19">
        <v>124</v>
      </c>
      <c r="AF142" s="19">
        <v>0</v>
      </c>
      <c r="AG142" s="19">
        <v>0</v>
      </c>
      <c r="AH142" s="19">
        <v>0</v>
      </c>
      <c r="AI142" s="19">
        <v>0</v>
      </c>
      <c r="AJ142" s="19">
        <v>0</v>
      </c>
    </row>
    <row r="143" spans="1:36" x14ac:dyDescent="0.2">
      <c r="A143" t="s">
        <v>25</v>
      </c>
      <c r="B143" t="s">
        <v>34</v>
      </c>
      <c r="C143" t="s">
        <v>16</v>
      </c>
      <c r="D143" t="s">
        <v>9</v>
      </c>
      <c r="F143" t="str">
        <f t="shared" si="7"/>
        <v>Jamaica [#Country] [WuxG6jzaypt]|HTS_TST_MobileMod.N.Age_Sex_Result.T.Negative||30-34|Male</v>
      </c>
      <c r="G143" s="31">
        <v>136</v>
      </c>
      <c r="H143" s="31">
        <f t="shared" si="8"/>
        <v>136</v>
      </c>
      <c r="I143" s="31" cm="1">
        <f t="array" ref="I143">SUM(SUMIFS($L143:$U143,$L$14:$U$14,{"*TA*"}))</f>
        <v>0</v>
      </c>
      <c r="J143" s="31" cm="1">
        <f t="array" ref="J143">SUM(SUMIFS($O143:$U143,$O$14:$U$14,{"*DSD*"}))</f>
        <v>136</v>
      </c>
      <c r="K143" s="31" cm="1">
        <f t="array" ref="K143">SUM(SUMIFS($O143:$U143,$O$14:$U$14,{"*TA*"}))</f>
        <v>0</v>
      </c>
      <c r="L143" s="32">
        <v>0</v>
      </c>
      <c r="M143" s="33">
        <v>0</v>
      </c>
      <c r="N143" s="33">
        <v>0</v>
      </c>
      <c r="O143" s="34">
        <v>0</v>
      </c>
      <c r="P143" s="35">
        <v>136</v>
      </c>
      <c r="Q143" s="35">
        <v>0</v>
      </c>
      <c r="R143" s="35">
        <v>0</v>
      </c>
      <c r="S143" s="35">
        <v>0</v>
      </c>
      <c r="T143" s="35">
        <v>0</v>
      </c>
      <c r="U143" s="35">
        <v>0</v>
      </c>
      <c r="V143" s="18">
        <f t="shared" ca="1" si="9"/>
        <v>136</v>
      </c>
      <c r="W143" s="19">
        <f t="shared" ca="1" si="10"/>
        <v>136</v>
      </c>
      <c r="X143" s="19">
        <f t="shared" ca="1" si="11"/>
        <v>0</v>
      </c>
      <c r="Y143" s="19">
        <f t="shared" ca="1" si="12"/>
        <v>136</v>
      </c>
      <c r="Z143" s="19">
        <f t="shared" ca="1" si="13"/>
        <v>0</v>
      </c>
      <c r="AA143" s="18">
        <v>0</v>
      </c>
      <c r="AB143" s="19">
        <v>0</v>
      </c>
      <c r="AC143" s="19">
        <v>0</v>
      </c>
      <c r="AD143" s="18">
        <v>0</v>
      </c>
      <c r="AE143" s="19">
        <v>136</v>
      </c>
      <c r="AF143" s="19">
        <v>0</v>
      </c>
      <c r="AG143" s="19">
        <v>0</v>
      </c>
      <c r="AH143" s="19">
        <v>0</v>
      </c>
      <c r="AI143" s="19">
        <v>0</v>
      </c>
      <c r="AJ143" s="19">
        <v>0</v>
      </c>
    </row>
    <row r="144" spans="1:36" x14ac:dyDescent="0.2">
      <c r="A144" t="s">
        <v>25</v>
      </c>
      <c r="B144" t="s">
        <v>34</v>
      </c>
      <c r="C144" t="s">
        <v>17</v>
      </c>
      <c r="D144" t="s">
        <v>9</v>
      </c>
      <c r="F144" t="str">
        <f t="shared" ref="F144:F207" si="14">$A144&amp;"|"&amp;$B144&amp;"|"&amp;IF($C144&lt;&gt;"","|"&amp;$C144,"")&amp;IF($D144&lt;&gt;"","|"&amp;$D144,"")&amp;IF($E144&lt;&gt;"","|"&amp;$E144,"")</f>
        <v>Jamaica [#Country] [WuxG6jzaypt]|HTS_TST_MobileMod.N.Age_Sex_Result.T.Negative||35-39|Male</v>
      </c>
      <c r="G144" s="31">
        <v>148</v>
      </c>
      <c r="H144" s="31">
        <f t="shared" ref="H144:H207" si="15">SUM(SUMIFS($L144:$U144,$L$14:$U$14,"*DSD*"))</f>
        <v>148</v>
      </c>
      <c r="I144" s="31" cm="1">
        <f t="array" ref="I144">SUM(SUMIFS($L144:$U144,$L$14:$U$14,{"*TA*"}))</f>
        <v>0</v>
      </c>
      <c r="J144" s="31" cm="1">
        <f t="array" ref="J144">SUM(SUMIFS($O144:$U144,$O$14:$U$14,{"*DSD*"}))</f>
        <v>148</v>
      </c>
      <c r="K144" s="31" cm="1">
        <f t="array" ref="K144">SUM(SUMIFS($O144:$U144,$O$14:$U$14,{"*TA*"}))</f>
        <v>0</v>
      </c>
      <c r="L144" s="32">
        <v>0</v>
      </c>
      <c r="M144" s="33">
        <v>0</v>
      </c>
      <c r="N144" s="33">
        <v>0</v>
      </c>
      <c r="O144" s="34">
        <v>0</v>
      </c>
      <c r="P144" s="35">
        <v>148</v>
      </c>
      <c r="Q144" s="35">
        <v>0</v>
      </c>
      <c r="R144" s="35">
        <v>0</v>
      </c>
      <c r="S144" s="35">
        <v>0</v>
      </c>
      <c r="T144" s="35">
        <v>0</v>
      </c>
      <c r="U144" s="35">
        <v>0</v>
      </c>
      <c r="V144" s="18">
        <f t="shared" ref="V144:V207" ca="1" si="16">SUM(OFFSET($AA144,0,0,,$V$4))</f>
        <v>148</v>
      </c>
      <c r="W144" s="19">
        <f t="shared" ref="W144:W207" ca="1" si="17">SUMIFS(OFFSET($AA144,0,0,,$V$4),OFFSET($AA$14,0,0,,$V$4),"*DSD*")</f>
        <v>148</v>
      </c>
      <c r="X144" s="19">
        <f t="shared" ref="X144:X207" ca="1" si="18">SUMIFS(OFFSET($AA144,0,0,,$V$4),OFFSET($AA$14,0,0,,$V$4),"*TA*")</f>
        <v>0</v>
      </c>
      <c r="Y144" s="19">
        <f t="shared" ref="Y144:Y207" ca="1" si="19">SUMIFS(OFFSET($AD144,0,0,,$V$4-3),OFFSET($AD$14,0,0,,$V$4-3),"*DSD*")</f>
        <v>148</v>
      </c>
      <c r="Z144" s="19">
        <f t="shared" ref="Z144:Z207" ca="1" si="20">SUMIFS(OFFSET($AD144,0,0,,$V$4-3),OFFSET($AD$14,0,0,,$V$4-3),"*TA*")</f>
        <v>0</v>
      </c>
      <c r="AA144" s="18">
        <v>0</v>
      </c>
      <c r="AB144" s="19">
        <v>0</v>
      </c>
      <c r="AC144" s="19">
        <v>0</v>
      </c>
      <c r="AD144" s="18">
        <v>0</v>
      </c>
      <c r="AE144" s="19">
        <v>148</v>
      </c>
      <c r="AF144" s="19">
        <v>0</v>
      </c>
      <c r="AG144" s="19">
        <v>0</v>
      </c>
      <c r="AH144" s="19">
        <v>0</v>
      </c>
      <c r="AI144" s="19">
        <v>0</v>
      </c>
      <c r="AJ144" s="19">
        <v>0</v>
      </c>
    </row>
    <row r="145" spans="1:36" x14ac:dyDescent="0.2">
      <c r="A145" t="s">
        <v>25</v>
      </c>
      <c r="B145" t="s">
        <v>34</v>
      </c>
      <c r="C145" t="s">
        <v>18</v>
      </c>
      <c r="D145" t="s">
        <v>9</v>
      </c>
      <c r="F145" t="str">
        <f t="shared" si="14"/>
        <v>Jamaica [#Country] [WuxG6jzaypt]|HTS_TST_MobileMod.N.Age_Sex_Result.T.Negative||40-44|Male</v>
      </c>
      <c r="G145" s="31">
        <v>164</v>
      </c>
      <c r="H145" s="31">
        <f t="shared" si="15"/>
        <v>164</v>
      </c>
      <c r="I145" s="31" cm="1">
        <f t="array" ref="I145">SUM(SUMIFS($L145:$U145,$L$14:$U$14,{"*TA*"}))</f>
        <v>0</v>
      </c>
      <c r="J145" s="31" cm="1">
        <f t="array" ref="J145">SUM(SUMIFS($O145:$U145,$O$14:$U$14,{"*DSD*"}))</f>
        <v>164</v>
      </c>
      <c r="K145" s="31" cm="1">
        <f t="array" ref="K145">SUM(SUMIFS($O145:$U145,$O$14:$U$14,{"*TA*"}))</f>
        <v>0</v>
      </c>
      <c r="L145" s="32">
        <v>0</v>
      </c>
      <c r="M145" s="33">
        <v>0</v>
      </c>
      <c r="N145" s="33">
        <v>0</v>
      </c>
      <c r="O145" s="34">
        <v>0</v>
      </c>
      <c r="P145" s="35">
        <v>164</v>
      </c>
      <c r="Q145" s="35">
        <v>0</v>
      </c>
      <c r="R145" s="35">
        <v>0</v>
      </c>
      <c r="S145" s="35">
        <v>0</v>
      </c>
      <c r="T145" s="35">
        <v>0</v>
      </c>
      <c r="U145" s="35">
        <v>0</v>
      </c>
      <c r="V145" s="18">
        <f t="shared" ca="1" si="16"/>
        <v>164</v>
      </c>
      <c r="W145" s="19">
        <f t="shared" ca="1" si="17"/>
        <v>164</v>
      </c>
      <c r="X145" s="19">
        <f t="shared" ca="1" si="18"/>
        <v>0</v>
      </c>
      <c r="Y145" s="19">
        <f t="shared" ca="1" si="19"/>
        <v>164</v>
      </c>
      <c r="Z145" s="19">
        <f t="shared" ca="1" si="20"/>
        <v>0</v>
      </c>
      <c r="AA145" s="18">
        <v>0</v>
      </c>
      <c r="AB145" s="19">
        <v>0</v>
      </c>
      <c r="AC145" s="19">
        <v>0</v>
      </c>
      <c r="AD145" s="18">
        <v>0</v>
      </c>
      <c r="AE145" s="19">
        <v>164</v>
      </c>
      <c r="AF145" s="19">
        <v>0</v>
      </c>
      <c r="AG145" s="19">
        <v>0</v>
      </c>
      <c r="AH145" s="19">
        <v>0</v>
      </c>
      <c r="AI145" s="19">
        <v>0</v>
      </c>
      <c r="AJ145" s="19">
        <v>0</v>
      </c>
    </row>
    <row r="146" spans="1:36" x14ac:dyDescent="0.2">
      <c r="A146" t="s">
        <v>25</v>
      </c>
      <c r="B146" t="s">
        <v>34</v>
      </c>
      <c r="C146" t="s">
        <v>19</v>
      </c>
      <c r="D146" t="s">
        <v>9</v>
      </c>
      <c r="F146" t="str">
        <f t="shared" si="14"/>
        <v>Jamaica [#Country] [WuxG6jzaypt]|HTS_TST_MobileMod.N.Age_Sex_Result.T.Negative||45-49|Male</v>
      </c>
      <c r="G146" s="31">
        <v>139</v>
      </c>
      <c r="H146" s="31">
        <f t="shared" si="15"/>
        <v>139</v>
      </c>
      <c r="I146" s="31" cm="1">
        <f t="array" ref="I146">SUM(SUMIFS($L146:$U146,$L$14:$U$14,{"*TA*"}))</f>
        <v>0</v>
      </c>
      <c r="J146" s="31" cm="1">
        <f t="array" ref="J146">SUM(SUMIFS($O146:$U146,$O$14:$U$14,{"*DSD*"}))</f>
        <v>139</v>
      </c>
      <c r="K146" s="31" cm="1">
        <f t="array" ref="K146">SUM(SUMIFS($O146:$U146,$O$14:$U$14,{"*TA*"}))</f>
        <v>0</v>
      </c>
      <c r="L146" s="32">
        <v>0</v>
      </c>
      <c r="M146" s="33">
        <v>0</v>
      </c>
      <c r="N146" s="33">
        <v>0</v>
      </c>
      <c r="O146" s="34">
        <v>0</v>
      </c>
      <c r="P146" s="35">
        <v>139</v>
      </c>
      <c r="Q146" s="35">
        <v>0</v>
      </c>
      <c r="R146" s="35">
        <v>0</v>
      </c>
      <c r="S146" s="35">
        <v>0</v>
      </c>
      <c r="T146" s="35">
        <v>0</v>
      </c>
      <c r="U146" s="35">
        <v>0</v>
      </c>
      <c r="V146" s="18">
        <f t="shared" ca="1" si="16"/>
        <v>139</v>
      </c>
      <c r="W146" s="19">
        <f t="shared" ca="1" si="17"/>
        <v>139</v>
      </c>
      <c r="X146" s="19">
        <f t="shared" ca="1" si="18"/>
        <v>0</v>
      </c>
      <c r="Y146" s="19">
        <f t="shared" ca="1" si="19"/>
        <v>139</v>
      </c>
      <c r="Z146" s="19">
        <f t="shared" ca="1" si="20"/>
        <v>0</v>
      </c>
      <c r="AA146" s="18">
        <v>0</v>
      </c>
      <c r="AB146" s="19">
        <v>0</v>
      </c>
      <c r="AC146" s="19">
        <v>0</v>
      </c>
      <c r="AD146" s="18">
        <v>0</v>
      </c>
      <c r="AE146" s="19">
        <v>139</v>
      </c>
      <c r="AF146" s="19">
        <v>0</v>
      </c>
      <c r="AG146" s="19">
        <v>0</v>
      </c>
      <c r="AH146" s="19">
        <v>0</v>
      </c>
      <c r="AI146" s="19">
        <v>0</v>
      </c>
      <c r="AJ146" s="19">
        <v>0</v>
      </c>
    </row>
    <row r="147" spans="1:36" x14ac:dyDescent="0.2">
      <c r="A147" t="s">
        <v>25</v>
      </c>
      <c r="B147" t="s">
        <v>34</v>
      </c>
      <c r="C147" t="s">
        <v>20</v>
      </c>
      <c r="D147" t="s">
        <v>9</v>
      </c>
      <c r="F147" t="str">
        <f t="shared" si="14"/>
        <v>Jamaica [#Country] [WuxG6jzaypt]|HTS_TST_MobileMod.N.Age_Sex_Result.T.Negative||50+|Male</v>
      </c>
      <c r="G147" s="31">
        <v>300</v>
      </c>
      <c r="H147" s="31">
        <f t="shared" si="15"/>
        <v>300</v>
      </c>
      <c r="I147" s="31" cm="1">
        <f t="array" ref="I147">SUM(SUMIFS($L147:$U147,$L$14:$U$14,{"*TA*"}))</f>
        <v>0</v>
      </c>
      <c r="J147" s="31" cm="1">
        <f t="array" ref="J147">SUM(SUMIFS($O147:$U147,$O$14:$U$14,{"*DSD*"}))</f>
        <v>300</v>
      </c>
      <c r="K147" s="31" cm="1">
        <f t="array" ref="K147">SUM(SUMIFS($O147:$U147,$O$14:$U$14,{"*TA*"}))</f>
        <v>0</v>
      </c>
      <c r="L147" s="32">
        <v>0</v>
      </c>
      <c r="M147" s="33">
        <v>0</v>
      </c>
      <c r="N147" s="33">
        <v>0</v>
      </c>
      <c r="O147" s="34">
        <v>0</v>
      </c>
      <c r="P147" s="35">
        <v>300</v>
      </c>
      <c r="Q147" s="35">
        <v>0</v>
      </c>
      <c r="R147" s="35">
        <v>0</v>
      </c>
      <c r="S147" s="35">
        <v>0</v>
      </c>
      <c r="T147" s="35">
        <v>0</v>
      </c>
      <c r="U147" s="35">
        <v>0</v>
      </c>
      <c r="V147" s="18">
        <f t="shared" ca="1" si="16"/>
        <v>300</v>
      </c>
      <c r="W147" s="19">
        <f t="shared" ca="1" si="17"/>
        <v>300</v>
      </c>
      <c r="X147" s="19">
        <f t="shared" ca="1" si="18"/>
        <v>0</v>
      </c>
      <c r="Y147" s="19">
        <f t="shared" ca="1" si="19"/>
        <v>300</v>
      </c>
      <c r="Z147" s="19">
        <f t="shared" ca="1" si="20"/>
        <v>0</v>
      </c>
      <c r="AA147" s="18">
        <v>0</v>
      </c>
      <c r="AB147" s="19">
        <v>0</v>
      </c>
      <c r="AC147" s="19">
        <v>0</v>
      </c>
      <c r="AD147" s="18">
        <v>0</v>
      </c>
      <c r="AE147" s="19">
        <v>300</v>
      </c>
      <c r="AF147" s="19">
        <v>0</v>
      </c>
      <c r="AG147" s="19">
        <v>0</v>
      </c>
      <c r="AH147" s="19">
        <v>0</v>
      </c>
      <c r="AI147" s="19">
        <v>0</v>
      </c>
      <c r="AJ147" s="19">
        <v>0</v>
      </c>
    </row>
    <row r="148" spans="1:36" x14ac:dyDescent="0.2">
      <c r="A148" t="s">
        <v>25</v>
      </c>
      <c r="B148" t="s">
        <v>35</v>
      </c>
      <c r="C148" t="s">
        <v>13</v>
      </c>
      <c r="D148" t="s">
        <v>8</v>
      </c>
      <c r="F148" t="str">
        <f t="shared" si="14"/>
        <v>Jamaica [#Country] [WuxG6jzaypt]|HTS_RECENT_Index.N.Age_Sex_Result.T||15-19|Female</v>
      </c>
      <c r="G148" s="31">
        <v>10</v>
      </c>
      <c r="H148" s="31">
        <f t="shared" si="15"/>
        <v>0</v>
      </c>
      <c r="I148" s="31" cm="1">
        <f t="array" ref="I148">SUM(SUMIFS($L148:$U148,$L$14:$U$14,{"*TA*"}))</f>
        <v>10</v>
      </c>
      <c r="J148" s="31" cm="1">
        <f t="array" ref="J148">SUM(SUMIFS($O148:$U148,$O$14:$U$14,{"*DSD*"}))</f>
        <v>0</v>
      </c>
      <c r="K148" s="31" cm="1">
        <f t="array" ref="K148">SUM(SUMIFS($O148:$U148,$O$14:$U$14,{"*TA*"}))</f>
        <v>10</v>
      </c>
      <c r="L148" s="32">
        <v>0</v>
      </c>
      <c r="M148" s="33">
        <v>0</v>
      </c>
      <c r="N148" s="33">
        <v>0</v>
      </c>
      <c r="O148" s="34">
        <v>0</v>
      </c>
      <c r="P148" s="35">
        <v>0</v>
      </c>
      <c r="Q148" s="35">
        <v>0</v>
      </c>
      <c r="R148" s="35">
        <v>0</v>
      </c>
      <c r="S148" s="35">
        <v>10</v>
      </c>
      <c r="T148" s="35">
        <v>0</v>
      </c>
      <c r="U148" s="35">
        <v>0</v>
      </c>
      <c r="V148" s="18">
        <f t="shared" ca="1" si="16"/>
        <v>10</v>
      </c>
      <c r="W148" s="19">
        <f t="shared" ca="1" si="17"/>
        <v>0</v>
      </c>
      <c r="X148" s="19">
        <f t="shared" ca="1" si="18"/>
        <v>10</v>
      </c>
      <c r="Y148" s="19">
        <f t="shared" ca="1" si="19"/>
        <v>0</v>
      </c>
      <c r="Z148" s="19">
        <f t="shared" ca="1" si="20"/>
        <v>10</v>
      </c>
      <c r="AA148" s="18">
        <v>0</v>
      </c>
      <c r="AB148" s="19">
        <v>0</v>
      </c>
      <c r="AC148" s="19">
        <v>0</v>
      </c>
      <c r="AD148" s="18">
        <v>0</v>
      </c>
      <c r="AE148" s="19">
        <v>0</v>
      </c>
      <c r="AF148" s="19">
        <v>0</v>
      </c>
      <c r="AG148" s="19">
        <v>0</v>
      </c>
      <c r="AH148" s="19">
        <v>10</v>
      </c>
      <c r="AI148" s="19">
        <v>0</v>
      </c>
      <c r="AJ148" s="19">
        <v>0</v>
      </c>
    </row>
    <row r="149" spans="1:36" x14ac:dyDescent="0.2">
      <c r="A149" t="s">
        <v>25</v>
      </c>
      <c r="B149" t="s">
        <v>35</v>
      </c>
      <c r="C149" t="s">
        <v>13</v>
      </c>
      <c r="D149" t="s">
        <v>9</v>
      </c>
      <c r="F149" t="str">
        <f t="shared" si="14"/>
        <v>Jamaica [#Country] [WuxG6jzaypt]|HTS_RECENT_Index.N.Age_Sex_Result.T||15-19|Male</v>
      </c>
      <c r="G149" s="31">
        <v>5</v>
      </c>
      <c r="H149" s="31">
        <f t="shared" si="15"/>
        <v>0</v>
      </c>
      <c r="I149" s="31" cm="1">
        <f t="array" ref="I149">SUM(SUMIFS($L149:$U149,$L$14:$U$14,{"*TA*"}))</f>
        <v>5</v>
      </c>
      <c r="J149" s="31" cm="1">
        <f t="array" ref="J149">SUM(SUMIFS($O149:$U149,$O$14:$U$14,{"*DSD*"}))</f>
        <v>0</v>
      </c>
      <c r="K149" s="31" cm="1">
        <f t="array" ref="K149">SUM(SUMIFS($O149:$U149,$O$14:$U$14,{"*TA*"}))</f>
        <v>5</v>
      </c>
      <c r="L149" s="32">
        <v>0</v>
      </c>
      <c r="M149" s="33">
        <v>0</v>
      </c>
      <c r="N149" s="33">
        <v>0</v>
      </c>
      <c r="O149" s="34">
        <v>0</v>
      </c>
      <c r="P149" s="35">
        <v>0</v>
      </c>
      <c r="Q149" s="35">
        <v>0</v>
      </c>
      <c r="R149" s="35">
        <v>0</v>
      </c>
      <c r="S149" s="35">
        <v>5</v>
      </c>
      <c r="T149" s="35">
        <v>0</v>
      </c>
      <c r="U149" s="35">
        <v>0</v>
      </c>
      <c r="V149" s="18">
        <f t="shared" ca="1" si="16"/>
        <v>5</v>
      </c>
      <c r="W149" s="19">
        <f t="shared" ca="1" si="17"/>
        <v>0</v>
      </c>
      <c r="X149" s="19">
        <f t="shared" ca="1" si="18"/>
        <v>5</v>
      </c>
      <c r="Y149" s="19">
        <f t="shared" ca="1" si="19"/>
        <v>0</v>
      </c>
      <c r="Z149" s="19">
        <f t="shared" ca="1" si="20"/>
        <v>5</v>
      </c>
      <c r="AA149" s="18">
        <v>0</v>
      </c>
      <c r="AB149" s="19">
        <v>0</v>
      </c>
      <c r="AC149" s="19">
        <v>0</v>
      </c>
      <c r="AD149" s="18">
        <v>0</v>
      </c>
      <c r="AE149" s="19">
        <v>0</v>
      </c>
      <c r="AF149" s="19">
        <v>0</v>
      </c>
      <c r="AG149" s="19">
        <v>0</v>
      </c>
      <c r="AH149" s="19">
        <v>5</v>
      </c>
      <c r="AI149" s="19">
        <v>0</v>
      </c>
      <c r="AJ149" s="19">
        <v>0</v>
      </c>
    </row>
    <row r="150" spans="1:36" x14ac:dyDescent="0.2">
      <c r="A150" t="s">
        <v>25</v>
      </c>
      <c r="B150" t="s">
        <v>35</v>
      </c>
      <c r="C150" t="s">
        <v>14</v>
      </c>
      <c r="D150" t="s">
        <v>8</v>
      </c>
      <c r="F150" t="str">
        <f t="shared" si="14"/>
        <v>Jamaica [#Country] [WuxG6jzaypt]|HTS_RECENT_Index.N.Age_Sex_Result.T||20-24|Female</v>
      </c>
      <c r="G150" s="31">
        <v>32</v>
      </c>
      <c r="H150" s="31">
        <f t="shared" si="15"/>
        <v>0</v>
      </c>
      <c r="I150" s="31" cm="1">
        <f t="array" ref="I150">SUM(SUMIFS($L150:$U150,$L$14:$U$14,{"*TA*"}))</f>
        <v>32</v>
      </c>
      <c r="J150" s="31" cm="1">
        <f t="array" ref="J150">SUM(SUMIFS($O150:$U150,$O$14:$U$14,{"*DSD*"}))</f>
        <v>0</v>
      </c>
      <c r="K150" s="31" cm="1">
        <f t="array" ref="K150">SUM(SUMIFS($O150:$U150,$O$14:$U$14,{"*TA*"}))</f>
        <v>32</v>
      </c>
      <c r="L150" s="32">
        <v>0</v>
      </c>
      <c r="M150" s="33">
        <v>0</v>
      </c>
      <c r="N150" s="33">
        <v>0</v>
      </c>
      <c r="O150" s="34">
        <v>0</v>
      </c>
      <c r="P150" s="35">
        <v>0</v>
      </c>
      <c r="Q150" s="35">
        <v>0</v>
      </c>
      <c r="R150" s="35">
        <v>0</v>
      </c>
      <c r="S150" s="35">
        <v>32</v>
      </c>
      <c r="T150" s="35">
        <v>0</v>
      </c>
      <c r="U150" s="35">
        <v>0</v>
      </c>
      <c r="V150" s="18">
        <f t="shared" ca="1" si="16"/>
        <v>32</v>
      </c>
      <c r="W150" s="19">
        <f t="shared" ca="1" si="17"/>
        <v>0</v>
      </c>
      <c r="X150" s="19">
        <f t="shared" ca="1" si="18"/>
        <v>32</v>
      </c>
      <c r="Y150" s="19">
        <f t="shared" ca="1" si="19"/>
        <v>0</v>
      </c>
      <c r="Z150" s="19">
        <f t="shared" ca="1" si="20"/>
        <v>32</v>
      </c>
      <c r="AA150" s="18">
        <v>0</v>
      </c>
      <c r="AB150" s="19">
        <v>0</v>
      </c>
      <c r="AC150" s="19">
        <v>0</v>
      </c>
      <c r="AD150" s="18">
        <v>0</v>
      </c>
      <c r="AE150" s="19">
        <v>0</v>
      </c>
      <c r="AF150" s="19">
        <v>0</v>
      </c>
      <c r="AG150" s="19">
        <v>0</v>
      </c>
      <c r="AH150" s="19">
        <v>32</v>
      </c>
      <c r="AI150" s="19">
        <v>0</v>
      </c>
      <c r="AJ150" s="19">
        <v>0</v>
      </c>
    </row>
    <row r="151" spans="1:36" x14ac:dyDescent="0.2">
      <c r="A151" t="s">
        <v>25</v>
      </c>
      <c r="B151" t="s">
        <v>35</v>
      </c>
      <c r="C151" t="s">
        <v>14</v>
      </c>
      <c r="D151" t="s">
        <v>9</v>
      </c>
      <c r="F151" t="str">
        <f t="shared" si="14"/>
        <v>Jamaica [#Country] [WuxG6jzaypt]|HTS_RECENT_Index.N.Age_Sex_Result.T||20-24|Male</v>
      </c>
      <c r="G151" s="31">
        <v>28</v>
      </c>
      <c r="H151" s="31">
        <f t="shared" si="15"/>
        <v>0</v>
      </c>
      <c r="I151" s="31" cm="1">
        <f t="array" ref="I151">SUM(SUMIFS($L151:$U151,$L$14:$U$14,{"*TA*"}))</f>
        <v>28</v>
      </c>
      <c r="J151" s="31" cm="1">
        <f t="array" ref="J151">SUM(SUMIFS($O151:$U151,$O$14:$U$14,{"*DSD*"}))</f>
        <v>0</v>
      </c>
      <c r="K151" s="31" cm="1">
        <f t="array" ref="K151">SUM(SUMIFS($O151:$U151,$O$14:$U$14,{"*TA*"}))</f>
        <v>28</v>
      </c>
      <c r="L151" s="32">
        <v>0</v>
      </c>
      <c r="M151" s="33">
        <v>0</v>
      </c>
      <c r="N151" s="33">
        <v>0</v>
      </c>
      <c r="O151" s="34">
        <v>0</v>
      </c>
      <c r="P151" s="35">
        <v>0</v>
      </c>
      <c r="Q151" s="35">
        <v>0</v>
      </c>
      <c r="R151" s="35">
        <v>0</v>
      </c>
      <c r="S151" s="35">
        <v>28</v>
      </c>
      <c r="T151" s="35">
        <v>0</v>
      </c>
      <c r="U151" s="35">
        <v>0</v>
      </c>
      <c r="V151" s="18">
        <f t="shared" ca="1" si="16"/>
        <v>28</v>
      </c>
      <c r="W151" s="19">
        <f t="shared" ca="1" si="17"/>
        <v>0</v>
      </c>
      <c r="X151" s="19">
        <f t="shared" ca="1" si="18"/>
        <v>28</v>
      </c>
      <c r="Y151" s="19">
        <f t="shared" ca="1" si="19"/>
        <v>0</v>
      </c>
      <c r="Z151" s="19">
        <f t="shared" ca="1" si="20"/>
        <v>28</v>
      </c>
      <c r="AA151" s="18">
        <v>0</v>
      </c>
      <c r="AB151" s="19">
        <v>0</v>
      </c>
      <c r="AC151" s="19">
        <v>0</v>
      </c>
      <c r="AD151" s="18">
        <v>0</v>
      </c>
      <c r="AE151" s="19">
        <v>0</v>
      </c>
      <c r="AF151" s="19">
        <v>0</v>
      </c>
      <c r="AG151" s="19">
        <v>0</v>
      </c>
      <c r="AH151" s="19">
        <v>28</v>
      </c>
      <c r="AI151" s="19">
        <v>0</v>
      </c>
      <c r="AJ151" s="19">
        <v>0</v>
      </c>
    </row>
    <row r="152" spans="1:36" x14ac:dyDescent="0.2">
      <c r="A152" t="s">
        <v>25</v>
      </c>
      <c r="B152" t="s">
        <v>35</v>
      </c>
      <c r="C152" t="s">
        <v>15</v>
      </c>
      <c r="D152" t="s">
        <v>8</v>
      </c>
      <c r="F152" t="str">
        <f t="shared" si="14"/>
        <v>Jamaica [#Country] [WuxG6jzaypt]|HTS_RECENT_Index.N.Age_Sex_Result.T||25-29|Female</v>
      </c>
      <c r="G152" s="31">
        <v>35</v>
      </c>
      <c r="H152" s="31">
        <f t="shared" si="15"/>
        <v>0</v>
      </c>
      <c r="I152" s="31" cm="1">
        <f t="array" ref="I152">SUM(SUMIFS($L152:$U152,$L$14:$U$14,{"*TA*"}))</f>
        <v>35</v>
      </c>
      <c r="J152" s="31" cm="1">
        <f t="array" ref="J152">SUM(SUMIFS($O152:$U152,$O$14:$U$14,{"*DSD*"}))</f>
        <v>0</v>
      </c>
      <c r="K152" s="31" cm="1">
        <f t="array" ref="K152">SUM(SUMIFS($O152:$U152,$O$14:$U$14,{"*TA*"}))</f>
        <v>35</v>
      </c>
      <c r="L152" s="32">
        <v>0</v>
      </c>
      <c r="M152" s="33">
        <v>0</v>
      </c>
      <c r="N152" s="33">
        <v>0</v>
      </c>
      <c r="O152" s="34">
        <v>0</v>
      </c>
      <c r="P152" s="35">
        <v>0</v>
      </c>
      <c r="Q152" s="35">
        <v>0</v>
      </c>
      <c r="R152" s="35">
        <v>0</v>
      </c>
      <c r="S152" s="35">
        <v>35</v>
      </c>
      <c r="T152" s="35">
        <v>0</v>
      </c>
      <c r="U152" s="35">
        <v>0</v>
      </c>
      <c r="V152" s="18">
        <f t="shared" ca="1" si="16"/>
        <v>35</v>
      </c>
      <c r="W152" s="19">
        <f t="shared" ca="1" si="17"/>
        <v>0</v>
      </c>
      <c r="X152" s="19">
        <f t="shared" ca="1" si="18"/>
        <v>35</v>
      </c>
      <c r="Y152" s="19">
        <f t="shared" ca="1" si="19"/>
        <v>0</v>
      </c>
      <c r="Z152" s="19">
        <f t="shared" ca="1" si="20"/>
        <v>35</v>
      </c>
      <c r="AA152" s="18">
        <v>0</v>
      </c>
      <c r="AB152" s="19">
        <v>0</v>
      </c>
      <c r="AC152" s="19">
        <v>0</v>
      </c>
      <c r="AD152" s="18">
        <v>0</v>
      </c>
      <c r="AE152" s="19">
        <v>0</v>
      </c>
      <c r="AF152" s="19">
        <v>0</v>
      </c>
      <c r="AG152" s="19">
        <v>0</v>
      </c>
      <c r="AH152" s="19">
        <v>35</v>
      </c>
      <c r="AI152" s="19">
        <v>0</v>
      </c>
      <c r="AJ152" s="19">
        <v>0</v>
      </c>
    </row>
    <row r="153" spans="1:36" x14ac:dyDescent="0.2">
      <c r="A153" t="s">
        <v>25</v>
      </c>
      <c r="B153" t="s">
        <v>35</v>
      </c>
      <c r="C153" t="s">
        <v>15</v>
      </c>
      <c r="D153" t="s">
        <v>9</v>
      </c>
      <c r="F153" t="str">
        <f t="shared" si="14"/>
        <v>Jamaica [#Country] [WuxG6jzaypt]|HTS_RECENT_Index.N.Age_Sex_Result.T||25-29|Male</v>
      </c>
      <c r="G153" s="31">
        <v>41</v>
      </c>
      <c r="H153" s="31">
        <f t="shared" si="15"/>
        <v>0</v>
      </c>
      <c r="I153" s="31" cm="1">
        <f t="array" ref="I153">SUM(SUMIFS($L153:$U153,$L$14:$U$14,{"*TA*"}))</f>
        <v>41</v>
      </c>
      <c r="J153" s="31" cm="1">
        <f t="array" ref="J153">SUM(SUMIFS($O153:$U153,$O$14:$U$14,{"*DSD*"}))</f>
        <v>0</v>
      </c>
      <c r="K153" s="31" cm="1">
        <f t="array" ref="K153">SUM(SUMIFS($O153:$U153,$O$14:$U$14,{"*TA*"}))</f>
        <v>41</v>
      </c>
      <c r="L153" s="32">
        <v>0</v>
      </c>
      <c r="M153" s="33">
        <v>0</v>
      </c>
      <c r="N153" s="33">
        <v>0</v>
      </c>
      <c r="O153" s="34">
        <v>0</v>
      </c>
      <c r="P153" s="35">
        <v>0</v>
      </c>
      <c r="Q153" s="35">
        <v>0</v>
      </c>
      <c r="R153" s="35">
        <v>0</v>
      </c>
      <c r="S153" s="35">
        <v>41</v>
      </c>
      <c r="T153" s="35">
        <v>0</v>
      </c>
      <c r="U153" s="35">
        <v>0</v>
      </c>
      <c r="V153" s="18">
        <f t="shared" ca="1" si="16"/>
        <v>41</v>
      </c>
      <c r="W153" s="19">
        <f t="shared" ca="1" si="17"/>
        <v>0</v>
      </c>
      <c r="X153" s="19">
        <f t="shared" ca="1" si="18"/>
        <v>41</v>
      </c>
      <c r="Y153" s="19">
        <f t="shared" ca="1" si="19"/>
        <v>0</v>
      </c>
      <c r="Z153" s="19">
        <f t="shared" ca="1" si="20"/>
        <v>41</v>
      </c>
      <c r="AA153" s="18">
        <v>0</v>
      </c>
      <c r="AB153" s="19">
        <v>0</v>
      </c>
      <c r="AC153" s="19">
        <v>0</v>
      </c>
      <c r="AD153" s="18">
        <v>0</v>
      </c>
      <c r="AE153" s="19">
        <v>0</v>
      </c>
      <c r="AF153" s="19">
        <v>0</v>
      </c>
      <c r="AG153" s="19">
        <v>0</v>
      </c>
      <c r="AH153" s="19">
        <v>41</v>
      </c>
      <c r="AI153" s="19">
        <v>0</v>
      </c>
      <c r="AJ153" s="19">
        <v>0</v>
      </c>
    </row>
    <row r="154" spans="1:36" x14ac:dyDescent="0.2">
      <c r="A154" t="s">
        <v>25</v>
      </c>
      <c r="B154" t="s">
        <v>35</v>
      </c>
      <c r="C154" t="s">
        <v>16</v>
      </c>
      <c r="D154" t="s">
        <v>8</v>
      </c>
      <c r="F154" t="str">
        <f t="shared" si="14"/>
        <v>Jamaica [#Country] [WuxG6jzaypt]|HTS_RECENT_Index.N.Age_Sex_Result.T||30-34|Female</v>
      </c>
      <c r="G154" s="31">
        <v>41</v>
      </c>
      <c r="H154" s="31">
        <f t="shared" si="15"/>
        <v>0</v>
      </c>
      <c r="I154" s="31" cm="1">
        <f t="array" ref="I154">SUM(SUMIFS($L154:$U154,$L$14:$U$14,{"*TA*"}))</f>
        <v>41</v>
      </c>
      <c r="J154" s="31" cm="1">
        <f t="array" ref="J154">SUM(SUMIFS($O154:$U154,$O$14:$U$14,{"*DSD*"}))</f>
        <v>0</v>
      </c>
      <c r="K154" s="31" cm="1">
        <f t="array" ref="K154">SUM(SUMIFS($O154:$U154,$O$14:$U$14,{"*TA*"}))</f>
        <v>41</v>
      </c>
      <c r="L154" s="32">
        <v>0</v>
      </c>
      <c r="M154" s="33">
        <v>0</v>
      </c>
      <c r="N154" s="33">
        <v>0</v>
      </c>
      <c r="O154" s="34">
        <v>0</v>
      </c>
      <c r="P154" s="35">
        <v>0</v>
      </c>
      <c r="Q154" s="35">
        <v>0</v>
      </c>
      <c r="R154" s="35">
        <v>0</v>
      </c>
      <c r="S154" s="35">
        <v>41</v>
      </c>
      <c r="T154" s="35">
        <v>0</v>
      </c>
      <c r="U154" s="35">
        <v>0</v>
      </c>
      <c r="V154" s="18">
        <f t="shared" ca="1" si="16"/>
        <v>41</v>
      </c>
      <c r="W154" s="19">
        <f t="shared" ca="1" si="17"/>
        <v>0</v>
      </c>
      <c r="X154" s="19">
        <f t="shared" ca="1" si="18"/>
        <v>41</v>
      </c>
      <c r="Y154" s="19">
        <f t="shared" ca="1" si="19"/>
        <v>0</v>
      </c>
      <c r="Z154" s="19">
        <f t="shared" ca="1" si="20"/>
        <v>41</v>
      </c>
      <c r="AA154" s="18">
        <v>0</v>
      </c>
      <c r="AB154" s="19">
        <v>0</v>
      </c>
      <c r="AC154" s="19">
        <v>0</v>
      </c>
      <c r="AD154" s="18">
        <v>0</v>
      </c>
      <c r="AE154" s="19">
        <v>0</v>
      </c>
      <c r="AF154" s="19">
        <v>0</v>
      </c>
      <c r="AG154" s="19">
        <v>0</v>
      </c>
      <c r="AH154" s="19">
        <v>41</v>
      </c>
      <c r="AI154" s="19">
        <v>0</v>
      </c>
      <c r="AJ154" s="19">
        <v>0</v>
      </c>
    </row>
    <row r="155" spans="1:36" x14ac:dyDescent="0.2">
      <c r="A155" t="s">
        <v>25</v>
      </c>
      <c r="B155" t="s">
        <v>35</v>
      </c>
      <c r="C155" t="s">
        <v>16</v>
      </c>
      <c r="D155" t="s">
        <v>9</v>
      </c>
      <c r="F155" t="str">
        <f t="shared" si="14"/>
        <v>Jamaica [#Country] [WuxG6jzaypt]|HTS_RECENT_Index.N.Age_Sex_Result.T||30-34|Male</v>
      </c>
      <c r="G155" s="31">
        <v>32</v>
      </c>
      <c r="H155" s="31">
        <f t="shared" si="15"/>
        <v>0</v>
      </c>
      <c r="I155" s="31" cm="1">
        <f t="array" ref="I155">SUM(SUMIFS($L155:$U155,$L$14:$U$14,{"*TA*"}))</f>
        <v>32</v>
      </c>
      <c r="J155" s="31" cm="1">
        <f t="array" ref="J155">SUM(SUMIFS($O155:$U155,$O$14:$U$14,{"*DSD*"}))</f>
        <v>0</v>
      </c>
      <c r="K155" s="31" cm="1">
        <f t="array" ref="K155">SUM(SUMIFS($O155:$U155,$O$14:$U$14,{"*TA*"}))</f>
        <v>32</v>
      </c>
      <c r="L155" s="32">
        <v>0</v>
      </c>
      <c r="M155" s="33">
        <v>0</v>
      </c>
      <c r="N155" s="33">
        <v>0</v>
      </c>
      <c r="O155" s="34">
        <v>0</v>
      </c>
      <c r="P155" s="35">
        <v>0</v>
      </c>
      <c r="Q155" s="35">
        <v>0</v>
      </c>
      <c r="R155" s="35">
        <v>0</v>
      </c>
      <c r="S155" s="35">
        <v>32</v>
      </c>
      <c r="T155" s="35">
        <v>0</v>
      </c>
      <c r="U155" s="35">
        <v>0</v>
      </c>
      <c r="V155" s="18">
        <f t="shared" ca="1" si="16"/>
        <v>32</v>
      </c>
      <c r="W155" s="19">
        <f t="shared" ca="1" si="17"/>
        <v>0</v>
      </c>
      <c r="X155" s="19">
        <f t="shared" ca="1" si="18"/>
        <v>32</v>
      </c>
      <c r="Y155" s="19">
        <f t="shared" ca="1" si="19"/>
        <v>0</v>
      </c>
      <c r="Z155" s="19">
        <f t="shared" ca="1" si="20"/>
        <v>32</v>
      </c>
      <c r="AA155" s="18">
        <v>0</v>
      </c>
      <c r="AB155" s="19">
        <v>0</v>
      </c>
      <c r="AC155" s="19">
        <v>0</v>
      </c>
      <c r="AD155" s="18">
        <v>0</v>
      </c>
      <c r="AE155" s="19">
        <v>0</v>
      </c>
      <c r="AF155" s="19">
        <v>0</v>
      </c>
      <c r="AG155" s="19">
        <v>0</v>
      </c>
      <c r="AH155" s="19">
        <v>32</v>
      </c>
      <c r="AI155" s="19">
        <v>0</v>
      </c>
      <c r="AJ155" s="19">
        <v>0</v>
      </c>
    </row>
    <row r="156" spans="1:36" x14ac:dyDescent="0.2">
      <c r="A156" t="s">
        <v>25</v>
      </c>
      <c r="B156" t="s">
        <v>35</v>
      </c>
      <c r="C156" t="s">
        <v>17</v>
      </c>
      <c r="D156" t="s">
        <v>8</v>
      </c>
      <c r="F156" t="str">
        <f t="shared" si="14"/>
        <v>Jamaica [#Country] [WuxG6jzaypt]|HTS_RECENT_Index.N.Age_Sex_Result.T||35-39|Female</v>
      </c>
      <c r="G156" s="31">
        <v>26</v>
      </c>
      <c r="H156" s="31">
        <f t="shared" si="15"/>
        <v>0</v>
      </c>
      <c r="I156" s="31" cm="1">
        <f t="array" ref="I156">SUM(SUMIFS($L156:$U156,$L$14:$U$14,{"*TA*"}))</f>
        <v>26</v>
      </c>
      <c r="J156" s="31" cm="1">
        <f t="array" ref="J156">SUM(SUMIFS($O156:$U156,$O$14:$U$14,{"*DSD*"}))</f>
        <v>0</v>
      </c>
      <c r="K156" s="31" cm="1">
        <f t="array" ref="K156">SUM(SUMIFS($O156:$U156,$O$14:$U$14,{"*TA*"}))</f>
        <v>26</v>
      </c>
      <c r="L156" s="32">
        <v>0</v>
      </c>
      <c r="M156" s="33">
        <v>0</v>
      </c>
      <c r="N156" s="33">
        <v>0</v>
      </c>
      <c r="O156" s="34">
        <v>0</v>
      </c>
      <c r="P156" s="35">
        <v>0</v>
      </c>
      <c r="Q156" s="35">
        <v>0</v>
      </c>
      <c r="R156" s="35">
        <v>0</v>
      </c>
      <c r="S156" s="35">
        <v>26</v>
      </c>
      <c r="T156" s="35">
        <v>0</v>
      </c>
      <c r="U156" s="35">
        <v>0</v>
      </c>
      <c r="V156" s="18">
        <f t="shared" ca="1" si="16"/>
        <v>26</v>
      </c>
      <c r="W156" s="19">
        <f t="shared" ca="1" si="17"/>
        <v>0</v>
      </c>
      <c r="X156" s="19">
        <f t="shared" ca="1" si="18"/>
        <v>26</v>
      </c>
      <c r="Y156" s="19">
        <f t="shared" ca="1" si="19"/>
        <v>0</v>
      </c>
      <c r="Z156" s="19">
        <f t="shared" ca="1" si="20"/>
        <v>26</v>
      </c>
      <c r="AA156" s="18">
        <v>0</v>
      </c>
      <c r="AB156" s="19">
        <v>0</v>
      </c>
      <c r="AC156" s="19">
        <v>0</v>
      </c>
      <c r="AD156" s="18">
        <v>0</v>
      </c>
      <c r="AE156" s="19">
        <v>0</v>
      </c>
      <c r="AF156" s="19">
        <v>0</v>
      </c>
      <c r="AG156" s="19">
        <v>0</v>
      </c>
      <c r="AH156" s="19">
        <v>26</v>
      </c>
      <c r="AI156" s="19">
        <v>0</v>
      </c>
      <c r="AJ156" s="19">
        <v>0</v>
      </c>
    </row>
    <row r="157" spans="1:36" x14ac:dyDescent="0.2">
      <c r="A157" t="s">
        <v>25</v>
      </c>
      <c r="B157" t="s">
        <v>35</v>
      </c>
      <c r="C157" t="s">
        <v>17</v>
      </c>
      <c r="D157" t="s">
        <v>9</v>
      </c>
      <c r="F157" t="str">
        <f t="shared" si="14"/>
        <v>Jamaica [#Country] [WuxG6jzaypt]|HTS_RECENT_Index.N.Age_Sex_Result.T||35-39|Male</v>
      </c>
      <c r="G157" s="31">
        <v>40</v>
      </c>
      <c r="H157" s="31">
        <f t="shared" si="15"/>
        <v>0</v>
      </c>
      <c r="I157" s="31" cm="1">
        <f t="array" ref="I157">SUM(SUMIFS($L157:$U157,$L$14:$U$14,{"*TA*"}))</f>
        <v>40</v>
      </c>
      <c r="J157" s="31" cm="1">
        <f t="array" ref="J157">SUM(SUMIFS($O157:$U157,$O$14:$U$14,{"*DSD*"}))</f>
        <v>0</v>
      </c>
      <c r="K157" s="31" cm="1">
        <f t="array" ref="K157">SUM(SUMIFS($O157:$U157,$O$14:$U$14,{"*TA*"}))</f>
        <v>40</v>
      </c>
      <c r="L157" s="32">
        <v>0</v>
      </c>
      <c r="M157" s="33">
        <v>0</v>
      </c>
      <c r="N157" s="33">
        <v>0</v>
      </c>
      <c r="O157" s="34">
        <v>0</v>
      </c>
      <c r="P157" s="35">
        <v>0</v>
      </c>
      <c r="Q157" s="35">
        <v>0</v>
      </c>
      <c r="R157" s="35">
        <v>0</v>
      </c>
      <c r="S157" s="35">
        <v>40</v>
      </c>
      <c r="T157" s="35">
        <v>0</v>
      </c>
      <c r="U157" s="35">
        <v>0</v>
      </c>
      <c r="V157" s="18">
        <f t="shared" ca="1" si="16"/>
        <v>40</v>
      </c>
      <c r="W157" s="19">
        <f t="shared" ca="1" si="17"/>
        <v>0</v>
      </c>
      <c r="X157" s="19">
        <f t="shared" ca="1" si="18"/>
        <v>40</v>
      </c>
      <c r="Y157" s="19">
        <f t="shared" ca="1" si="19"/>
        <v>0</v>
      </c>
      <c r="Z157" s="19">
        <f t="shared" ca="1" si="20"/>
        <v>40</v>
      </c>
      <c r="AA157" s="18">
        <v>0</v>
      </c>
      <c r="AB157" s="19">
        <v>0</v>
      </c>
      <c r="AC157" s="19">
        <v>0</v>
      </c>
      <c r="AD157" s="18">
        <v>0</v>
      </c>
      <c r="AE157" s="19">
        <v>0</v>
      </c>
      <c r="AF157" s="19">
        <v>0</v>
      </c>
      <c r="AG157" s="19">
        <v>0</v>
      </c>
      <c r="AH157" s="19">
        <v>40</v>
      </c>
      <c r="AI157" s="19">
        <v>0</v>
      </c>
      <c r="AJ157" s="19">
        <v>0</v>
      </c>
    </row>
    <row r="158" spans="1:36" x14ac:dyDescent="0.2">
      <c r="A158" t="s">
        <v>25</v>
      </c>
      <c r="B158" t="s">
        <v>35</v>
      </c>
      <c r="C158" t="s">
        <v>18</v>
      </c>
      <c r="D158" t="s">
        <v>8</v>
      </c>
      <c r="F158" t="str">
        <f t="shared" si="14"/>
        <v>Jamaica [#Country] [WuxG6jzaypt]|HTS_RECENT_Index.N.Age_Sex_Result.T||40-44|Female</v>
      </c>
      <c r="G158" s="31">
        <v>26</v>
      </c>
      <c r="H158" s="31">
        <f t="shared" si="15"/>
        <v>0</v>
      </c>
      <c r="I158" s="31" cm="1">
        <f t="array" ref="I158">SUM(SUMIFS($L158:$U158,$L$14:$U$14,{"*TA*"}))</f>
        <v>26</v>
      </c>
      <c r="J158" s="31" cm="1">
        <f t="array" ref="J158">SUM(SUMIFS($O158:$U158,$O$14:$U$14,{"*DSD*"}))</f>
        <v>0</v>
      </c>
      <c r="K158" s="31" cm="1">
        <f t="array" ref="K158">SUM(SUMIFS($O158:$U158,$O$14:$U$14,{"*TA*"}))</f>
        <v>26</v>
      </c>
      <c r="L158" s="32">
        <v>0</v>
      </c>
      <c r="M158" s="33">
        <v>0</v>
      </c>
      <c r="N158" s="33">
        <v>0</v>
      </c>
      <c r="O158" s="34">
        <v>0</v>
      </c>
      <c r="P158" s="35">
        <v>0</v>
      </c>
      <c r="Q158" s="35">
        <v>0</v>
      </c>
      <c r="R158" s="35">
        <v>0</v>
      </c>
      <c r="S158" s="35">
        <v>26</v>
      </c>
      <c r="T158" s="35">
        <v>0</v>
      </c>
      <c r="U158" s="35">
        <v>0</v>
      </c>
      <c r="V158" s="18">
        <f t="shared" ca="1" si="16"/>
        <v>26</v>
      </c>
      <c r="W158" s="19">
        <f t="shared" ca="1" si="17"/>
        <v>0</v>
      </c>
      <c r="X158" s="19">
        <f t="shared" ca="1" si="18"/>
        <v>26</v>
      </c>
      <c r="Y158" s="19">
        <f t="shared" ca="1" si="19"/>
        <v>0</v>
      </c>
      <c r="Z158" s="19">
        <f t="shared" ca="1" si="20"/>
        <v>26</v>
      </c>
      <c r="AA158" s="18">
        <v>0</v>
      </c>
      <c r="AB158" s="19">
        <v>0</v>
      </c>
      <c r="AC158" s="19">
        <v>0</v>
      </c>
      <c r="AD158" s="18">
        <v>0</v>
      </c>
      <c r="AE158" s="19">
        <v>0</v>
      </c>
      <c r="AF158" s="19">
        <v>0</v>
      </c>
      <c r="AG158" s="19">
        <v>0</v>
      </c>
      <c r="AH158" s="19">
        <v>26</v>
      </c>
      <c r="AI158" s="19">
        <v>0</v>
      </c>
      <c r="AJ158" s="19">
        <v>0</v>
      </c>
    </row>
    <row r="159" spans="1:36" x14ac:dyDescent="0.2">
      <c r="A159" t="s">
        <v>25</v>
      </c>
      <c r="B159" t="s">
        <v>35</v>
      </c>
      <c r="C159" t="s">
        <v>18</v>
      </c>
      <c r="D159" t="s">
        <v>9</v>
      </c>
      <c r="F159" t="str">
        <f t="shared" si="14"/>
        <v>Jamaica [#Country] [WuxG6jzaypt]|HTS_RECENT_Index.N.Age_Sex_Result.T||40-44|Male</v>
      </c>
      <c r="G159" s="31">
        <v>29</v>
      </c>
      <c r="H159" s="31">
        <f t="shared" si="15"/>
        <v>0</v>
      </c>
      <c r="I159" s="31" cm="1">
        <f t="array" ref="I159">SUM(SUMIFS($L159:$U159,$L$14:$U$14,{"*TA*"}))</f>
        <v>29</v>
      </c>
      <c r="J159" s="31" cm="1">
        <f t="array" ref="J159">SUM(SUMIFS($O159:$U159,$O$14:$U$14,{"*DSD*"}))</f>
        <v>0</v>
      </c>
      <c r="K159" s="31" cm="1">
        <f t="array" ref="K159">SUM(SUMIFS($O159:$U159,$O$14:$U$14,{"*TA*"}))</f>
        <v>29</v>
      </c>
      <c r="L159" s="32">
        <v>0</v>
      </c>
      <c r="M159" s="33">
        <v>0</v>
      </c>
      <c r="N159" s="33">
        <v>0</v>
      </c>
      <c r="O159" s="34">
        <v>0</v>
      </c>
      <c r="P159" s="35">
        <v>0</v>
      </c>
      <c r="Q159" s="35">
        <v>0</v>
      </c>
      <c r="R159" s="35">
        <v>0</v>
      </c>
      <c r="S159" s="35">
        <v>29</v>
      </c>
      <c r="T159" s="35">
        <v>0</v>
      </c>
      <c r="U159" s="35">
        <v>0</v>
      </c>
      <c r="V159" s="18">
        <f t="shared" ca="1" si="16"/>
        <v>29</v>
      </c>
      <c r="W159" s="19">
        <f t="shared" ca="1" si="17"/>
        <v>0</v>
      </c>
      <c r="X159" s="19">
        <f t="shared" ca="1" si="18"/>
        <v>29</v>
      </c>
      <c r="Y159" s="19">
        <f t="shared" ca="1" si="19"/>
        <v>0</v>
      </c>
      <c r="Z159" s="19">
        <f t="shared" ca="1" si="20"/>
        <v>29</v>
      </c>
      <c r="AA159" s="18">
        <v>0</v>
      </c>
      <c r="AB159" s="19">
        <v>0</v>
      </c>
      <c r="AC159" s="19">
        <v>0</v>
      </c>
      <c r="AD159" s="18">
        <v>0</v>
      </c>
      <c r="AE159" s="19">
        <v>0</v>
      </c>
      <c r="AF159" s="19">
        <v>0</v>
      </c>
      <c r="AG159" s="19">
        <v>0</v>
      </c>
      <c r="AH159" s="19">
        <v>29</v>
      </c>
      <c r="AI159" s="19">
        <v>0</v>
      </c>
      <c r="AJ159" s="19">
        <v>0</v>
      </c>
    </row>
    <row r="160" spans="1:36" x14ac:dyDescent="0.2">
      <c r="A160" t="s">
        <v>25</v>
      </c>
      <c r="B160" t="s">
        <v>35</v>
      </c>
      <c r="C160" t="s">
        <v>19</v>
      </c>
      <c r="D160" t="s">
        <v>8</v>
      </c>
      <c r="F160" t="str">
        <f t="shared" si="14"/>
        <v>Jamaica [#Country] [WuxG6jzaypt]|HTS_RECENT_Index.N.Age_Sex_Result.T||45-49|Female</v>
      </c>
      <c r="G160" s="31">
        <v>25</v>
      </c>
      <c r="H160" s="31">
        <f t="shared" si="15"/>
        <v>0</v>
      </c>
      <c r="I160" s="31" cm="1">
        <f t="array" ref="I160">SUM(SUMIFS($L160:$U160,$L$14:$U$14,{"*TA*"}))</f>
        <v>25</v>
      </c>
      <c r="J160" s="31" cm="1">
        <f t="array" ref="J160">SUM(SUMIFS($O160:$U160,$O$14:$U$14,{"*DSD*"}))</f>
        <v>0</v>
      </c>
      <c r="K160" s="31" cm="1">
        <f t="array" ref="K160">SUM(SUMIFS($O160:$U160,$O$14:$U$14,{"*TA*"}))</f>
        <v>25</v>
      </c>
      <c r="L160" s="32">
        <v>0</v>
      </c>
      <c r="M160" s="33">
        <v>0</v>
      </c>
      <c r="N160" s="33">
        <v>0</v>
      </c>
      <c r="O160" s="34">
        <v>0</v>
      </c>
      <c r="P160" s="35">
        <v>0</v>
      </c>
      <c r="Q160" s="35">
        <v>0</v>
      </c>
      <c r="R160" s="35">
        <v>0</v>
      </c>
      <c r="S160" s="35">
        <v>25</v>
      </c>
      <c r="T160" s="35">
        <v>0</v>
      </c>
      <c r="U160" s="35">
        <v>0</v>
      </c>
      <c r="V160" s="18">
        <f t="shared" ca="1" si="16"/>
        <v>25</v>
      </c>
      <c r="W160" s="19">
        <f t="shared" ca="1" si="17"/>
        <v>0</v>
      </c>
      <c r="X160" s="19">
        <f t="shared" ca="1" si="18"/>
        <v>25</v>
      </c>
      <c r="Y160" s="19">
        <f t="shared" ca="1" si="19"/>
        <v>0</v>
      </c>
      <c r="Z160" s="19">
        <f t="shared" ca="1" si="20"/>
        <v>25</v>
      </c>
      <c r="AA160" s="18">
        <v>0</v>
      </c>
      <c r="AB160" s="19">
        <v>0</v>
      </c>
      <c r="AC160" s="19">
        <v>0</v>
      </c>
      <c r="AD160" s="18">
        <v>0</v>
      </c>
      <c r="AE160" s="19">
        <v>0</v>
      </c>
      <c r="AF160" s="19">
        <v>0</v>
      </c>
      <c r="AG160" s="19">
        <v>0</v>
      </c>
      <c r="AH160" s="19">
        <v>25</v>
      </c>
      <c r="AI160" s="19">
        <v>0</v>
      </c>
      <c r="AJ160" s="19">
        <v>0</v>
      </c>
    </row>
    <row r="161" spans="1:36" x14ac:dyDescent="0.2">
      <c r="A161" t="s">
        <v>25</v>
      </c>
      <c r="B161" t="s">
        <v>35</v>
      </c>
      <c r="C161" t="s">
        <v>19</v>
      </c>
      <c r="D161" t="s">
        <v>9</v>
      </c>
      <c r="F161" t="str">
        <f t="shared" si="14"/>
        <v>Jamaica [#Country] [WuxG6jzaypt]|HTS_RECENT_Index.N.Age_Sex_Result.T||45-49|Male</v>
      </c>
      <c r="G161" s="31">
        <v>34</v>
      </c>
      <c r="H161" s="31">
        <f t="shared" si="15"/>
        <v>0</v>
      </c>
      <c r="I161" s="31" cm="1">
        <f t="array" ref="I161">SUM(SUMIFS($L161:$U161,$L$14:$U$14,{"*TA*"}))</f>
        <v>34</v>
      </c>
      <c r="J161" s="31" cm="1">
        <f t="array" ref="J161">SUM(SUMIFS($O161:$U161,$O$14:$U$14,{"*DSD*"}))</f>
        <v>0</v>
      </c>
      <c r="K161" s="31" cm="1">
        <f t="array" ref="K161">SUM(SUMIFS($O161:$U161,$O$14:$U$14,{"*TA*"}))</f>
        <v>34</v>
      </c>
      <c r="L161" s="32">
        <v>0</v>
      </c>
      <c r="M161" s="33">
        <v>0</v>
      </c>
      <c r="N161" s="33">
        <v>0</v>
      </c>
      <c r="O161" s="34">
        <v>0</v>
      </c>
      <c r="P161" s="35">
        <v>0</v>
      </c>
      <c r="Q161" s="35">
        <v>0</v>
      </c>
      <c r="R161" s="35">
        <v>0</v>
      </c>
      <c r="S161" s="35">
        <v>34</v>
      </c>
      <c r="T161" s="35">
        <v>0</v>
      </c>
      <c r="U161" s="35">
        <v>0</v>
      </c>
      <c r="V161" s="18">
        <f t="shared" ca="1" si="16"/>
        <v>34</v>
      </c>
      <c r="W161" s="19">
        <f t="shared" ca="1" si="17"/>
        <v>0</v>
      </c>
      <c r="X161" s="19">
        <f t="shared" ca="1" si="18"/>
        <v>34</v>
      </c>
      <c r="Y161" s="19">
        <f t="shared" ca="1" si="19"/>
        <v>0</v>
      </c>
      <c r="Z161" s="19">
        <f t="shared" ca="1" si="20"/>
        <v>34</v>
      </c>
      <c r="AA161" s="18">
        <v>0</v>
      </c>
      <c r="AB161" s="19">
        <v>0</v>
      </c>
      <c r="AC161" s="19">
        <v>0</v>
      </c>
      <c r="AD161" s="18">
        <v>0</v>
      </c>
      <c r="AE161" s="19">
        <v>0</v>
      </c>
      <c r="AF161" s="19">
        <v>0</v>
      </c>
      <c r="AG161" s="19">
        <v>0</v>
      </c>
      <c r="AH161" s="19">
        <v>34</v>
      </c>
      <c r="AI161" s="19">
        <v>0</v>
      </c>
      <c r="AJ161" s="19">
        <v>0</v>
      </c>
    </row>
    <row r="162" spans="1:36" x14ac:dyDescent="0.2">
      <c r="A162" t="s">
        <v>25</v>
      </c>
      <c r="B162" t="s">
        <v>35</v>
      </c>
      <c r="C162" t="s">
        <v>20</v>
      </c>
      <c r="D162" t="s">
        <v>8</v>
      </c>
      <c r="F162" t="str">
        <f t="shared" si="14"/>
        <v>Jamaica [#Country] [WuxG6jzaypt]|HTS_RECENT_Index.N.Age_Sex_Result.T||50+|Female</v>
      </c>
      <c r="G162" s="31">
        <v>61</v>
      </c>
      <c r="H162" s="31">
        <f t="shared" si="15"/>
        <v>0</v>
      </c>
      <c r="I162" s="31" cm="1">
        <f t="array" ref="I162">SUM(SUMIFS($L162:$U162,$L$14:$U$14,{"*TA*"}))</f>
        <v>61</v>
      </c>
      <c r="J162" s="31" cm="1">
        <f t="array" ref="J162">SUM(SUMIFS($O162:$U162,$O$14:$U$14,{"*DSD*"}))</f>
        <v>0</v>
      </c>
      <c r="K162" s="31" cm="1">
        <f t="array" ref="K162">SUM(SUMIFS($O162:$U162,$O$14:$U$14,{"*TA*"}))</f>
        <v>61</v>
      </c>
      <c r="L162" s="32">
        <v>0</v>
      </c>
      <c r="M162" s="33">
        <v>0</v>
      </c>
      <c r="N162" s="33">
        <v>0</v>
      </c>
      <c r="O162" s="34">
        <v>0</v>
      </c>
      <c r="P162" s="35">
        <v>0</v>
      </c>
      <c r="Q162" s="35">
        <v>0</v>
      </c>
      <c r="R162" s="35">
        <v>0</v>
      </c>
      <c r="S162" s="35">
        <v>61</v>
      </c>
      <c r="T162" s="35">
        <v>0</v>
      </c>
      <c r="U162" s="35">
        <v>0</v>
      </c>
      <c r="V162" s="18">
        <f t="shared" ca="1" si="16"/>
        <v>61</v>
      </c>
      <c r="W162" s="19">
        <f t="shared" ca="1" si="17"/>
        <v>0</v>
      </c>
      <c r="X162" s="19">
        <f t="shared" ca="1" si="18"/>
        <v>61</v>
      </c>
      <c r="Y162" s="19">
        <f t="shared" ca="1" si="19"/>
        <v>0</v>
      </c>
      <c r="Z162" s="19">
        <f t="shared" ca="1" si="20"/>
        <v>61</v>
      </c>
      <c r="AA162" s="18">
        <v>0</v>
      </c>
      <c r="AB162" s="19">
        <v>0</v>
      </c>
      <c r="AC162" s="19">
        <v>0</v>
      </c>
      <c r="AD162" s="18">
        <v>0</v>
      </c>
      <c r="AE162" s="19">
        <v>0</v>
      </c>
      <c r="AF162" s="19">
        <v>0</v>
      </c>
      <c r="AG162" s="19">
        <v>0</v>
      </c>
      <c r="AH162" s="19">
        <v>61</v>
      </c>
      <c r="AI162" s="19">
        <v>0</v>
      </c>
      <c r="AJ162" s="19">
        <v>0</v>
      </c>
    </row>
    <row r="163" spans="1:36" x14ac:dyDescent="0.2">
      <c r="A163" t="s">
        <v>25</v>
      </c>
      <c r="B163" t="s">
        <v>35</v>
      </c>
      <c r="C163" t="s">
        <v>20</v>
      </c>
      <c r="D163" t="s">
        <v>9</v>
      </c>
      <c r="F163" t="str">
        <f t="shared" si="14"/>
        <v>Jamaica [#Country] [WuxG6jzaypt]|HTS_RECENT_Index.N.Age_Sex_Result.T||50+|Male</v>
      </c>
      <c r="G163" s="31">
        <v>62</v>
      </c>
      <c r="H163" s="31">
        <f t="shared" si="15"/>
        <v>0</v>
      </c>
      <c r="I163" s="31" cm="1">
        <f t="array" ref="I163">SUM(SUMIFS($L163:$U163,$L$14:$U$14,{"*TA*"}))</f>
        <v>62</v>
      </c>
      <c r="J163" s="31" cm="1">
        <f t="array" ref="J163">SUM(SUMIFS($O163:$U163,$O$14:$U$14,{"*DSD*"}))</f>
        <v>0</v>
      </c>
      <c r="K163" s="31" cm="1">
        <f t="array" ref="K163">SUM(SUMIFS($O163:$U163,$O$14:$U$14,{"*TA*"}))</f>
        <v>62</v>
      </c>
      <c r="L163" s="32">
        <v>0</v>
      </c>
      <c r="M163" s="33">
        <v>0</v>
      </c>
      <c r="N163" s="33">
        <v>0</v>
      </c>
      <c r="O163" s="34">
        <v>0</v>
      </c>
      <c r="P163" s="35">
        <v>0</v>
      </c>
      <c r="Q163" s="35">
        <v>0</v>
      </c>
      <c r="R163" s="35">
        <v>0</v>
      </c>
      <c r="S163" s="35">
        <v>62</v>
      </c>
      <c r="T163" s="35">
        <v>0</v>
      </c>
      <c r="U163" s="35">
        <v>0</v>
      </c>
      <c r="V163" s="18">
        <f t="shared" ca="1" si="16"/>
        <v>62</v>
      </c>
      <c r="W163" s="19">
        <f t="shared" ca="1" si="17"/>
        <v>0</v>
      </c>
      <c r="X163" s="19">
        <f t="shared" ca="1" si="18"/>
        <v>62</v>
      </c>
      <c r="Y163" s="19">
        <f t="shared" ca="1" si="19"/>
        <v>0</v>
      </c>
      <c r="Z163" s="19">
        <f t="shared" ca="1" si="20"/>
        <v>62</v>
      </c>
      <c r="AA163" s="18">
        <v>0</v>
      </c>
      <c r="AB163" s="19">
        <v>0</v>
      </c>
      <c r="AC163" s="19">
        <v>0</v>
      </c>
      <c r="AD163" s="18">
        <v>0</v>
      </c>
      <c r="AE163" s="19">
        <v>0</v>
      </c>
      <c r="AF163" s="19">
        <v>0</v>
      </c>
      <c r="AG163" s="19">
        <v>0</v>
      </c>
      <c r="AH163" s="19">
        <v>62</v>
      </c>
      <c r="AI163" s="19">
        <v>0</v>
      </c>
      <c r="AJ163" s="19">
        <v>0</v>
      </c>
    </row>
    <row r="164" spans="1:36" x14ac:dyDescent="0.2">
      <c r="A164" t="s">
        <v>25</v>
      </c>
      <c r="B164" t="s">
        <v>36</v>
      </c>
      <c r="C164" t="s">
        <v>14</v>
      </c>
      <c r="D164" t="s">
        <v>9</v>
      </c>
      <c r="F164" t="str">
        <f t="shared" si="14"/>
        <v>Jamaica [#Country] [WuxG6jzaypt]|HTS_RECENT_MobileMod.N.Age_Sex_Result.T||20-24|Male</v>
      </c>
      <c r="G164" s="31">
        <v>1</v>
      </c>
      <c r="H164" s="31">
        <f t="shared" si="15"/>
        <v>0</v>
      </c>
      <c r="I164" s="31" cm="1">
        <f t="array" ref="I164">SUM(SUMIFS($L164:$U164,$L$14:$U$14,{"*TA*"}))</f>
        <v>1</v>
      </c>
      <c r="J164" s="31" cm="1">
        <f t="array" ref="J164">SUM(SUMIFS($O164:$U164,$O$14:$U$14,{"*DSD*"}))</f>
        <v>0</v>
      </c>
      <c r="K164" s="31" cm="1">
        <f t="array" ref="K164">SUM(SUMIFS($O164:$U164,$O$14:$U$14,{"*TA*"}))</f>
        <v>1</v>
      </c>
      <c r="L164" s="32">
        <v>0</v>
      </c>
      <c r="M164" s="33">
        <v>0</v>
      </c>
      <c r="N164" s="33">
        <v>0</v>
      </c>
      <c r="O164" s="34">
        <v>0</v>
      </c>
      <c r="P164" s="35">
        <v>0</v>
      </c>
      <c r="Q164" s="35">
        <v>0</v>
      </c>
      <c r="R164" s="35">
        <v>0</v>
      </c>
      <c r="S164" s="35">
        <v>1</v>
      </c>
      <c r="T164" s="35">
        <v>0</v>
      </c>
      <c r="U164" s="35">
        <v>0</v>
      </c>
      <c r="V164" s="18">
        <f t="shared" ca="1" si="16"/>
        <v>1</v>
      </c>
      <c r="W164" s="19">
        <f t="shared" ca="1" si="17"/>
        <v>0</v>
      </c>
      <c r="X164" s="19">
        <f t="shared" ca="1" si="18"/>
        <v>1</v>
      </c>
      <c r="Y164" s="19">
        <f t="shared" ca="1" si="19"/>
        <v>0</v>
      </c>
      <c r="Z164" s="19">
        <f t="shared" ca="1" si="20"/>
        <v>1</v>
      </c>
      <c r="AA164" s="18">
        <v>0</v>
      </c>
      <c r="AB164" s="19">
        <v>0</v>
      </c>
      <c r="AC164" s="19">
        <v>0</v>
      </c>
      <c r="AD164" s="18">
        <v>0</v>
      </c>
      <c r="AE164" s="19">
        <v>0</v>
      </c>
      <c r="AF164" s="19">
        <v>0</v>
      </c>
      <c r="AG164" s="19">
        <v>0</v>
      </c>
      <c r="AH164" s="19">
        <v>1</v>
      </c>
      <c r="AI164" s="19">
        <v>0</v>
      </c>
      <c r="AJ164" s="19">
        <v>0</v>
      </c>
    </row>
    <row r="165" spans="1:36" x14ac:dyDescent="0.2">
      <c r="A165" t="s">
        <v>25</v>
      </c>
      <c r="B165" t="s">
        <v>36</v>
      </c>
      <c r="C165" t="s">
        <v>15</v>
      </c>
      <c r="D165" t="s">
        <v>9</v>
      </c>
      <c r="F165" t="str">
        <f t="shared" si="14"/>
        <v>Jamaica [#Country] [WuxG6jzaypt]|HTS_RECENT_MobileMod.N.Age_Sex_Result.T||25-29|Male</v>
      </c>
      <c r="G165" s="31">
        <v>5</v>
      </c>
      <c r="H165" s="31">
        <f t="shared" si="15"/>
        <v>0</v>
      </c>
      <c r="I165" s="31" cm="1">
        <f t="array" ref="I165">SUM(SUMIFS($L165:$U165,$L$14:$U$14,{"*TA*"}))</f>
        <v>5</v>
      </c>
      <c r="J165" s="31" cm="1">
        <f t="array" ref="J165">SUM(SUMIFS($O165:$U165,$O$14:$U$14,{"*DSD*"}))</f>
        <v>0</v>
      </c>
      <c r="K165" s="31" cm="1">
        <f t="array" ref="K165">SUM(SUMIFS($O165:$U165,$O$14:$U$14,{"*TA*"}))</f>
        <v>5</v>
      </c>
      <c r="L165" s="32">
        <v>0</v>
      </c>
      <c r="M165" s="33">
        <v>0</v>
      </c>
      <c r="N165" s="33">
        <v>0</v>
      </c>
      <c r="O165" s="34">
        <v>0</v>
      </c>
      <c r="P165" s="35">
        <v>0</v>
      </c>
      <c r="Q165" s="35">
        <v>0</v>
      </c>
      <c r="R165" s="35">
        <v>0</v>
      </c>
      <c r="S165" s="35">
        <v>5</v>
      </c>
      <c r="T165" s="35">
        <v>0</v>
      </c>
      <c r="U165" s="35">
        <v>0</v>
      </c>
      <c r="V165" s="18">
        <f t="shared" ca="1" si="16"/>
        <v>5</v>
      </c>
      <c r="W165" s="19">
        <f t="shared" ca="1" si="17"/>
        <v>0</v>
      </c>
      <c r="X165" s="19">
        <f t="shared" ca="1" si="18"/>
        <v>5</v>
      </c>
      <c r="Y165" s="19">
        <f t="shared" ca="1" si="19"/>
        <v>0</v>
      </c>
      <c r="Z165" s="19">
        <f t="shared" ca="1" si="20"/>
        <v>5</v>
      </c>
      <c r="AA165" s="18">
        <v>0</v>
      </c>
      <c r="AB165" s="19">
        <v>0</v>
      </c>
      <c r="AC165" s="19">
        <v>0</v>
      </c>
      <c r="AD165" s="18">
        <v>0</v>
      </c>
      <c r="AE165" s="19">
        <v>0</v>
      </c>
      <c r="AF165" s="19">
        <v>0</v>
      </c>
      <c r="AG165" s="19">
        <v>0</v>
      </c>
      <c r="AH165" s="19">
        <v>5</v>
      </c>
      <c r="AI165" s="19">
        <v>0</v>
      </c>
      <c r="AJ165" s="19">
        <v>0</v>
      </c>
    </row>
    <row r="166" spans="1:36" x14ac:dyDescent="0.2">
      <c r="A166" t="s">
        <v>25</v>
      </c>
      <c r="B166" t="s">
        <v>36</v>
      </c>
      <c r="C166" t="s">
        <v>16</v>
      </c>
      <c r="D166" t="s">
        <v>9</v>
      </c>
      <c r="F166" t="str">
        <f t="shared" si="14"/>
        <v>Jamaica [#Country] [WuxG6jzaypt]|HTS_RECENT_MobileMod.N.Age_Sex_Result.T||30-34|Male</v>
      </c>
      <c r="G166" s="31">
        <v>11</v>
      </c>
      <c r="H166" s="31">
        <f t="shared" si="15"/>
        <v>0</v>
      </c>
      <c r="I166" s="31" cm="1">
        <f t="array" ref="I166">SUM(SUMIFS($L166:$U166,$L$14:$U$14,{"*TA*"}))</f>
        <v>11</v>
      </c>
      <c r="J166" s="31" cm="1">
        <f t="array" ref="J166">SUM(SUMIFS($O166:$U166,$O$14:$U$14,{"*DSD*"}))</f>
        <v>0</v>
      </c>
      <c r="K166" s="31" cm="1">
        <f t="array" ref="K166">SUM(SUMIFS($O166:$U166,$O$14:$U$14,{"*TA*"}))</f>
        <v>11</v>
      </c>
      <c r="L166" s="32">
        <v>0</v>
      </c>
      <c r="M166" s="33">
        <v>0</v>
      </c>
      <c r="N166" s="33">
        <v>0</v>
      </c>
      <c r="O166" s="34">
        <v>0</v>
      </c>
      <c r="P166" s="35">
        <v>0</v>
      </c>
      <c r="Q166" s="35">
        <v>0</v>
      </c>
      <c r="R166" s="35">
        <v>0</v>
      </c>
      <c r="S166" s="35">
        <v>11</v>
      </c>
      <c r="T166" s="35">
        <v>0</v>
      </c>
      <c r="U166" s="35">
        <v>0</v>
      </c>
      <c r="V166" s="18">
        <f t="shared" ca="1" si="16"/>
        <v>11</v>
      </c>
      <c r="W166" s="19">
        <f t="shared" ca="1" si="17"/>
        <v>0</v>
      </c>
      <c r="X166" s="19">
        <f t="shared" ca="1" si="18"/>
        <v>11</v>
      </c>
      <c r="Y166" s="19">
        <f t="shared" ca="1" si="19"/>
        <v>0</v>
      </c>
      <c r="Z166" s="19">
        <f t="shared" ca="1" si="20"/>
        <v>11</v>
      </c>
      <c r="AA166" s="18">
        <v>0</v>
      </c>
      <c r="AB166" s="19">
        <v>0</v>
      </c>
      <c r="AC166" s="19">
        <v>0</v>
      </c>
      <c r="AD166" s="18">
        <v>0</v>
      </c>
      <c r="AE166" s="19">
        <v>0</v>
      </c>
      <c r="AF166" s="19">
        <v>0</v>
      </c>
      <c r="AG166" s="19">
        <v>0</v>
      </c>
      <c r="AH166" s="19">
        <v>11</v>
      </c>
      <c r="AI166" s="19">
        <v>0</v>
      </c>
      <c r="AJ166" s="19">
        <v>0</v>
      </c>
    </row>
    <row r="167" spans="1:36" x14ac:dyDescent="0.2">
      <c r="A167" t="s">
        <v>25</v>
      </c>
      <c r="B167" t="s">
        <v>36</v>
      </c>
      <c r="C167" t="s">
        <v>17</v>
      </c>
      <c r="D167" t="s">
        <v>9</v>
      </c>
      <c r="F167" t="str">
        <f t="shared" si="14"/>
        <v>Jamaica [#Country] [WuxG6jzaypt]|HTS_RECENT_MobileMod.N.Age_Sex_Result.T||35-39|Male</v>
      </c>
      <c r="G167" s="31">
        <v>12</v>
      </c>
      <c r="H167" s="31">
        <f t="shared" si="15"/>
        <v>0</v>
      </c>
      <c r="I167" s="31" cm="1">
        <f t="array" ref="I167">SUM(SUMIFS($L167:$U167,$L$14:$U$14,{"*TA*"}))</f>
        <v>12</v>
      </c>
      <c r="J167" s="31" cm="1">
        <f t="array" ref="J167">SUM(SUMIFS($O167:$U167,$O$14:$U$14,{"*DSD*"}))</f>
        <v>0</v>
      </c>
      <c r="K167" s="31" cm="1">
        <f t="array" ref="K167">SUM(SUMIFS($O167:$U167,$O$14:$U$14,{"*TA*"}))</f>
        <v>12</v>
      </c>
      <c r="L167" s="32">
        <v>0</v>
      </c>
      <c r="M167" s="33">
        <v>0</v>
      </c>
      <c r="N167" s="33">
        <v>0</v>
      </c>
      <c r="O167" s="34">
        <v>0</v>
      </c>
      <c r="P167" s="35">
        <v>0</v>
      </c>
      <c r="Q167" s="35">
        <v>0</v>
      </c>
      <c r="R167" s="35">
        <v>0</v>
      </c>
      <c r="S167" s="35">
        <v>12</v>
      </c>
      <c r="T167" s="35">
        <v>0</v>
      </c>
      <c r="U167" s="35">
        <v>0</v>
      </c>
      <c r="V167" s="18">
        <f t="shared" ca="1" si="16"/>
        <v>12</v>
      </c>
      <c r="W167" s="19">
        <f t="shared" ca="1" si="17"/>
        <v>0</v>
      </c>
      <c r="X167" s="19">
        <f t="shared" ca="1" si="18"/>
        <v>12</v>
      </c>
      <c r="Y167" s="19">
        <f t="shared" ca="1" si="19"/>
        <v>0</v>
      </c>
      <c r="Z167" s="19">
        <f t="shared" ca="1" si="20"/>
        <v>12</v>
      </c>
      <c r="AA167" s="18">
        <v>0</v>
      </c>
      <c r="AB167" s="19">
        <v>0</v>
      </c>
      <c r="AC167" s="19">
        <v>0</v>
      </c>
      <c r="AD167" s="18">
        <v>0</v>
      </c>
      <c r="AE167" s="19">
        <v>0</v>
      </c>
      <c r="AF167" s="19">
        <v>0</v>
      </c>
      <c r="AG167" s="19">
        <v>0</v>
      </c>
      <c r="AH167" s="19">
        <v>12</v>
      </c>
      <c r="AI167" s="19">
        <v>0</v>
      </c>
      <c r="AJ167" s="19">
        <v>0</v>
      </c>
    </row>
    <row r="168" spans="1:36" x14ac:dyDescent="0.2">
      <c r="A168" t="s">
        <v>25</v>
      </c>
      <c r="B168" t="s">
        <v>36</v>
      </c>
      <c r="C168" t="s">
        <v>18</v>
      </c>
      <c r="D168" t="s">
        <v>9</v>
      </c>
      <c r="F168" t="str">
        <f t="shared" si="14"/>
        <v>Jamaica [#Country] [WuxG6jzaypt]|HTS_RECENT_MobileMod.N.Age_Sex_Result.T||40-44|Male</v>
      </c>
      <c r="G168" s="31">
        <v>8</v>
      </c>
      <c r="H168" s="31">
        <f t="shared" si="15"/>
        <v>0</v>
      </c>
      <c r="I168" s="31" cm="1">
        <f t="array" ref="I168">SUM(SUMIFS($L168:$U168,$L$14:$U$14,{"*TA*"}))</f>
        <v>8</v>
      </c>
      <c r="J168" s="31" cm="1">
        <f t="array" ref="J168">SUM(SUMIFS($O168:$U168,$O$14:$U$14,{"*DSD*"}))</f>
        <v>0</v>
      </c>
      <c r="K168" s="31" cm="1">
        <f t="array" ref="K168">SUM(SUMIFS($O168:$U168,$O$14:$U$14,{"*TA*"}))</f>
        <v>8</v>
      </c>
      <c r="L168" s="32">
        <v>0</v>
      </c>
      <c r="M168" s="33">
        <v>0</v>
      </c>
      <c r="N168" s="33">
        <v>0</v>
      </c>
      <c r="O168" s="34">
        <v>0</v>
      </c>
      <c r="P168" s="35">
        <v>0</v>
      </c>
      <c r="Q168" s="35">
        <v>0</v>
      </c>
      <c r="R168" s="35">
        <v>0</v>
      </c>
      <c r="S168" s="35">
        <v>8</v>
      </c>
      <c r="T168" s="35">
        <v>0</v>
      </c>
      <c r="U168" s="35">
        <v>0</v>
      </c>
      <c r="V168" s="18">
        <f t="shared" ca="1" si="16"/>
        <v>8</v>
      </c>
      <c r="W168" s="19">
        <f t="shared" ca="1" si="17"/>
        <v>0</v>
      </c>
      <c r="X168" s="19">
        <f t="shared" ca="1" si="18"/>
        <v>8</v>
      </c>
      <c r="Y168" s="19">
        <f t="shared" ca="1" si="19"/>
        <v>0</v>
      </c>
      <c r="Z168" s="19">
        <f t="shared" ca="1" si="20"/>
        <v>8</v>
      </c>
      <c r="AA168" s="18">
        <v>0</v>
      </c>
      <c r="AB168" s="19">
        <v>0</v>
      </c>
      <c r="AC168" s="19">
        <v>0</v>
      </c>
      <c r="AD168" s="18">
        <v>0</v>
      </c>
      <c r="AE168" s="19">
        <v>0</v>
      </c>
      <c r="AF168" s="19">
        <v>0</v>
      </c>
      <c r="AG168" s="19">
        <v>0</v>
      </c>
      <c r="AH168" s="19">
        <v>8</v>
      </c>
      <c r="AI168" s="19">
        <v>0</v>
      </c>
      <c r="AJ168" s="19">
        <v>0</v>
      </c>
    </row>
    <row r="169" spans="1:36" x14ac:dyDescent="0.2">
      <c r="A169" t="s">
        <v>25</v>
      </c>
      <c r="B169" t="s">
        <v>36</v>
      </c>
      <c r="C169" t="s">
        <v>19</v>
      </c>
      <c r="D169" t="s">
        <v>9</v>
      </c>
      <c r="F169" t="str">
        <f t="shared" si="14"/>
        <v>Jamaica [#Country] [WuxG6jzaypt]|HTS_RECENT_MobileMod.N.Age_Sex_Result.T||45-49|Male</v>
      </c>
      <c r="G169" s="31">
        <v>8</v>
      </c>
      <c r="H169" s="31">
        <f t="shared" si="15"/>
        <v>0</v>
      </c>
      <c r="I169" s="31" cm="1">
        <f t="array" ref="I169">SUM(SUMIFS($L169:$U169,$L$14:$U$14,{"*TA*"}))</f>
        <v>8</v>
      </c>
      <c r="J169" s="31" cm="1">
        <f t="array" ref="J169">SUM(SUMIFS($O169:$U169,$O$14:$U$14,{"*DSD*"}))</f>
        <v>0</v>
      </c>
      <c r="K169" s="31" cm="1">
        <f t="array" ref="K169">SUM(SUMIFS($O169:$U169,$O$14:$U$14,{"*TA*"}))</f>
        <v>8</v>
      </c>
      <c r="L169" s="32">
        <v>0</v>
      </c>
      <c r="M169" s="33">
        <v>0</v>
      </c>
      <c r="N169" s="33">
        <v>0</v>
      </c>
      <c r="O169" s="34">
        <v>0</v>
      </c>
      <c r="P169" s="35">
        <v>0</v>
      </c>
      <c r="Q169" s="35">
        <v>0</v>
      </c>
      <c r="R169" s="35">
        <v>0</v>
      </c>
      <c r="S169" s="35">
        <v>8</v>
      </c>
      <c r="T169" s="35">
        <v>0</v>
      </c>
      <c r="U169" s="35">
        <v>0</v>
      </c>
      <c r="V169" s="18">
        <f t="shared" ca="1" si="16"/>
        <v>8</v>
      </c>
      <c r="W169" s="19">
        <f t="shared" ca="1" si="17"/>
        <v>0</v>
      </c>
      <c r="X169" s="19">
        <f t="shared" ca="1" si="18"/>
        <v>8</v>
      </c>
      <c r="Y169" s="19">
        <f t="shared" ca="1" si="19"/>
        <v>0</v>
      </c>
      <c r="Z169" s="19">
        <f t="shared" ca="1" si="20"/>
        <v>8</v>
      </c>
      <c r="AA169" s="18">
        <v>0</v>
      </c>
      <c r="AB169" s="19">
        <v>0</v>
      </c>
      <c r="AC169" s="19">
        <v>0</v>
      </c>
      <c r="AD169" s="18">
        <v>0</v>
      </c>
      <c r="AE169" s="19">
        <v>0</v>
      </c>
      <c r="AF169" s="19">
        <v>0</v>
      </c>
      <c r="AG169" s="19">
        <v>0</v>
      </c>
      <c r="AH169" s="19">
        <v>8</v>
      </c>
      <c r="AI169" s="19">
        <v>0</v>
      </c>
      <c r="AJ169" s="19">
        <v>0</v>
      </c>
    </row>
    <row r="170" spans="1:36" x14ac:dyDescent="0.2">
      <c r="A170" t="s">
        <v>25</v>
      </c>
      <c r="B170" t="s">
        <v>36</v>
      </c>
      <c r="C170" t="s">
        <v>20</v>
      </c>
      <c r="D170" t="s">
        <v>9</v>
      </c>
      <c r="F170" t="str">
        <f t="shared" si="14"/>
        <v>Jamaica [#Country] [WuxG6jzaypt]|HTS_RECENT_MobileMod.N.Age_Sex_Result.T||50+|Male</v>
      </c>
      <c r="G170" s="31">
        <v>23</v>
      </c>
      <c r="H170" s="31">
        <f t="shared" si="15"/>
        <v>0</v>
      </c>
      <c r="I170" s="31" cm="1">
        <f t="array" ref="I170">SUM(SUMIFS($L170:$U170,$L$14:$U$14,{"*TA*"}))</f>
        <v>23</v>
      </c>
      <c r="J170" s="31" cm="1">
        <f t="array" ref="J170">SUM(SUMIFS($O170:$U170,$O$14:$U$14,{"*DSD*"}))</f>
        <v>0</v>
      </c>
      <c r="K170" s="31" cm="1">
        <f t="array" ref="K170">SUM(SUMIFS($O170:$U170,$O$14:$U$14,{"*TA*"}))</f>
        <v>23</v>
      </c>
      <c r="L170" s="32">
        <v>0</v>
      </c>
      <c r="M170" s="33">
        <v>0</v>
      </c>
      <c r="N170" s="33">
        <v>0</v>
      </c>
      <c r="O170" s="34">
        <v>0</v>
      </c>
      <c r="P170" s="35">
        <v>0</v>
      </c>
      <c r="Q170" s="35">
        <v>0</v>
      </c>
      <c r="R170" s="35">
        <v>0</v>
      </c>
      <c r="S170" s="35">
        <v>23</v>
      </c>
      <c r="T170" s="35">
        <v>0</v>
      </c>
      <c r="U170" s="35">
        <v>0</v>
      </c>
      <c r="V170" s="18">
        <f t="shared" ca="1" si="16"/>
        <v>23</v>
      </c>
      <c r="W170" s="19">
        <f t="shared" ca="1" si="17"/>
        <v>0</v>
      </c>
      <c r="X170" s="19">
        <f t="shared" ca="1" si="18"/>
        <v>23</v>
      </c>
      <c r="Y170" s="19">
        <f t="shared" ca="1" si="19"/>
        <v>0</v>
      </c>
      <c r="Z170" s="19">
        <f t="shared" ca="1" si="20"/>
        <v>23</v>
      </c>
      <c r="AA170" s="18">
        <v>0</v>
      </c>
      <c r="AB170" s="19">
        <v>0</v>
      </c>
      <c r="AC170" s="19">
        <v>0</v>
      </c>
      <c r="AD170" s="18">
        <v>0</v>
      </c>
      <c r="AE170" s="19">
        <v>0</v>
      </c>
      <c r="AF170" s="19">
        <v>0</v>
      </c>
      <c r="AG170" s="19">
        <v>0</v>
      </c>
      <c r="AH170" s="19">
        <v>23</v>
      </c>
      <c r="AI170" s="19">
        <v>0</v>
      </c>
      <c r="AJ170" s="19">
        <v>0</v>
      </c>
    </row>
    <row r="171" spans="1:36" x14ac:dyDescent="0.2">
      <c r="A171" t="s">
        <v>25</v>
      </c>
      <c r="B171" t="s">
        <v>38</v>
      </c>
      <c r="E171" t="s">
        <v>47</v>
      </c>
      <c r="F171" t="str">
        <f t="shared" si="14"/>
        <v>Jamaica [#Country] [WuxG6jzaypt]|KP_PREV.N.KeyPop.T||MSM not SW</v>
      </c>
      <c r="G171" s="31">
        <v>1300</v>
      </c>
      <c r="H171" s="31">
        <f t="shared" si="15"/>
        <v>1300</v>
      </c>
      <c r="I171" s="31" cm="1">
        <f t="array" ref="I171">SUM(SUMIFS($L171:$U171,$L$14:$U$14,{"*TA*"}))</f>
        <v>0</v>
      </c>
      <c r="J171" s="31" cm="1">
        <f t="array" ref="J171">SUM(SUMIFS($O171:$U171,$O$14:$U$14,{"*DSD*"}))</f>
        <v>1300</v>
      </c>
      <c r="K171" s="31" cm="1">
        <f t="array" ref="K171">SUM(SUMIFS($O171:$U171,$O$14:$U$14,{"*TA*"}))</f>
        <v>0</v>
      </c>
      <c r="L171" s="32">
        <v>0</v>
      </c>
      <c r="M171" s="33">
        <v>0</v>
      </c>
      <c r="N171" s="33">
        <v>0</v>
      </c>
      <c r="O171" s="34">
        <v>0</v>
      </c>
      <c r="P171" s="35">
        <v>1300</v>
      </c>
      <c r="Q171" s="35">
        <v>0</v>
      </c>
      <c r="R171" s="35">
        <v>0</v>
      </c>
      <c r="S171" s="35">
        <v>0</v>
      </c>
      <c r="T171" s="35">
        <v>0</v>
      </c>
      <c r="U171" s="35">
        <v>0</v>
      </c>
      <c r="V171" s="18">
        <f t="shared" ca="1" si="16"/>
        <v>1300</v>
      </c>
      <c r="W171" s="19">
        <f t="shared" ca="1" si="17"/>
        <v>1300</v>
      </c>
      <c r="X171" s="19">
        <f t="shared" ca="1" si="18"/>
        <v>0</v>
      </c>
      <c r="Y171" s="19">
        <f t="shared" ca="1" si="19"/>
        <v>1300</v>
      </c>
      <c r="Z171" s="19">
        <f t="shared" ca="1" si="20"/>
        <v>0</v>
      </c>
      <c r="AA171" s="18">
        <v>0</v>
      </c>
      <c r="AB171" s="19">
        <v>0</v>
      </c>
      <c r="AC171" s="19">
        <v>0</v>
      </c>
      <c r="AD171" s="18">
        <v>0</v>
      </c>
      <c r="AE171" s="19">
        <v>1300</v>
      </c>
      <c r="AF171" s="19">
        <v>0</v>
      </c>
      <c r="AG171" s="19">
        <v>0</v>
      </c>
      <c r="AH171" s="19">
        <v>0</v>
      </c>
      <c r="AI171" s="19">
        <v>0</v>
      </c>
      <c r="AJ171" s="19">
        <v>0</v>
      </c>
    </row>
    <row r="172" spans="1:36" x14ac:dyDescent="0.2">
      <c r="A172" t="s">
        <v>25</v>
      </c>
      <c r="B172" t="s">
        <v>39</v>
      </c>
      <c r="E172" t="s">
        <v>46</v>
      </c>
      <c r="F172" t="str">
        <f t="shared" si="14"/>
        <v>Jamaica [#Country] [WuxG6jzaypt]|HTS_TST.N.KeyPop_Result.T.Positive||MSM</v>
      </c>
      <c r="G172" s="31">
        <v>89</v>
      </c>
      <c r="H172" s="31">
        <f t="shared" si="15"/>
        <v>89</v>
      </c>
      <c r="I172" s="31" cm="1">
        <f t="array" ref="I172">SUM(SUMIFS($L172:$U172,$L$14:$U$14,{"*TA*"}))</f>
        <v>0</v>
      </c>
      <c r="J172" s="31" cm="1">
        <f t="array" ref="J172">SUM(SUMIFS($O172:$U172,$O$14:$U$14,{"*DSD*"}))</f>
        <v>89</v>
      </c>
      <c r="K172" s="31" cm="1">
        <f t="array" ref="K172">SUM(SUMIFS($O172:$U172,$O$14:$U$14,{"*TA*"}))</f>
        <v>0</v>
      </c>
      <c r="L172" s="32">
        <v>0</v>
      </c>
      <c r="M172" s="33">
        <v>0</v>
      </c>
      <c r="N172" s="33">
        <v>0</v>
      </c>
      <c r="O172" s="34">
        <v>0</v>
      </c>
      <c r="P172" s="35">
        <v>89</v>
      </c>
      <c r="Q172" s="35">
        <v>0</v>
      </c>
      <c r="R172" s="35">
        <v>0</v>
      </c>
      <c r="S172" s="35">
        <v>0</v>
      </c>
      <c r="T172" s="35">
        <v>0</v>
      </c>
      <c r="U172" s="35">
        <v>0</v>
      </c>
      <c r="V172" s="18">
        <f t="shared" ca="1" si="16"/>
        <v>89</v>
      </c>
      <c r="W172" s="19">
        <f t="shared" ca="1" si="17"/>
        <v>89</v>
      </c>
      <c r="X172" s="19">
        <f t="shared" ca="1" si="18"/>
        <v>0</v>
      </c>
      <c r="Y172" s="19">
        <f t="shared" ca="1" si="19"/>
        <v>89</v>
      </c>
      <c r="Z172" s="19">
        <f t="shared" ca="1" si="20"/>
        <v>0</v>
      </c>
      <c r="AA172" s="18">
        <v>0</v>
      </c>
      <c r="AB172" s="19">
        <v>0</v>
      </c>
      <c r="AC172" s="19">
        <v>0</v>
      </c>
      <c r="AD172" s="18">
        <v>0</v>
      </c>
      <c r="AE172" s="19">
        <v>89</v>
      </c>
      <c r="AF172" s="19">
        <v>0</v>
      </c>
      <c r="AG172" s="19">
        <v>0</v>
      </c>
      <c r="AH172" s="19">
        <v>0</v>
      </c>
      <c r="AI172" s="19">
        <v>0</v>
      </c>
      <c r="AJ172" s="19">
        <v>0</v>
      </c>
    </row>
    <row r="173" spans="1:36" x14ac:dyDescent="0.2">
      <c r="A173" t="s">
        <v>25</v>
      </c>
      <c r="B173" t="s">
        <v>40</v>
      </c>
      <c r="E173" t="s">
        <v>46</v>
      </c>
      <c r="F173" t="str">
        <f t="shared" si="14"/>
        <v>Jamaica [#Country] [WuxG6jzaypt]|HTS_TST.N.KeyPop_Result.T.Negative||MSM</v>
      </c>
      <c r="G173" s="31">
        <v>1025</v>
      </c>
      <c r="H173" s="31">
        <f t="shared" si="15"/>
        <v>1025</v>
      </c>
      <c r="I173" s="31" cm="1">
        <f t="array" ref="I173">SUM(SUMIFS($L173:$U173,$L$14:$U$14,{"*TA*"}))</f>
        <v>0</v>
      </c>
      <c r="J173" s="31" cm="1">
        <f t="array" ref="J173">SUM(SUMIFS($O173:$U173,$O$14:$U$14,{"*DSD*"}))</f>
        <v>1025</v>
      </c>
      <c r="K173" s="31" cm="1">
        <f t="array" ref="K173">SUM(SUMIFS($O173:$U173,$O$14:$U$14,{"*TA*"}))</f>
        <v>0</v>
      </c>
      <c r="L173" s="32">
        <v>0</v>
      </c>
      <c r="M173" s="33">
        <v>0</v>
      </c>
      <c r="N173" s="33">
        <v>0</v>
      </c>
      <c r="O173" s="34">
        <v>0</v>
      </c>
      <c r="P173" s="35">
        <v>1025</v>
      </c>
      <c r="Q173" s="35">
        <v>0</v>
      </c>
      <c r="R173" s="35">
        <v>0</v>
      </c>
      <c r="S173" s="35">
        <v>0</v>
      </c>
      <c r="T173" s="35">
        <v>0</v>
      </c>
      <c r="U173" s="35">
        <v>0</v>
      </c>
      <c r="V173" s="18">
        <f t="shared" ca="1" si="16"/>
        <v>1025</v>
      </c>
      <c r="W173" s="19">
        <f t="shared" ca="1" si="17"/>
        <v>1025</v>
      </c>
      <c r="X173" s="19">
        <f t="shared" ca="1" si="18"/>
        <v>0</v>
      </c>
      <c r="Y173" s="19">
        <f t="shared" ca="1" si="19"/>
        <v>1025</v>
      </c>
      <c r="Z173" s="19">
        <f t="shared" ca="1" si="20"/>
        <v>0</v>
      </c>
      <c r="AA173" s="18">
        <v>0</v>
      </c>
      <c r="AB173" s="19">
        <v>0</v>
      </c>
      <c r="AC173" s="19">
        <v>0</v>
      </c>
      <c r="AD173" s="18">
        <v>0</v>
      </c>
      <c r="AE173" s="19">
        <v>1025</v>
      </c>
      <c r="AF173" s="19">
        <v>0</v>
      </c>
      <c r="AG173" s="19">
        <v>0</v>
      </c>
      <c r="AH173" s="19">
        <v>0</v>
      </c>
      <c r="AI173" s="19">
        <v>0</v>
      </c>
      <c r="AJ173" s="19">
        <v>0</v>
      </c>
    </row>
    <row r="174" spans="1:36" x14ac:dyDescent="0.2">
      <c r="A174" t="s">
        <v>25</v>
      </c>
      <c r="B174" t="s">
        <v>41</v>
      </c>
      <c r="E174" t="s">
        <v>46</v>
      </c>
      <c r="F174" t="str">
        <f t="shared" si="14"/>
        <v>Jamaica [#Country] [WuxG6jzaypt]|HTS_RECENT.N.KeyPop_HIVStatus.T||MSM</v>
      </c>
      <c r="G174" s="31">
        <v>89</v>
      </c>
      <c r="H174" s="31">
        <f t="shared" si="15"/>
        <v>0</v>
      </c>
      <c r="I174" s="31" cm="1">
        <f t="array" ref="I174">SUM(SUMIFS($L174:$U174,$L$14:$U$14,{"*TA*"}))</f>
        <v>89</v>
      </c>
      <c r="J174" s="31" cm="1">
        <f t="array" ref="J174">SUM(SUMIFS($O174:$U174,$O$14:$U$14,{"*DSD*"}))</f>
        <v>0</v>
      </c>
      <c r="K174" s="31" cm="1">
        <f t="array" ref="K174">SUM(SUMIFS($O174:$U174,$O$14:$U$14,{"*TA*"}))</f>
        <v>89</v>
      </c>
      <c r="L174" s="32">
        <v>0</v>
      </c>
      <c r="M174" s="33">
        <v>0</v>
      </c>
      <c r="N174" s="33">
        <v>0</v>
      </c>
      <c r="O174" s="34">
        <v>0</v>
      </c>
      <c r="P174" s="35">
        <v>0</v>
      </c>
      <c r="Q174" s="35">
        <v>0</v>
      </c>
      <c r="R174" s="35">
        <v>0</v>
      </c>
      <c r="S174" s="35">
        <v>89</v>
      </c>
      <c r="T174" s="35">
        <v>0</v>
      </c>
      <c r="U174" s="35">
        <v>0</v>
      </c>
      <c r="V174" s="18">
        <f t="shared" ca="1" si="16"/>
        <v>89</v>
      </c>
      <c r="W174" s="19">
        <f t="shared" ca="1" si="17"/>
        <v>0</v>
      </c>
      <c r="X174" s="19">
        <f t="shared" ca="1" si="18"/>
        <v>89</v>
      </c>
      <c r="Y174" s="19">
        <f t="shared" ca="1" si="19"/>
        <v>0</v>
      </c>
      <c r="Z174" s="19">
        <f t="shared" ca="1" si="20"/>
        <v>89</v>
      </c>
      <c r="AA174" s="18">
        <v>0</v>
      </c>
      <c r="AB174" s="19">
        <v>0</v>
      </c>
      <c r="AC174" s="19">
        <v>0</v>
      </c>
      <c r="AD174" s="18">
        <v>0</v>
      </c>
      <c r="AE174" s="19">
        <v>0</v>
      </c>
      <c r="AF174" s="19">
        <v>0</v>
      </c>
      <c r="AG174" s="19">
        <v>0</v>
      </c>
      <c r="AH174" s="19">
        <v>89</v>
      </c>
      <c r="AI174" s="19">
        <v>0</v>
      </c>
      <c r="AJ174" s="19">
        <v>0</v>
      </c>
    </row>
    <row r="175" spans="1:36" x14ac:dyDescent="0.2">
      <c r="A175" t="s">
        <v>25</v>
      </c>
      <c r="B175" t="s">
        <v>42</v>
      </c>
      <c r="E175" t="s">
        <v>46</v>
      </c>
      <c r="F175" t="str">
        <f t="shared" si="14"/>
        <v>Jamaica [#Country] [WuxG6jzaypt]|TX_NEW.N.KeyPop_HIVStatus.T||MSM</v>
      </c>
      <c r="G175" s="31">
        <v>85</v>
      </c>
      <c r="H175" s="31">
        <f t="shared" si="15"/>
        <v>85</v>
      </c>
      <c r="I175" s="31" cm="1">
        <f t="array" ref="I175">SUM(SUMIFS($L175:$U175,$L$14:$U$14,{"*TA*"}))</f>
        <v>0</v>
      </c>
      <c r="J175" s="31" cm="1">
        <f t="array" ref="J175">SUM(SUMIFS($O175:$U175,$O$14:$U$14,{"*DSD*"}))</f>
        <v>85</v>
      </c>
      <c r="K175" s="31" cm="1">
        <f t="array" ref="K175">SUM(SUMIFS($O175:$U175,$O$14:$U$14,{"*TA*"}))</f>
        <v>0</v>
      </c>
      <c r="L175" s="32">
        <v>0</v>
      </c>
      <c r="M175" s="33">
        <v>0</v>
      </c>
      <c r="N175" s="33">
        <v>0</v>
      </c>
      <c r="O175" s="34">
        <v>0</v>
      </c>
      <c r="P175" s="35">
        <v>85</v>
      </c>
      <c r="Q175" s="35">
        <v>0</v>
      </c>
      <c r="R175" s="35">
        <v>0</v>
      </c>
      <c r="S175" s="35">
        <v>0</v>
      </c>
      <c r="T175" s="35">
        <v>0</v>
      </c>
      <c r="U175" s="35">
        <v>0</v>
      </c>
      <c r="V175" s="18">
        <f t="shared" ca="1" si="16"/>
        <v>85</v>
      </c>
      <c r="W175" s="19">
        <f t="shared" ca="1" si="17"/>
        <v>85</v>
      </c>
      <c r="X175" s="19">
        <f t="shared" ca="1" si="18"/>
        <v>0</v>
      </c>
      <c r="Y175" s="19">
        <f t="shared" ca="1" si="19"/>
        <v>85</v>
      </c>
      <c r="Z175" s="19">
        <f t="shared" ca="1" si="20"/>
        <v>0</v>
      </c>
      <c r="AA175" s="18">
        <v>0</v>
      </c>
      <c r="AB175" s="19">
        <v>0</v>
      </c>
      <c r="AC175" s="19">
        <v>0</v>
      </c>
      <c r="AD175" s="18">
        <v>0</v>
      </c>
      <c r="AE175" s="19">
        <v>85</v>
      </c>
      <c r="AF175" s="19">
        <v>0</v>
      </c>
      <c r="AG175" s="19">
        <v>0</v>
      </c>
      <c r="AH175" s="19">
        <v>0</v>
      </c>
      <c r="AI175" s="19">
        <v>0</v>
      </c>
      <c r="AJ175" s="19">
        <v>0</v>
      </c>
    </row>
    <row r="176" spans="1:36" x14ac:dyDescent="0.2">
      <c r="A176" t="s">
        <v>25</v>
      </c>
      <c r="B176" t="s">
        <v>43</v>
      </c>
      <c r="E176" t="s">
        <v>46</v>
      </c>
      <c r="F176" t="str">
        <f t="shared" si="14"/>
        <v>Jamaica [#Country] [WuxG6jzaypt]|TX_CURR.N.KeyPop_HIVStatus.T||MSM</v>
      </c>
      <c r="G176" s="31">
        <v>85</v>
      </c>
      <c r="H176" s="31">
        <f t="shared" si="15"/>
        <v>85</v>
      </c>
      <c r="I176" s="31" cm="1">
        <f t="array" ref="I176">SUM(SUMIFS($L176:$U176,$L$14:$U$14,{"*TA*"}))</f>
        <v>0</v>
      </c>
      <c r="J176" s="31" cm="1">
        <f t="array" ref="J176">SUM(SUMIFS($O176:$U176,$O$14:$U$14,{"*DSD*"}))</f>
        <v>85</v>
      </c>
      <c r="K176" s="31" cm="1">
        <f t="array" ref="K176">SUM(SUMIFS($O176:$U176,$O$14:$U$14,{"*TA*"}))</f>
        <v>0</v>
      </c>
      <c r="L176" s="32">
        <v>0</v>
      </c>
      <c r="M176" s="33">
        <v>0</v>
      </c>
      <c r="N176" s="33">
        <v>0</v>
      </c>
      <c r="O176" s="34">
        <v>0</v>
      </c>
      <c r="P176" s="35">
        <v>85</v>
      </c>
      <c r="Q176" s="35">
        <v>0</v>
      </c>
      <c r="R176" s="35">
        <v>0</v>
      </c>
      <c r="S176" s="35">
        <v>0</v>
      </c>
      <c r="T176" s="35">
        <v>0</v>
      </c>
      <c r="U176" s="35">
        <v>0</v>
      </c>
      <c r="V176" s="18">
        <f t="shared" ca="1" si="16"/>
        <v>85</v>
      </c>
      <c r="W176" s="19">
        <f t="shared" ca="1" si="17"/>
        <v>85</v>
      </c>
      <c r="X176" s="19">
        <f t="shared" ca="1" si="18"/>
        <v>0</v>
      </c>
      <c r="Y176" s="19">
        <f t="shared" ca="1" si="19"/>
        <v>85</v>
      </c>
      <c r="Z176" s="19">
        <f t="shared" ca="1" si="20"/>
        <v>0</v>
      </c>
      <c r="AA176" s="18">
        <v>0</v>
      </c>
      <c r="AB176" s="19">
        <v>0</v>
      </c>
      <c r="AC176" s="19">
        <v>0</v>
      </c>
      <c r="AD176" s="18">
        <v>0</v>
      </c>
      <c r="AE176" s="19">
        <v>85</v>
      </c>
      <c r="AF176" s="19">
        <v>0</v>
      </c>
      <c r="AG176" s="19">
        <v>0</v>
      </c>
      <c r="AH176" s="19">
        <v>0</v>
      </c>
      <c r="AI176" s="19">
        <v>0</v>
      </c>
      <c r="AJ176" s="19">
        <v>0</v>
      </c>
    </row>
    <row r="177" spans="1:36" x14ac:dyDescent="0.2">
      <c r="A177" t="s">
        <v>25</v>
      </c>
      <c r="B177" t="s">
        <v>44</v>
      </c>
      <c r="E177" t="s">
        <v>46</v>
      </c>
      <c r="F177" t="str">
        <f t="shared" si="14"/>
        <v>Jamaica [#Country] [WuxG6jzaypt]|TX_PVLS.D.KeyPop_HIVStatus.T||MSM</v>
      </c>
      <c r="G177" s="31">
        <v>82</v>
      </c>
      <c r="H177" s="31">
        <f t="shared" si="15"/>
        <v>82</v>
      </c>
      <c r="I177" s="31" cm="1">
        <f t="array" ref="I177">SUM(SUMIFS($L177:$U177,$L$14:$U$14,{"*TA*"}))</f>
        <v>0</v>
      </c>
      <c r="J177" s="31" cm="1">
        <f t="array" ref="J177">SUM(SUMIFS($O177:$U177,$O$14:$U$14,{"*DSD*"}))</f>
        <v>82</v>
      </c>
      <c r="K177" s="31" cm="1">
        <f t="array" ref="K177">SUM(SUMIFS($O177:$U177,$O$14:$U$14,{"*TA*"}))</f>
        <v>0</v>
      </c>
      <c r="L177" s="32">
        <v>0</v>
      </c>
      <c r="M177" s="33">
        <v>0</v>
      </c>
      <c r="N177" s="33">
        <v>0</v>
      </c>
      <c r="O177" s="34">
        <v>0</v>
      </c>
      <c r="P177" s="35">
        <v>82</v>
      </c>
      <c r="Q177" s="35">
        <v>0</v>
      </c>
      <c r="R177" s="35">
        <v>0</v>
      </c>
      <c r="S177" s="35">
        <v>0</v>
      </c>
      <c r="T177" s="35">
        <v>0</v>
      </c>
      <c r="U177" s="35">
        <v>0</v>
      </c>
      <c r="V177" s="18">
        <f t="shared" ca="1" si="16"/>
        <v>82</v>
      </c>
      <c r="W177" s="19">
        <f t="shared" ca="1" si="17"/>
        <v>82</v>
      </c>
      <c r="X177" s="19">
        <f t="shared" ca="1" si="18"/>
        <v>0</v>
      </c>
      <c r="Y177" s="19">
        <f t="shared" ca="1" si="19"/>
        <v>82</v>
      </c>
      <c r="Z177" s="19">
        <f t="shared" ca="1" si="20"/>
        <v>0</v>
      </c>
      <c r="AA177" s="18">
        <v>0</v>
      </c>
      <c r="AB177" s="19">
        <v>0</v>
      </c>
      <c r="AC177" s="19">
        <v>0</v>
      </c>
      <c r="AD177" s="18">
        <v>0</v>
      </c>
      <c r="AE177" s="19">
        <v>82</v>
      </c>
      <c r="AF177" s="19">
        <v>0</v>
      </c>
      <c r="AG177" s="19">
        <v>0</v>
      </c>
      <c r="AH177" s="19">
        <v>0</v>
      </c>
      <c r="AI177" s="19">
        <v>0</v>
      </c>
      <c r="AJ177" s="19">
        <v>0</v>
      </c>
    </row>
    <row r="178" spans="1:36" x14ac:dyDescent="0.2">
      <c r="A178" t="s">
        <v>25</v>
      </c>
      <c r="B178" t="s">
        <v>45</v>
      </c>
      <c r="E178" t="s">
        <v>46</v>
      </c>
      <c r="F178" t="str">
        <f t="shared" si="14"/>
        <v>Jamaica [#Country] [WuxG6jzaypt]|TX_PVLS.N.KeyPop_HIVStatus.T||MSM</v>
      </c>
      <c r="G178" s="31">
        <v>70</v>
      </c>
      <c r="H178" s="31">
        <f t="shared" si="15"/>
        <v>70</v>
      </c>
      <c r="I178" s="31" cm="1">
        <f t="array" ref="I178">SUM(SUMIFS($L178:$U178,$L$14:$U$14,{"*TA*"}))</f>
        <v>0</v>
      </c>
      <c r="J178" s="31" cm="1">
        <f t="array" ref="J178">SUM(SUMIFS($O178:$U178,$O$14:$U$14,{"*DSD*"}))</f>
        <v>70</v>
      </c>
      <c r="K178" s="31" cm="1">
        <f t="array" ref="K178">SUM(SUMIFS($O178:$U178,$O$14:$U$14,{"*TA*"}))</f>
        <v>0</v>
      </c>
      <c r="L178" s="32">
        <v>0</v>
      </c>
      <c r="M178" s="33">
        <v>0</v>
      </c>
      <c r="N178" s="33">
        <v>0</v>
      </c>
      <c r="O178" s="34">
        <v>0</v>
      </c>
      <c r="P178" s="35">
        <v>70</v>
      </c>
      <c r="Q178" s="35">
        <v>0</v>
      </c>
      <c r="R178" s="35">
        <v>0</v>
      </c>
      <c r="S178" s="35">
        <v>0</v>
      </c>
      <c r="T178" s="35">
        <v>0</v>
      </c>
      <c r="U178" s="35">
        <v>0</v>
      </c>
      <c r="V178" s="18">
        <f t="shared" ca="1" si="16"/>
        <v>70</v>
      </c>
      <c r="W178" s="19">
        <f t="shared" ca="1" si="17"/>
        <v>70</v>
      </c>
      <c r="X178" s="19">
        <f t="shared" ca="1" si="18"/>
        <v>0</v>
      </c>
      <c r="Y178" s="19">
        <f t="shared" ca="1" si="19"/>
        <v>70</v>
      </c>
      <c r="Z178" s="19">
        <f t="shared" ca="1" si="20"/>
        <v>0</v>
      </c>
      <c r="AA178" s="18">
        <v>0</v>
      </c>
      <c r="AB178" s="19">
        <v>0</v>
      </c>
      <c r="AC178" s="19">
        <v>0</v>
      </c>
      <c r="AD178" s="18">
        <v>0</v>
      </c>
      <c r="AE178" s="19">
        <v>70</v>
      </c>
      <c r="AF178" s="19">
        <v>0</v>
      </c>
      <c r="AG178" s="19">
        <v>0</v>
      </c>
      <c r="AH178" s="19">
        <v>0</v>
      </c>
      <c r="AI178" s="19">
        <v>0</v>
      </c>
      <c r="AJ178" s="19">
        <v>0</v>
      </c>
    </row>
    <row r="179" spans="1:36" x14ac:dyDescent="0.2">
      <c r="A179" t="s">
        <v>26</v>
      </c>
      <c r="B179" t="s">
        <v>27</v>
      </c>
      <c r="C179" t="s">
        <v>10</v>
      </c>
      <c r="D179" t="s">
        <v>9</v>
      </c>
      <c r="F179" t="str">
        <f t="shared" si="14"/>
        <v>Trinidad &amp; Tobago [#Country] [WSl5y9jxCpC]|TX_CURR.N.Age_Sex_HIVStatus.T||01-04|Male</v>
      </c>
      <c r="G179" s="31">
        <v>1</v>
      </c>
      <c r="H179" s="31">
        <f t="shared" si="15"/>
        <v>0</v>
      </c>
      <c r="I179" s="31" cm="1">
        <f t="array" ref="I179">SUM(SUMIFS($L179:$U179,$L$14:$U$14,{"*TA*"}))</f>
        <v>1</v>
      </c>
      <c r="J179" s="31" cm="1">
        <f t="array" ref="J179">SUM(SUMIFS($O179:$U179,$O$14:$U$14,{"*DSD*"}))</f>
        <v>0</v>
      </c>
      <c r="K179" s="31" cm="1">
        <f t="array" ref="K179">SUM(SUMIFS($O179:$U179,$O$14:$U$14,{"*TA*"}))</f>
        <v>1</v>
      </c>
      <c r="L179" s="32">
        <v>0</v>
      </c>
      <c r="M179" s="33">
        <v>0</v>
      </c>
      <c r="N179" s="33">
        <v>0</v>
      </c>
      <c r="O179" s="34">
        <v>1</v>
      </c>
      <c r="P179" s="35">
        <v>0</v>
      </c>
      <c r="Q179" s="35">
        <v>0</v>
      </c>
      <c r="R179" s="35">
        <v>0</v>
      </c>
      <c r="S179" s="35">
        <v>0</v>
      </c>
      <c r="T179" s="35">
        <v>0</v>
      </c>
      <c r="U179" s="35">
        <v>0</v>
      </c>
      <c r="V179" s="18">
        <f t="shared" ca="1" si="16"/>
        <v>1</v>
      </c>
      <c r="W179" s="19">
        <f t="shared" ca="1" si="17"/>
        <v>0</v>
      </c>
      <c r="X179" s="19">
        <f t="shared" ca="1" si="18"/>
        <v>1</v>
      </c>
      <c r="Y179" s="19">
        <f t="shared" ca="1" si="19"/>
        <v>0</v>
      </c>
      <c r="Z179" s="19">
        <f t="shared" ca="1" si="20"/>
        <v>1</v>
      </c>
      <c r="AA179" s="18">
        <v>0</v>
      </c>
      <c r="AB179" s="19">
        <v>0</v>
      </c>
      <c r="AC179" s="19">
        <v>0</v>
      </c>
      <c r="AD179" s="18">
        <v>1</v>
      </c>
      <c r="AE179" s="19">
        <v>0</v>
      </c>
      <c r="AF179" s="19">
        <v>0</v>
      </c>
      <c r="AG179" s="19">
        <v>0</v>
      </c>
      <c r="AH179" s="19">
        <v>0</v>
      </c>
      <c r="AI179" s="19">
        <v>0</v>
      </c>
      <c r="AJ179" s="19">
        <v>0</v>
      </c>
    </row>
    <row r="180" spans="1:36" x14ac:dyDescent="0.2">
      <c r="A180" t="s">
        <v>26</v>
      </c>
      <c r="B180" t="s">
        <v>27</v>
      </c>
      <c r="C180" t="s">
        <v>11</v>
      </c>
      <c r="D180" t="s">
        <v>8</v>
      </c>
      <c r="F180" t="str">
        <f t="shared" si="14"/>
        <v>Trinidad &amp; Tobago [#Country] [WSl5y9jxCpC]|TX_CURR.N.Age_Sex_HIVStatus.T||05-09|Female</v>
      </c>
      <c r="G180" s="31">
        <v>2</v>
      </c>
      <c r="H180" s="31">
        <f t="shared" si="15"/>
        <v>0</v>
      </c>
      <c r="I180" s="31" cm="1">
        <f t="array" ref="I180">SUM(SUMIFS($L180:$U180,$L$14:$U$14,{"*TA*"}))</f>
        <v>2</v>
      </c>
      <c r="J180" s="31" cm="1">
        <f t="array" ref="J180">SUM(SUMIFS($O180:$U180,$O$14:$U$14,{"*DSD*"}))</f>
        <v>0</v>
      </c>
      <c r="K180" s="31" cm="1">
        <f t="array" ref="K180">SUM(SUMIFS($O180:$U180,$O$14:$U$14,{"*TA*"}))</f>
        <v>2</v>
      </c>
      <c r="L180" s="32">
        <v>0</v>
      </c>
      <c r="M180" s="33">
        <v>0</v>
      </c>
      <c r="N180" s="33">
        <v>0</v>
      </c>
      <c r="O180" s="34">
        <v>2</v>
      </c>
      <c r="P180" s="35">
        <v>0</v>
      </c>
      <c r="Q180" s="35">
        <v>0</v>
      </c>
      <c r="R180" s="35">
        <v>0</v>
      </c>
      <c r="S180" s="35">
        <v>0</v>
      </c>
      <c r="T180" s="35">
        <v>0</v>
      </c>
      <c r="U180" s="35">
        <v>0</v>
      </c>
      <c r="V180" s="18">
        <f t="shared" ca="1" si="16"/>
        <v>2</v>
      </c>
      <c r="W180" s="19">
        <f t="shared" ca="1" si="17"/>
        <v>0</v>
      </c>
      <c r="X180" s="19">
        <f t="shared" ca="1" si="18"/>
        <v>2</v>
      </c>
      <c r="Y180" s="19">
        <f t="shared" ca="1" si="19"/>
        <v>0</v>
      </c>
      <c r="Z180" s="19">
        <f t="shared" ca="1" si="20"/>
        <v>2</v>
      </c>
      <c r="AA180" s="18">
        <v>0</v>
      </c>
      <c r="AB180" s="19">
        <v>0</v>
      </c>
      <c r="AC180" s="19">
        <v>0</v>
      </c>
      <c r="AD180" s="18">
        <v>2</v>
      </c>
      <c r="AE180" s="19">
        <v>0</v>
      </c>
      <c r="AF180" s="19">
        <v>0</v>
      </c>
      <c r="AG180" s="19">
        <v>0</v>
      </c>
      <c r="AH180" s="19">
        <v>0</v>
      </c>
      <c r="AI180" s="19">
        <v>0</v>
      </c>
      <c r="AJ180" s="19">
        <v>0</v>
      </c>
    </row>
    <row r="181" spans="1:36" x14ac:dyDescent="0.2">
      <c r="A181" t="s">
        <v>26</v>
      </c>
      <c r="B181" t="s">
        <v>27</v>
      </c>
      <c r="C181" t="s">
        <v>11</v>
      </c>
      <c r="D181" t="s">
        <v>9</v>
      </c>
      <c r="F181" t="str">
        <f t="shared" si="14"/>
        <v>Trinidad &amp; Tobago [#Country] [WSl5y9jxCpC]|TX_CURR.N.Age_Sex_HIVStatus.T||05-09|Male</v>
      </c>
      <c r="G181" s="31">
        <v>2</v>
      </c>
      <c r="H181" s="31">
        <f t="shared" si="15"/>
        <v>0</v>
      </c>
      <c r="I181" s="31" cm="1">
        <f t="array" ref="I181">SUM(SUMIFS($L181:$U181,$L$14:$U$14,{"*TA*"}))</f>
        <v>2</v>
      </c>
      <c r="J181" s="31" cm="1">
        <f t="array" ref="J181">SUM(SUMIFS($O181:$U181,$O$14:$U$14,{"*DSD*"}))</f>
        <v>0</v>
      </c>
      <c r="K181" s="31" cm="1">
        <f t="array" ref="K181">SUM(SUMIFS($O181:$U181,$O$14:$U$14,{"*TA*"}))</f>
        <v>2</v>
      </c>
      <c r="L181" s="32">
        <v>0</v>
      </c>
      <c r="M181" s="33">
        <v>0</v>
      </c>
      <c r="N181" s="33">
        <v>0</v>
      </c>
      <c r="O181" s="34">
        <v>2</v>
      </c>
      <c r="P181" s="35">
        <v>0</v>
      </c>
      <c r="Q181" s="35">
        <v>0</v>
      </c>
      <c r="R181" s="35">
        <v>0</v>
      </c>
      <c r="S181" s="35">
        <v>0</v>
      </c>
      <c r="T181" s="35">
        <v>0</v>
      </c>
      <c r="U181" s="35">
        <v>0</v>
      </c>
      <c r="V181" s="18">
        <f t="shared" ca="1" si="16"/>
        <v>2</v>
      </c>
      <c r="W181" s="19">
        <f t="shared" ca="1" si="17"/>
        <v>0</v>
      </c>
      <c r="X181" s="19">
        <f t="shared" ca="1" si="18"/>
        <v>2</v>
      </c>
      <c r="Y181" s="19">
        <f t="shared" ca="1" si="19"/>
        <v>0</v>
      </c>
      <c r="Z181" s="19">
        <f t="shared" ca="1" si="20"/>
        <v>2</v>
      </c>
      <c r="AA181" s="18">
        <v>0</v>
      </c>
      <c r="AB181" s="19">
        <v>0</v>
      </c>
      <c r="AC181" s="19">
        <v>0</v>
      </c>
      <c r="AD181" s="18">
        <v>2</v>
      </c>
      <c r="AE181" s="19">
        <v>0</v>
      </c>
      <c r="AF181" s="19">
        <v>0</v>
      </c>
      <c r="AG181" s="19">
        <v>0</v>
      </c>
      <c r="AH181" s="19">
        <v>0</v>
      </c>
      <c r="AI181" s="19">
        <v>0</v>
      </c>
      <c r="AJ181" s="19">
        <v>0</v>
      </c>
    </row>
    <row r="182" spans="1:36" x14ac:dyDescent="0.2">
      <c r="A182" t="s">
        <v>26</v>
      </c>
      <c r="B182" t="s">
        <v>27</v>
      </c>
      <c r="C182" t="s">
        <v>12</v>
      </c>
      <c r="D182" t="s">
        <v>8</v>
      </c>
      <c r="F182" t="str">
        <f t="shared" si="14"/>
        <v>Trinidad &amp; Tobago [#Country] [WSl5y9jxCpC]|TX_CURR.N.Age_Sex_HIVStatus.T||10-14|Female</v>
      </c>
      <c r="G182" s="31">
        <v>8</v>
      </c>
      <c r="H182" s="31">
        <f t="shared" si="15"/>
        <v>0</v>
      </c>
      <c r="I182" s="31" cm="1">
        <f t="array" ref="I182">SUM(SUMIFS($L182:$U182,$L$14:$U$14,{"*TA*"}))</f>
        <v>8</v>
      </c>
      <c r="J182" s="31" cm="1">
        <f t="array" ref="J182">SUM(SUMIFS($O182:$U182,$O$14:$U$14,{"*DSD*"}))</f>
        <v>0</v>
      </c>
      <c r="K182" s="31" cm="1">
        <f t="array" ref="K182">SUM(SUMIFS($O182:$U182,$O$14:$U$14,{"*TA*"}))</f>
        <v>8</v>
      </c>
      <c r="L182" s="32">
        <v>0</v>
      </c>
      <c r="M182" s="33">
        <v>0</v>
      </c>
      <c r="N182" s="33">
        <v>0</v>
      </c>
      <c r="O182" s="34">
        <v>8</v>
      </c>
      <c r="P182" s="35">
        <v>0</v>
      </c>
      <c r="Q182" s="35">
        <v>0</v>
      </c>
      <c r="R182" s="35">
        <v>0</v>
      </c>
      <c r="S182" s="35">
        <v>0</v>
      </c>
      <c r="T182" s="35">
        <v>0</v>
      </c>
      <c r="U182" s="35">
        <v>0</v>
      </c>
      <c r="V182" s="18">
        <f t="shared" ca="1" si="16"/>
        <v>8</v>
      </c>
      <c r="W182" s="19">
        <f t="shared" ca="1" si="17"/>
        <v>0</v>
      </c>
      <c r="X182" s="19">
        <f t="shared" ca="1" si="18"/>
        <v>8</v>
      </c>
      <c r="Y182" s="19">
        <f t="shared" ca="1" si="19"/>
        <v>0</v>
      </c>
      <c r="Z182" s="19">
        <f t="shared" ca="1" si="20"/>
        <v>8</v>
      </c>
      <c r="AA182" s="18">
        <v>0</v>
      </c>
      <c r="AB182" s="19">
        <v>0</v>
      </c>
      <c r="AC182" s="19">
        <v>0</v>
      </c>
      <c r="AD182" s="18">
        <v>8</v>
      </c>
      <c r="AE182" s="19">
        <v>0</v>
      </c>
      <c r="AF182" s="19">
        <v>0</v>
      </c>
      <c r="AG182" s="19">
        <v>0</v>
      </c>
      <c r="AH182" s="19">
        <v>0</v>
      </c>
      <c r="AI182" s="19">
        <v>0</v>
      </c>
      <c r="AJ182" s="19">
        <v>0</v>
      </c>
    </row>
    <row r="183" spans="1:36" x14ac:dyDescent="0.2">
      <c r="A183" t="s">
        <v>26</v>
      </c>
      <c r="B183" t="s">
        <v>27</v>
      </c>
      <c r="C183" t="s">
        <v>12</v>
      </c>
      <c r="D183" t="s">
        <v>9</v>
      </c>
      <c r="F183" t="str">
        <f t="shared" si="14"/>
        <v>Trinidad &amp; Tobago [#Country] [WSl5y9jxCpC]|TX_CURR.N.Age_Sex_HIVStatus.T||10-14|Male</v>
      </c>
      <c r="G183" s="31">
        <v>4</v>
      </c>
      <c r="H183" s="31">
        <f t="shared" si="15"/>
        <v>0</v>
      </c>
      <c r="I183" s="31" cm="1">
        <f t="array" ref="I183">SUM(SUMIFS($L183:$U183,$L$14:$U$14,{"*TA*"}))</f>
        <v>4</v>
      </c>
      <c r="J183" s="31" cm="1">
        <f t="array" ref="J183">SUM(SUMIFS($O183:$U183,$O$14:$U$14,{"*DSD*"}))</f>
        <v>0</v>
      </c>
      <c r="K183" s="31" cm="1">
        <f t="array" ref="K183">SUM(SUMIFS($O183:$U183,$O$14:$U$14,{"*TA*"}))</f>
        <v>4</v>
      </c>
      <c r="L183" s="32">
        <v>0</v>
      </c>
      <c r="M183" s="33">
        <v>0</v>
      </c>
      <c r="N183" s="33">
        <v>0</v>
      </c>
      <c r="O183" s="34">
        <v>4</v>
      </c>
      <c r="P183" s="35">
        <v>0</v>
      </c>
      <c r="Q183" s="35">
        <v>0</v>
      </c>
      <c r="R183" s="35">
        <v>0</v>
      </c>
      <c r="S183" s="35">
        <v>0</v>
      </c>
      <c r="T183" s="35">
        <v>0</v>
      </c>
      <c r="U183" s="35">
        <v>0</v>
      </c>
      <c r="V183" s="18">
        <f t="shared" ca="1" si="16"/>
        <v>4</v>
      </c>
      <c r="W183" s="19">
        <f t="shared" ca="1" si="17"/>
        <v>0</v>
      </c>
      <c r="X183" s="19">
        <f t="shared" ca="1" si="18"/>
        <v>4</v>
      </c>
      <c r="Y183" s="19">
        <f t="shared" ca="1" si="19"/>
        <v>0</v>
      </c>
      <c r="Z183" s="19">
        <f t="shared" ca="1" si="20"/>
        <v>4</v>
      </c>
      <c r="AA183" s="18">
        <v>0</v>
      </c>
      <c r="AB183" s="19">
        <v>0</v>
      </c>
      <c r="AC183" s="19">
        <v>0</v>
      </c>
      <c r="AD183" s="18">
        <v>4</v>
      </c>
      <c r="AE183" s="19">
        <v>0</v>
      </c>
      <c r="AF183" s="19">
        <v>0</v>
      </c>
      <c r="AG183" s="19">
        <v>0</v>
      </c>
      <c r="AH183" s="19">
        <v>0</v>
      </c>
      <c r="AI183" s="19">
        <v>0</v>
      </c>
      <c r="AJ183" s="19">
        <v>0</v>
      </c>
    </row>
    <row r="184" spans="1:36" x14ac:dyDescent="0.2">
      <c r="A184" t="s">
        <v>26</v>
      </c>
      <c r="B184" t="s">
        <v>27</v>
      </c>
      <c r="C184" t="s">
        <v>13</v>
      </c>
      <c r="D184" t="s">
        <v>8</v>
      </c>
      <c r="F184" t="str">
        <f t="shared" si="14"/>
        <v>Trinidad &amp; Tobago [#Country] [WSl5y9jxCpC]|TX_CURR.N.Age_Sex_HIVStatus.T||15-19|Female</v>
      </c>
      <c r="G184" s="31">
        <v>42</v>
      </c>
      <c r="H184" s="31">
        <f t="shared" si="15"/>
        <v>0</v>
      </c>
      <c r="I184" s="31" cm="1">
        <f t="array" ref="I184">SUM(SUMIFS($L184:$U184,$L$14:$U$14,{"*TA*"}))</f>
        <v>42</v>
      </c>
      <c r="J184" s="31" cm="1">
        <f t="array" ref="J184">SUM(SUMIFS($O184:$U184,$O$14:$U$14,{"*DSD*"}))</f>
        <v>0</v>
      </c>
      <c r="K184" s="31" cm="1">
        <f t="array" ref="K184">SUM(SUMIFS($O184:$U184,$O$14:$U$14,{"*TA*"}))</f>
        <v>42</v>
      </c>
      <c r="L184" s="32">
        <v>0</v>
      </c>
      <c r="M184" s="33">
        <v>0</v>
      </c>
      <c r="N184" s="33">
        <v>0</v>
      </c>
      <c r="O184" s="34">
        <v>42</v>
      </c>
      <c r="P184" s="35">
        <v>0</v>
      </c>
      <c r="Q184" s="35">
        <v>0</v>
      </c>
      <c r="R184" s="35">
        <v>0</v>
      </c>
      <c r="S184" s="35">
        <v>0</v>
      </c>
      <c r="T184" s="35">
        <v>0</v>
      </c>
      <c r="U184" s="35">
        <v>0</v>
      </c>
      <c r="V184" s="18">
        <f t="shared" ca="1" si="16"/>
        <v>42</v>
      </c>
      <c r="W184" s="19">
        <f t="shared" ca="1" si="17"/>
        <v>0</v>
      </c>
      <c r="X184" s="19">
        <f t="shared" ca="1" si="18"/>
        <v>42</v>
      </c>
      <c r="Y184" s="19">
        <f t="shared" ca="1" si="19"/>
        <v>0</v>
      </c>
      <c r="Z184" s="19">
        <f t="shared" ca="1" si="20"/>
        <v>42</v>
      </c>
      <c r="AA184" s="18">
        <v>0</v>
      </c>
      <c r="AB184" s="19">
        <v>0</v>
      </c>
      <c r="AC184" s="19">
        <v>0</v>
      </c>
      <c r="AD184" s="18">
        <v>42</v>
      </c>
      <c r="AE184" s="19">
        <v>0</v>
      </c>
      <c r="AF184" s="19">
        <v>0</v>
      </c>
      <c r="AG184" s="19">
        <v>0</v>
      </c>
      <c r="AH184" s="19">
        <v>0</v>
      </c>
      <c r="AI184" s="19">
        <v>0</v>
      </c>
      <c r="AJ184" s="19">
        <v>0</v>
      </c>
    </row>
    <row r="185" spans="1:36" x14ac:dyDescent="0.2">
      <c r="A185" t="s">
        <v>26</v>
      </c>
      <c r="B185" t="s">
        <v>27</v>
      </c>
      <c r="C185" t="s">
        <v>13</v>
      </c>
      <c r="D185" t="s">
        <v>9</v>
      </c>
      <c r="F185" t="str">
        <f t="shared" si="14"/>
        <v>Trinidad &amp; Tobago [#Country] [WSl5y9jxCpC]|TX_CURR.N.Age_Sex_HIVStatus.T||15-19|Male</v>
      </c>
      <c r="G185" s="31">
        <v>34</v>
      </c>
      <c r="H185" s="31">
        <f t="shared" si="15"/>
        <v>0</v>
      </c>
      <c r="I185" s="31" cm="1">
        <f t="array" ref="I185">SUM(SUMIFS($L185:$U185,$L$14:$U$14,{"*TA*"}))</f>
        <v>34</v>
      </c>
      <c r="J185" s="31" cm="1">
        <f t="array" ref="J185">SUM(SUMIFS($O185:$U185,$O$14:$U$14,{"*DSD*"}))</f>
        <v>0</v>
      </c>
      <c r="K185" s="31" cm="1">
        <f t="array" ref="K185">SUM(SUMIFS($O185:$U185,$O$14:$U$14,{"*TA*"}))</f>
        <v>34</v>
      </c>
      <c r="L185" s="32">
        <v>0</v>
      </c>
      <c r="M185" s="33">
        <v>0</v>
      </c>
      <c r="N185" s="33">
        <v>0</v>
      </c>
      <c r="O185" s="34">
        <v>34</v>
      </c>
      <c r="P185" s="35">
        <v>0</v>
      </c>
      <c r="Q185" s="35">
        <v>0</v>
      </c>
      <c r="R185" s="35">
        <v>0</v>
      </c>
      <c r="S185" s="35">
        <v>0</v>
      </c>
      <c r="T185" s="35">
        <v>0</v>
      </c>
      <c r="U185" s="35">
        <v>0</v>
      </c>
      <c r="V185" s="18">
        <f t="shared" ca="1" si="16"/>
        <v>34</v>
      </c>
      <c r="W185" s="19">
        <f t="shared" ca="1" si="17"/>
        <v>0</v>
      </c>
      <c r="X185" s="19">
        <f t="shared" ca="1" si="18"/>
        <v>34</v>
      </c>
      <c r="Y185" s="19">
        <f t="shared" ca="1" si="19"/>
        <v>0</v>
      </c>
      <c r="Z185" s="19">
        <f t="shared" ca="1" si="20"/>
        <v>34</v>
      </c>
      <c r="AA185" s="18">
        <v>0</v>
      </c>
      <c r="AB185" s="19">
        <v>0</v>
      </c>
      <c r="AC185" s="19">
        <v>0</v>
      </c>
      <c r="AD185" s="18">
        <v>34</v>
      </c>
      <c r="AE185" s="19">
        <v>0</v>
      </c>
      <c r="AF185" s="19">
        <v>0</v>
      </c>
      <c r="AG185" s="19">
        <v>0</v>
      </c>
      <c r="AH185" s="19">
        <v>0</v>
      </c>
      <c r="AI185" s="19">
        <v>0</v>
      </c>
      <c r="AJ185" s="19">
        <v>0</v>
      </c>
    </row>
    <row r="186" spans="1:36" x14ac:dyDescent="0.2">
      <c r="A186" t="s">
        <v>26</v>
      </c>
      <c r="B186" t="s">
        <v>27</v>
      </c>
      <c r="C186" t="s">
        <v>14</v>
      </c>
      <c r="D186" t="s">
        <v>8</v>
      </c>
      <c r="F186" t="str">
        <f t="shared" si="14"/>
        <v>Trinidad &amp; Tobago [#Country] [WSl5y9jxCpC]|TX_CURR.N.Age_Sex_HIVStatus.T||20-24|Female</v>
      </c>
      <c r="G186" s="31">
        <v>118</v>
      </c>
      <c r="H186" s="31">
        <f t="shared" si="15"/>
        <v>0</v>
      </c>
      <c r="I186" s="31" cm="1">
        <f t="array" ref="I186">SUM(SUMIFS($L186:$U186,$L$14:$U$14,{"*TA*"}))</f>
        <v>118</v>
      </c>
      <c r="J186" s="31" cm="1">
        <f t="array" ref="J186">SUM(SUMIFS($O186:$U186,$O$14:$U$14,{"*DSD*"}))</f>
        <v>0</v>
      </c>
      <c r="K186" s="31" cm="1">
        <f t="array" ref="K186">SUM(SUMIFS($O186:$U186,$O$14:$U$14,{"*TA*"}))</f>
        <v>118</v>
      </c>
      <c r="L186" s="32">
        <v>0</v>
      </c>
      <c r="M186" s="33">
        <v>0</v>
      </c>
      <c r="N186" s="33">
        <v>0</v>
      </c>
      <c r="O186" s="34">
        <v>118</v>
      </c>
      <c r="P186" s="35">
        <v>0</v>
      </c>
      <c r="Q186" s="35">
        <v>0</v>
      </c>
      <c r="R186" s="35">
        <v>0</v>
      </c>
      <c r="S186" s="35">
        <v>0</v>
      </c>
      <c r="T186" s="35">
        <v>0</v>
      </c>
      <c r="U186" s="35">
        <v>0</v>
      </c>
      <c r="V186" s="18">
        <f t="shared" ca="1" si="16"/>
        <v>118</v>
      </c>
      <c r="W186" s="19">
        <f t="shared" ca="1" si="17"/>
        <v>0</v>
      </c>
      <c r="X186" s="19">
        <f t="shared" ca="1" si="18"/>
        <v>118</v>
      </c>
      <c r="Y186" s="19">
        <f t="shared" ca="1" si="19"/>
        <v>0</v>
      </c>
      <c r="Z186" s="19">
        <f t="shared" ca="1" si="20"/>
        <v>118</v>
      </c>
      <c r="AA186" s="18">
        <v>0</v>
      </c>
      <c r="AB186" s="19">
        <v>0</v>
      </c>
      <c r="AC186" s="19">
        <v>0</v>
      </c>
      <c r="AD186" s="18">
        <v>118</v>
      </c>
      <c r="AE186" s="19">
        <v>0</v>
      </c>
      <c r="AF186" s="19">
        <v>0</v>
      </c>
      <c r="AG186" s="19">
        <v>0</v>
      </c>
      <c r="AH186" s="19">
        <v>0</v>
      </c>
      <c r="AI186" s="19">
        <v>0</v>
      </c>
      <c r="AJ186" s="19">
        <v>0</v>
      </c>
    </row>
    <row r="187" spans="1:36" x14ac:dyDescent="0.2">
      <c r="A187" t="s">
        <v>26</v>
      </c>
      <c r="B187" t="s">
        <v>27</v>
      </c>
      <c r="C187" t="s">
        <v>14</v>
      </c>
      <c r="D187" t="s">
        <v>9</v>
      </c>
      <c r="F187" t="str">
        <f t="shared" si="14"/>
        <v>Trinidad &amp; Tobago [#Country] [WSl5y9jxCpC]|TX_CURR.N.Age_Sex_HIVStatus.T||20-24|Male</v>
      </c>
      <c r="G187" s="31">
        <v>149</v>
      </c>
      <c r="H187" s="31">
        <f t="shared" si="15"/>
        <v>0</v>
      </c>
      <c r="I187" s="31" cm="1">
        <f t="array" ref="I187">SUM(SUMIFS($L187:$U187,$L$14:$U$14,{"*TA*"}))</f>
        <v>149</v>
      </c>
      <c r="J187" s="31" cm="1">
        <f t="array" ref="J187">SUM(SUMIFS($O187:$U187,$O$14:$U$14,{"*DSD*"}))</f>
        <v>0</v>
      </c>
      <c r="K187" s="31" cm="1">
        <f t="array" ref="K187">SUM(SUMIFS($O187:$U187,$O$14:$U$14,{"*TA*"}))</f>
        <v>149</v>
      </c>
      <c r="L187" s="32">
        <v>0</v>
      </c>
      <c r="M187" s="33">
        <v>0</v>
      </c>
      <c r="N187" s="33">
        <v>0</v>
      </c>
      <c r="O187" s="34">
        <v>149</v>
      </c>
      <c r="P187" s="35">
        <v>0</v>
      </c>
      <c r="Q187" s="35">
        <v>0</v>
      </c>
      <c r="R187" s="35">
        <v>0</v>
      </c>
      <c r="S187" s="35">
        <v>0</v>
      </c>
      <c r="T187" s="35">
        <v>0</v>
      </c>
      <c r="U187" s="35">
        <v>0</v>
      </c>
      <c r="V187" s="18">
        <f t="shared" ca="1" si="16"/>
        <v>149</v>
      </c>
      <c r="W187" s="19">
        <f t="shared" ca="1" si="17"/>
        <v>0</v>
      </c>
      <c r="X187" s="19">
        <f t="shared" ca="1" si="18"/>
        <v>149</v>
      </c>
      <c r="Y187" s="19">
        <f t="shared" ca="1" si="19"/>
        <v>0</v>
      </c>
      <c r="Z187" s="19">
        <f t="shared" ca="1" si="20"/>
        <v>149</v>
      </c>
      <c r="AA187" s="18">
        <v>0</v>
      </c>
      <c r="AB187" s="19">
        <v>0</v>
      </c>
      <c r="AC187" s="19">
        <v>0</v>
      </c>
      <c r="AD187" s="18">
        <v>149</v>
      </c>
      <c r="AE187" s="19">
        <v>0</v>
      </c>
      <c r="AF187" s="19">
        <v>0</v>
      </c>
      <c r="AG187" s="19">
        <v>0</v>
      </c>
      <c r="AH187" s="19">
        <v>0</v>
      </c>
      <c r="AI187" s="19">
        <v>0</v>
      </c>
      <c r="AJ187" s="19">
        <v>0</v>
      </c>
    </row>
    <row r="188" spans="1:36" x14ac:dyDescent="0.2">
      <c r="A188" t="s">
        <v>26</v>
      </c>
      <c r="B188" t="s">
        <v>27</v>
      </c>
      <c r="C188" t="s">
        <v>15</v>
      </c>
      <c r="D188" t="s">
        <v>8</v>
      </c>
      <c r="F188" t="str">
        <f t="shared" si="14"/>
        <v>Trinidad &amp; Tobago [#Country] [WSl5y9jxCpC]|TX_CURR.N.Age_Sex_HIVStatus.T||25-29|Female</v>
      </c>
      <c r="G188" s="31">
        <v>285</v>
      </c>
      <c r="H188" s="31">
        <f t="shared" si="15"/>
        <v>0</v>
      </c>
      <c r="I188" s="31" cm="1">
        <f t="array" ref="I188">SUM(SUMIFS($L188:$U188,$L$14:$U$14,{"*TA*"}))</f>
        <v>285</v>
      </c>
      <c r="J188" s="31" cm="1">
        <f t="array" ref="J188">SUM(SUMIFS($O188:$U188,$O$14:$U$14,{"*DSD*"}))</f>
        <v>0</v>
      </c>
      <c r="K188" s="31" cm="1">
        <f t="array" ref="K188">SUM(SUMIFS($O188:$U188,$O$14:$U$14,{"*TA*"}))</f>
        <v>285</v>
      </c>
      <c r="L188" s="32">
        <v>0</v>
      </c>
      <c r="M188" s="33">
        <v>0</v>
      </c>
      <c r="N188" s="33">
        <v>0</v>
      </c>
      <c r="O188" s="34">
        <v>285</v>
      </c>
      <c r="P188" s="35">
        <v>0</v>
      </c>
      <c r="Q188" s="35">
        <v>0</v>
      </c>
      <c r="R188" s="35">
        <v>0</v>
      </c>
      <c r="S188" s="35">
        <v>0</v>
      </c>
      <c r="T188" s="35">
        <v>0</v>
      </c>
      <c r="U188" s="35">
        <v>0</v>
      </c>
      <c r="V188" s="18">
        <f t="shared" ca="1" si="16"/>
        <v>285</v>
      </c>
      <c r="W188" s="19">
        <f t="shared" ca="1" si="17"/>
        <v>0</v>
      </c>
      <c r="X188" s="19">
        <f t="shared" ca="1" si="18"/>
        <v>285</v>
      </c>
      <c r="Y188" s="19">
        <f t="shared" ca="1" si="19"/>
        <v>0</v>
      </c>
      <c r="Z188" s="19">
        <f t="shared" ca="1" si="20"/>
        <v>285</v>
      </c>
      <c r="AA188" s="18">
        <v>0</v>
      </c>
      <c r="AB188" s="19">
        <v>0</v>
      </c>
      <c r="AC188" s="19">
        <v>0</v>
      </c>
      <c r="AD188" s="18">
        <v>285</v>
      </c>
      <c r="AE188" s="19">
        <v>0</v>
      </c>
      <c r="AF188" s="19">
        <v>0</v>
      </c>
      <c r="AG188" s="19">
        <v>0</v>
      </c>
      <c r="AH188" s="19">
        <v>0</v>
      </c>
      <c r="AI188" s="19">
        <v>0</v>
      </c>
      <c r="AJ188" s="19">
        <v>0</v>
      </c>
    </row>
    <row r="189" spans="1:36" x14ac:dyDescent="0.2">
      <c r="A189" t="s">
        <v>26</v>
      </c>
      <c r="B189" t="s">
        <v>27</v>
      </c>
      <c r="C189" t="s">
        <v>15</v>
      </c>
      <c r="D189" t="s">
        <v>9</v>
      </c>
      <c r="F189" t="str">
        <f t="shared" si="14"/>
        <v>Trinidad &amp; Tobago [#Country] [WSl5y9jxCpC]|TX_CURR.N.Age_Sex_HIVStatus.T||25-29|Male</v>
      </c>
      <c r="G189" s="31">
        <v>270</v>
      </c>
      <c r="H189" s="31">
        <f t="shared" si="15"/>
        <v>0</v>
      </c>
      <c r="I189" s="31" cm="1">
        <f t="array" ref="I189">SUM(SUMIFS($L189:$U189,$L$14:$U$14,{"*TA*"}))</f>
        <v>270</v>
      </c>
      <c r="J189" s="31" cm="1">
        <f t="array" ref="J189">SUM(SUMIFS($O189:$U189,$O$14:$U$14,{"*DSD*"}))</f>
        <v>0</v>
      </c>
      <c r="K189" s="31" cm="1">
        <f t="array" ref="K189">SUM(SUMIFS($O189:$U189,$O$14:$U$14,{"*TA*"}))</f>
        <v>270</v>
      </c>
      <c r="L189" s="32">
        <v>0</v>
      </c>
      <c r="M189" s="33">
        <v>0</v>
      </c>
      <c r="N189" s="33">
        <v>0</v>
      </c>
      <c r="O189" s="34">
        <v>270</v>
      </c>
      <c r="P189" s="35">
        <v>0</v>
      </c>
      <c r="Q189" s="35">
        <v>0</v>
      </c>
      <c r="R189" s="35">
        <v>0</v>
      </c>
      <c r="S189" s="35">
        <v>0</v>
      </c>
      <c r="T189" s="35">
        <v>0</v>
      </c>
      <c r="U189" s="35">
        <v>0</v>
      </c>
      <c r="V189" s="18">
        <f t="shared" ca="1" si="16"/>
        <v>270</v>
      </c>
      <c r="W189" s="19">
        <f t="shared" ca="1" si="17"/>
        <v>0</v>
      </c>
      <c r="X189" s="19">
        <f t="shared" ca="1" si="18"/>
        <v>270</v>
      </c>
      <c r="Y189" s="19">
        <f t="shared" ca="1" si="19"/>
        <v>0</v>
      </c>
      <c r="Z189" s="19">
        <f t="shared" ca="1" si="20"/>
        <v>270</v>
      </c>
      <c r="AA189" s="18">
        <v>0</v>
      </c>
      <c r="AB189" s="19">
        <v>0</v>
      </c>
      <c r="AC189" s="19">
        <v>0</v>
      </c>
      <c r="AD189" s="18">
        <v>270</v>
      </c>
      <c r="AE189" s="19">
        <v>0</v>
      </c>
      <c r="AF189" s="19">
        <v>0</v>
      </c>
      <c r="AG189" s="19">
        <v>0</v>
      </c>
      <c r="AH189" s="19">
        <v>0</v>
      </c>
      <c r="AI189" s="19">
        <v>0</v>
      </c>
      <c r="AJ189" s="19">
        <v>0</v>
      </c>
    </row>
    <row r="190" spans="1:36" x14ac:dyDescent="0.2">
      <c r="A190" t="s">
        <v>26</v>
      </c>
      <c r="B190" t="s">
        <v>27</v>
      </c>
      <c r="C190" t="s">
        <v>16</v>
      </c>
      <c r="D190" t="s">
        <v>8</v>
      </c>
      <c r="F190" t="str">
        <f t="shared" si="14"/>
        <v>Trinidad &amp; Tobago [#Country] [WSl5y9jxCpC]|TX_CURR.N.Age_Sex_HIVStatus.T||30-34|Female</v>
      </c>
      <c r="G190" s="31">
        <v>513</v>
      </c>
      <c r="H190" s="31">
        <f t="shared" si="15"/>
        <v>0</v>
      </c>
      <c r="I190" s="31" cm="1">
        <f t="array" ref="I190">SUM(SUMIFS($L190:$U190,$L$14:$U$14,{"*TA*"}))</f>
        <v>513</v>
      </c>
      <c r="J190" s="31" cm="1">
        <f t="array" ref="J190">SUM(SUMIFS($O190:$U190,$O$14:$U$14,{"*DSD*"}))</f>
        <v>0</v>
      </c>
      <c r="K190" s="31" cm="1">
        <f t="array" ref="K190">SUM(SUMIFS($O190:$U190,$O$14:$U$14,{"*TA*"}))</f>
        <v>513</v>
      </c>
      <c r="L190" s="32">
        <v>0</v>
      </c>
      <c r="M190" s="33">
        <v>0</v>
      </c>
      <c r="N190" s="33">
        <v>0</v>
      </c>
      <c r="O190" s="34">
        <v>513</v>
      </c>
      <c r="P190" s="35">
        <v>0</v>
      </c>
      <c r="Q190" s="35">
        <v>0</v>
      </c>
      <c r="R190" s="35">
        <v>0</v>
      </c>
      <c r="S190" s="35">
        <v>0</v>
      </c>
      <c r="T190" s="35">
        <v>0</v>
      </c>
      <c r="U190" s="35">
        <v>0</v>
      </c>
      <c r="V190" s="18">
        <f t="shared" ca="1" si="16"/>
        <v>513</v>
      </c>
      <c r="W190" s="19">
        <f t="shared" ca="1" si="17"/>
        <v>0</v>
      </c>
      <c r="X190" s="19">
        <f t="shared" ca="1" si="18"/>
        <v>513</v>
      </c>
      <c r="Y190" s="19">
        <f t="shared" ca="1" si="19"/>
        <v>0</v>
      </c>
      <c r="Z190" s="19">
        <f t="shared" ca="1" si="20"/>
        <v>513</v>
      </c>
      <c r="AA190" s="18">
        <v>0</v>
      </c>
      <c r="AB190" s="19">
        <v>0</v>
      </c>
      <c r="AC190" s="19">
        <v>0</v>
      </c>
      <c r="AD190" s="18">
        <v>513</v>
      </c>
      <c r="AE190" s="19">
        <v>0</v>
      </c>
      <c r="AF190" s="19">
        <v>0</v>
      </c>
      <c r="AG190" s="19">
        <v>0</v>
      </c>
      <c r="AH190" s="19">
        <v>0</v>
      </c>
      <c r="AI190" s="19">
        <v>0</v>
      </c>
      <c r="AJ190" s="19">
        <v>0</v>
      </c>
    </row>
    <row r="191" spans="1:36" x14ac:dyDescent="0.2">
      <c r="A191" t="s">
        <v>26</v>
      </c>
      <c r="B191" t="s">
        <v>27</v>
      </c>
      <c r="C191" t="s">
        <v>16</v>
      </c>
      <c r="D191" t="s">
        <v>9</v>
      </c>
      <c r="F191" t="str">
        <f t="shared" si="14"/>
        <v>Trinidad &amp; Tobago [#Country] [WSl5y9jxCpC]|TX_CURR.N.Age_Sex_HIVStatus.T||30-34|Male</v>
      </c>
      <c r="G191" s="31">
        <v>496</v>
      </c>
      <c r="H191" s="31">
        <f t="shared" si="15"/>
        <v>0</v>
      </c>
      <c r="I191" s="31" cm="1">
        <f t="array" ref="I191">SUM(SUMIFS($L191:$U191,$L$14:$U$14,{"*TA*"}))</f>
        <v>496</v>
      </c>
      <c r="J191" s="31" cm="1">
        <f t="array" ref="J191">SUM(SUMIFS($O191:$U191,$O$14:$U$14,{"*DSD*"}))</f>
        <v>0</v>
      </c>
      <c r="K191" s="31" cm="1">
        <f t="array" ref="K191">SUM(SUMIFS($O191:$U191,$O$14:$U$14,{"*TA*"}))</f>
        <v>496</v>
      </c>
      <c r="L191" s="32">
        <v>0</v>
      </c>
      <c r="M191" s="33">
        <v>0</v>
      </c>
      <c r="N191" s="33">
        <v>0</v>
      </c>
      <c r="O191" s="34">
        <v>496</v>
      </c>
      <c r="P191" s="35">
        <v>0</v>
      </c>
      <c r="Q191" s="35">
        <v>0</v>
      </c>
      <c r="R191" s="35">
        <v>0</v>
      </c>
      <c r="S191" s="35">
        <v>0</v>
      </c>
      <c r="T191" s="35">
        <v>0</v>
      </c>
      <c r="U191" s="35">
        <v>0</v>
      </c>
      <c r="V191" s="18">
        <f t="shared" ca="1" si="16"/>
        <v>496</v>
      </c>
      <c r="W191" s="19">
        <f t="shared" ca="1" si="17"/>
        <v>0</v>
      </c>
      <c r="X191" s="19">
        <f t="shared" ca="1" si="18"/>
        <v>496</v>
      </c>
      <c r="Y191" s="19">
        <f t="shared" ca="1" si="19"/>
        <v>0</v>
      </c>
      <c r="Z191" s="19">
        <f t="shared" ca="1" si="20"/>
        <v>496</v>
      </c>
      <c r="AA191" s="18">
        <v>0</v>
      </c>
      <c r="AB191" s="19">
        <v>0</v>
      </c>
      <c r="AC191" s="19">
        <v>0</v>
      </c>
      <c r="AD191" s="18">
        <v>496</v>
      </c>
      <c r="AE191" s="19">
        <v>0</v>
      </c>
      <c r="AF191" s="19">
        <v>0</v>
      </c>
      <c r="AG191" s="19">
        <v>0</v>
      </c>
      <c r="AH191" s="19">
        <v>0</v>
      </c>
      <c r="AI191" s="19">
        <v>0</v>
      </c>
      <c r="AJ191" s="19">
        <v>0</v>
      </c>
    </row>
    <row r="192" spans="1:36" x14ac:dyDescent="0.2">
      <c r="A192" t="s">
        <v>26</v>
      </c>
      <c r="B192" t="s">
        <v>27</v>
      </c>
      <c r="C192" t="s">
        <v>17</v>
      </c>
      <c r="D192" t="s">
        <v>8</v>
      </c>
      <c r="F192" t="str">
        <f t="shared" si="14"/>
        <v>Trinidad &amp; Tobago [#Country] [WSl5y9jxCpC]|TX_CURR.N.Age_Sex_HIVStatus.T||35-39|Female</v>
      </c>
      <c r="G192" s="31">
        <v>759</v>
      </c>
      <c r="H192" s="31">
        <f t="shared" si="15"/>
        <v>0</v>
      </c>
      <c r="I192" s="31" cm="1">
        <f t="array" ref="I192">SUM(SUMIFS($L192:$U192,$L$14:$U$14,{"*TA*"}))</f>
        <v>759</v>
      </c>
      <c r="J192" s="31" cm="1">
        <f t="array" ref="J192">SUM(SUMIFS($O192:$U192,$O$14:$U$14,{"*DSD*"}))</f>
        <v>0</v>
      </c>
      <c r="K192" s="31" cm="1">
        <f t="array" ref="K192">SUM(SUMIFS($O192:$U192,$O$14:$U$14,{"*TA*"}))</f>
        <v>759</v>
      </c>
      <c r="L192" s="32">
        <v>0</v>
      </c>
      <c r="M192" s="33">
        <v>0</v>
      </c>
      <c r="N192" s="33">
        <v>0</v>
      </c>
      <c r="O192" s="34">
        <v>759</v>
      </c>
      <c r="P192" s="35">
        <v>0</v>
      </c>
      <c r="Q192" s="35">
        <v>0</v>
      </c>
      <c r="R192" s="35">
        <v>0</v>
      </c>
      <c r="S192" s="35">
        <v>0</v>
      </c>
      <c r="T192" s="35">
        <v>0</v>
      </c>
      <c r="U192" s="35">
        <v>0</v>
      </c>
      <c r="V192" s="18">
        <f t="shared" ca="1" si="16"/>
        <v>759</v>
      </c>
      <c r="W192" s="19">
        <f t="shared" ca="1" si="17"/>
        <v>0</v>
      </c>
      <c r="X192" s="19">
        <f t="shared" ca="1" si="18"/>
        <v>759</v>
      </c>
      <c r="Y192" s="19">
        <f t="shared" ca="1" si="19"/>
        <v>0</v>
      </c>
      <c r="Z192" s="19">
        <f t="shared" ca="1" si="20"/>
        <v>759</v>
      </c>
      <c r="AA192" s="18">
        <v>0</v>
      </c>
      <c r="AB192" s="19">
        <v>0</v>
      </c>
      <c r="AC192" s="19">
        <v>0</v>
      </c>
      <c r="AD192" s="18">
        <v>759</v>
      </c>
      <c r="AE192" s="19">
        <v>0</v>
      </c>
      <c r="AF192" s="19">
        <v>0</v>
      </c>
      <c r="AG192" s="19">
        <v>0</v>
      </c>
      <c r="AH192" s="19">
        <v>0</v>
      </c>
      <c r="AI192" s="19">
        <v>0</v>
      </c>
      <c r="AJ192" s="19">
        <v>0</v>
      </c>
    </row>
    <row r="193" spans="1:36" x14ac:dyDescent="0.2">
      <c r="A193" t="s">
        <v>26</v>
      </c>
      <c r="B193" t="s">
        <v>27</v>
      </c>
      <c r="C193" t="s">
        <v>17</v>
      </c>
      <c r="D193" t="s">
        <v>9</v>
      </c>
      <c r="F193" t="str">
        <f t="shared" si="14"/>
        <v>Trinidad &amp; Tobago [#Country] [WSl5y9jxCpC]|TX_CURR.N.Age_Sex_HIVStatus.T||35-39|Male</v>
      </c>
      <c r="G193" s="31">
        <v>631</v>
      </c>
      <c r="H193" s="31">
        <f t="shared" si="15"/>
        <v>0</v>
      </c>
      <c r="I193" s="31" cm="1">
        <f t="array" ref="I193">SUM(SUMIFS($L193:$U193,$L$14:$U$14,{"*TA*"}))</f>
        <v>631</v>
      </c>
      <c r="J193" s="31" cm="1">
        <f t="array" ref="J193">SUM(SUMIFS($O193:$U193,$O$14:$U$14,{"*DSD*"}))</f>
        <v>0</v>
      </c>
      <c r="K193" s="31" cm="1">
        <f t="array" ref="K193">SUM(SUMIFS($O193:$U193,$O$14:$U$14,{"*TA*"}))</f>
        <v>631</v>
      </c>
      <c r="L193" s="32">
        <v>0</v>
      </c>
      <c r="M193" s="33">
        <v>0</v>
      </c>
      <c r="N193" s="33">
        <v>0</v>
      </c>
      <c r="O193" s="34">
        <v>631</v>
      </c>
      <c r="P193" s="35">
        <v>0</v>
      </c>
      <c r="Q193" s="35">
        <v>0</v>
      </c>
      <c r="R193" s="35">
        <v>0</v>
      </c>
      <c r="S193" s="35">
        <v>0</v>
      </c>
      <c r="T193" s="35">
        <v>0</v>
      </c>
      <c r="U193" s="35">
        <v>0</v>
      </c>
      <c r="V193" s="18">
        <f t="shared" ca="1" si="16"/>
        <v>631</v>
      </c>
      <c r="W193" s="19">
        <f t="shared" ca="1" si="17"/>
        <v>0</v>
      </c>
      <c r="X193" s="19">
        <f t="shared" ca="1" si="18"/>
        <v>631</v>
      </c>
      <c r="Y193" s="19">
        <f t="shared" ca="1" si="19"/>
        <v>0</v>
      </c>
      <c r="Z193" s="19">
        <f t="shared" ca="1" si="20"/>
        <v>631</v>
      </c>
      <c r="AA193" s="18">
        <v>0</v>
      </c>
      <c r="AB193" s="19">
        <v>0</v>
      </c>
      <c r="AC193" s="19">
        <v>0</v>
      </c>
      <c r="AD193" s="18">
        <v>631</v>
      </c>
      <c r="AE193" s="19">
        <v>0</v>
      </c>
      <c r="AF193" s="19">
        <v>0</v>
      </c>
      <c r="AG193" s="19">
        <v>0</v>
      </c>
      <c r="AH193" s="19">
        <v>0</v>
      </c>
      <c r="AI193" s="19">
        <v>0</v>
      </c>
      <c r="AJ193" s="19">
        <v>0</v>
      </c>
    </row>
    <row r="194" spans="1:36" x14ac:dyDescent="0.2">
      <c r="A194" t="s">
        <v>26</v>
      </c>
      <c r="B194" t="s">
        <v>27</v>
      </c>
      <c r="C194" t="s">
        <v>18</v>
      </c>
      <c r="D194" t="s">
        <v>8</v>
      </c>
      <c r="F194" t="str">
        <f t="shared" si="14"/>
        <v>Trinidad &amp; Tobago [#Country] [WSl5y9jxCpC]|TX_CURR.N.Age_Sex_HIVStatus.T||40-44|Female</v>
      </c>
      <c r="G194" s="31">
        <v>672</v>
      </c>
      <c r="H194" s="31">
        <f t="shared" si="15"/>
        <v>0</v>
      </c>
      <c r="I194" s="31" cm="1">
        <f t="array" ref="I194">SUM(SUMIFS($L194:$U194,$L$14:$U$14,{"*TA*"}))</f>
        <v>672</v>
      </c>
      <c r="J194" s="31" cm="1">
        <f t="array" ref="J194">SUM(SUMIFS($O194:$U194,$O$14:$U$14,{"*DSD*"}))</f>
        <v>0</v>
      </c>
      <c r="K194" s="31" cm="1">
        <f t="array" ref="K194">SUM(SUMIFS($O194:$U194,$O$14:$U$14,{"*TA*"}))</f>
        <v>672</v>
      </c>
      <c r="L194" s="32">
        <v>0</v>
      </c>
      <c r="M194" s="33">
        <v>0</v>
      </c>
      <c r="N194" s="33">
        <v>0</v>
      </c>
      <c r="O194" s="34">
        <v>672</v>
      </c>
      <c r="P194" s="35">
        <v>0</v>
      </c>
      <c r="Q194" s="35">
        <v>0</v>
      </c>
      <c r="R194" s="35">
        <v>0</v>
      </c>
      <c r="S194" s="35">
        <v>0</v>
      </c>
      <c r="T194" s="35">
        <v>0</v>
      </c>
      <c r="U194" s="35">
        <v>0</v>
      </c>
      <c r="V194" s="18">
        <f t="shared" ca="1" si="16"/>
        <v>672</v>
      </c>
      <c r="W194" s="19">
        <f t="shared" ca="1" si="17"/>
        <v>0</v>
      </c>
      <c r="X194" s="19">
        <f t="shared" ca="1" si="18"/>
        <v>672</v>
      </c>
      <c r="Y194" s="19">
        <f t="shared" ca="1" si="19"/>
        <v>0</v>
      </c>
      <c r="Z194" s="19">
        <f t="shared" ca="1" si="20"/>
        <v>672</v>
      </c>
      <c r="AA194" s="18">
        <v>0</v>
      </c>
      <c r="AB194" s="19">
        <v>0</v>
      </c>
      <c r="AC194" s="19">
        <v>0</v>
      </c>
      <c r="AD194" s="18">
        <v>672</v>
      </c>
      <c r="AE194" s="19">
        <v>0</v>
      </c>
      <c r="AF194" s="19">
        <v>0</v>
      </c>
      <c r="AG194" s="19">
        <v>0</v>
      </c>
      <c r="AH194" s="19">
        <v>0</v>
      </c>
      <c r="AI194" s="19">
        <v>0</v>
      </c>
      <c r="AJ194" s="19">
        <v>0</v>
      </c>
    </row>
    <row r="195" spans="1:36" x14ac:dyDescent="0.2">
      <c r="A195" t="s">
        <v>26</v>
      </c>
      <c r="B195" t="s">
        <v>27</v>
      </c>
      <c r="C195" t="s">
        <v>18</v>
      </c>
      <c r="D195" t="s">
        <v>9</v>
      </c>
      <c r="F195" t="str">
        <f t="shared" si="14"/>
        <v>Trinidad &amp; Tobago [#Country] [WSl5y9jxCpC]|TX_CURR.N.Age_Sex_HIVStatus.T||40-44|Male</v>
      </c>
      <c r="G195" s="31">
        <v>641</v>
      </c>
      <c r="H195" s="31">
        <f t="shared" si="15"/>
        <v>0</v>
      </c>
      <c r="I195" s="31" cm="1">
        <f t="array" ref="I195">SUM(SUMIFS($L195:$U195,$L$14:$U$14,{"*TA*"}))</f>
        <v>641</v>
      </c>
      <c r="J195" s="31" cm="1">
        <f t="array" ref="J195">SUM(SUMIFS($O195:$U195,$O$14:$U$14,{"*DSD*"}))</f>
        <v>0</v>
      </c>
      <c r="K195" s="31" cm="1">
        <f t="array" ref="K195">SUM(SUMIFS($O195:$U195,$O$14:$U$14,{"*TA*"}))</f>
        <v>641</v>
      </c>
      <c r="L195" s="32">
        <v>0</v>
      </c>
      <c r="M195" s="33">
        <v>0</v>
      </c>
      <c r="N195" s="33">
        <v>0</v>
      </c>
      <c r="O195" s="34">
        <v>641</v>
      </c>
      <c r="P195" s="35">
        <v>0</v>
      </c>
      <c r="Q195" s="35">
        <v>0</v>
      </c>
      <c r="R195" s="35">
        <v>0</v>
      </c>
      <c r="S195" s="35">
        <v>0</v>
      </c>
      <c r="T195" s="35">
        <v>0</v>
      </c>
      <c r="U195" s="35">
        <v>0</v>
      </c>
      <c r="V195" s="18">
        <f t="shared" ca="1" si="16"/>
        <v>641</v>
      </c>
      <c r="W195" s="19">
        <f t="shared" ca="1" si="17"/>
        <v>0</v>
      </c>
      <c r="X195" s="19">
        <f t="shared" ca="1" si="18"/>
        <v>641</v>
      </c>
      <c r="Y195" s="19">
        <f t="shared" ca="1" si="19"/>
        <v>0</v>
      </c>
      <c r="Z195" s="19">
        <f t="shared" ca="1" si="20"/>
        <v>641</v>
      </c>
      <c r="AA195" s="18">
        <v>0</v>
      </c>
      <c r="AB195" s="19">
        <v>0</v>
      </c>
      <c r="AC195" s="19">
        <v>0</v>
      </c>
      <c r="AD195" s="18">
        <v>641</v>
      </c>
      <c r="AE195" s="19">
        <v>0</v>
      </c>
      <c r="AF195" s="19">
        <v>0</v>
      </c>
      <c r="AG195" s="19">
        <v>0</v>
      </c>
      <c r="AH195" s="19">
        <v>0</v>
      </c>
      <c r="AI195" s="19">
        <v>0</v>
      </c>
      <c r="AJ195" s="19">
        <v>0</v>
      </c>
    </row>
    <row r="196" spans="1:36" x14ac:dyDescent="0.2">
      <c r="A196" t="s">
        <v>26</v>
      </c>
      <c r="B196" t="s">
        <v>27</v>
      </c>
      <c r="C196" t="s">
        <v>19</v>
      </c>
      <c r="D196" t="s">
        <v>8</v>
      </c>
      <c r="F196" t="str">
        <f t="shared" si="14"/>
        <v>Trinidad &amp; Tobago [#Country] [WSl5y9jxCpC]|TX_CURR.N.Age_Sex_HIVStatus.T||45-49|Female</v>
      </c>
      <c r="G196" s="31">
        <v>623</v>
      </c>
      <c r="H196" s="31">
        <f t="shared" si="15"/>
        <v>0</v>
      </c>
      <c r="I196" s="31" cm="1">
        <f t="array" ref="I196">SUM(SUMIFS($L196:$U196,$L$14:$U$14,{"*TA*"}))</f>
        <v>623</v>
      </c>
      <c r="J196" s="31" cm="1">
        <f t="array" ref="J196">SUM(SUMIFS($O196:$U196,$O$14:$U$14,{"*DSD*"}))</f>
        <v>0</v>
      </c>
      <c r="K196" s="31" cm="1">
        <f t="array" ref="K196">SUM(SUMIFS($O196:$U196,$O$14:$U$14,{"*TA*"}))</f>
        <v>623</v>
      </c>
      <c r="L196" s="32">
        <v>0</v>
      </c>
      <c r="M196" s="33">
        <v>0</v>
      </c>
      <c r="N196" s="33">
        <v>0</v>
      </c>
      <c r="O196" s="34">
        <v>623</v>
      </c>
      <c r="P196" s="35">
        <v>0</v>
      </c>
      <c r="Q196" s="35">
        <v>0</v>
      </c>
      <c r="R196" s="35">
        <v>0</v>
      </c>
      <c r="S196" s="35">
        <v>0</v>
      </c>
      <c r="T196" s="35">
        <v>0</v>
      </c>
      <c r="U196" s="35">
        <v>0</v>
      </c>
      <c r="V196" s="18">
        <f t="shared" ca="1" si="16"/>
        <v>623</v>
      </c>
      <c r="W196" s="19">
        <f t="shared" ca="1" si="17"/>
        <v>0</v>
      </c>
      <c r="X196" s="19">
        <f t="shared" ca="1" si="18"/>
        <v>623</v>
      </c>
      <c r="Y196" s="19">
        <f t="shared" ca="1" si="19"/>
        <v>0</v>
      </c>
      <c r="Z196" s="19">
        <f t="shared" ca="1" si="20"/>
        <v>623</v>
      </c>
      <c r="AA196" s="18">
        <v>0</v>
      </c>
      <c r="AB196" s="19">
        <v>0</v>
      </c>
      <c r="AC196" s="19">
        <v>0</v>
      </c>
      <c r="AD196" s="18">
        <v>623</v>
      </c>
      <c r="AE196" s="19">
        <v>0</v>
      </c>
      <c r="AF196" s="19">
        <v>0</v>
      </c>
      <c r="AG196" s="19">
        <v>0</v>
      </c>
      <c r="AH196" s="19">
        <v>0</v>
      </c>
      <c r="AI196" s="19">
        <v>0</v>
      </c>
      <c r="AJ196" s="19">
        <v>0</v>
      </c>
    </row>
    <row r="197" spans="1:36" x14ac:dyDescent="0.2">
      <c r="A197" t="s">
        <v>26</v>
      </c>
      <c r="B197" t="s">
        <v>27</v>
      </c>
      <c r="C197" t="s">
        <v>19</v>
      </c>
      <c r="D197" t="s">
        <v>9</v>
      </c>
      <c r="F197" t="str">
        <f t="shared" si="14"/>
        <v>Trinidad &amp; Tobago [#Country] [WSl5y9jxCpC]|TX_CURR.N.Age_Sex_HIVStatus.T||45-49|Male</v>
      </c>
      <c r="G197" s="31">
        <v>559</v>
      </c>
      <c r="H197" s="31">
        <f t="shared" si="15"/>
        <v>0</v>
      </c>
      <c r="I197" s="31" cm="1">
        <f t="array" ref="I197">SUM(SUMIFS($L197:$U197,$L$14:$U$14,{"*TA*"}))</f>
        <v>559</v>
      </c>
      <c r="J197" s="31" cm="1">
        <f t="array" ref="J197">SUM(SUMIFS($O197:$U197,$O$14:$U$14,{"*DSD*"}))</f>
        <v>0</v>
      </c>
      <c r="K197" s="31" cm="1">
        <f t="array" ref="K197">SUM(SUMIFS($O197:$U197,$O$14:$U$14,{"*TA*"}))</f>
        <v>559</v>
      </c>
      <c r="L197" s="32">
        <v>0</v>
      </c>
      <c r="M197" s="33">
        <v>0</v>
      </c>
      <c r="N197" s="33">
        <v>0</v>
      </c>
      <c r="O197" s="34">
        <v>559</v>
      </c>
      <c r="P197" s="35">
        <v>0</v>
      </c>
      <c r="Q197" s="35">
        <v>0</v>
      </c>
      <c r="R197" s="35">
        <v>0</v>
      </c>
      <c r="S197" s="35">
        <v>0</v>
      </c>
      <c r="T197" s="35">
        <v>0</v>
      </c>
      <c r="U197" s="35">
        <v>0</v>
      </c>
      <c r="V197" s="18">
        <f t="shared" ca="1" si="16"/>
        <v>559</v>
      </c>
      <c r="W197" s="19">
        <f t="shared" ca="1" si="17"/>
        <v>0</v>
      </c>
      <c r="X197" s="19">
        <f t="shared" ca="1" si="18"/>
        <v>559</v>
      </c>
      <c r="Y197" s="19">
        <f t="shared" ca="1" si="19"/>
        <v>0</v>
      </c>
      <c r="Z197" s="19">
        <f t="shared" ca="1" si="20"/>
        <v>559</v>
      </c>
      <c r="AA197" s="18">
        <v>0</v>
      </c>
      <c r="AB197" s="19">
        <v>0</v>
      </c>
      <c r="AC197" s="19">
        <v>0</v>
      </c>
      <c r="AD197" s="18">
        <v>559</v>
      </c>
      <c r="AE197" s="19">
        <v>0</v>
      </c>
      <c r="AF197" s="19">
        <v>0</v>
      </c>
      <c r="AG197" s="19">
        <v>0</v>
      </c>
      <c r="AH197" s="19">
        <v>0</v>
      </c>
      <c r="AI197" s="19">
        <v>0</v>
      </c>
      <c r="AJ197" s="19">
        <v>0</v>
      </c>
    </row>
    <row r="198" spans="1:36" x14ac:dyDescent="0.2">
      <c r="A198" t="s">
        <v>26</v>
      </c>
      <c r="B198" t="s">
        <v>27</v>
      </c>
      <c r="C198" t="s">
        <v>20</v>
      </c>
      <c r="D198" t="s">
        <v>8</v>
      </c>
      <c r="F198" t="str">
        <f t="shared" si="14"/>
        <v>Trinidad &amp; Tobago [#Country] [WSl5y9jxCpC]|TX_CURR.N.Age_Sex_HIVStatus.T||50+|Female</v>
      </c>
      <c r="G198" s="31">
        <v>1271</v>
      </c>
      <c r="H198" s="31">
        <f t="shared" si="15"/>
        <v>0</v>
      </c>
      <c r="I198" s="31" cm="1">
        <f t="array" ref="I198">SUM(SUMIFS($L198:$U198,$L$14:$U$14,{"*TA*"}))</f>
        <v>1271</v>
      </c>
      <c r="J198" s="31" cm="1">
        <f t="array" ref="J198">SUM(SUMIFS($O198:$U198,$O$14:$U$14,{"*DSD*"}))</f>
        <v>0</v>
      </c>
      <c r="K198" s="31" cm="1">
        <f t="array" ref="K198">SUM(SUMIFS($O198:$U198,$O$14:$U$14,{"*TA*"}))</f>
        <v>1271</v>
      </c>
      <c r="L198" s="32">
        <v>0</v>
      </c>
      <c r="M198" s="33">
        <v>0</v>
      </c>
      <c r="N198" s="33">
        <v>0</v>
      </c>
      <c r="O198" s="34">
        <v>1271</v>
      </c>
      <c r="P198" s="35">
        <v>0</v>
      </c>
      <c r="Q198" s="35">
        <v>0</v>
      </c>
      <c r="R198" s="35">
        <v>0</v>
      </c>
      <c r="S198" s="35">
        <v>0</v>
      </c>
      <c r="T198" s="35">
        <v>0</v>
      </c>
      <c r="U198" s="35">
        <v>0</v>
      </c>
      <c r="V198" s="18">
        <f t="shared" ca="1" si="16"/>
        <v>1271</v>
      </c>
      <c r="W198" s="19">
        <f t="shared" ca="1" si="17"/>
        <v>0</v>
      </c>
      <c r="X198" s="19">
        <f t="shared" ca="1" si="18"/>
        <v>1271</v>
      </c>
      <c r="Y198" s="19">
        <f t="shared" ca="1" si="19"/>
        <v>0</v>
      </c>
      <c r="Z198" s="19">
        <f t="shared" ca="1" si="20"/>
        <v>1271</v>
      </c>
      <c r="AA198" s="18">
        <v>0</v>
      </c>
      <c r="AB198" s="19">
        <v>0</v>
      </c>
      <c r="AC198" s="19">
        <v>0</v>
      </c>
      <c r="AD198" s="18">
        <v>1271</v>
      </c>
      <c r="AE198" s="19">
        <v>0</v>
      </c>
      <c r="AF198" s="19">
        <v>0</v>
      </c>
      <c r="AG198" s="19">
        <v>0</v>
      </c>
      <c r="AH198" s="19">
        <v>0</v>
      </c>
      <c r="AI198" s="19">
        <v>0</v>
      </c>
      <c r="AJ198" s="19">
        <v>0</v>
      </c>
    </row>
    <row r="199" spans="1:36" x14ac:dyDescent="0.2">
      <c r="A199" t="s">
        <v>26</v>
      </c>
      <c r="B199" t="s">
        <v>27</v>
      </c>
      <c r="C199" t="s">
        <v>20</v>
      </c>
      <c r="D199" t="s">
        <v>9</v>
      </c>
      <c r="F199" t="str">
        <f t="shared" si="14"/>
        <v>Trinidad &amp; Tobago [#Country] [WSl5y9jxCpC]|TX_CURR.N.Age_Sex_HIVStatus.T||50+|Male</v>
      </c>
      <c r="G199" s="31">
        <v>1537</v>
      </c>
      <c r="H199" s="31">
        <f t="shared" si="15"/>
        <v>0</v>
      </c>
      <c r="I199" s="31" cm="1">
        <f t="array" ref="I199">SUM(SUMIFS($L199:$U199,$L$14:$U$14,{"*TA*"}))</f>
        <v>1537</v>
      </c>
      <c r="J199" s="31" cm="1">
        <f t="array" ref="J199">SUM(SUMIFS($O199:$U199,$O$14:$U$14,{"*DSD*"}))</f>
        <v>0</v>
      </c>
      <c r="K199" s="31" cm="1">
        <f t="array" ref="K199">SUM(SUMIFS($O199:$U199,$O$14:$U$14,{"*TA*"}))</f>
        <v>1537</v>
      </c>
      <c r="L199" s="32">
        <v>0</v>
      </c>
      <c r="M199" s="33">
        <v>0</v>
      </c>
      <c r="N199" s="33">
        <v>0</v>
      </c>
      <c r="O199" s="34">
        <v>1537</v>
      </c>
      <c r="P199" s="35">
        <v>0</v>
      </c>
      <c r="Q199" s="35">
        <v>0</v>
      </c>
      <c r="R199" s="35">
        <v>0</v>
      </c>
      <c r="S199" s="35">
        <v>0</v>
      </c>
      <c r="T199" s="35">
        <v>0</v>
      </c>
      <c r="U199" s="35">
        <v>0</v>
      </c>
      <c r="V199" s="18">
        <f t="shared" ca="1" si="16"/>
        <v>1537</v>
      </c>
      <c r="W199" s="19">
        <f t="shared" ca="1" si="17"/>
        <v>0</v>
      </c>
      <c r="X199" s="19">
        <f t="shared" ca="1" si="18"/>
        <v>1537</v>
      </c>
      <c r="Y199" s="19">
        <f t="shared" ca="1" si="19"/>
        <v>0</v>
      </c>
      <c r="Z199" s="19">
        <f t="shared" ca="1" si="20"/>
        <v>1537</v>
      </c>
      <c r="AA199" s="18">
        <v>0</v>
      </c>
      <c r="AB199" s="19">
        <v>0</v>
      </c>
      <c r="AC199" s="19">
        <v>0</v>
      </c>
      <c r="AD199" s="18">
        <v>1537</v>
      </c>
      <c r="AE199" s="19">
        <v>0</v>
      </c>
      <c r="AF199" s="19">
        <v>0</v>
      </c>
      <c r="AG199" s="19">
        <v>0</v>
      </c>
      <c r="AH199" s="19">
        <v>0</v>
      </c>
      <c r="AI199" s="19">
        <v>0</v>
      </c>
      <c r="AJ199" s="19">
        <v>0</v>
      </c>
    </row>
    <row r="200" spans="1:36" x14ac:dyDescent="0.2">
      <c r="A200" t="s">
        <v>26</v>
      </c>
      <c r="B200" t="s">
        <v>28</v>
      </c>
      <c r="C200" t="s">
        <v>12</v>
      </c>
      <c r="D200" t="s">
        <v>9</v>
      </c>
      <c r="F200" t="str">
        <f t="shared" si="14"/>
        <v>Trinidad &amp; Tobago [#Country] [WSl5y9jxCpC]|TX_NEW.N.Age_Sex_HIVStatus.T||10-14|Male</v>
      </c>
      <c r="G200" s="31">
        <v>1</v>
      </c>
      <c r="H200" s="31">
        <f t="shared" si="15"/>
        <v>0</v>
      </c>
      <c r="I200" s="31" cm="1">
        <f t="array" ref="I200">SUM(SUMIFS($L200:$U200,$L$14:$U$14,{"*TA*"}))</f>
        <v>1</v>
      </c>
      <c r="J200" s="31" cm="1">
        <f t="array" ref="J200">SUM(SUMIFS($O200:$U200,$O$14:$U$14,{"*DSD*"}))</f>
        <v>0</v>
      </c>
      <c r="K200" s="31" cm="1">
        <f t="array" ref="K200">SUM(SUMIFS($O200:$U200,$O$14:$U$14,{"*TA*"}))</f>
        <v>1</v>
      </c>
      <c r="L200" s="32">
        <v>0</v>
      </c>
      <c r="M200" s="33">
        <v>0</v>
      </c>
      <c r="N200" s="33">
        <v>0</v>
      </c>
      <c r="O200" s="34">
        <v>1</v>
      </c>
      <c r="P200" s="35">
        <v>0</v>
      </c>
      <c r="Q200" s="35">
        <v>0</v>
      </c>
      <c r="R200" s="35">
        <v>0</v>
      </c>
      <c r="S200" s="35">
        <v>0</v>
      </c>
      <c r="T200" s="35">
        <v>0</v>
      </c>
      <c r="U200" s="35">
        <v>0</v>
      </c>
      <c r="V200" s="18">
        <f t="shared" ca="1" si="16"/>
        <v>1</v>
      </c>
      <c r="W200" s="19">
        <f t="shared" ca="1" si="17"/>
        <v>0</v>
      </c>
      <c r="X200" s="19">
        <f t="shared" ca="1" si="18"/>
        <v>1</v>
      </c>
      <c r="Y200" s="19">
        <f t="shared" ca="1" si="19"/>
        <v>0</v>
      </c>
      <c r="Z200" s="19">
        <f t="shared" ca="1" si="20"/>
        <v>1</v>
      </c>
      <c r="AA200" s="18">
        <v>0</v>
      </c>
      <c r="AB200" s="19">
        <v>0</v>
      </c>
      <c r="AC200" s="19">
        <v>0</v>
      </c>
      <c r="AD200" s="18">
        <v>1</v>
      </c>
      <c r="AE200" s="19">
        <v>0</v>
      </c>
      <c r="AF200" s="19">
        <v>0</v>
      </c>
      <c r="AG200" s="19">
        <v>0</v>
      </c>
      <c r="AH200" s="19">
        <v>0</v>
      </c>
      <c r="AI200" s="19">
        <v>0</v>
      </c>
      <c r="AJ200" s="19">
        <v>0</v>
      </c>
    </row>
    <row r="201" spans="1:36" x14ac:dyDescent="0.2">
      <c r="A201" t="s">
        <v>26</v>
      </c>
      <c r="B201" t="s">
        <v>28</v>
      </c>
      <c r="C201" t="s">
        <v>13</v>
      </c>
      <c r="D201" t="s">
        <v>8</v>
      </c>
      <c r="F201" t="str">
        <f t="shared" si="14"/>
        <v>Trinidad &amp; Tobago [#Country] [WSl5y9jxCpC]|TX_NEW.N.Age_Sex_HIVStatus.T||15-19|Female</v>
      </c>
      <c r="G201" s="31">
        <v>2</v>
      </c>
      <c r="H201" s="31">
        <f t="shared" si="15"/>
        <v>0</v>
      </c>
      <c r="I201" s="31" cm="1">
        <f t="array" ref="I201">SUM(SUMIFS($L201:$U201,$L$14:$U$14,{"*TA*"}))</f>
        <v>2</v>
      </c>
      <c r="J201" s="31" cm="1">
        <f t="array" ref="J201">SUM(SUMIFS($O201:$U201,$O$14:$U$14,{"*DSD*"}))</f>
        <v>0</v>
      </c>
      <c r="K201" s="31" cm="1">
        <f t="array" ref="K201">SUM(SUMIFS($O201:$U201,$O$14:$U$14,{"*TA*"}))</f>
        <v>2</v>
      </c>
      <c r="L201" s="32">
        <v>0</v>
      </c>
      <c r="M201" s="33">
        <v>0</v>
      </c>
      <c r="N201" s="33">
        <v>0</v>
      </c>
      <c r="O201" s="34">
        <v>2</v>
      </c>
      <c r="P201" s="35">
        <v>0</v>
      </c>
      <c r="Q201" s="35">
        <v>0</v>
      </c>
      <c r="R201" s="35">
        <v>0</v>
      </c>
      <c r="S201" s="35">
        <v>0</v>
      </c>
      <c r="T201" s="35">
        <v>0</v>
      </c>
      <c r="U201" s="35">
        <v>0</v>
      </c>
      <c r="V201" s="18">
        <f t="shared" ca="1" si="16"/>
        <v>2</v>
      </c>
      <c r="W201" s="19">
        <f t="shared" ca="1" si="17"/>
        <v>0</v>
      </c>
      <c r="X201" s="19">
        <f t="shared" ca="1" si="18"/>
        <v>2</v>
      </c>
      <c r="Y201" s="19">
        <f t="shared" ca="1" si="19"/>
        <v>0</v>
      </c>
      <c r="Z201" s="19">
        <f t="shared" ca="1" si="20"/>
        <v>2</v>
      </c>
      <c r="AA201" s="18">
        <v>0</v>
      </c>
      <c r="AB201" s="19">
        <v>0</v>
      </c>
      <c r="AC201" s="19">
        <v>0</v>
      </c>
      <c r="AD201" s="18">
        <v>2</v>
      </c>
      <c r="AE201" s="19">
        <v>0</v>
      </c>
      <c r="AF201" s="19">
        <v>0</v>
      </c>
      <c r="AG201" s="19">
        <v>0</v>
      </c>
      <c r="AH201" s="19">
        <v>0</v>
      </c>
      <c r="AI201" s="19">
        <v>0</v>
      </c>
      <c r="AJ201" s="19">
        <v>0</v>
      </c>
    </row>
    <row r="202" spans="1:36" x14ac:dyDescent="0.2">
      <c r="A202" t="s">
        <v>26</v>
      </c>
      <c r="B202" t="s">
        <v>28</v>
      </c>
      <c r="C202" t="s">
        <v>13</v>
      </c>
      <c r="D202" t="s">
        <v>9</v>
      </c>
      <c r="F202" t="str">
        <f t="shared" si="14"/>
        <v>Trinidad &amp; Tobago [#Country] [WSl5y9jxCpC]|TX_NEW.N.Age_Sex_HIVStatus.T||15-19|Male</v>
      </c>
      <c r="G202" s="31">
        <v>1</v>
      </c>
      <c r="H202" s="31">
        <f t="shared" si="15"/>
        <v>0</v>
      </c>
      <c r="I202" s="31" cm="1">
        <f t="array" ref="I202">SUM(SUMIFS($L202:$U202,$L$14:$U$14,{"*TA*"}))</f>
        <v>1</v>
      </c>
      <c r="J202" s="31" cm="1">
        <f t="array" ref="J202">SUM(SUMIFS($O202:$U202,$O$14:$U$14,{"*DSD*"}))</f>
        <v>0</v>
      </c>
      <c r="K202" s="31" cm="1">
        <f t="array" ref="K202">SUM(SUMIFS($O202:$U202,$O$14:$U$14,{"*TA*"}))</f>
        <v>1</v>
      </c>
      <c r="L202" s="32">
        <v>0</v>
      </c>
      <c r="M202" s="33">
        <v>0</v>
      </c>
      <c r="N202" s="33">
        <v>0</v>
      </c>
      <c r="O202" s="34">
        <v>1</v>
      </c>
      <c r="P202" s="35">
        <v>0</v>
      </c>
      <c r="Q202" s="35">
        <v>0</v>
      </c>
      <c r="R202" s="35">
        <v>0</v>
      </c>
      <c r="S202" s="35">
        <v>0</v>
      </c>
      <c r="T202" s="35">
        <v>0</v>
      </c>
      <c r="U202" s="35">
        <v>0</v>
      </c>
      <c r="V202" s="18">
        <f t="shared" ca="1" si="16"/>
        <v>1</v>
      </c>
      <c r="W202" s="19">
        <f t="shared" ca="1" si="17"/>
        <v>0</v>
      </c>
      <c r="X202" s="19">
        <f t="shared" ca="1" si="18"/>
        <v>1</v>
      </c>
      <c r="Y202" s="19">
        <f t="shared" ca="1" si="19"/>
        <v>0</v>
      </c>
      <c r="Z202" s="19">
        <f t="shared" ca="1" si="20"/>
        <v>1</v>
      </c>
      <c r="AA202" s="18">
        <v>0</v>
      </c>
      <c r="AB202" s="19">
        <v>0</v>
      </c>
      <c r="AC202" s="19">
        <v>0</v>
      </c>
      <c r="AD202" s="18">
        <v>1</v>
      </c>
      <c r="AE202" s="19">
        <v>0</v>
      </c>
      <c r="AF202" s="19">
        <v>0</v>
      </c>
      <c r="AG202" s="19">
        <v>0</v>
      </c>
      <c r="AH202" s="19">
        <v>0</v>
      </c>
      <c r="AI202" s="19">
        <v>0</v>
      </c>
      <c r="AJ202" s="19">
        <v>0</v>
      </c>
    </row>
    <row r="203" spans="1:36" x14ac:dyDescent="0.2">
      <c r="A203" t="s">
        <v>26</v>
      </c>
      <c r="B203" t="s">
        <v>28</v>
      </c>
      <c r="C203" t="s">
        <v>14</v>
      </c>
      <c r="D203" t="s">
        <v>8</v>
      </c>
      <c r="F203" t="str">
        <f t="shared" si="14"/>
        <v>Trinidad &amp; Tobago [#Country] [WSl5y9jxCpC]|TX_NEW.N.Age_Sex_HIVStatus.T||20-24|Female</v>
      </c>
      <c r="G203" s="31">
        <v>3</v>
      </c>
      <c r="H203" s="31">
        <f t="shared" si="15"/>
        <v>0</v>
      </c>
      <c r="I203" s="31" cm="1">
        <f t="array" ref="I203">SUM(SUMIFS($L203:$U203,$L$14:$U$14,{"*TA*"}))</f>
        <v>3</v>
      </c>
      <c r="J203" s="31" cm="1">
        <f t="array" ref="J203">SUM(SUMIFS($O203:$U203,$O$14:$U$14,{"*DSD*"}))</f>
        <v>0</v>
      </c>
      <c r="K203" s="31" cm="1">
        <f t="array" ref="K203">SUM(SUMIFS($O203:$U203,$O$14:$U$14,{"*TA*"}))</f>
        <v>3</v>
      </c>
      <c r="L203" s="32">
        <v>0</v>
      </c>
      <c r="M203" s="33">
        <v>0</v>
      </c>
      <c r="N203" s="33">
        <v>0</v>
      </c>
      <c r="O203" s="34">
        <v>3</v>
      </c>
      <c r="P203" s="35">
        <v>0</v>
      </c>
      <c r="Q203" s="35">
        <v>0</v>
      </c>
      <c r="R203" s="35">
        <v>0</v>
      </c>
      <c r="S203" s="35">
        <v>0</v>
      </c>
      <c r="T203" s="35">
        <v>0</v>
      </c>
      <c r="U203" s="35">
        <v>0</v>
      </c>
      <c r="V203" s="18">
        <f t="shared" ca="1" si="16"/>
        <v>3</v>
      </c>
      <c r="W203" s="19">
        <f t="shared" ca="1" si="17"/>
        <v>0</v>
      </c>
      <c r="X203" s="19">
        <f t="shared" ca="1" si="18"/>
        <v>3</v>
      </c>
      <c r="Y203" s="19">
        <f t="shared" ca="1" si="19"/>
        <v>0</v>
      </c>
      <c r="Z203" s="19">
        <f t="shared" ca="1" si="20"/>
        <v>3</v>
      </c>
      <c r="AA203" s="18">
        <v>0</v>
      </c>
      <c r="AB203" s="19">
        <v>0</v>
      </c>
      <c r="AC203" s="19">
        <v>0</v>
      </c>
      <c r="AD203" s="18">
        <v>3</v>
      </c>
      <c r="AE203" s="19">
        <v>0</v>
      </c>
      <c r="AF203" s="19">
        <v>0</v>
      </c>
      <c r="AG203" s="19">
        <v>0</v>
      </c>
      <c r="AH203" s="19">
        <v>0</v>
      </c>
      <c r="AI203" s="19">
        <v>0</v>
      </c>
      <c r="AJ203" s="19">
        <v>0</v>
      </c>
    </row>
    <row r="204" spans="1:36" x14ac:dyDescent="0.2">
      <c r="A204" t="s">
        <v>26</v>
      </c>
      <c r="B204" t="s">
        <v>28</v>
      </c>
      <c r="C204" t="s">
        <v>14</v>
      </c>
      <c r="D204" t="s">
        <v>9</v>
      </c>
      <c r="F204" t="str">
        <f t="shared" si="14"/>
        <v>Trinidad &amp; Tobago [#Country] [WSl5y9jxCpC]|TX_NEW.N.Age_Sex_HIVStatus.T||20-24|Male</v>
      </c>
      <c r="G204" s="31">
        <v>4</v>
      </c>
      <c r="H204" s="31">
        <f t="shared" si="15"/>
        <v>0</v>
      </c>
      <c r="I204" s="31" cm="1">
        <f t="array" ref="I204">SUM(SUMIFS($L204:$U204,$L$14:$U$14,{"*TA*"}))</f>
        <v>4</v>
      </c>
      <c r="J204" s="31" cm="1">
        <f t="array" ref="J204">SUM(SUMIFS($O204:$U204,$O$14:$U$14,{"*DSD*"}))</f>
        <v>0</v>
      </c>
      <c r="K204" s="31" cm="1">
        <f t="array" ref="K204">SUM(SUMIFS($O204:$U204,$O$14:$U$14,{"*TA*"}))</f>
        <v>4</v>
      </c>
      <c r="L204" s="32">
        <v>0</v>
      </c>
      <c r="M204" s="33">
        <v>0</v>
      </c>
      <c r="N204" s="33">
        <v>0</v>
      </c>
      <c r="O204" s="34">
        <v>4</v>
      </c>
      <c r="P204" s="35">
        <v>0</v>
      </c>
      <c r="Q204" s="35">
        <v>0</v>
      </c>
      <c r="R204" s="35">
        <v>0</v>
      </c>
      <c r="S204" s="35">
        <v>0</v>
      </c>
      <c r="T204" s="35">
        <v>0</v>
      </c>
      <c r="U204" s="35">
        <v>0</v>
      </c>
      <c r="V204" s="18">
        <f t="shared" ca="1" si="16"/>
        <v>4</v>
      </c>
      <c r="W204" s="19">
        <f t="shared" ca="1" si="17"/>
        <v>0</v>
      </c>
      <c r="X204" s="19">
        <f t="shared" ca="1" si="18"/>
        <v>4</v>
      </c>
      <c r="Y204" s="19">
        <f t="shared" ca="1" si="19"/>
        <v>0</v>
      </c>
      <c r="Z204" s="19">
        <f t="shared" ca="1" si="20"/>
        <v>4</v>
      </c>
      <c r="AA204" s="18">
        <v>0</v>
      </c>
      <c r="AB204" s="19">
        <v>0</v>
      </c>
      <c r="AC204" s="19">
        <v>0</v>
      </c>
      <c r="AD204" s="18">
        <v>4</v>
      </c>
      <c r="AE204" s="19">
        <v>0</v>
      </c>
      <c r="AF204" s="19">
        <v>0</v>
      </c>
      <c r="AG204" s="19">
        <v>0</v>
      </c>
      <c r="AH204" s="19">
        <v>0</v>
      </c>
      <c r="AI204" s="19">
        <v>0</v>
      </c>
      <c r="AJ204" s="19">
        <v>0</v>
      </c>
    </row>
    <row r="205" spans="1:36" x14ac:dyDescent="0.2">
      <c r="A205" t="s">
        <v>26</v>
      </c>
      <c r="B205" t="s">
        <v>28</v>
      </c>
      <c r="C205" t="s">
        <v>15</v>
      </c>
      <c r="D205" t="s">
        <v>8</v>
      </c>
      <c r="F205" t="str">
        <f t="shared" si="14"/>
        <v>Trinidad &amp; Tobago [#Country] [WSl5y9jxCpC]|TX_NEW.N.Age_Sex_HIVStatus.T||25-29|Female</v>
      </c>
      <c r="G205" s="31">
        <v>7</v>
      </c>
      <c r="H205" s="31">
        <f t="shared" si="15"/>
        <v>0</v>
      </c>
      <c r="I205" s="31" cm="1">
        <f t="array" ref="I205">SUM(SUMIFS($L205:$U205,$L$14:$U$14,{"*TA*"}))</f>
        <v>7</v>
      </c>
      <c r="J205" s="31" cm="1">
        <f t="array" ref="J205">SUM(SUMIFS($O205:$U205,$O$14:$U$14,{"*DSD*"}))</f>
        <v>0</v>
      </c>
      <c r="K205" s="31" cm="1">
        <f t="array" ref="K205">SUM(SUMIFS($O205:$U205,$O$14:$U$14,{"*TA*"}))</f>
        <v>7</v>
      </c>
      <c r="L205" s="32">
        <v>0</v>
      </c>
      <c r="M205" s="33">
        <v>0</v>
      </c>
      <c r="N205" s="33">
        <v>0</v>
      </c>
      <c r="O205" s="34">
        <v>7</v>
      </c>
      <c r="P205" s="35">
        <v>0</v>
      </c>
      <c r="Q205" s="35">
        <v>0</v>
      </c>
      <c r="R205" s="35">
        <v>0</v>
      </c>
      <c r="S205" s="35">
        <v>0</v>
      </c>
      <c r="T205" s="35">
        <v>0</v>
      </c>
      <c r="U205" s="35">
        <v>0</v>
      </c>
      <c r="V205" s="18">
        <f t="shared" ca="1" si="16"/>
        <v>7</v>
      </c>
      <c r="W205" s="19">
        <f t="shared" ca="1" si="17"/>
        <v>0</v>
      </c>
      <c r="X205" s="19">
        <f t="shared" ca="1" si="18"/>
        <v>7</v>
      </c>
      <c r="Y205" s="19">
        <f t="shared" ca="1" si="19"/>
        <v>0</v>
      </c>
      <c r="Z205" s="19">
        <f t="shared" ca="1" si="20"/>
        <v>7</v>
      </c>
      <c r="AA205" s="18">
        <v>0</v>
      </c>
      <c r="AB205" s="19">
        <v>0</v>
      </c>
      <c r="AC205" s="19">
        <v>0</v>
      </c>
      <c r="AD205" s="18">
        <v>7</v>
      </c>
      <c r="AE205" s="19">
        <v>0</v>
      </c>
      <c r="AF205" s="19">
        <v>0</v>
      </c>
      <c r="AG205" s="19">
        <v>0</v>
      </c>
      <c r="AH205" s="19">
        <v>0</v>
      </c>
      <c r="AI205" s="19">
        <v>0</v>
      </c>
      <c r="AJ205" s="19">
        <v>0</v>
      </c>
    </row>
    <row r="206" spans="1:36" x14ac:dyDescent="0.2">
      <c r="A206" t="s">
        <v>26</v>
      </c>
      <c r="B206" t="s">
        <v>28</v>
      </c>
      <c r="C206" t="s">
        <v>15</v>
      </c>
      <c r="D206" t="s">
        <v>9</v>
      </c>
      <c r="F206" t="str">
        <f t="shared" si="14"/>
        <v>Trinidad &amp; Tobago [#Country] [WSl5y9jxCpC]|TX_NEW.N.Age_Sex_HIVStatus.T||25-29|Male</v>
      </c>
      <c r="G206" s="31">
        <v>6</v>
      </c>
      <c r="H206" s="31">
        <f t="shared" si="15"/>
        <v>0</v>
      </c>
      <c r="I206" s="31" cm="1">
        <f t="array" ref="I206">SUM(SUMIFS($L206:$U206,$L$14:$U$14,{"*TA*"}))</f>
        <v>6</v>
      </c>
      <c r="J206" s="31" cm="1">
        <f t="array" ref="J206">SUM(SUMIFS($O206:$U206,$O$14:$U$14,{"*DSD*"}))</f>
        <v>0</v>
      </c>
      <c r="K206" s="31" cm="1">
        <f t="array" ref="K206">SUM(SUMIFS($O206:$U206,$O$14:$U$14,{"*TA*"}))</f>
        <v>6</v>
      </c>
      <c r="L206" s="32">
        <v>0</v>
      </c>
      <c r="M206" s="33">
        <v>0</v>
      </c>
      <c r="N206" s="33">
        <v>0</v>
      </c>
      <c r="O206" s="34">
        <v>6</v>
      </c>
      <c r="P206" s="35">
        <v>0</v>
      </c>
      <c r="Q206" s="35">
        <v>0</v>
      </c>
      <c r="R206" s="35">
        <v>0</v>
      </c>
      <c r="S206" s="35">
        <v>0</v>
      </c>
      <c r="T206" s="35">
        <v>0</v>
      </c>
      <c r="U206" s="35">
        <v>0</v>
      </c>
      <c r="V206" s="18">
        <f t="shared" ca="1" si="16"/>
        <v>6</v>
      </c>
      <c r="W206" s="19">
        <f t="shared" ca="1" si="17"/>
        <v>0</v>
      </c>
      <c r="X206" s="19">
        <f t="shared" ca="1" si="18"/>
        <v>6</v>
      </c>
      <c r="Y206" s="19">
        <f t="shared" ca="1" si="19"/>
        <v>0</v>
      </c>
      <c r="Z206" s="19">
        <f t="shared" ca="1" si="20"/>
        <v>6</v>
      </c>
      <c r="AA206" s="18">
        <v>0</v>
      </c>
      <c r="AB206" s="19">
        <v>0</v>
      </c>
      <c r="AC206" s="19">
        <v>0</v>
      </c>
      <c r="AD206" s="18">
        <v>6</v>
      </c>
      <c r="AE206" s="19">
        <v>0</v>
      </c>
      <c r="AF206" s="19">
        <v>0</v>
      </c>
      <c r="AG206" s="19">
        <v>0</v>
      </c>
      <c r="AH206" s="19">
        <v>0</v>
      </c>
      <c r="AI206" s="19">
        <v>0</v>
      </c>
      <c r="AJ206" s="19">
        <v>0</v>
      </c>
    </row>
    <row r="207" spans="1:36" x14ac:dyDescent="0.2">
      <c r="A207" t="s">
        <v>26</v>
      </c>
      <c r="B207" t="s">
        <v>28</v>
      </c>
      <c r="C207" t="s">
        <v>16</v>
      </c>
      <c r="D207" t="s">
        <v>8</v>
      </c>
      <c r="F207" t="str">
        <f t="shared" si="14"/>
        <v>Trinidad &amp; Tobago [#Country] [WSl5y9jxCpC]|TX_NEW.N.Age_Sex_HIVStatus.T||30-34|Female</v>
      </c>
      <c r="G207" s="31">
        <v>13</v>
      </c>
      <c r="H207" s="31">
        <f t="shared" si="15"/>
        <v>0</v>
      </c>
      <c r="I207" s="31" cm="1">
        <f t="array" ref="I207">SUM(SUMIFS($L207:$U207,$L$14:$U$14,{"*TA*"}))</f>
        <v>13</v>
      </c>
      <c r="J207" s="31" cm="1">
        <f t="array" ref="J207">SUM(SUMIFS($O207:$U207,$O$14:$U$14,{"*DSD*"}))</f>
        <v>0</v>
      </c>
      <c r="K207" s="31" cm="1">
        <f t="array" ref="K207">SUM(SUMIFS($O207:$U207,$O$14:$U$14,{"*TA*"}))</f>
        <v>13</v>
      </c>
      <c r="L207" s="32">
        <v>0</v>
      </c>
      <c r="M207" s="33">
        <v>0</v>
      </c>
      <c r="N207" s="33">
        <v>0</v>
      </c>
      <c r="O207" s="34">
        <v>13</v>
      </c>
      <c r="P207" s="35">
        <v>0</v>
      </c>
      <c r="Q207" s="35">
        <v>0</v>
      </c>
      <c r="R207" s="35">
        <v>0</v>
      </c>
      <c r="S207" s="35">
        <v>0</v>
      </c>
      <c r="T207" s="35">
        <v>0</v>
      </c>
      <c r="U207" s="35">
        <v>0</v>
      </c>
      <c r="V207" s="18">
        <f t="shared" ca="1" si="16"/>
        <v>13</v>
      </c>
      <c r="W207" s="19">
        <f t="shared" ca="1" si="17"/>
        <v>0</v>
      </c>
      <c r="X207" s="19">
        <f t="shared" ca="1" si="18"/>
        <v>13</v>
      </c>
      <c r="Y207" s="19">
        <f t="shared" ca="1" si="19"/>
        <v>0</v>
      </c>
      <c r="Z207" s="19">
        <f t="shared" ca="1" si="20"/>
        <v>13</v>
      </c>
      <c r="AA207" s="18">
        <v>0</v>
      </c>
      <c r="AB207" s="19">
        <v>0</v>
      </c>
      <c r="AC207" s="19">
        <v>0</v>
      </c>
      <c r="AD207" s="18">
        <v>13</v>
      </c>
      <c r="AE207" s="19">
        <v>0</v>
      </c>
      <c r="AF207" s="19">
        <v>0</v>
      </c>
      <c r="AG207" s="19">
        <v>0</v>
      </c>
      <c r="AH207" s="19">
        <v>0</v>
      </c>
      <c r="AI207" s="19">
        <v>0</v>
      </c>
      <c r="AJ207" s="19">
        <v>0</v>
      </c>
    </row>
    <row r="208" spans="1:36" x14ac:dyDescent="0.2">
      <c r="A208" t="s">
        <v>26</v>
      </c>
      <c r="B208" t="s">
        <v>28</v>
      </c>
      <c r="C208" t="s">
        <v>16</v>
      </c>
      <c r="D208" t="s">
        <v>9</v>
      </c>
      <c r="F208" t="str">
        <f t="shared" ref="F208:F271" si="21">$A208&amp;"|"&amp;$B208&amp;"|"&amp;IF($C208&lt;&gt;"","|"&amp;$C208,"")&amp;IF($D208&lt;&gt;"","|"&amp;$D208,"")&amp;IF($E208&lt;&gt;"","|"&amp;$E208,"")</f>
        <v>Trinidad &amp; Tobago [#Country] [WSl5y9jxCpC]|TX_NEW.N.Age_Sex_HIVStatus.T||30-34|Male</v>
      </c>
      <c r="G208" s="31">
        <v>92</v>
      </c>
      <c r="H208" s="31">
        <f t="shared" ref="H208:H271" si="22">SUM(SUMIFS($L208:$U208,$L$14:$U$14,"*DSD*"))</f>
        <v>0</v>
      </c>
      <c r="I208" s="31" cm="1">
        <f t="array" ref="I208">SUM(SUMIFS($L208:$U208,$L$14:$U$14,{"*TA*"}))</f>
        <v>92</v>
      </c>
      <c r="J208" s="31" cm="1">
        <f t="array" ref="J208">SUM(SUMIFS($O208:$U208,$O$14:$U$14,{"*DSD*"}))</f>
        <v>0</v>
      </c>
      <c r="K208" s="31" cm="1">
        <f t="array" ref="K208">SUM(SUMIFS($O208:$U208,$O$14:$U$14,{"*TA*"}))</f>
        <v>92</v>
      </c>
      <c r="L208" s="32">
        <v>0</v>
      </c>
      <c r="M208" s="33">
        <v>0</v>
      </c>
      <c r="N208" s="33">
        <v>0</v>
      </c>
      <c r="O208" s="34">
        <v>92</v>
      </c>
      <c r="P208" s="35">
        <v>0</v>
      </c>
      <c r="Q208" s="35">
        <v>0</v>
      </c>
      <c r="R208" s="35">
        <v>0</v>
      </c>
      <c r="S208" s="35">
        <v>0</v>
      </c>
      <c r="T208" s="35">
        <v>0</v>
      </c>
      <c r="U208" s="35">
        <v>0</v>
      </c>
      <c r="V208" s="18">
        <f t="shared" ref="V208:V271" ca="1" si="23">SUM(OFFSET($AA208,0,0,,$V$4))</f>
        <v>92</v>
      </c>
      <c r="W208" s="19">
        <f t="shared" ref="W208:W271" ca="1" si="24">SUMIFS(OFFSET($AA208,0,0,,$V$4),OFFSET($AA$14,0,0,,$V$4),"*DSD*")</f>
        <v>0</v>
      </c>
      <c r="X208" s="19">
        <f t="shared" ref="X208:X271" ca="1" si="25">SUMIFS(OFFSET($AA208,0,0,,$V$4),OFFSET($AA$14,0,0,,$V$4),"*TA*")</f>
        <v>92</v>
      </c>
      <c r="Y208" s="19">
        <f t="shared" ref="Y208:Y271" ca="1" si="26">SUMIFS(OFFSET($AD208,0,0,,$V$4-3),OFFSET($AD$14,0,0,,$V$4-3),"*DSD*")</f>
        <v>0</v>
      </c>
      <c r="Z208" s="19">
        <f t="shared" ref="Z208:Z271" ca="1" si="27">SUMIFS(OFFSET($AD208,0,0,,$V$4-3),OFFSET($AD$14,0,0,,$V$4-3),"*TA*")</f>
        <v>92</v>
      </c>
      <c r="AA208" s="18">
        <v>0</v>
      </c>
      <c r="AB208" s="19">
        <v>0</v>
      </c>
      <c r="AC208" s="19">
        <v>0</v>
      </c>
      <c r="AD208" s="18">
        <v>92</v>
      </c>
      <c r="AE208" s="19">
        <v>0</v>
      </c>
      <c r="AF208" s="19">
        <v>0</v>
      </c>
      <c r="AG208" s="19">
        <v>0</v>
      </c>
      <c r="AH208" s="19">
        <v>0</v>
      </c>
      <c r="AI208" s="19">
        <v>0</v>
      </c>
      <c r="AJ208" s="19">
        <v>0</v>
      </c>
    </row>
    <row r="209" spans="1:36" x14ac:dyDescent="0.2">
      <c r="A209" t="s">
        <v>26</v>
      </c>
      <c r="B209" t="s">
        <v>28</v>
      </c>
      <c r="C209" t="s">
        <v>17</v>
      </c>
      <c r="D209" t="s">
        <v>8</v>
      </c>
      <c r="F209" t="str">
        <f t="shared" si="21"/>
        <v>Trinidad &amp; Tobago [#Country] [WSl5y9jxCpC]|TX_NEW.N.Age_Sex_HIVStatus.T||35-39|Female</v>
      </c>
      <c r="G209" s="31">
        <v>37</v>
      </c>
      <c r="H209" s="31">
        <f t="shared" si="22"/>
        <v>0</v>
      </c>
      <c r="I209" s="31" cm="1">
        <f t="array" ref="I209">SUM(SUMIFS($L209:$U209,$L$14:$U$14,{"*TA*"}))</f>
        <v>37</v>
      </c>
      <c r="J209" s="31" cm="1">
        <f t="array" ref="J209">SUM(SUMIFS($O209:$U209,$O$14:$U$14,{"*DSD*"}))</f>
        <v>0</v>
      </c>
      <c r="K209" s="31" cm="1">
        <f t="array" ref="K209">SUM(SUMIFS($O209:$U209,$O$14:$U$14,{"*TA*"}))</f>
        <v>37</v>
      </c>
      <c r="L209" s="32">
        <v>0</v>
      </c>
      <c r="M209" s="33">
        <v>0</v>
      </c>
      <c r="N209" s="33">
        <v>0</v>
      </c>
      <c r="O209" s="34">
        <v>37</v>
      </c>
      <c r="P209" s="35">
        <v>0</v>
      </c>
      <c r="Q209" s="35">
        <v>0</v>
      </c>
      <c r="R209" s="35">
        <v>0</v>
      </c>
      <c r="S209" s="35">
        <v>0</v>
      </c>
      <c r="T209" s="35">
        <v>0</v>
      </c>
      <c r="U209" s="35">
        <v>0</v>
      </c>
      <c r="V209" s="18">
        <f t="shared" ca="1" si="23"/>
        <v>37</v>
      </c>
      <c r="W209" s="19">
        <f t="shared" ca="1" si="24"/>
        <v>0</v>
      </c>
      <c r="X209" s="19">
        <f t="shared" ca="1" si="25"/>
        <v>37</v>
      </c>
      <c r="Y209" s="19">
        <f t="shared" ca="1" si="26"/>
        <v>0</v>
      </c>
      <c r="Z209" s="19">
        <f t="shared" ca="1" si="27"/>
        <v>37</v>
      </c>
      <c r="AA209" s="18">
        <v>0</v>
      </c>
      <c r="AB209" s="19">
        <v>0</v>
      </c>
      <c r="AC209" s="19">
        <v>0</v>
      </c>
      <c r="AD209" s="18">
        <v>37</v>
      </c>
      <c r="AE209" s="19">
        <v>0</v>
      </c>
      <c r="AF209" s="19">
        <v>0</v>
      </c>
      <c r="AG209" s="19">
        <v>0</v>
      </c>
      <c r="AH209" s="19">
        <v>0</v>
      </c>
      <c r="AI209" s="19">
        <v>0</v>
      </c>
      <c r="AJ209" s="19">
        <v>0</v>
      </c>
    </row>
    <row r="210" spans="1:36" x14ac:dyDescent="0.2">
      <c r="A210" t="s">
        <v>26</v>
      </c>
      <c r="B210" t="s">
        <v>28</v>
      </c>
      <c r="C210" t="s">
        <v>17</v>
      </c>
      <c r="D210" t="s">
        <v>9</v>
      </c>
      <c r="F210" t="str">
        <f t="shared" si="21"/>
        <v>Trinidad &amp; Tobago [#Country] [WSl5y9jxCpC]|TX_NEW.N.Age_Sex_HIVStatus.T||35-39|Male</v>
      </c>
      <c r="G210" s="31">
        <v>118</v>
      </c>
      <c r="H210" s="31">
        <f t="shared" si="22"/>
        <v>0</v>
      </c>
      <c r="I210" s="31" cm="1">
        <f t="array" ref="I210">SUM(SUMIFS($L210:$U210,$L$14:$U$14,{"*TA*"}))</f>
        <v>118</v>
      </c>
      <c r="J210" s="31" cm="1">
        <f t="array" ref="J210">SUM(SUMIFS($O210:$U210,$O$14:$U$14,{"*DSD*"}))</f>
        <v>0</v>
      </c>
      <c r="K210" s="31" cm="1">
        <f t="array" ref="K210">SUM(SUMIFS($O210:$U210,$O$14:$U$14,{"*TA*"}))</f>
        <v>118</v>
      </c>
      <c r="L210" s="32">
        <v>0</v>
      </c>
      <c r="M210" s="33">
        <v>0</v>
      </c>
      <c r="N210" s="33">
        <v>0</v>
      </c>
      <c r="O210" s="34">
        <v>118</v>
      </c>
      <c r="P210" s="35">
        <v>0</v>
      </c>
      <c r="Q210" s="35">
        <v>0</v>
      </c>
      <c r="R210" s="35">
        <v>0</v>
      </c>
      <c r="S210" s="35">
        <v>0</v>
      </c>
      <c r="T210" s="35">
        <v>0</v>
      </c>
      <c r="U210" s="35">
        <v>0</v>
      </c>
      <c r="V210" s="18">
        <f t="shared" ca="1" si="23"/>
        <v>118</v>
      </c>
      <c r="W210" s="19">
        <f t="shared" ca="1" si="24"/>
        <v>0</v>
      </c>
      <c r="X210" s="19">
        <f t="shared" ca="1" si="25"/>
        <v>118</v>
      </c>
      <c r="Y210" s="19">
        <f t="shared" ca="1" si="26"/>
        <v>0</v>
      </c>
      <c r="Z210" s="19">
        <f t="shared" ca="1" si="27"/>
        <v>118</v>
      </c>
      <c r="AA210" s="18">
        <v>0</v>
      </c>
      <c r="AB210" s="19">
        <v>0</v>
      </c>
      <c r="AC210" s="19">
        <v>0</v>
      </c>
      <c r="AD210" s="18">
        <v>118</v>
      </c>
      <c r="AE210" s="19">
        <v>0</v>
      </c>
      <c r="AF210" s="19">
        <v>0</v>
      </c>
      <c r="AG210" s="19">
        <v>0</v>
      </c>
      <c r="AH210" s="19">
        <v>0</v>
      </c>
      <c r="AI210" s="19">
        <v>0</v>
      </c>
      <c r="AJ210" s="19">
        <v>0</v>
      </c>
    </row>
    <row r="211" spans="1:36" x14ac:dyDescent="0.2">
      <c r="A211" t="s">
        <v>26</v>
      </c>
      <c r="B211" t="s">
        <v>28</v>
      </c>
      <c r="C211" t="s">
        <v>18</v>
      </c>
      <c r="D211" t="s">
        <v>8</v>
      </c>
      <c r="F211" t="str">
        <f t="shared" si="21"/>
        <v>Trinidad &amp; Tobago [#Country] [WSl5y9jxCpC]|TX_NEW.N.Age_Sex_HIVStatus.T||40-44|Female</v>
      </c>
      <c r="G211" s="31">
        <v>75</v>
      </c>
      <c r="H211" s="31">
        <f t="shared" si="22"/>
        <v>0</v>
      </c>
      <c r="I211" s="31" cm="1">
        <f t="array" ref="I211">SUM(SUMIFS($L211:$U211,$L$14:$U$14,{"*TA*"}))</f>
        <v>75</v>
      </c>
      <c r="J211" s="31" cm="1">
        <f t="array" ref="J211">SUM(SUMIFS($O211:$U211,$O$14:$U$14,{"*DSD*"}))</f>
        <v>0</v>
      </c>
      <c r="K211" s="31" cm="1">
        <f t="array" ref="K211">SUM(SUMIFS($O211:$U211,$O$14:$U$14,{"*TA*"}))</f>
        <v>75</v>
      </c>
      <c r="L211" s="32">
        <v>0</v>
      </c>
      <c r="M211" s="33">
        <v>0</v>
      </c>
      <c r="N211" s="33">
        <v>0</v>
      </c>
      <c r="O211" s="34">
        <v>75</v>
      </c>
      <c r="P211" s="35">
        <v>0</v>
      </c>
      <c r="Q211" s="35">
        <v>0</v>
      </c>
      <c r="R211" s="35">
        <v>0</v>
      </c>
      <c r="S211" s="35">
        <v>0</v>
      </c>
      <c r="T211" s="35">
        <v>0</v>
      </c>
      <c r="U211" s="35">
        <v>0</v>
      </c>
      <c r="V211" s="18">
        <f t="shared" ca="1" si="23"/>
        <v>75</v>
      </c>
      <c r="W211" s="19">
        <f t="shared" ca="1" si="24"/>
        <v>0</v>
      </c>
      <c r="X211" s="19">
        <f t="shared" ca="1" si="25"/>
        <v>75</v>
      </c>
      <c r="Y211" s="19">
        <f t="shared" ca="1" si="26"/>
        <v>0</v>
      </c>
      <c r="Z211" s="19">
        <f t="shared" ca="1" si="27"/>
        <v>75</v>
      </c>
      <c r="AA211" s="18">
        <v>0</v>
      </c>
      <c r="AB211" s="19">
        <v>0</v>
      </c>
      <c r="AC211" s="19">
        <v>0</v>
      </c>
      <c r="AD211" s="18">
        <v>75</v>
      </c>
      <c r="AE211" s="19">
        <v>0</v>
      </c>
      <c r="AF211" s="19">
        <v>0</v>
      </c>
      <c r="AG211" s="19">
        <v>0</v>
      </c>
      <c r="AH211" s="19">
        <v>0</v>
      </c>
      <c r="AI211" s="19">
        <v>0</v>
      </c>
      <c r="AJ211" s="19">
        <v>0</v>
      </c>
    </row>
    <row r="212" spans="1:36" x14ac:dyDescent="0.2">
      <c r="A212" t="s">
        <v>26</v>
      </c>
      <c r="B212" t="s">
        <v>28</v>
      </c>
      <c r="C212" t="s">
        <v>18</v>
      </c>
      <c r="D212" t="s">
        <v>9</v>
      </c>
      <c r="F212" t="str">
        <f t="shared" si="21"/>
        <v>Trinidad &amp; Tobago [#Country] [WSl5y9jxCpC]|TX_NEW.N.Age_Sex_HIVStatus.T||40-44|Male</v>
      </c>
      <c r="G212" s="31">
        <v>120</v>
      </c>
      <c r="H212" s="31">
        <f t="shared" si="22"/>
        <v>0</v>
      </c>
      <c r="I212" s="31" cm="1">
        <f t="array" ref="I212">SUM(SUMIFS($L212:$U212,$L$14:$U$14,{"*TA*"}))</f>
        <v>120</v>
      </c>
      <c r="J212" s="31" cm="1">
        <f t="array" ref="J212">SUM(SUMIFS($O212:$U212,$O$14:$U$14,{"*DSD*"}))</f>
        <v>0</v>
      </c>
      <c r="K212" s="31" cm="1">
        <f t="array" ref="K212">SUM(SUMIFS($O212:$U212,$O$14:$U$14,{"*TA*"}))</f>
        <v>120</v>
      </c>
      <c r="L212" s="32">
        <v>0</v>
      </c>
      <c r="M212" s="33">
        <v>0</v>
      </c>
      <c r="N212" s="33">
        <v>0</v>
      </c>
      <c r="O212" s="34">
        <v>120</v>
      </c>
      <c r="P212" s="35">
        <v>0</v>
      </c>
      <c r="Q212" s="35">
        <v>0</v>
      </c>
      <c r="R212" s="35">
        <v>0</v>
      </c>
      <c r="S212" s="35">
        <v>0</v>
      </c>
      <c r="T212" s="35">
        <v>0</v>
      </c>
      <c r="U212" s="35">
        <v>0</v>
      </c>
      <c r="V212" s="18">
        <f t="shared" ca="1" si="23"/>
        <v>120</v>
      </c>
      <c r="W212" s="19">
        <f t="shared" ca="1" si="24"/>
        <v>0</v>
      </c>
      <c r="X212" s="19">
        <f t="shared" ca="1" si="25"/>
        <v>120</v>
      </c>
      <c r="Y212" s="19">
        <f t="shared" ca="1" si="26"/>
        <v>0</v>
      </c>
      <c r="Z212" s="19">
        <f t="shared" ca="1" si="27"/>
        <v>120</v>
      </c>
      <c r="AA212" s="18">
        <v>0</v>
      </c>
      <c r="AB212" s="19">
        <v>0</v>
      </c>
      <c r="AC212" s="19">
        <v>0</v>
      </c>
      <c r="AD212" s="18">
        <v>120</v>
      </c>
      <c r="AE212" s="19">
        <v>0</v>
      </c>
      <c r="AF212" s="19">
        <v>0</v>
      </c>
      <c r="AG212" s="19">
        <v>0</v>
      </c>
      <c r="AH212" s="19">
        <v>0</v>
      </c>
      <c r="AI212" s="19">
        <v>0</v>
      </c>
      <c r="AJ212" s="19">
        <v>0</v>
      </c>
    </row>
    <row r="213" spans="1:36" x14ac:dyDescent="0.2">
      <c r="A213" t="s">
        <v>26</v>
      </c>
      <c r="B213" t="s">
        <v>28</v>
      </c>
      <c r="C213" t="s">
        <v>19</v>
      </c>
      <c r="D213" t="s">
        <v>8</v>
      </c>
      <c r="F213" t="str">
        <f t="shared" si="21"/>
        <v>Trinidad &amp; Tobago [#Country] [WSl5y9jxCpC]|TX_NEW.N.Age_Sex_HIVStatus.T||45-49|Female</v>
      </c>
      <c r="G213" s="31">
        <v>137</v>
      </c>
      <c r="H213" s="31">
        <f t="shared" si="22"/>
        <v>0</v>
      </c>
      <c r="I213" s="31" cm="1">
        <f t="array" ref="I213">SUM(SUMIFS($L213:$U213,$L$14:$U$14,{"*TA*"}))</f>
        <v>137</v>
      </c>
      <c r="J213" s="31" cm="1">
        <f t="array" ref="J213">SUM(SUMIFS($O213:$U213,$O$14:$U$14,{"*DSD*"}))</f>
        <v>0</v>
      </c>
      <c r="K213" s="31" cm="1">
        <f t="array" ref="K213">SUM(SUMIFS($O213:$U213,$O$14:$U$14,{"*TA*"}))</f>
        <v>137</v>
      </c>
      <c r="L213" s="32">
        <v>0</v>
      </c>
      <c r="M213" s="33">
        <v>0</v>
      </c>
      <c r="N213" s="33">
        <v>0</v>
      </c>
      <c r="O213" s="34">
        <v>137</v>
      </c>
      <c r="P213" s="35">
        <v>0</v>
      </c>
      <c r="Q213" s="35">
        <v>0</v>
      </c>
      <c r="R213" s="35">
        <v>0</v>
      </c>
      <c r="S213" s="35">
        <v>0</v>
      </c>
      <c r="T213" s="35">
        <v>0</v>
      </c>
      <c r="U213" s="35">
        <v>0</v>
      </c>
      <c r="V213" s="18">
        <f t="shared" ca="1" si="23"/>
        <v>137</v>
      </c>
      <c r="W213" s="19">
        <f t="shared" ca="1" si="24"/>
        <v>0</v>
      </c>
      <c r="X213" s="19">
        <f t="shared" ca="1" si="25"/>
        <v>137</v>
      </c>
      <c r="Y213" s="19">
        <f t="shared" ca="1" si="26"/>
        <v>0</v>
      </c>
      <c r="Z213" s="19">
        <f t="shared" ca="1" si="27"/>
        <v>137</v>
      </c>
      <c r="AA213" s="18">
        <v>0</v>
      </c>
      <c r="AB213" s="19">
        <v>0</v>
      </c>
      <c r="AC213" s="19">
        <v>0</v>
      </c>
      <c r="AD213" s="18">
        <v>137</v>
      </c>
      <c r="AE213" s="19">
        <v>0</v>
      </c>
      <c r="AF213" s="19">
        <v>0</v>
      </c>
      <c r="AG213" s="19">
        <v>0</v>
      </c>
      <c r="AH213" s="19">
        <v>0</v>
      </c>
      <c r="AI213" s="19">
        <v>0</v>
      </c>
      <c r="AJ213" s="19">
        <v>0</v>
      </c>
    </row>
    <row r="214" spans="1:36" x14ac:dyDescent="0.2">
      <c r="A214" t="s">
        <v>26</v>
      </c>
      <c r="B214" t="s">
        <v>28</v>
      </c>
      <c r="C214" t="s">
        <v>19</v>
      </c>
      <c r="D214" t="s">
        <v>9</v>
      </c>
      <c r="F214" t="str">
        <f t="shared" si="21"/>
        <v>Trinidad &amp; Tobago [#Country] [WSl5y9jxCpC]|TX_NEW.N.Age_Sex_HIVStatus.T||45-49|Male</v>
      </c>
      <c r="G214" s="31">
        <v>123</v>
      </c>
      <c r="H214" s="31">
        <f t="shared" si="22"/>
        <v>0</v>
      </c>
      <c r="I214" s="31" cm="1">
        <f t="array" ref="I214">SUM(SUMIFS($L214:$U214,$L$14:$U$14,{"*TA*"}))</f>
        <v>123</v>
      </c>
      <c r="J214" s="31" cm="1">
        <f t="array" ref="J214">SUM(SUMIFS($O214:$U214,$O$14:$U$14,{"*DSD*"}))</f>
        <v>0</v>
      </c>
      <c r="K214" s="31" cm="1">
        <f t="array" ref="K214">SUM(SUMIFS($O214:$U214,$O$14:$U$14,{"*TA*"}))</f>
        <v>123</v>
      </c>
      <c r="L214" s="32">
        <v>0</v>
      </c>
      <c r="M214" s="33">
        <v>0</v>
      </c>
      <c r="N214" s="33">
        <v>0</v>
      </c>
      <c r="O214" s="34">
        <v>123</v>
      </c>
      <c r="P214" s="35">
        <v>0</v>
      </c>
      <c r="Q214" s="35">
        <v>0</v>
      </c>
      <c r="R214" s="35">
        <v>0</v>
      </c>
      <c r="S214" s="35">
        <v>0</v>
      </c>
      <c r="T214" s="35">
        <v>0</v>
      </c>
      <c r="U214" s="35">
        <v>0</v>
      </c>
      <c r="V214" s="18">
        <f t="shared" ca="1" si="23"/>
        <v>123</v>
      </c>
      <c r="W214" s="19">
        <f t="shared" ca="1" si="24"/>
        <v>0</v>
      </c>
      <c r="X214" s="19">
        <f t="shared" ca="1" si="25"/>
        <v>123</v>
      </c>
      <c r="Y214" s="19">
        <f t="shared" ca="1" si="26"/>
        <v>0</v>
      </c>
      <c r="Z214" s="19">
        <f t="shared" ca="1" si="27"/>
        <v>123</v>
      </c>
      <c r="AA214" s="18">
        <v>0</v>
      </c>
      <c r="AB214" s="19">
        <v>0</v>
      </c>
      <c r="AC214" s="19">
        <v>0</v>
      </c>
      <c r="AD214" s="18">
        <v>123</v>
      </c>
      <c r="AE214" s="19">
        <v>0</v>
      </c>
      <c r="AF214" s="19">
        <v>0</v>
      </c>
      <c r="AG214" s="19">
        <v>0</v>
      </c>
      <c r="AH214" s="19">
        <v>0</v>
      </c>
      <c r="AI214" s="19">
        <v>0</v>
      </c>
      <c r="AJ214" s="19">
        <v>0</v>
      </c>
    </row>
    <row r="215" spans="1:36" x14ac:dyDescent="0.2">
      <c r="A215" t="s">
        <v>26</v>
      </c>
      <c r="B215" t="s">
        <v>28</v>
      </c>
      <c r="C215" t="s">
        <v>20</v>
      </c>
      <c r="D215" t="s">
        <v>8</v>
      </c>
      <c r="F215" t="str">
        <f t="shared" si="21"/>
        <v>Trinidad &amp; Tobago [#Country] [WSl5y9jxCpC]|TX_NEW.N.Age_Sex_HIVStatus.T||50+|Female</v>
      </c>
      <c r="G215" s="31">
        <v>383</v>
      </c>
      <c r="H215" s="31">
        <f t="shared" si="22"/>
        <v>0</v>
      </c>
      <c r="I215" s="31" cm="1">
        <f t="array" ref="I215">SUM(SUMIFS($L215:$U215,$L$14:$U$14,{"*TA*"}))</f>
        <v>383</v>
      </c>
      <c r="J215" s="31" cm="1">
        <f t="array" ref="J215">SUM(SUMIFS($O215:$U215,$O$14:$U$14,{"*DSD*"}))</f>
        <v>0</v>
      </c>
      <c r="K215" s="31" cm="1">
        <f t="array" ref="K215">SUM(SUMIFS($O215:$U215,$O$14:$U$14,{"*TA*"}))</f>
        <v>383</v>
      </c>
      <c r="L215" s="32">
        <v>0</v>
      </c>
      <c r="M215" s="33">
        <v>0</v>
      </c>
      <c r="N215" s="33">
        <v>0</v>
      </c>
      <c r="O215" s="34">
        <v>383</v>
      </c>
      <c r="P215" s="35">
        <v>0</v>
      </c>
      <c r="Q215" s="35">
        <v>0</v>
      </c>
      <c r="R215" s="35">
        <v>0</v>
      </c>
      <c r="S215" s="35">
        <v>0</v>
      </c>
      <c r="T215" s="35">
        <v>0</v>
      </c>
      <c r="U215" s="35">
        <v>0</v>
      </c>
      <c r="V215" s="18">
        <f t="shared" ca="1" si="23"/>
        <v>383</v>
      </c>
      <c r="W215" s="19">
        <f t="shared" ca="1" si="24"/>
        <v>0</v>
      </c>
      <c r="X215" s="19">
        <f t="shared" ca="1" si="25"/>
        <v>383</v>
      </c>
      <c r="Y215" s="19">
        <f t="shared" ca="1" si="26"/>
        <v>0</v>
      </c>
      <c r="Z215" s="19">
        <f t="shared" ca="1" si="27"/>
        <v>383</v>
      </c>
      <c r="AA215" s="18">
        <v>0</v>
      </c>
      <c r="AB215" s="19">
        <v>0</v>
      </c>
      <c r="AC215" s="19">
        <v>0</v>
      </c>
      <c r="AD215" s="18">
        <v>383</v>
      </c>
      <c r="AE215" s="19">
        <v>0</v>
      </c>
      <c r="AF215" s="19">
        <v>0</v>
      </c>
      <c r="AG215" s="19">
        <v>0</v>
      </c>
      <c r="AH215" s="19">
        <v>0</v>
      </c>
      <c r="AI215" s="19">
        <v>0</v>
      </c>
      <c r="AJ215" s="19">
        <v>0</v>
      </c>
    </row>
    <row r="216" spans="1:36" x14ac:dyDescent="0.2">
      <c r="A216" t="s">
        <v>26</v>
      </c>
      <c r="B216" t="s">
        <v>28</v>
      </c>
      <c r="C216" t="s">
        <v>20</v>
      </c>
      <c r="D216" t="s">
        <v>9</v>
      </c>
      <c r="F216" t="str">
        <f t="shared" si="21"/>
        <v>Trinidad &amp; Tobago [#Country] [WSl5y9jxCpC]|TX_NEW.N.Age_Sex_HIVStatus.T||50+|Male</v>
      </c>
      <c r="G216" s="31">
        <v>145</v>
      </c>
      <c r="H216" s="31">
        <f t="shared" si="22"/>
        <v>0</v>
      </c>
      <c r="I216" s="31" cm="1">
        <f t="array" ref="I216">SUM(SUMIFS($L216:$U216,$L$14:$U$14,{"*TA*"}))</f>
        <v>145</v>
      </c>
      <c r="J216" s="31" cm="1">
        <f t="array" ref="J216">SUM(SUMIFS($O216:$U216,$O$14:$U$14,{"*DSD*"}))</f>
        <v>0</v>
      </c>
      <c r="K216" s="31" cm="1">
        <f t="array" ref="K216">SUM(SUMIFS($O216:$U216,$O$14:$U$14,{"*TA*"}))</f>
        <v>145</v>
      </c>
      <c r="L216" s="32">
        <v>0</v>
      </c>
      <c r="M216" s="33">
        <v>0</v>
      </c>
      <c r="N216" s="33">
        <v>0</v>
      </c>
      <c r="O216" s="34">
        <v>145</v>
      </c>
      <c r="P216" s="35">
        <v>0</v>
      </c>
      <c r="Q216" s="35">
        <v>0</v>
      </c>
      <c r="R216" s="35">
        <v>0</v>
      </c>
      <c r="S216" s="35">
        <v>0</v>
      </c>
      <c r="T216" s="35">
        <v>0</v>
      </c>
      <c r="U216" s="35">
        <v>0</v>
      </c>
      <c r="V216" s="18">
        <f t="shared" ca="1" si="23"/>
        <v>145</v>
      </c>
      <c r="W216" s="19">
        <f t="shared" ca="1" si="24"/>
        <v>0</v>
      </c>
      <c r="X216" s="19">
        <f t="shared" ca="1" si="25"/>
        <v>145</v>
      </c>
      <c r="Y216" s="19">
        <f t="shared" ca="1" si="26"/>
        <v>0</v>
      </c>
      <c r="Z216" s="19">
        <f t="shared" ca="1" si="27"/>
        <v>145</v>
      </c>
      <c r="AA216" s="18">
        <v>0</v>
      </c>
      <c r="AB216" s="19">
        <v>0</v>
      </c>
      <c r="AC216" s="19">
        <v>0</v>
      </c>
      <c r="AD216" s="18">
        <v>145</v>
      </c>
      <c r="AE216" s="19">
        <v>0</v>
      </c>
      <c r="AF216" s="19">
        <v>0</v>
      </c>
      <c r="AG216" s="19">
        <v>0</v>
      </c>
      <c r="AH216" s="19">
        <v>0</v>
      </c>
      <c r="AI216" s="19">
        <v>0</v>
      </c>
      <c r="AJ216" s="19">
        <v>0</v>
      </c>
    </row>
    <row r="217" spans="1:36" x14ac:dyDescent="0.2">
      <c r="A217" t="s">
        <v>26</v>
      </c>
      <c r="B217" t="s">
        <v>29</v>
      </c>
      <c r="C217" t="s">
        <v>10</v>
      </c>
      <c r="D217" t="s">
        <v>9</v>
      </c>
      <c r="F217" t="str">
        <f t="shared" si="21"/>
        <v>Trinidad &amp; Tobago [#Country] [WSl5y9jxCpC]|TX_PVLS.D.Age_Sex_Indication_HIVStatus.T.Routine||01-04|Male</v>
      </c>
      <c r="G217" s="31">
        <v>1</v>
      </c>
      <c r="H217" s="31">
        <f t="shared" si="22"/>
        <v>0</v>
      </c>
      <c r="I217" s="31" cm="1">
        <f t="array" ref="I217">SUM(SUMIFS($L217:$U217,$L$14:$U$14,{"*TA*"}))</f>
        <v>1</v>
      </c>
      <c r="J217" s="31" cm="1">
        <f t="array" ref="J217">SUM(SUMIFS($O217:$U217,$O$14:$U$14,{"*DSD*"}))</f>
        <v>0</v>
      </c>
      <c r="K217" s="31" cm="1">
        <f t="array" ref="K217">SUM(SUMIFS($O217:$U217,$O$14:$U$14,{"*TA*"}))</f>
        <v>1</v>
      </c>
      <c r="L217" s="32">
        <v>0</v>
      </c>
      <c r="M217" s="33">
        <v>0</v>
      </c>
      <c r="N217" s="33">
        <v>0</v>
      </c>
      <c r="O217" s="34">
        <v>1</v>
      </c>
      <c r="P217" s="35">
        <v>0</v>
      </c>
      <c r="Q217" s="35">
        <v>0</v>
      </c>
      <c r="R217" s="35">
        <v>0</v>
      </c>
      <c r="S217" s="35">
        <v>0</v>
      </c>
      <c r="T217" s="35">
        <v>0</v>
      </c>
      <c r="U217" s="35">
        <v>0</v>
      </c>
      <c r="V217" s="18">
        <f t="shared" ca="1" si="23"/>
        <v>1</v>
      </c>
      <c r="W217" s="19">
        <f t="shared" ca="1" si="24"/>
        <v>0</v>
      </c>
      <c r="X217" s="19">
        <f t="shared" ca="1" si="25"/>
        <v>1</v>
      </c>
      <c r="Y217" s="19">
        <f t="shared" ca="1" si="26"/>
        <v>0</v>
      </c>
      <c r="Z217" s="19">
        <f t="shared" ca="1" si="27"/>
        <v>1</v>
      </c>
      <c r="AA217" s="18">
        <v>0</v>
      </c>
      <c r="AB217" s="19">
        <v>0</v>
      </c>
      <c r="AC217" s="19">
        <v>0</v>
      </c>
      <c r="AD217" s="18">
        <v>1</v>
      </c>
      <c r="AE217" s="19">
        <v>0</v>
      </c>
      <c r="AF217" s="19">
        <v>0</v>
      </c>
      <c r="AG217" s="19">
        <v>0</v>
      </c>
      <c r="AH217" s="19">
        <v>0</v>
      </c>
      <c r="AI217" s="19">
        <v>0</v>
      </c>
      <c r="AJ217" s="19">
        <v>0</v>
      </c>
    </row>
    <row r="218" spans="1:36" x14ac:dyDescent="0.2">
      <c r="A218" t="s">
        <v>26</v>
      </c>
      <c r="B218" t="s">
        <v>29</v>
      </c>
      <c r="C218" t="s">
        <v>11</v>
      </c>
      <c r="D218" t="s">
        <v>8</v>
      </c>
      <c r="F218" t="str">
        <f t="shared" si="21"/>
        <v>Trinidad &amp; Tobago [#Country] [WSl5y9jxCpC]|TX_PVLS.D.Age_Sex_Indication_HIVStatus.T.Routine||05-09|Female</v>
      </c>
      <c r="G218" s="31">
        <v>2</v>
      </c>
      <c r="H218" s="31">
        <f t="shared" si="22"/>
        <v>0</v>
      </c>
      <c r="I218" s="31" cm="1">
        <f t="array" ref="I218">SUM(SUMIFS($L218:$U218,$L$14:$U$14,{"*TA*"}))</f>
        <v>2</v>
      </c>
      <c r="J218" s="31" cm="1">
        <f t="array" ref="J218">SUM(SUMIFS($O218:$U218,$O$14:$U$14,{"*DSD*"}))</f>
        <v>0</v>
      </c>
      <c r="K218" s="31" cm="1">
        <f t="array" ref="K218">SUM(SUMIFS($O218:$U218,$O$14:$U$14,{"*TA*"}))</f>
        <v>2</v>
      </c>
      <c r="L218" s="32">
        <v>0</v>
      </c>
      <c r="M218" s="33">
        <v>0</v>
      </c>
      <c r="N218" s="33">
        <v>0</v>
      </c>
      <c r="O218" s="34">
        <v>2</v>
      </c>
      <c r="P218" s="35">
        <v>0</v>
      </c>
      <c r="Q218" s="35">
        <v>0</v>
      </c>
      <c r="R218" s="35">
        <v>0</v>
      </c>
      <c r="S218" s="35">
        <v>0</v>
      </c>
      <c r="T218" s="35">
        <v>0</v>
      </c>
      <c r="U218" s="35">
        <v>0</v>
      </c>
      <c r="V218" s="18">
        <f t="shared" ca="1" si="23"/>
        <v>2</v>
      </c>
      <c r="W218" s="19">
        <f t="shared" ca="1" si="24"/>
        <v>0</v>
      </c>
      <c r="X218" s="19">
        <f t="shared" ca="1" si="25"/>
        <v>2</v>
      </c>
      <c r="Y218" s="19">
        <f t="shared" ca="1" si="26"/>
        <v>0</v>
      </c>
      <c r="Z218" s="19">
        <f t="shared" ca="1" si="27"/>
        <v>2</v>
      </c>
      <c r="AA218" s="18">
        <v>0</v>
      </c>
      <c r="AB218" s="19">
        <v>0</v>
      </c>
      <c r="AC218" s="19">
        <v>0</v>
      </c>
      <c r="AD218" s="18">
        <v>2</v>
      </c>
      <c r="AE218" s="19">
        <v>0</v>
      </c>
      <c r="AF218" s="19">
        <v>0</v>
      </c>
      <c r="AG218" s="19">
        <v>0</v>
      </c>
      <c r="AH218" s="19">
        <v>0</v>
      </c>
      <c r="AI218" s="19">
        <v>0</v>
      </c>
      <c r="AJ218" s="19">
        <v>0</v>
      </c>
    </row>
    <row r="219" spans="1:36" x14ac:dyDescent="0.2">
      <c r="A219" t="s">
        <v>26</v>
      </c>
      <c r="B219" t="s">
        <v>29</v>
      </c>
      <c r="C219" t="s">
        <v>11</v>
      </c>
      <c r="D219" t="s">
        <v>9</v>
      </c>
      <c r="F219" t="str">
        <f t="shared" si="21"/>
        <v>Trinidad &amp; Tobago [#Country] [WSl5y9jxCpC]|TX_PVLS.D.Age_Sex_Indication_HIVStatus.T.Routine||05-09|Male</v>
      </c>
      <c r="G219" s="31">
        <v>2</v>
      </c>
      <c r="H219" s="31">
        <f t="shared" si="22"/>
        <v>0</v>
      </c>
      <c r="I219" s="31" cm="1">
        <f t="array" ref="I219">SUM(SUMIFS($L219:$U219,$L$14:$U$14,{"*TA*"}))</f>
        <v>2</v>
      </c>
      <c r="J219" s="31" cm="1">
        <f t="array" ref="J219">SUM(SUMIFS($O219:$U219,$O$14:$U$14,{"*DSD*"}))</f>
        <v>0</v>
      </c>
      <c r="K219" s="31" cm="1">
        <f t="array" ref="K219">SUM(SUMIFS($O219:$U219,$O$14:$U$14,{"*TA*"}))</f>
        <v>2</v>
      </c>
      <c r="L219" s="32">
        <v>0</v>
      </c>
      <c r="M219" s="33">
        <v>0</v>
      </c>
      <c r="N219" s="33">
        <v>0</v>
      </c>
      <c r="O219" s="34">
        <v>2</v>
      </c>
      <c r="P219" s="35">
        <v>0</v>
      </c>
      <c r="Q219" s="35">
        <v>0</v>
      </c>
      <c r="R219" s="35">
        <v>0</v>
      </c>
      <c r="S219" s="35">
        <v>0</v>
      </c>
      <c r="T219" s="35">
        <v>0</v>
      </c>
      <c r="U219" s="35">
        <v>0</v>
      </c>
      <c r="V219" s="18">
        <f t="shared" ca="1" si="23"/>
        <v>2</v>
      </c>
      <c r="W219" s="19">
        <f t="shared" ca="1" si="24"/>
        <v>0</v>
      </c>
      <c r="X219" s="19">
        <f t="shared" ca="1" si="25"/>
        <v>2</v>
      </c>
      <c r="Y219" s="19">
        <f t="shared" ca="1" si="26"/>
        <v>0</v>
      </c>
      <c r="Z219" s="19">
        <f t="shared" ca="1" si="27"/>
        <v>2</v>
      </c>
      <c r="AA219" s="18">
        <v>0</v>
      </c>
      <c r="AB219" s="19">
        <v>0</v>
      </c>
      <c r="AC219" s="19">
        <v>0</v>
      </c>
      <c r="AD219" s="18">
        <v>2</v>
      </c>
      <c r="AE219" s="19">
        <v>0</v>
      </c>
      <c r="AF219" s="19">
        <v>0</v>
      </c>
      <c r="AG219" s="19">
        <v>0</v>
      </c>
      <c r="AH219" s="19">
        <v>0</v>
      </c>
      <c r="AI219" s="19">
        <v>0</v>
      </c>
      <c r="AJ219" s="19">
        <v>0</v>
      </c>
    </row>
    <row r="220" spans="1:36" x14ac:dyDescent="0.2">
      <c r="A220" t="s">
        <v>26</v>
      </c>
      <c r="B220" t="s">
        <v>29</v>
      </c>
      <c r="C220" t="s">
        <v>12</v>
      </c>
      <c r="D220" t="s">
        <v>8</v>
      </c>
      <c r="F220" t="str">
        <f t="shared" si="21"/>
        <v>Trinidad &amp; Tobago [#Country] [WSl5y9jxCpC]|TX_PVLS.D.Age_Sex_Indication_HIVStatus.T.Routine||10-14|Female</v>
      </c>
      <c r="G220" s="31">
        <v>8</v>
      </c>
      <c r="H220" s="31">
        <f t="shared" si="22"/>
        <v>0</v>
      </c>
      <c r="I220" s="31" cm="1">
        <f t="array" ref="I220">SUM(SUMIFS($L220:$U220,$L$14:$U$14,{"*TA*"}))</f>
        <v>8</v>
      </c>
      <c r="J220" s="31" cm="1">
        <f t="array" ref="J220">SUM(SUMIFS($O220:$U220,$O$14:$U$14,{"*DSD*"}))</f>
        <v>0</v>
      </c>
      <c r="K220" s="31" cm="1">
        <f t="array" ref="K220">SUM(SUMIFS($O220:$U220,$O$14:$U$14,{"*TA*"}))</f>
        <v>8</v>
      </c>
      <c r="L220" s="32">
        <v>0</v>
      </c>
      <c r="M220" s="33">
        <v>0</v>
      </c>
      <c r="N220" s="33">
        <v>0</v>
      </c>
      <c r="O220" s="34">
        <v>8</v>
      </c>
      <c r="P220" s="35">
        <v>0</v>
      </c>
      <c r="Q220" s="35">
        <v>0</v>
      </c>
      <c r="R220" s="35">
        <v>0</v>
      </c>
      <c r="S220" s="35">
        <v>0</v>
      </c>
      <c r="T220" s="35">
        <v>0</v>
      </c>
      <c r="U220" s="35">
        <v>0</v>
      </c>
      <c r="V220" s="18">
        <f t="shared" ca="1" si="23"/>
        <v>8</v>
      </c>
      <c r="W220" s="19">
        <f t="shared" ca="1" si="24"/>
        <v>0</v>
      </c>
      <c r="X220" s="19">
        <f t="shared" ca="1" si="25"/>
        <v>8</v>
      </c>
      <c r="Y220" s="19">
        <f t="shared" ca="1" si="26"/>
        <v>0</v>
      </c>
      <c r="Z220" s="19">
        <f t="shared" ca="1" si="27"/>
        <v>8</v>
      </c>
      <c r="AA220" s="18">
        <v>0</v>
      </c>
      <c r="AB220" s="19">
        <v>0</v>
      </c>
      <c r="AC220" s="19">
        <v>0</v>
      </c>
      <c r="AD220" s="18">
        <v>8</v>
      </c>
      <c r="AE220" s="19">
        <v>0</v>
      </c>
      <c r="AF220" s="19">
        <v>0</v>
      </c>
      <c r="AG220" s="19">
        <v>0</v>
      </c>
      <c r="AH220" s="19">
        <v>0</v>
      </c>
      <c r="AI220" s="19">
        <v>0</v>
      </c>
      <c r="AJ220" s="19">
        <v>0</v>
      </c>
    </row>
    <row r="221" spans="1:36" x14ac:dyDescent="0.2">
      <c r="A221" t="s">
        <v>26</v>
      </c>
      <c r="B221" t="s">
        <v>29</v>
      </c>
      <c r="C221" t="s">
        <v>12</v>
      </c>
      <c r="D221" t="s">
        <v>9</v>
      </c>
      <c r="F221" t="str">
        <f t="shared" si="21"/>
        <v>Trinidad &amp; Tobago [#Country] [WSl5y9jxCpC]|TX_PVLS.D.Age_Sex_Indication_HIVStatus.T.Routine||10-14|Male</v>
      </c>
      <c r="G221" s="31">
        <v>4</v>
      </c>
      <c r="H221" s="31">
        <f t="shared" si="22"/>
        <v>0</v>
      </c>
      <c r="I221" s="31" cm="1">
        <f t="array" ref="I221">SUM(SUMIFS($L221:$U221,$L$14:$U$14,{"*TA*"}))</f>
        <v>4</v>
      </c>
      <c r="J221" s="31" cm="1">
        <f t="array" ref="J221">SUM(SUMIFS($O221:$U221,$O$14:$U$14,{"*DSD*"}))</f>
        <v>0</v>
      </c>
      <c r="K221" s="31" cm="1">
        <f t="array" ref="K221">SUM(SUMIFS($O221:$U221,$O$14:$U$14,{"*TA*"}))</f>
        <v>4</v>
      </c>
      <c r="L221" s="32">
        <v>0</v>
      </c>
      <c r="M221" s="33">
        <v>0</v>
      </c>
      <c r="N221" s="33">
        <v>0</v>
      </c>
      <c r="O221" s="34">
        <v>4</v>
      </c>
      <c r="P221" s="35">
        <v>0</v>
      </c>
      <c r="Q221" s="35">
        <v>0</v>
      </c>
      <c r="R221" s="35">
        <v>0</v>
      </c>
      <c r="S221" s="35">
        <v>0</v>
      </c>
      <c r="T221" s="35">
        <v>0</v>
      </c>
      <c r="U221" s="35">
        <v>0</v>
      </c>
      <c r="V221" s="18">
        <f t="shared" ca="1" si="23"/>
        <v>4</v>
      </c>
      <c r="W221" s="19">
        <f t="shared" ca="1" si="24"/>
        <v>0</v>
      </c>
      <c r="X221" s="19">
        <f t="shared" ca="1" si="25"/>
        <v>4</v>
      </c>
      <c r="Y221" s="19">
        <f t="shared" ca="1" si="26"/>
        <v>0</v>
      </c>
      <c r="Z221" s="19">
        <f t="shared" ca="1" si="27"/>
        <v>4</v>
      </c>
      <c r="AA221" s="18">
        <v>0</v>
      </c>
      <c r="AB221" s="19">
        <v>0</v>
      </c>
      <c r="AC221" s="19">
        <v>0</v>
      </c>
      <c r="AD221" s="18">
        <v>4</v>
      </c>
      <c r="AE221" s="19">
        <v>0</v>
      </c>
      <c r="AF221" s="19">
        <v>0</v>
      </c>
      <c r="AG221" s="19">
        <v>0</v>
      </c>
      <c r="AH221" s="19">
        <v>0</v>
      </c>
      <c r="AI221" s="19">
        <v>0</v>
      </c>
      <c r="AJ221" s="19">
        <v>0</v>
      </c>
    </row>
    <row r="222" spans="1:36" x14ac:dyDescent="0.2">
      <c r="A222" t="s">
        <v>26</v>
      </c>
      <c r="B222" t="s">
        <v>29</v>
      </c>
      <c r="C222" t="s">
        <v>13</v>
      </c>
      <c r="D222" t="s">
        <v>8</v>
      </c>
      <c r="F222" t="str">
        <f t="shared" si="21"/>
        <v>Trinidad &amp; Tobago [#Country] [WSl5y9jxCpC]|TX_PVLS.D.Age_Sex_Indication_HIVStatus.T.Routine||15-19|Female</v>
      </c>
      <c r="G222" s="31">
        <v>43</v>
      </c>
      <c r="H222" s="31">
        <f t="shared" si="22"/>
        <v>0</v>
      </c>
      <c r="I222" s="31" cm="1">
        <f t="array" ref="I222">SUM(SUMIFS($L222:$U222,$L$14:$U$14,{"*TA*"}))</f>
        <v>43</v>
      </c>
      <c r="J222" s="31" cm="1">
        <f t="array" ref="J222">SUM(SUMIFS($O222:$U222,$O$14:$U$14,{"*DSD*"}))</f>
        <v>0</v>
      </c>
      <c r="K222" s="31" cm="1">
        <f t="array" ref="K222">SUM(SUMIFS($O222:$U222,$O$14:$U$14,{"*TA*"}))</f>
        <v>43</v>
      </c>
      <c r="L222" s="32">
        <v>0</v>
      </c>
      <c r="M222" s="33">
        <v>0</v>
      </c>
      <c r="N222" s="33">
        <v>0</v>
      </c>
      <c r="O222" s="34">
        <v>43</v>
      </c>
      <c r="P222" s="35">
        <v>0</v>
      </c>
      <c r="Q222" s="35">
        <v>0</v>
      </c>
      <c r="R222" s="35">
        <v>0</v>
      </c>
      <c r="S222" s="35">
        <v>0</v>
      </c>
      <c r="T222" s="35">
        <v>0</v>
      </c>
      <c r="U222" s="35">
        <v>0</v>
      </c>
      <c r="V222" s="18">
        <f t="shared" ca="1" si="23"/>
        <v>43</v>
      </c>
      <c r="W222" s="19">
        <f t="shared" ca="1" si="24"/>
        <v>0</v>
      </c>
      <c r="X222" s="19">
        <f t="shared" ca="1" si="25"/>
        <v>43</v>
      </c>
      <c r="Y222" s="19">
        <f t="shared" ca="1" si="26"/>
        <v>0</v>
      </c>
      <c r="Z222" s="19">
        <f t="shared" ca="1" si="27"/>
        <v>43</v>
      </c>
      <c r="AA222" s="18">
        <v>0</v>
      </c>
      <c r="AB222" s="19">
        <v>0</v>
      </c>
      <c r="AC222" s="19">
        <v>0</v>
      </c>
      <c r="AD222" s="18">
        <v>43</v>
      </c>
      <c r="AE222" s="19">
        <v>0</v>
      </c>
      <c r="AF222" s="19">
        <v>0</v>
      </c>
      <c r="AG222" s="19">
        <v>0</v>
      </c>
      <c r="AH222" s="19">
        <v>0</v>
      </c>
      <c r="AI222" s="19">
        <v>0</v>
      </c>
      <c r="AJ222" s="19">
        <v>0</v>
      </c>
    </row>
    <row r="223" spans="1:36" x14ac:dyDescent="0.2">
      <c r="A223" t="s">
        <v>26</v>
      </c>
      <c r="B223" t="s">
        <v>29</v>
      </c>
      <c r="C223" t="s">
        <v>13</v>
      </c>
      <c r="D223" t="s">
        <v>9</v>
      </c>
      <c r="F223" t="str">
        <f t="shared" si="21"/>
        <v>Trinidad &amp; Tobago [#Country] [WSl5y9jxCpC]|TX_PVLS.D.Age_Sex_Indication_HIVStatus.T.Routine||15-19|Male</v>
      </c>
      <c r="G223" s="31">
        <v>34</v>
      </c>
      <c r="H223" s="31">
        <f t="shared" si="22"/>
        <v>0</v>
      </c>
      <c r="I223" s="31" cm="1">
        <f t="array" ref="I223">SUM(SUMIFS($L223:$U223,$L$14:$U$14,{"*TA*"}))</f>
        <v>34</v>
      </c>
      <c r="J223" s="31" cm="1">
        <f t="array" ref="J223">SUM(SUMIFS($O223:$U223,$O$14:$U$14,{"*DSD*"}))</f>
        <v>0</v>
      </c>
      <c r="K223" s="31" cm="1">
        <f t="array" ref="K223">SUM(SUMIFS($O223:$U223,$O$14:$U$14,{"*TA*"}))</f>
        <v>34</v>
      </c>
      <c r="L223" s="32">
        <v>0</v>
      </c>
      <c r="M223" s="33">
        <v>0</v>
      </c>
      <c r="N223" s="33">
        <v>0</v>
      </c>
      <c r="O223" s="34">
        <v>34</v>
      </c>
      <c r="P223" s="35">
        <v>0</v>
      </c>
      <c r="Q223" s="35">
        <v>0</v>
      </c>
      <c r="R223" s="35">
        <v>0</v>
      </c>
      <c r="S223" s="35">
        <v>0</v>
      </c>
      <c r="T223" s="35">
        <v>0</v>
      </c>
      <c r="U223" s="35">
        <v>0</v>
      </c>
      <c r="V223" s="18">
        <f t="shared" ca="1" si="23"/>
        <v>34</v>
      </c>
      <c r="W223" s="19">
        <f t="shared" ca="1" si="24"/>
        <v>0</v>
      </c>
      <c r="X223" s="19">
        <f t="shared" ca="1" si="25"/>
        <v>34</v>
      </c>
      <c r="Y223" s="19">
        <f t="shared" ca="1" si="26"/>
        <v>0</v>
      </c>
      <c r="Z223" s="19">
        <f t="shared" ca="1" si="27"/>
        <v>34</v>
      </c>
      <c r="AA223" s="18">
        <v>0</v>
      </c>
      <c r="AB223" s="19">
        <v>0</v>
      </c>
      <c r="AC223" s="19">
        <v>0</v>
      </c>
      <c r="AD223" s="18">
        <v>34</v>
      </c>
      <c r="AE223" s="19">
        <v>0</v>
      </c>
      <c r="AF223" s="19">
        <v>0</v>
      </c>
      <c r="AG223" s="19">
        <v>0</v>
      </c>
      <c r="AH223" s="19">
        <v>0</v>
      </c>
      <c r="AI223" s="19">
        <v>0</v>
      </c>
      <c r="AJ223" s="19">
        <v>0</v>
      </c>
    </row>
    <row r="224" spans="1:36" x14ac:dyDescent="0.2">
      <c r="A224" t="s">
        <v>26</v>
      </c>
      <c r="B224" t="s">
        <v>29</v>
      </c>
      <c r="C224" t="s">
        <v>14</v>
      </c>
      <c r="D224" t="s">
        <v>8</v>
      </c>
      <c r="F224" t="str">
        <f t="shared" si="21"/>
        <v>Trinidad &amp; Tobago [#Country] [WSl5y9jxCpC]|TX_PVLS.D.Age_Sex_Indication_HIVStatus.T.Routine||20-24|Female</v>
      </c>
      <c r="G224" s="31">
        <v>120</v>
      </c>
      <c r="H224" s="31">
        <f t="shared" si="22"/>
        <v>0</v>
      </c>
      <c r="I224" s="31" cm="1">
        <f t="array" ref="I224">SUM(SUMIFS($L224:$U224,$L$14:$U$14,{"*TA*"}))</f>
        <v>120</v>
      </c>
      <c r="J224" s="31" cm="1">
        <f t="array" ref="J224">SUM(SUMIFS($O224:$U224,$O$14:$U$14,{"*DSD*"}))</f>
        <v>0</v>
      </c>
      <c r="K224" s="31" cm="1">
        <f t="array" ref="K224">SUM(SUMIFS($O224:$U224,$O$14:$U$14,{"*TA*"}))</f>
        <v>120</v>
      </c>
      <c r="L224" s="32">
        <v>0</v>
      </c>
      <c r="M224" s="33">
        <v>0</v>
      </c>
      <c r="N224" s="33">
        <v>0</v>
      </c>
      <c r="O224" s="34">
        <v>120</v>
      </c>
      <c r="P224" s="35">
        <v>0</v>
      </c>
      <c r="Q224" s="35">
        <v>0</v>
      </c>
      <c r="R224" s="35">
        <v>0</v>
      </c>
      <c r="S224" s="35">
        <v>0</v>
      </c>
      <c r="T224" s="35">
        <v>0</v>
      </c>
      <c r="U224" s="35">
        <v>0</v>
      </c>
      <c r="V224" s="18">
        <f t="shared" ca="1" si="23"/>
        <v>120</v>
      </c>
      <c r="W224" s="19">
        <f t="shared" ca="1" si="24"/>
        <v>0</v>
      </c>
      <c r="X224" s="19">
        <f t="shared" ca="1" si="25"/>
        <v>120</v>
      </c>
      <c r="Y224" s="19">
        <f t="shared" ca="1" si="26"/>
        <v>0</v>
      </c>
      <c r="Z224" s="19">
        <f t="shared" ca="1" si="27"/>
        <v>120</v>
      </c>
      <c r="AA224" s="18">
        <v>0</v>
      </c>
      <c r="AB224" s="19">
        <v>0</v>
      </c>
      <c r="AC224" s="19">
        <v>0</v>
      </c>
      <c r="AD224" s="18">
        <v>120</v>
      </c>
      <c r="AE224" s="19">
        <v>0</v>
      </c>
      <c r="AF224" s="19">
        <v>0</v>
      </c>
      <c r="AG224" s="19">
        <v>0</v>
      </c>
      <c r="AH224" s="19">
        <v>0</v>
      </c>
      <c r="AI224" s="19">
        <v>0</v>
      </c>
      <c r="AJ224" s="19">
        <v>0</v>
      </c>
    </row>
    <row r="225" spans="1:36" x14ac:dyDescent="0.2">
      <c r="A225" t="s">
        <v>26</v>
      </c>
      <c r="B225" t="s">
        <v>29</v>
      </c>
      <c r="C225" t="s">
        <v>14</v>
      </c>
      <c r="D225" t="s">
        <v>9</v>
      </c>
      <c r="F225" t="str">
        <f t="shared" si="21"/>
        <v>Trinidad &amp; Tobago [#Country] [WSl5y9jxCpC]|TX_PVLS.D.Age_Sex_Indication_HIVStatus.T.Routine||20-24|Male</v>
      </c>
      <c r="G225" s="31">
        <v>151</v>
      </c>
      <c r="H225" s="31">
        <f t="shared" si="22"/>
        <v>0</v>
      </c>
      <c r="I225" s="31" cm="1">
        <f t="array" ref="I225">SUM(SUMIFS($L225:$U225,$L$14:$U$14,{"*TA*"}))</f>
        <v>151</v>
      </c>
      <c r="J225" s="31" cm="1">
        <f t="array" ref="J225">SUM(SUMIFS($O225:$U225,$O$14:$U$14,{"*DSD*"}))</f>
        <v>0</v>
      </c>
      <c r="K225" s="31" cm="1">
        <f t="array" ref="K225">SUM(SUMIFS($O225:$U225,$O$14:$U$14,{"*TA*"}))</f>
        <v>151</v>
      </c>
      <c r="L225" s="32">
        <v>0</v>
      </c>
      <c r="M225" s="33">
        <v>0</v>
      </c>
      <c r="N225" s="33">
        <v>0</v>
      </c>
      <c r="O225" s="34">
        <v>151</v>
      </c>
      <c r="P225" s="35">
        <v>0</v>
      </c>
      <c r="Q225" s="35">
        <v>0</v>
      </c>
      <c r="R225" s="35">
        <v>0</v>
      </c>
      <c r="S225" s="35">
        <v>0</v>
      </c>
      <c r="T225" s="35">
        <v>0</v>
      </c>
      <c r="U225" s="35">
        <v>0</v>
      </c>
      <c r="V225" s="18">
        <f t="shared" ca="1" si="23"/>
        <v>151</v>
      </c>
      <c r="W225" s="19">
        <f t="shared" ca="1" si="24"/>
        <v>0</v>
      </c>
      <c r="X225" s="19">
        <f t="shared" ca="1" si="25"/>
        <v>151</v>
      </c>
      <c r="Y225" s="19">
        <f t="shared" ca="1" si="26"/>
        <v>0</v>
      </c>
      <c r="Z225" s="19">
        <f t="shared" ca="1" si="27"/>
        <v>151</v>
      </c>
      <c r="AA225" s="18">
        <v>0</v>
      </c>
      <c r="AB225" s="19">
        <v>0</v>
      </c>
      <c r="AC225" s="19">
        <v>0</v>
      </c>
      <c r="AD225" s="18">
        <v>151</v>
      </c>
      <c r="AE225" s="19">
        <v>0</v>
      </c>
      <c r="AF225" s="19">
        <v>0</v>
      </c>
      <c r="AG225" s="19">
        <v>0</v>
      </c>
      <c r="AH225" s="19">
        <v>0</v>
      </c>
      <c r="AI225" s="19">
        <v>0</v>
      </c>
      <c r="AJ225" s="19">
        <v>0</v>
      </c>
    </row>
    <row r="226" spans="1:36" x14ac:dyDescent="0.2">
      <c r="A226" t="s">
        <v>26</v>
      </c>
      <c r="B226" t="s">
        <v>29</v>
      </c>
      <c r="C226" t="s">
        <v>15</v>
      </c>
      <c r="D226" t="s">
        <v>8</v>
      </c>
      <c r="F226" t="str">
        <f t="shared" si="21"/>
        <v>Trinidad &amp; Tobago [#Country] [WSl5y9jxCpC]|TX_PVLS.D.Age_Sex_Indication_HIVStatus.T.Routine||25-29|Female</v>
      </c>
      <c r="G226" s="31">
        <v>290</v>
      </c>
      <c r="H226" s="31">
        <f t="shared" si="22"/>
        <v>0</v>
      </c>
      <c r="I226" s="31" cm="1">
        <f t="array" ref="I226">SUM(SUMIFS($L226:$U226,$L$14:$U$14,{"*TA*"}))</f>
        <v>290</v>
      </c>
      <c r="J226" s="31" cm="1">
        <f t="array" ref="J226">SUM(SUMIFS($O226:$U226,$O$14:$U$14,{"*DSD*"}))</f>
        <v>0</v>
      </c>
      <c r="K226" s="31" cm="1">
        <f t="array" ref="K226">SUM(SUMIFS($O226:$U226,$O$14:$U$14,{"*TA*"}))</f>
        <v>290</v>
      </c>
      <c r="L226" s="32">
        <v>0</v>
      </c>
      <c r="M226" s="33">
        <v>0</v>
      </c>
      <c r="N226" s="33">
        <v>0</v>
      </c>
      <c r="O226" s="34">
        <v>290</v>
      </c>
      <c r="P226" s="35">
        <v>0</v>
      </c>
      <c r="Q226" s="35">
        <v>0</v>
      </c>
      <c r="R226" s="35">
        <v>0</v>
      </c>
      <c r="S226" s="35">
        <v>0</v>
      </c>
      <c r="T226" s="35">
        <v>0</v>
      </c>
      <c r="U226" s="35">
        <v>0</v>
      </c>
      <c r="V226" s="18">
        <f t="shared" ca="1" si="23"/>
        <v>290</v>
      </c>
      <c r="W226" s="19">
        <f t="shared" ca="1" si="24"/>
        <v>0</v>
      </c>
      <c r="X226" s="19">
        <f t="shared" ca="1" si="25"/>
        <v>290</v>
      </c>
      <c r="Y226" s="19">
        <f t="shared" ca="1" si="26"/>
        <v>0</v>
      </c>
      <c r="Z226" s="19">
        <f t="shared" ca="1" si="27"/>
        <v>290</v>
      </c>
      <c r="AA226" s="18">
        <v>0</v>
      </c>
      <c r="AB226" s="19">
        <v>0</v>
      </c>
      <c r="AC226" s="19">
        <v>0</v>
      </c>
      <c r="AD226" s="18">
        <v>290</v>
      </c>
      <c r="AE226" s="19">
        <v>0</v>
      </c>
      <c r="AF226" s="19">
        <v>0</v>
      </c>
      <c r="AG226" s="19">
        <v>0</v>
      </c>
      <c r="AH226" s="19">
        <v>0</v>
      </c>
      <c r="AI226" s="19">
        <v>0</v>
      </c>
      <c r="AJ226" s="19">
        <v>0</v>
      </c>
    </row>
    <row r="227" spans="1:36" x14ac:dyDescent="0.2">
      <c r="A227" t="s">
        <v>26</v>
      </c>
      <c r="B227" t="s">
        <v>29</v>
      </c>
      <c r="C227" t="s">
        <v>15</v>
      </c>
      <c r="D227" t="s">
        <v>9</v>
      </c>
      <c r="F227" t="str">
        <f t="shared" si="21"/>
        <v>Trinidad &amp; Tobago [#Country] [WSl5y9jxCpC]|TX_PVLS.D.Age_Sex_Indication_HIVStatus.T.Routine||25-29|Male</v>
      </c>
      <c r="G227" s="31">
        <v>274</v>
      </c>
      <c r="H227" s="31">
        <f t="shared" si="22"/>
        <v>0</v>
      </c>
      <c r="I227" s="31" cm="1">
        <f t="array" ref="I227">SUM(SUMIFS($L227:$U227,$L$14:$U$14,{"*TA*"}))</f>
        <v>274</v>
      </c>
      <c r="J227" s="31" cm="1">
        <f t="array" ref="J227">SUM(SUMIFS($O227:$U227,$O$14:$U$14,{"*DSD*"}))</f>
        <v>0</v>
      </c>
      <c r="K227" s="31" cm="1">
        <f t="array" ref="K227">SUM(SUMIFS($O227:$U227,$O$14:$U$14,{"*TA*"}))</f>
        <v>274</v>
      </c>
      <c r="L227" s="32">
        <v>0</v>
      </c>
      <c r="M227" s="33">
        <v>0</v>
      </c>
      <c r="N227" s="33">
        <v>0</v>
      </c>
      <c r="O227" s="34">
        <v>274</v>
      </c>
      <c r="P227" s="35">
        <v>0</v>
      </c>
      <c r="Q227" s="35">
        <v>0</v>
      </c>
      <c r="R227" s="35">
        <v>0</v>
      </c>
      <c r="S227" s="35">
        <v>0</v>
      </c>
      <c r="T227" s="35">
        <v>0</v>
      </c>
      <c r="U227" s="35">
        <v>0</v>
      </c>
      <c r="V227" s="18">
        <f t="shared" ca="1" si="23"/>
        <v>274</v>
      </c>
      <c r="W227" s="19">
        <f t="shared" ca="1" si="24"/>
        <v>0</v>
      </c>
      <c r="X227" s="19">
        <f t="shared" ca="1" si="25"/>
        <v>274</v>
      </c>
      <c r="Y227" s="19">
        <f t="shared" ca="1" si="26"/>
        <v>0</v>
      </c>
      <c r="Z227" s="19">
        <f t="shared" ca="1" si="27"/>
        <v>274</v>
      </c>
      <c r="AA227" s="18">
        <v>0</v>
      </c>
      <c r="AB227" s="19">
        <v>0</v>
      </c>
      <c r="AC227" s="19">
        <v>0</v>
      </c>
      <c r="AD227" s="18">
        <v>274</v>
      </c>
      <c r="AE227" s="19">
        <v>0</v>
      </c>
      <c r="AF227" s="19">
        <v>0</v>
      </c>
      <c r="AG227" s="19">
        <v>0</v>
      </c>
      <c r="AH227" s="19">
        <v>0</v>
      </c>
      <c r="AI227" s="19">
        <v>0</v>
      </c>
      <c r="AJ227" s="19">
        <v>0</v>
      </c>
    </row>
    <row r="228" spans="1:36" x14ac:dyDescent="0.2">
      <c r="A228" t="s">
        <v>26</v>
      </c>
      <c r="B228" t="s">
        <v>29</v>
      </c>
      <c r="C228" t="s">
        <v>16</v>
      </c>
      <c r="D228" t="s">
        <v>8</v>
      </c>
      <c r="F228" t="str">
        <f t="shared" si="21"/>
        <v>Trinidad &amp; Tobago [#Country] [WSl5y9jxCpC]|TX_PVLS.D.Age_Sex_Indication_HIVStatus.T.Routine||30-34|Female</v>
      </c>
      <c r="G228" s="31">
        <v>522</v>
      </c>
      <c r="H228" s="31">
        <f t="shared" si="22"/>
        <v>0</v>
      </c>
      <c r="I228" s="31" cm="1">
        <f t="array" ref="I228">SUM(SUMIFS($L228:$U228,$L$14:$U$14,{"*TA*"}))</f>
        <v>522</v>
      </c>
      <c r="J228" s="31" cm="1">
        <f t="array" ref="J228">SUM(SUMIFS($O228:$U228,$O$14:$U$14,{"*DSD*"}))</f>
        <v>0</v>
      </c>
      <c r="K228" s="31" cm="1">
        <f t="array" ref="K228">SUM(SUMIFS($O228:$U228,$O$14:$U$14,{"*TA*"}))</f>
        <v>522</v>
      </c>
      <c r="L228" s="32">
        <v>0</v>
      </c>
      <c r="M228" s="33">
        <v>0</v>
      </c>
      <c r="N228" s="33">
        <v>0</v>
      </c>
      <c r="O228" s="34">
        <v>522</v>
      </c>
      <c r="P228" s="35">
        <v>0</v>
      </c>
      <c r="Q228" s="35">
        <v>0</v>
      </c>
      <c r="R228" s="35">
        <v>0</v>
      </c>
      <c r="S228" s="35">
        <v>0</v>
      </c>
      <c r="T228" s="35">
        <v>0</v>
      </c>
      <c r="U228" s="35">
        <v>0</v>
      </c>
      <c r="V228" s="18">
        <f t="shared" ca="1" si="23"/>
        <v>522</v>
      </c>
      <c r="W228" s="19">
        <f t="shared" ca="1" si="24"/>
        <v>0</v>
      </c>
      <c r="X228" s="19">
        <f t="shared" ca="1" si="25"/>
        <v>522</v>
      </c>
      <c r="Y228" s="19">
        <f t="shared" ca="1" si="26"/>
        <v>0</v>
      </c>
      <c r="Z228" s="19">
        <f t="shared" ca="1" si="27"/>
        <v>522</v>
      </c>
      <c r="AA228" s="18">
        <v>0</v>
      </c>
      <c r="AB228" s="19">
        <v>0</v>
      </c>
      <c r="AC228" s="19">
        <v>0</v>
      </c>
      <c r="AD228" s="18">
        <v>522</v>
      </c>
      <c r="AE228" s="19">
        <v>0</v>
      </c>
      <c r="AF228" s="19">
        <v>0</v>
      </c>
      <c r="AG228" s="19">
        <v>0</v>
      </c>
      <c r="AH228" s="19">
        <v>0</v>
      </c>
      <c r="AI228" s="19">
        <v>0</v>
      </c>
      <c r="AJ228" s="19">
        <v>0</v>
      </c>
    </row>
    <row r="229" spans="1:36" x14ac:dyDescent="0.2">
      <c r="A229" t="s">
        <v>26</v>
      </c>
      <c r="B229" t="s">
        <v>29</v>
      </c>
      <c r="C229" t="s">
        <v>16</v>
      </c>
      <c r="D229" t="s">
        <v>9</v>
      </c>
      <c r="F229" t="str">
        <f t="shared" si="21"/>
        <v>Trinidad &amp; Tobago [#Country] [WSl5y9jxCpC]|TX_PVLS.D.Age_Sex_Indication_HIVStatus.T.Routine||30-34|Male</v>
      </c>
      <c r="G229" s="31">
        <v>492</v>
      </c>
      <c r="H229" s="31">
        <f t="shared" si="22"/>
        <v>0</v>
      </c>
      <c r="I229" s="31" cm="1">
        <f t="array" ref="I229">SUM(SUMIFS($L229:$U229,$L$14:$U$14,{"*TA*"}))</f>
        <v>492</v>
      </c>
      <c r="J229" s="31" cm="1">
        <f t="array" ref="J229">SUM(SUMIFS($O229:$U229,$O$14:$U$14,{"*DSD*"}))</f>
        <v>0</v>
      </c>
      <c r="K229" s="31" cm="1">
        <f t="array" ref="K229">SUM(SUMIFS($O229:$U229,$O$14:$U$14,{"*TA*"}))</f>
        <v>492</v>
      </c>
      <c r="L229" s="32">
        <v>0</v>
      </c>
      <c r="M229" s="33">
        <v>0</v>
      </c>
      <c r="N229" s="33">
        <v>0</v>
      </c>
      <c r="O229" s="34">
        <v>492</v>
      </c>
      <c r="P229" s="35">
        <v>0</v>
      </c>
      <c r="Q229" s="35">
        <v>0</v>
      </c>
      <c r="R229" s="35">
        <v>0</v>
      </c>
      <c r="S229" s="35">
        <v>0</v>
      </c>
      <c r="T229" s="35">
        <v>0</v>
      </c>
      <c r="U229" s="35">
        <v>0</v>
      </c>
      <c r="V229" s="18">
        <f t="shared" ca="1" si="23"/>
        <v>492</v>
      </c>
      <c r="W229" s="19">
        <f t="shared" ca="1" si="24"/>
        <v>0</v>
      </c>
      <c r="X229" s="19">
        <f t="shared" ca="1" si="25"/>
        <v>492</v>
      </c>
      <c r="Y229" s="19">
        <f t="shared" ca="1" si="26"/>
        <v>0</v>
      </c>
      <c r="Z229" s="19">
        <f t="shared" ca="1" si="27"/>
        <v>492</v>
      </c>
      <c r="AA229" s="18">
        <v>0</v>
      </c>
      <c r="AB229" s="19">
        <v>0</v>
      </c>
      <c r="AC229" s="19">
        <v>0</v>
      </c>
      <c r="AD229" s="18">
        <v>492</v>
      </c>
      <c r="AE229" s="19">
        <v>0</v>
      </c>
      <c r="AF229" s="19">
        <v>0</v>
      </c>
      <c r="AG229" s="19">
        <v>0</v>
      </c>
      <c r="AH229" s="19">
        <v>0</v>
      </c>
      <c r="AI229" s="19">
        <v>0</v>
      </c>
      <c r="AJ229" s="19">
        <v>0</v>
      </c>
    </row>
    <row r="230" spans="1:36" x14ac:dyDescent="0.2">
      <c r="A230" t="s">
        <v>26</v>
      </c>
      <c r="B230" t="s">
        <v>29</v>
      </c>
      <c r="C230" t="s">
        <v>17</v>
      </c>
      <c r="D230" t="s">
        <v>8</v>
      </c>
      <c r="F230" t="str">
        <f t="shared" si="21"/>
        <v>Trinidad &amp; Tobago [#Country] [WSl5y9jxCpC]|TX_PVLS.D.Age_Sex_Indication_HIVStatus.T.Routine||35-39|Female</v>
      </c>
      <c r="G230" s="31">
        <v>769</v>
      </c>
      <c r="H230" s="31">
        <f t="shared" si="22"/>
        <v>0</v>
      </c>
      <c r="I230" s="31" cm="1">
        <f t="array" ref="I230">SUM(SUMIFS($L230:$U230,$L$14:$U$14,{"*TA*"}))</f>
        <v>769</v>
      </c>
      <c r="J230" s="31" cm="1">
        <f t="array" ref="J230">SUM(SUMIFS($O230:$U230,$O$14:$U$14,{"*DSD*"}))</f>
        <v>0</v>
      </c>
      <c r="K230" s="31" cm="1">
        <f t="array" ref="K230">SUM(SUMIFS($O230:$U230,$O$14:$U$14,{"*TA*"}))</f>
        <v>769</v>
      </c>
      <c r="L230" s="32">
        <v>0</v>
      </c>
      <c r="M230" s="33">
        <v>0</v>
      </c>
      <c r="N230" s="33">
        <v>0</v>
      </c>
      <c r="O230" s="34">
        <v>769</v>
      </c>
      <c r="P230" s="35">
        <v>0</v>
      </c>
      <c r="Q230" s="35">
        <v>0</v>
      </c>
      <c r="R230" s="35">
        <v>0</v>
      </c>
      <c r="S230" s="35">
        <v>0</v>
      </c>
      <c r="T230" s="35">
        <v>0</v>
      </c>
      <c r="U230" s="35">
        <v>0</v>
      </c>
      <c r="V230" s="18">
        <f t="shared" ca="1" si="23"/>
        <v>769</v>
      </c>
      <c r="W230" s="19">
        <f t="shared" ca="1" si="24"/>
        <v>0</v>
      </c>
      <c r="X230" s="19">
        <f t="shared" ca="1" si="25"/>
        <v>769</v>
      </c>
      <c r="Y230" s="19">
        <f t="shared" ca="1" si="26"/>
        <v>0</v>
      </c>
      <c r="Z230" s="19">
        <f t="shared" ca="1" si="27"/>
        <v>769</v>
      </c>
      <c r="AA230" s="18">
        <v>0</v>
      </c>
      <c r="AB230" s="19">
        <v>0</v>
      </c>
      <c r="AC230" s="19">
        <v>0</v>
      </c>
      <c r="AD230" s="18">
        <v>769</v>
      </c>
      <c r="AE230" s="19">
        <v>0</v>
      </c>
      <c r="AF230" s="19">
        <v>0</v>
      </c>
      <c r="AG230" s="19">
        <v>0</v>
      </c>
      <c r="AH230" s="19">
        <v>0</v>
      </c>
      <c r="AI230" s="19">
        <v>0</v>
      </c>
      <c r="AJ230" s="19">
        <v>0</v>
      </c>
    </row>
    <row r="231" spans="1:36" x14ac:dyDescent="0.2">
      <c r="A231" t="s">
        <v>26</v>
      </c>
      <c r="B231" t="s">
        <v>29</v>
      </c>
      <c r="C231" t="s">
        <v>17</v>
      </c>
      <c r="D231" t="s">
        <v>9</v>
      </c>
      <c r="F231" t="str">
        <f t="shared" si="21"/>
        <v>Trinidad &amp; Tobago [#Country] [WSl5y9jxCpC]|TX_PVLS.D.Age_Sex_Indication_HIVStatus.T.Routine||35-39|Male</v>
      </c>
      <c r="G231" s="31">
        <v>626</v>
      </c>
      <c r="H231" s="31">
        <f t="shared" si="22"/>
        <v>0</v>
      </c>
      <c r="I231" s="31" cm="1">
        <f t="array" ref="I231">SUM(SUMIFS($L231:$U231,$L$14:$U$14,{"*TA*"}))</f>
        <v>626</v>
      </c>
      <c r="J231" s="31" cm="1">
        <f t="array" ref="J231">SUM(SUMIFS($O231:$U231,$O$14:$U$14,{"*DSD*"}))</f>
        <v>0</v>
      </c>
      <c r="K231" s="31" cm="1">
        <f t="array" ref="K231">SUM(SUMIFS($O231:$U231,$O$14:$U$14,{"*TA*"}))</f>
        <v>626</v>
      </c>
      <c r="L231" s="32">
        <v>0</v>
      </c>
      <c r="M231" s="33">
        <v>0</v>
      </c>
      <c r="N231" s="33">
        <v>0</v>
      </c>
      <c r="O231" s="34">
        <v>626</v>
      </c>
      <c r="P231" s="35">
        <v>0</v>
      </c>
      <c r="Q231" s="35">
        <v>0</v>
      </c>
      <c r="R231" s="35">
        <v>0</v>
      </c>
      <c r="S231" s="35">
        <v>0</v>
      </c>
      <c r="T231" s="35">
        <v>0</v>
      </c>
      <c r="U231" s="35">
        <v>0</v>
      </c>
      <c r="V231" s="18">
        <f t="shared" ca="1" si="23"/>
        <v>626</v>
      </c>
      <c r="W231" s="19">
        <f t="shared" ca="1" si="24"/>
        <v>0</v>
      </c>
      <c r="X231" s="19">
        <f t="shared" ca="1" si="25"/>
        <v>626</v>
      </c>
      <c r="Y231" s="19">
        <f t="shared" ca="1" si="26"/>
        <v>0</v>
      </c>
      <c r="Z231" s="19">
        <f t="shared" ca="1" si="27"/>
        <v>626</v>
      </c>
      <c r="AA231" s="18">
        <v>0</v>
      </c>
      <c r="AB231" s="19">
        <v>0</v>
      </c>
      <c r="AC231" s="19">
        <v>0</v>
      </c>
      <c r="AD231" s="18">
        <v>626</v>
      </c>
      <c r="AE231" s="19">
        <v>0</v>
      </c>
      <c r="AF231" s="19">
        <v>0</v>
      </c>
      <c r="AG231" s="19">
        <v>0</v>
      </c>
      <c r="AH231" s="19">
        <v>0</v>
      </c>
      <c r="AI231" s="19">
        <v>0</v>
      </c>
      <c r="AJ231" s="19">
        <v>0</v>
      </c>
    </row>
    <row r="232" spans="1:36" x14ac:dyDescent="0.2">
      <c r="A232" t="s">
        <v>26</v>
      </c>
      <c r="B232" t="s">
        <v>29</v>
      </c>
      <c r="C232" t="s">
        <v>18</v>
      </c>
      <c r="D232" t="s">
        <v>8</v>
      </c>
      <c r="F232" t="str">
        <f t="shared" si="21"/>
        <v>Trinidad &amp; Tobago [#Country] [WSl5y9jxCpC]|TX_PVLS.D.Age_Sex_Indication_HIVStatus.T.Routine||40-44|Female</v>
      </c>
      <c r="G232" s="31">
        <v>674</v>
      </c>
      <c r="H232" s="31">
        <f t="shared" si="22"/>
        <v>0</v>
      </c>
      <c r="I232" s="31" cm="1">
        <f t="array" ref="I232">SUM(SUMIFS($L232:$U232,$L$14:$U$14,{"*TA*"}))</f>
        <v>674</v>
      </c>
      <c r="J232" s="31" cm="1">
        <f t="array" ref="J232">SUM(SUMIFS($O232:$U232,$O$14:$U$14,{"*DSD*"}))</f>
        <v>0</v>
      </c>
      <c r="K232" s="31" cm="1">
        <f t="array" ref="K232">SUM(SUMIFS($O232:$U232,$O$14:$U$14,{"*TA*"}))</f>
        <v>674</v>
      </c>
      <c r="L232" s="32">
        <v>0</v>
      </c>
      <c r="M232" s="33">
        <v>0</v>
      </c>
      <c r="N232" s="33">
        <v>0</v>
      </c>
      <c r="O232" s="34">
        <v>674</v>
      </c>
      <c r="P232" s="35">
        <v>0</v>
      </c>
      <c r="Q232" s="35">
        <v>0</v>
      </c>
      <c r="R232" s="35">
        <v>0</v>
      </c>
      <c r="S232" s="35">
        <v>0</v>
      </c>
      <c r="T232" s="35">
        <v>0</v>
      </c>
      <c r="U232" s="35">
        <v>0</v>
      </c>
      <c r="V232" s="18">
        <f t="shared" ca="1" si="23"/>
        <v>674</v>
      </c>
      <c r="W232" s="19">
        <f t="shared" ca="1" si="24"/>
        <v>0</v>
      </c>
      <c r="X232" s="19">
        <f t="shared" ca="1" si="25"/>
        <v>674</v>
      </c>
      <c r="Y232" s="19">
        <f t="shared" ca="1" si="26"/>
        <v>0</v>
      </c>
      <c r="Z232" s="19">
        <f t="shared" ca="1" si="27"/>
        <v>674</v>
      </c>
      <c r="AA232" s="18">
        <v>0</v>
      </c>
      <c r="AB232" s="19">
        <v>0</v>
      </c>
      <c r="AC232" s="19">
        <v>0</v>
      </c>
      <c r="AD232" s="18">
        <v>674</v>
      </c>
      <c r="AE232" s="19">
        <v>0</v>
      </c>
      <c r="AF232" s="19">
        <v>0</v>
      </c>
      <c r="AG232" s="19">
        <v>0</v>
      </c>
      <c r="AH232" s="19">
        <v>0</v>
      </c>
      <c r="AI232" s="19">
        <v>0</v>
      </c>
      <c r="AJ232" s="19">
        <v>0</v>
      </c>
    </row>
    <row r="233" spans="1:36" x14ac:dyDescent="0.2">
      <c r="A233" t="s">
        <v>26</v>
      </c>
      <c r="B233" t="s">
        <v>29</v>
      </c>
      <c r="C233" t="s">
        <v>18</v>
      </c>
      <c r="D233" t="s">
        <v>9</v>
      </c>
      <c r="F233" t="str">
        <f t="shared" si="21"/>
        <v>Trinidad &amp; Tobago [#Country] [WSl5y9jxCpC]|TX_PVLS.D.Age_Sex_Indication_HIVStatus.T.Routine||40-44|Male</v>
      </c>
      <c r="G233" s="31">
        <v>636</v>
      </c>
      <c r="H233" s="31">
        <f t="shared" si="22"/>
        <v>0</v>
      </c>
      <c r="I233" s="31" cm="1">
        <f t="array" ref="I233">SUM(SUMIFS($L233:$U233,$L$14:$U$14,{"*TA*"}))</f>
        <v>636</v>
      </c>
      <c r="J233" s="31" cm="1">
        <f t="array" ref="J233">SUM(SUMIFS($O233:$U233,$O$14:$U$14,{"*DSD*"}))</f>
        <v>0</v>
      </c>
      <c r="K233" s="31" cm="1">
        <f t="array" ref="K233">SUM(SUMIFS($O233:$U233,$O$14:$U$14,{"*TA*"}))</f>
        <v>636</v>
      </c>
      <c r="L233" s="32">
        <v>0</v>
      </c>
      <c r="M233" s="33">
        <v>0</v>
      </c>
      <c r="N233" s="33">
        <v>0</v>
      </c>
      <c r="O233" s="34">
        <v>636</v>
      </c>
      <c r="P233" s="35">
        <v>0</v>
      </c>
      <c r="Q233" s="35">
        <v>0</v>
      </c>
      <c r="R233" s="35">
        <v>0</v>
      </c>
      <c r="S233" s="35">
        <v>0</v>
      </c>
      <c r="T233" s="35">
        <v>0</v>
      </c>
      <c r="U233" s="35">
        <v>0</v>
      </c>
      <c r="V233" s="18">
        <f t="shared" ca="1" si="23"/>
        <v>636</v>
      </c>
      <c r="W233" s="19">
        <f t="shared" ca="1" si="24"/>
        <v>0</v>
      </c>
      <c r="X233" s="19">
        <f t="shared" ca="1" si="25"/>
        <v>636</v>
      </c>
      <c r="Y233" s="19">
        <f t="shared" ca="1" si="26"/>
        <v>0</v>
      </c>
      <c r="Z233" s="19">
        <f t="shared" ca="1" si="27"/>
        <v>636</v>
      </c>
      <c r="AA233" s="18">
        <v>0</v>
      </c>
      <c r="AB233" s="19">
        <v>0</v>
      </c>
      <c r="AC233" s="19">
        <v>0</v>
      </c>
      <c r="AD233" s="18">
        <v>636</v>
      </c>
      <c r="AE233" s="19">
        <v>0</v>
      </c>
      <c r="AF233" s="19">
        <v>0</v>
      </c>
      <c r="AG233" s="19">
        <v>0</v>
      </c>
      <c r="AH233" s="19">
        <v>0</v>
      </c>
      <c r="AI233" s="19">
        <v>0</v>
      </c>
      <c r="AJ233" s="19">
        <v>0</v>
      </c>
    </row>
    <row r="234" spans="1:36" x14ac:dyDescent="0.2">
      <c r="A234" t="s">
        <v>26</v>
      </c>
      <c r="B234" t="s">
        <v>29</v>
      </c>
      <c r="C234" t="s">
        <v>19</v>
      </c>
      <c r="D234" t="s">
        <v>8</v>
      </c>
      <c r="F234" t="str">
        <f t="shared" si="21"/>
        <v>Trinidad &amp; Tobago [#Country] [WSl5y9jxCpC]|TX_PVLS.D.Age_Sex_Indication_HIVStatus.T.Routine||45-49|Female</v>
      </c>
      <c r="G234" s="31">
        <v>615</v>
      </c>
      <c r="H234" s="31">
        <f t="shared" si="22"/>
        <v>0</v>
      </c>
      <c r="I234" s="31" cm="1">
        <f t="array" ref="I234">SUM(SUMIFS($L234:$U234,$L$14:$U$14,{"*TA*"}))</f>
        <v>615</v>
      </c>
      <c r="J234" s="31" cm="1">
        <f t="array" ref="J234">SUM(SUMIFS($O234:$U234,$O$14:$U$14,{"*DSD*"}))</f>
        <v>0</v>
      </c>
      <c r="K234" s="31" cm="1">
        <f t="array" ref="K234">SUM(SUMIFS($O234:$U234,$O$14:$U$14,{"*TA*"}))</f>
        <v>615</v>
      </c>
      <c r="L234" s="32">
        <v>0</v>
      </c>
      <c r="M234" s="33">
        <v>0</v>
      </c>
      <c r="N234" s="33">
        <v>0</v>
      </c>
      <c r="O234" s="34">
        <v>615</v>
      </c>
      <c r="P234" s="35">
        <v>0</v>
      </c>
      <c r="Q234" s="35">
        <v>0</v>
      </c>
      <c r="R234" s="35">
        <v>0</v>
      </c>
      <c r="S234" s="35">
        <v>0</v>
      </c>
      <c r="T234" s="35">
        <v>0</v>
      </c>
      <c r="U234" s="35">
        <v>0</v>
      </c>
      <c r="V234" s="18">
        <f t="shared" ca="1" si="23"/>
        <v>615</v>
      </c>
      <c r="W234" s="19">
        <f t="shared" ca="1" si="24"/>
        <v>0</v>
      </c>
      <c r="X234" s="19">
        <f t="shared" ca="1" si="25"/>
        <v>615</v>
      </c>
      <c r="Y234" s="19">
        <f t="shared" ca="1" si="26"/>
        <v>0</v>
      </c>
      <c r="Z234" s="19">
        <f t="shared" ca="1" si="27"/>
        <v>615</v>
      </c>
      <c r="AA234" s="18">
        <v>0</v>
      </c>
      <c r="AB234" s="19">
        <v>0</v>
      </c>
      <c r="AC234" s="19">
        <v>0</v>
      </c>
      <c r="AD234" s="18">
        <v>615</v>
      </c>
      <c r="AE234" s="19">
        <v>0</v>
      </c>
      <c r="AF234" s="19">
        <v>0</v>
      </c>
      <c r="AG234" s="19">
        <v>0</v>
      </c>
      <c r="AH234" s="19">
        <v>0</v>
      </c>
      <c r="AI234" s="19">
        <v>0</v>
      </c>
      <c r="AJ234" s="19">
        <v>0</v>
      </c>
    </row>
    <row r="235" spans="1:36" x14ac:dyDescent="0.2">
      <c r="A235" t="s">
        <v>26</v>
      </c>
      <c r="B235" t="s">
        <v>29</v>
      </c>
      <c r="C235" t="s">
        <v>19</v>
      </c>
      <c r="D235" t="s">
        <v>9</v>
      </c>
      <c r="F235" t="str">
        <f t="shared" si="21"/>
        <v>Trinidad &amp; Tobago [#Country] [WSl5y9jxCpC]|TX_PVLS.D.Age_Sex_Indication_HIVStatus.T.Routine||45-49|Male</v>
      </c>
      <c r="G235" s="31">
        <v>552</v>
      </c>
      <c r="H235" s="31">
        <f t="shared" si="22"/>
        <v>0</v>
      </c>
      <c r="I235" s="31" cm="1">
        <f t="array" ref="I235">SUM(SUMIFS($L235:$U235,$L$14:$U$14,{"*TA*"}))</f>
        <v>552</v>
      </c>
      <c r="J235" s="31" cm="1">
        <f t="array" ref="J235">SUM(SUMIFS($O235:$U235,$O$14:$U$14,{"*DSD*"}))</f>
        <v>0</v>
      </c>
      <c r="K235" s="31" cm="1">
        <f t="array" ref="K235">SUM(SUMIFS($O235:$U235,$O$14:$U$14,{"*TA*"}))</f>
        <v>552</v>
      </c>
      <c r="L235" s="32">
        <v>0</v>
      </c>
      <c r="M235" s="33">
        <v>0</v>
      </c>
      <c r="N235" s="33">
        <v>0</v>
      </c>
      <c r="O235" s="34">
        <v>552</v>
      </c>
      <c r="P235" s="35">
        <v>0</v>
      </c>
      <c r="Q235" s="35">
        <v>0</v>
      </c>
      <c r="R235" s="35">
        <v>0</v>
      </c>
      <c r="S235" s="35">
        <v>0</v>
      </c>
      <c r="T235" s="35">
        <v>0</v>
      </c>
      <c r="U235" s="35">
        <v>0</v>
      </c>
      <c r="V235" s="18">
        <f t="shared" ca="1" si="23"/>
        <v>552</v>
      </c>
      <c r="W235" s="19">
        <f t="shared" ca="1" si="24"/>
        <v>0</v>
      </c>
      <c r="X235" s="19">
        <f t="shared" ca="1" si="25"/>
        <v>552</v>
      </c>
      <c r="Y235" s="19">
        <f t="shared" ca="1" si="26"/>
        <v>0</v>
      </c>
      <c r="Z235" s="19">
        <f t="shared" ca="1" si="27"/>
        <v>552</v>
      </c>
      <c r="AA235" s="18">
        <v>0</v>
      </c>
      <c r="AB235" s="19">
        <v>0</v>
      </c>
      <c r="AC235" s="19">
        <v>0</v>
      </c>
      <c r="AD235" s="18">
        <v>552</v>
      </c>
      <c r="AE235" s="19">
        <v>0</v>
      </c>
      <c r="AF235" s="19">
        <v>0</v>
      </c>
      <c r="AG235" s="19">
        <v>0</v>
      </c>
      <c r="AH235" s="19">
        <v>0</v>
      </c>
      <c r="AI235" s="19">
        <v>0</v>
      </c>
      <c r="AJ235" s="19">
        <v>0</v>
      </c>
    </row>
    <row r="236" spans="1:36" x14ac:dyDescent="0.2">
      <c r="A236" t="s">
        <v>26</v>
      </c>
      <c r="B236" t="s">
        <v>29</v>
      </c>
      <c r="C236" t="s">
        <v>20</v>
      </c>
      <c r="D236" t="s">
        <v>8</v>
      </c>
      <c r="F236" t="str">
        <f t="shared" si="21"/>
        <v>Trinidad &amp; Tobago [#Country] [WSl5y9jxCpC]|TX_PVLS.D.Age_Sex_Indication_HIVStatus.T.Routine||50+|Female</v>
      </c>
      <c r="G236" s="31">
        <v>1240</v>
      </c>
      <c r="H236" s="31">
        <f t="shared" si="22"/>
        <v>0</v>
      </c>
      <c r="I236" s="31" cm="1">
        <f t="array" ref="I236">SUM(SUMIFS($L236:$U236,$L$14:$U$14,{"*TA*"}))</f>
        <v>1240</v>
      </c>
      <c r="J236" s="31" cm="1">
        <f t="array" ref="J236">SUM(SUMIFS($O236:$U236,$O$14:$U$14,{"*DSD*"}))</f>
        <v>0</v>
      </c>
      <c r="K236" s="31" cm="1">
        <f t="array" ref="K236">SUM(SUMIFS($O236:$U236,$O$14:$U$14,{"*TA*"}))</f>
        <v>1240</v>
      </c>
      <c r="L236" s="32">
        <v>0</v>
      </c>
      <c r="M236" s="33">
        <v>0</v>
      </c>
      <c r="N236" s="33">
        <v>0</v>
      </c>
      <c r="O236" s="34">
        <v>1240</v>
      </c>
      <c r="P236" s="35">
        <v>0</v>
      </c>
      <c r="Q236" s="35">
        <v>0</v>
      </c>
      <c r="R236" s="35">
        <v>0</v>
      </c>
      <c r="S236" s="35">
        <v>0</v>
      </c>
      <c r="T236" s="35">
        <v>0</v>
      </c>
      <c r="U236" s="35">
        <v>0</v>
      </c>
      <c r="V236" s="18">
        <f t="shared" ca="1" si="23"/>
        <v>1240</v>
      </c>
      <c r="W236" s="19">
        <f t="shared" ca="1" si="24"/>
        <v>0</v>
      </c>
      <c r="X236" s="19">
        <f t="shared" ca="1" si="25"/>
        <v>1240</v>
      </c>
      <c r="Y236" s="19">
        <f t="shared" ca="1" si="26"/>
        <v>0</v>
      </c>
      <c r="Z236" s="19">
        <f t="shared" ca="1" si="27"/>
        <v>1240</v>
      </c>
      <c r="AA236" s="18">
        <v>0</v>
      </c>
      <c r="AB236" s="19">
        <v>0</v>
      </c>
      <c r="AC236" s="19">
        <v>0</v>
      </c>
      <c r="AD236" s="18">
        <v>1240</v>
      </c>
      <c r="AE236" s="19">
        <v>0</v>
      </c>
      <c r="AF236" s="19">
        <v>0</v>
      </c>
      <c r="AG236" s="19">
        <v>0</v>
      </c>
      <c r="AH236" s="19">
        <v>0</v>
      </c>
      <c r="AI236" s="19">
        <v>0</v>
      </c>
      <c r="AJ236" s="19">
        <v>0</v>
      </c>
    </row>
    <row r="237" spans="1:36" x14ac:dyDescent="0.2">
      <c r="A237" t="s">
        <v>26</v>
      </c>
      <c r="B237" t="s">
        <v>29</v>
      </c>
      <c r="C237" t="s">
        <v>20</v>
      </c>
      <c r="D237" t="s">
        <v>9</v>
      </c>
      <c r="F237" t="str">
        <f t="shared" si="21"/>
        <v>Trinidad &amp; Tobago [#Country] [WSl5y9jxCpC]|TX_PVLS.D.Age_Sex_Indication_HIVStatus.T.Routine||50+|Male</v>
      </c>
      <c r="G237" s="31">
        <v>1547</v>
      </c>
      <c r="H237" s="31">
        <f t="shared" si="22"/>
        <v>0</v>
      </c>
      <c r="I237" s="31" cm="1">
        <f t="array" ref="I237">SUM(SUMIFS($L237:$U237,$L$14:$U$14,{"*TA*"}))</f>
        <v>1547</v>
      </c>
      <c r="J237" s="31" cm="1">
        <f t="array" ref="J237">SUM(SUMIFS($O237:$U237,$O$14:$U$14,{"*DSD*"}))</f>
        <v>0</v>
      </c>
      <c r="K237" s="31" cm="1">
        <f t="array" ref="K237">SUM(SUMIFS($O237:$U237,$O$14:$U$14,{"*TA*"}))</f>
        <v>1547</v>
      </c>
      <c r="L237" s="32">
        <v>0</v>
      </c>
      <c r="M237" s="33">
        <v>0</v>
      </c>
      <c r="N237" s="33">
        <v>0</v>
      </c>
      <c r="O237" s="34">
        <v>1547</v>
      </c>
      <c r="P237" s="35">
        <v>0</v>
      </c>
      <c r="Q237" s="35">
        <v>0</v>
      </c>
      <c r="R237" s="35">
        <v>0</v>
      </c>
      <c r="S237" s="35">
        <v>0</v>
      </c>
      <c r="T237" s="35">
        <v>0</v>
      </c>
      <c r="U237" s="35">
        <v>0</v>
      </c>
      <c r="V237" s="18">
        <f t="shared" ca="1" si="23"/>
        <v>1547</v>
      </c>
      <c r="W237" s="19">
        <f t="shared" ca="1" si="24"/>
        <v>0</v>
      </c>
      <c r="X237" s="19">
        <f t="shared" ca="1" si="25"/>
        <v>1547</v>
      </c>
      <c r="Y237" s="19">
        <f t="shared" ca="1" si="26"/>
        <v>0</v>
      </c>
      <c r="Z237" s="19">
        <f t="shared" ca="1" si="27"/>
        <v>1547</v>
      </c>
      <c r="AA237" s="18">
        <v>0</v>
      </c>
      <c r="AB237" s="19">
        <v>0</v>
      </c>
      <c r="AC237" s="19">
        <v>0</v>
      </c>
      <c r="AD237" s="18">
        <v>1547</v>
      </c>
      <c r="AE237" s="19">
        <v>0</v>
      </c>
      <c r="AF237" s="19">
        <v>0</v>
      </c>
      <c r="AG237" s="19">
        <v>0</v>
      </c>
      <c r="AH237" s="19">
        <v>0</v>
      </c>
      <c r="AI237" s="19">
        <v>0</v>
      </c>
      <c r="AJ237" s="19">
        <v>0</v>
      </c>
    </row>
    <row r="238" spans="1:36" x14ac:dyDescent="0.2">
      <c r="A238" t="s">
        <v>26</v>
      </c>
      <c r="B238" t="s">
        <v>30</v>
      </c>
      <c r="C238" t="s">
        <v>10</v>
      </c>
      <c r="D238" t="s">
        <v>9</v>
      </c>
      <c r="F238" t="str">
        <f t="shared" si="21"/>
        <v>Trinidad &amp; Tobago [#Country] [WSl5y9jxCpC]|TX_PVLS.N.Age_Sex_Indication_HIVStatus.T.Routine||01-04|Male</v>
      </c>
      <c r="G238" s="31">
        <v>1</v>
      </c>
      <c r="H238" s="31">
        <f t="shared" si="22"/>
        <v>0</v>
      </c>
      <c r="I238" s="31" cm="1">
        <f t="array" ref="I238">SUM(SUMIFS($L238:$U238,$L$14:$U$14,{"*TA*"}))</f>
        <v>1</v>
      </c>
      <c r="J238" s="31" cm="1">
        <f t="array" ref="J238">SUM(SUMIFS($O238:$U238,$O$14:$U$14,{"*DSD*"}))</f>
        <v>0</v>
      </c>
      <c r="K238" s="31" cm="1">
        <f t="array" ref="K238">SUM(SUMIFS($O238:$U238,$O$14:$U$14,{"*TA*"}))</f>
        <v>1</v>
      </c>
      <c r="L238" s="32">
        <v>0</v>
      </c>
      <c r="M238" s="33">
        <v>0</v>
      </c>
      <c r="N238" s="33">
        <v>0</v>
      </c>
      <c r="O238" s="34">
        <v>1</v>
      </c>
      <c r="P238" s="35">
        <v>0</v>
      </c>
      <c r="Q238" s="35">
        <v>0</v>
      </c>
      <c r="R238" s="35">
        <v>0</v>
      </c>
      <c r="S238" s="35">
        <v>0</v>
      </c>
      <c r="T238" s="35">
        <v>0</v>
      </c>
      <c r="U238" s="35">
        <v>0</v>
      </c>
      <c r="V238" s="18">
        <f t="shared" ca="1" si="23"/>
        <v>1</v>
      </c>
      <c r="W238" s="19">
        <f t="shared" ca="1" si="24"/>
        <v>0</v>
      </c>
      <c r="X238" s="19">
        <f t="shared" ca="1" si="25"/>
        <v>1</v>
      </c>
      <c r="Y238" s="19">
        <f t="shared" ca="1" si="26"/>
        <v>0</v>
      </c>
      <c r="Z238" s="19">
        <f t="shared" ca="1" si="27"/>
        <v>1</v>
      </c>
      <c r="AA238" s="18">
        <v>0</v>
      </c>
      <c r="AB238" s="19">
        <v>0</v>
      </c>
      <c r="AC238" s="19">
        <v>0</v>
      </c>
      <c r="AD238" s="18">
        <v>1</v>
      </c>
      <c r="AE238" s="19">
        <v>0</v>
      </c>
      <c r="AF238" s="19">
        <v>0</v>
      </c>
      <c r="AG238" s="19">
        <v>0</v>
      </c>
      <c r="AH238" s="19">
        <v>0</v>
      </c>
      <c r="AI238" s="19">
        <v>0</v>
      </c>
      <c r="AJ238" s="19">
        <v>0</v>
      </c>
    </row>
    <row r="239" spans="1:36" x14ac:dyDescent="0.2">
      <c r="A239" t="s">
        <v>26</v>
      </c>
      <c r="B239" t="s">
        <v>30</v>
      </c>
      <c r="C239" t="s">
        <v>11</v>
      </c>
      <c r="D239" t="s">
        <v>8</v>
      </c>
      <c r="F239" t="str">
        <f t="shared" si="21"/>
        <v>Trinidad &amp; Tobago [#Country] [WSl5y9jxCpC]|TX_PVLS.N.Age_Sex_Indication_HIVStatus.T.Routine||05-09|Female</v>
      </c>
      <c r="G239" s="31">
        <v>2</v>
      </c>
      <c r="H239" s="31">
        <f t="shared" si="22"/>
        <v>0</v>
      </c>
      <c r="I239" s="31" cm="1">
        <f t="array" ref="I239">SUM(SUMIFS($L239:$U239,$L$14:$U$14,{"*TA*"}))</f>
        <v>2</v>
      </c>
      <c r="J239" s="31" cm="1">
        <f t="array" ref="J239">SUM(SUMIFS($O239:$U239,$O$14:$U$14,{"*DSD*"}))</f>
        <v>0</v>
      </c>
      <c r="K239" s="31" cm="1">
        <f t="array" ref="K239">SUM(SUMIFS($O239:$U239,$O$14:$U$14,{"*TA*"}))</f>
        <v>2</v>
      </c>
      <c r="L239" s="32">
        <v>0</v>
      </c>
      <c r="M239" s="33">
        <v>0</v>
      </c>
      <c r="N239" s="33">
        <v>0</v>
      </c>
      <c r="O239" s="34">
        <v>2</v>
      </c>
      <c r="P239" s="35">
        <v>0</v>
      </c>
      <c r="Q239" s="35">
        <v>0</v>
      </c>
      <c r="R239" s="35">
        <v>0</v>
      </c>
      <c r="S239" s="35">
        <v>0</v>
      </c>
      <c r="T239" s="35">
        <v>0</v>
      </c>
      <c r="U239" s="35">
        <v>0</v>
      </c>
      <c r="V239" s="18">
        <f t="shared" ca="1" si="23"/>
        <v>2</v>
      </c>
      <c r="W239" s="19">
        <f t="shared" ca="1" si="24"/>
        <v>0</v>
      </c>
      <c r="X239" s="19">
        <f t="shared" ca="1" si="25"/>
        <v>2</v>
      </c>
      <c r="Y239" s="19">
        <f t="shared" ca="1" si="26"/>
        <v>0</v>
      </c>
      <c r="Z239" s="19">
        <f t="shared" ca="1" si="27"/>
        <v>2</v>
      </c>
      <c r="AA239" s="18">
        <v>0</v>
      </c>
      <c r="AB239" s="19">
        <v>0</v>
      </c>
      <c r="AC239" s="19">
        <v>0</v>
      </c>
      <c r="AD239" s="18">
        <v>2</v>
      </c>
      <c r="AE239" s="19">
        <v>0</v>
      </c>
      <c r="AF239" s="19">
        <v>0</v>
      </c>
      <c r="AG239" s="19">
        <v>0</v>
      </c>
      <c r="AH239" s="19">
        <v>0</v>
      </c>
      <c r="AI239" s="19">
        <v>0</v>
      </c>
      <c r="AJ239" s="19">
        <v>0</v>
      </c>
    </row>
    <row r="240" spans="1:36" x14ac:dyDescent="0.2">
      <c r="A240" t="s">
        <v>26</v>
      </c>
      <c r="B240" t="s">
        <v>30</v>
      </c>
      <c r="C240" t="s">
        <v>11</v>
      </c>
      <c r="D240" t="s">
        <v>9</v>
      </c>
      <c r="F240" t="str">
        <f t="shared" si="21"/>
        <v>Trinidad &amp; Tobago [#Country] [WSl5y9jxCpC]|TX_PVLS.N.Age_Sex_Indication_HIVStatus.T.Routine||05-09|Male</v>
      </c>
      <c r="G240" s="31">
        <v>2</v>
      </c>
      <c r="H240" s="31">
        <f t="shared" si="22"/>
        <v>0</v>
      </c>
      <c r="I240" s="31" cm="1">
        <f t="array" ref="I240">SUM(SUMIFS($L240:$U240,$L$14:$U$14,{"*TA*"}))</f>
        <v>2</v>
      </c>
      <c r="J240" s="31" cm="1">
        <f t="array" ref="J240">SUM(SUMIFS($O240:$U240,$O$14:$U$14,{"*DSD*"}))</f>
        <v>0</v>
      </c>
      <c r="K240" s="31" cm="1">
        <f t="array" ref="K240">SUM(SUMIFS($O240:$U240,$O$14:$U$14,{"*TA*"}))</f>
        <v>2</v>
      </c>
      <c r="L240" s="32">
        <v>0</v>
      </c>
      <c r="M240" s="33">
        <v>0</v>
      </c>
      <c r="N240" s="33">
        <v>0</v>
      </c>
      <c r="O240" s="34">
        <v>2</v>
      </c>
      <c r="P240" s="35">
        <v>0</v>
      </c>
      <c r="Q240" s="35">
        <v>0</v>
      </c>
      <c r="R240" s="35">
        <v>0</v>
      </c>
      <c r="S240" s="35">
        <v>0</v>
      </c>
      <c r="T240" s="35">
        <v>0</v>
      </c>
      <c r="U240" s="35">
        <v>0</v>
      </c>
      <c r="V240" s="18">
        <f t="shared" ca="1" si="23"/>
        <v>2</v>
      </c>
      <c r="W240" s="19">
        <f t="shared" ca="1" si="24"/>
        <v>0</v>
      </c>
      <c r="X240" s="19">
        <f t="shared" ca="1" si="25"/>
        <v>2</v>
      </c>
      <c r="Y240" s="19">
        <f t="shared" ca="1" si="26"/>
        <v>0</v>
      </c>
      <c r="Z240" s="19">
        <f t="shared" ca="1" si="27"/>
        <v>2</v>
      </c>
      <c r="AA240" s="18">
        <v>0</v>
      </c>
      <c r="AB240" s="19">
        <v>0</v>
      </c>
      <c r="AC240" s="19">
        <v>0</v>
      </c>
      <c r="AD240" s="18">
        <v>2</v>
      </c>
      <c r="AE240" s="19">
        <v>0</v>
      </c>
      <c r="AF240" s="19">
        <v>0</v>
      </c>
      <c r="AG240" s="19">
        <v>0</v>
      </c>
      <c r="AH240" s="19">
        <v>0</v>
      </c>
      <c r="AI240" s="19">
        <v>0</v>
      </c>
      <c r="AJ240" s="19">
        <v>0</v>
      </c>
    </row>
    <row r="241" spans="1:36" x14ac:dyDescent="0.2">
      <c r="A241" t="s">
        <v>26</v>
      </c>
      <c r="B241" t="s">
        <v>30</v>
      </c>
      <c r="C241" t="s">
        <v>12</v>
      </c>
      <c r="D241" t="s">
        <v>8</v>
      </c>
      <c r="F241" t="str">
        <f t="shared" si="21"/>
        <v>Trinidad &amp; Tobago [#Country] [WSl5y9jxCpC]|TX_PVLS.N.Age_Sex_Indication_HIVStatus.T.Routine||10-14|Female</v>
      </c>
      <c r="G241" s="31">
        <v>7</v>
      </c>
      <c r="H241" s="31">
        <f t="shared" si="22"/>
        <v>0</v>
      </c>
      <c r="I241" s="31" cm="1">
        <f t="array" ref="I241">SUM(SUMIFS($L241:$U241,$L$14:$U$14,{"*TA*"}))</f>
        <v>7</v>
      </c>
      <c r="J241" s="31" cm="1">
        <f t="array" ref="J241">SUM(SUMIFS($O241:$U241,$O$14:$U$14,{"*DSD*"}))</f>
        <v>0</v>
      </c>
      <c r="K241" s="31" cm="1">
        <f t="array" ref="K241">SUM(SUMIFS($O241:$U241,$O$14:$U$14,{"*TA*"}))</f>
        <v>7</v>
      </c>
      <c r="L241" s="32">
        <v>0</v>
      </c>
      <c r="M241" s="33">
        <v>0</v>
      </c>
      <c r="N241" s="33">
        <v>0</v>
      </c>
      <c r="O241" s="34">
        <v>7</v>
      </c>
      <c r="P241" s="35">
        <v>0</v>
      </c>
      <c r="Q241" s="35">
        <v>0</v>
      </c>
      <c r="R241" s="35">
        <v>0</v>
      </c>
      <c r="S241" s="35">
        <v>0</v>
      </c>
      <c r="T241" s="35">
        <v>0</v>
      </c>
      <c r="U241" s="35">
        <v>0</v>
      </c>
      <c r="V241" s="18">
        <f t="shared" ca="1" si="23"/>
        <v>7</v>
      </c>
      <c r="W241" s="19">
        <f t="shared" ca="1" si="24"/>
        <v>0</v>
      </c>
      <c r="X241" s="19">
        <f t="shared" ca="1" si="25"/>
        <v>7</v>
      </c>
      <c r="Y241" s="19">
        <f t="shared" ca="1" si="26"/>
        <v>0</v>
      </c>
      <c r="Z241" s="19">
        <f t="shared" ca="1" si="27"/>
        <v>7</v>
      </c>
      <c r="AA241" s="18">
        <v>0</v>
      </c>
      <c r="AB241" s="19">
        <v>0</v>
      </c>
      <c r="AC241" s="19">
        <v>0</v>
      </c>
      <c r="AD241" s="18">
        <v>7</v>
      </c>
      <c r="AE241" s="19">
        <v>0</v>
      </c>
      <c r="AF241" s="19">
        <v>0</v>
      </c>
      <c r="AG241" s="19">
        <v>0</v>
      </c>
      <c r="AH241" s="19">
        <v>0</v>
      </c>
      <c r="AI241" s="19">
        <v>0</v>
      </c>
      <c r="AJ241" s="19">
        <v>0</v>
      </c>
    </row>
    <row r="242" spans="1:36" x14ac:dyDescent="0.2">
      <c r="A242" t="s">
        <v>26</v>
      </c>
      <c r="B242" t="s">
        <v>30</v>
      </c>
      <c r="C242" t="s">
        <v>12</v>
      </c>
      <c r="D242" t="s">
        <v>9</v>
      </c>
      <c r="F242" t="str">
        <f t="shared" si="21"/>
        <v>Trinidad &amp; Tobago [#Country] [WSl5y9jxCpC]|TX_PVLS.N.Age_Sex_Indication_HIVStatus.T.Routine||10-14|Male</v>
      </c>
      <c r="G242" s="31">
        <v>4</v>
      </c>
      <c r="H242" s="31">
        <f t="shared" si="22"/>
        <v>0</v>
      </c>
      <c r="I242" s="31" cm="1">
        <f t="array" ref="I242">SUM(SUMIFS($L242:$U242,$L$14:$U$14,{"*TA*"}))</f>
        <v>4</v>
      </c>
      <c r="J242" s="31" cm="1">
        <f t="array" ref="J242">SUM(SUMIFS($O242:$U242,$O$14:$U$14,{"*DSD*"}))</f>
        <v>0</v>
      </c>
      <c r="K242" s="31" cm="1">
        <f t="array" ref="K242">SUM(SUMIFS($O242:$U242,$O$14:$U$14,{"*TA*"}))</f>
        <v>4</v>
      </c>
      <c r="L242" s="32">
        <v>0</v>
      </c>
      <c r="M242" s="33">
        <v>0</v>
      </c>
      <c r="N242" s="33">
        <v>0</v>
      </c>
      <c r="O242" s="34">
        <v>4</v>
      </c>
      <c r="P242" s="35">
        <v>0</v>
      </c>
      <c r="Q242" s="35">
        <v>0</v>
      </c>
      <c r="R242" s="35">
        <v>0</v>
      </c>
      <c r="S242" s="35">
        <v>0</v>
      </c>
      <c r="T242" s="35">
        <v>0</v>
      </c>
      <c r="U242" s="35">
        <v>0</v>
      </c>
      <c r="V242" s="18">
        <f t="shared" ca="1" si="23"/>
        <v>4</v>
      </c>
      <c r="W242" s="19">
        <f t="shared" ca="1" si="24"/>
        <v>0</v>
      </c>
      <c r="X242" s="19">
        <f t="shared" ca="1" si="25"/>
        <v>4</v>
      </c>
      <c r="Y242" s="19">
        <f t="shared" ca="1" si="26"/>
        <v>0</v>
      </c>
      <c r="Z242" s="19">
        <f t="shared" ca="1" si="27"/>
        <v>4</v>
      </c>
      <c r="AA242" s="18">
        <v>0</v>
      </c>
      <c r="AB242" s="19">
        <v>0</v>
      </c>
      <c r="AC242" s="19">
        <v>0</v>
      </c>
      <c r="AD242" s="18">
        <v>4</v>
      </c>
      <c r="AE242" s="19">
        <v>0</v>
      </c>
      <c r="AF242" s="19">
        <v>0</v>
      </c>
      <c r="AG242" s="19">
        <v>0</v>
      </c>
      <c r="AH242" s="19">
        <v>0</v>
      </c>
      <c r="AI242" s="19">
        <v>0</v>
      </c>
      <c r="AJ242" s="19">
        <v>0</v>
      </c>
    </row>
    <row r="243" spans="1:36" x14ac:dyDescent="0.2">
      <c r="A243" t="s">
        <v>26</v>
      </c>
      <c r="B243" t="s">
        <v>30</v>
      </c>
      <c r="C243" t="s">
        <v>13</v>
      </c>
      <c r="D243" t="s">
        <v>8</v>
      </c>
      <c r="F243" t="str">
        <f t="shared" si="21"/>
        <v>Trinidad &amp; Tobago [#Country] [WSl5y9jxCpC]|TX_PVLS.N.Age_Sex_Indication_HIVStatus.T.Routine||15-19|Female</v>
      </c>
      <c r="G243" s="31">
        <v>39</v>
      </c>
      <c r="H243" s="31">
        <f t="shared" si="22"/>
        <v>0</v>
      </c>
      <c r="I243" s="31" cm="1">
        <f t="array" ref="I243">SUM(SUMIFS($L243:$U243,$L$14:$U$14,{"*TA*"}))</f>
        <v>39</v>
      </c>
      <c r="J243" s="31" cm="1">
        <f t="array" ref="J243">SUM(SUMIFS($O243:$U243,$O$14:$U$14,{"*DSD*"}))</f>
        <v>0</v>
      </c>
      <c r="K243" s="31" cm="1">
        <f t="array" ref="K243">SUM(SUMIFS($O243:$U243,$O$14:$U$14,{"*TA*"}))</f>
        <v>39</v>
      </c>
      <c r="L243" s="32">
        <v>0</v>
      </c>
      <c r="M243" s="33">
        <v>0</v>
      </c>
      <c r="N243" s="33">
        <v>0</v>
      </c>
      <c r="O243" s="34">
        <v>39</v>
      </c>
      <c r="P243" s="35">
        <v>0</v>
      </c>
      <c r="Q243" s="35">
        <v>0</v>
      </c>
      <c r="R243" s="35">
        <v>0</v>
      </c>
      <c r="S243" s="35">
        <v>0</v>
      </c>
      <c r="T243" s="35">
        <v>0</v>
      </c>
      <c r="U243" s="35">
        <v>0</v>
      </c>
      <c r="V243" s="18">
        <f t="shared" ca="1" si="23"/>
        <v>39</v>
      </c>
      <c r="W243" s="19">
        <f t="shared" ca="1" si="24"/>
        <v>0</v>
      </c>
      <c r="X243" s="19">
        <f t="shared" ca="1" si="25"/>
        <v>39</v>
      </c>
      <c r="Y243" s="19">
        <f t="shared" ca="1" si="26"/>
        <v>0</v>
      </c>
      <c r="Z243" s="19">
        <f t="shared" ca="1" si="27"/>
        <v>39</v>
      </c>
      <c r="AA243" s="18">
        <v>0</v>
      </c>
      <c r="AB243" s="19">
        <v>0</v>
      </c>
      <c r="AC243" s="19">
        <v>0</v>
      </c>
      <c r="AD243" s="18">
        <v>39</v>
      </c>
      <c r="AE243" s="19">
        <v>0</v>
      </c>
      <c r="AF243" s="19">
        <v>0</v>
      </c>
      <c r="AG243" s="19">
        <v>0</v>
      </c>
      <c r="AH243" s="19">
        <v>0</v>
      </c>
      <c r="AI243" s="19">
        <v>0</v>
      </c>
      <c r="AJ243" s="19">
        <v>0</v>
      </c>
    </row>
    <row r="244" spans="1:36" x14ac:dyDescent="0.2">
      <c r="A244" t="s">
        <v>26</v>
      </c>
      <c r="B244" t="s">
        <v>30</v>
      </c>
      <c r="C244" t="s">
        <v>13</v>
      </c>
      <c r="D244" t="s">
        <v>9</v>
      </c>
      <c r="F244" t="str">
        <f t="shared" si="21"/>
        <v>Trinidad &amp; Tobago [#Country] [WSl5y9jxCpC]|TX_PVLS.N.Age_Sex_Indication_HIVStatus.T.Routine||15-19|Male</v>
      </c>
      <c r="G244" s="31">
        <v>31</v>
      </c>
      <c r="H244" s="31">
        <f t="shared" si="22"/>
        <v>0</v>
      </c>
      <c r="I244" s="31" cm="1">
        <f t="array" ref="I244">SUM(SUMIFS($L244:$U244,$L$14:$U$14,{"*TA*"}))</f>
        <v>31</v>
      </c>
      <c r="J244" s="31" cm="1">
        <f t="array" ref="J244">SUM(SUMIFS($O244:$U244,$O$14:$U$14,{"*DSD*"}))</f>
        <v>0</v>
      </c>
      <c r="K244" s="31" cm="1">
        <f t="array" ref="K244">SUM(SUMIFS($O244:$U244,$O$14:$U$14,{"*TA*"}))</f>
        <v>31</v>
      </c>
      <c r="L244" s="32">
        <v>0</v>
      </c>
      <c r="M244" s="33">
        <v>0</v>
      </c>
      <c r="N244" s="33">
        <v>0</v>
      </c>
      <c r="O244" s="34">
        <v>31</v>
      </c>
      <c r="P244" s="35">
        <v>0</v>
      </c>
      <c r="Q244" s="35">
        <v>0</v>
      </c>
      <c r="R244" s="35">
        <v>0</v>
      </c>
      <c r="S244" s="35">
        <v>0</v>
      </c>
      <c r="T244" s="35">
        <v>0</v>
      </c>
      <c r="U244" s="35">
        <v>0</v>
      </c>
      <c r="V244" s="18">
        <f t="shared" ca="1" si="23"/>
        <v>31</v>
      </c>
      <c r="W244" s="19">
        <f t="shared" ca="1" si="24"/>
        <v>0</v>
      </c>
      <c r="X244" s="19">
        <f t="shared" ca="1" si="25"/>
        <v>31</v>
      </c>
      <c r="Y244" s="19">
        <f t="shared" ca="1" si="26"/>
        <v>0</v>
      </c>
      <c r="Z244" s="19">
        <f t="shared" ca="1" si="27"/>
        <v>31</v>
      </c>
      <c r="AA244" s="18">
        <v>0</v>
      </c>
      <c r="AB244" s="19">
        <v>0</v>
      </c>
      <c r="AC244" s="19">
        <v>0</v>
      </c>
      <c r="AD244" s="18">
        <v>31</v>
      </c>
      <c r="AE244" s="19">
        <v>0</v>
      </c>
      <c r="AF244" s="19">
        <v>0</v>
      </c>
      <c r="AG244" s="19">
        <v>0</v>
      </c>
      <c r="AH244" s="19">
        <v>0</v>
      </c>
      <c r="AI244" s="19">
        <v>0</v>
      </c>
      <c r="AJ244" s="19">
        <v>0</v>
      </c>
    </row>
    <row r="245" spans="1:36" x14ac:dyDescent="0.2">
      <c r="A245" t="s">
        <v>26</v>
      </c>
      <c r="B245" t="s">
        <v>30</v>
      </c>
      <c r="C245" t="s">
        <v>14</v>
      </c>
      <c r="D245" t="s">
        <v>8</v>
      </c>
      <c r="F245" t="str">
        <f t="shared" si="21"/>
        <v>Trinidad &amp; Tobago [#Country] [WSl5y9jxCpC]|TX_PVLS.N.Age_Sex_Indication_HIVStatus.T.Routine||20-24|Female</v>
      </c>
      <c r="G245" s="31">
        <v>110</v>
      </c>
      <c r="H245" s="31">
        <f t="shared" si="22"/>
        <v>0</v>
      </c>
      <c r="I245" s="31" cm="1">
        <f t="array" ref="I245">SUM(SUMIFS($L245:$U245,$L$14:$U$14,{"*TA*"}))</f>
        <v>110</v>
      </c>
      <c r="J245" s="31" cm="1">
        <f t="array" ref="J245">SUM(SUMIFS($O245:$U245,$O$14:$U$14,{"*DSD*"}))</f>
        <v>0</v>
      </c>
      <c r="K245" s="31" cm="1">
        <f t="array" ref="K245">SUM(SUMIFS($O245:$U245,$O$14:$U$14,{"*TA*"}))</f>
        <v>110</v>
      </c>
      <c r="L245" s="32">
        <v>0</v>
      </c>
      <c r="M245" s="33">
        <v>0</v>
      </c>
      <c r="N245" s="33">
        <v>0</v>
      </c>
      <c r="O245" s="34">
        <v>110</v>
      </c>
      <c r="P245" s="35">
        <v>0</v>
      </c>
      <c r="Q245" s="35">
        <v>0</v>
      </c>
      <c r="R245" s="35">
        <v>0</v>
      </c>
      <c r="S245" s="35">
        <v>0</v>
      </c>
      <c r="T245" s="35">
        <v>0</v>
      </c>
      <c r="U245" s="35">
        <v>0</v>
      </c>
      <c r="V245" s="18">
        <f t="shared" ca="1" si="23"/>
        <v>110</v>
      </c>
      <c r="W245" s="19">
        <f t="shared" ca="1" si="24"/>
        <v>0</v>
      </c>
      <c r="X245" s="19">
        <f t="shared" ca="1" si="25"/>
        <v>110</v>
      </c>
      <c r="Y245" s="19">
        <f t="shared" ca="1" si="26"/>
        <v>0</v>
      </c>
      <c r="Z245" s="19">
        <f t="shared" ca="1" si="27"/>
        <v>110</v>
      </c>
      <c r="AA245" s="18">
        <v>0</v>
      </c>
      <c r="AB245" s="19">
        <v>0</v>
      </c>
      <c r="AC245" s="19">
        <v>0</v>
      </c>
      <c r="AD245" s="18">
        <v>110</v>
      </c>
      <c r="AE245" s="19">
        <v>0</v>
      </c>
      <c r="AF245" s="19">
        <v>0</v>
      </c>
      <c r="AG245" s="19">
        <v>0</v>
      </c>
      <c r="AH245" s="19">
        <v>0</v>
      </c>
      <c r="AI245" s="19">
        <v>0</v>
      </c>
      <c r="AJ245" s="19">
        <v>0</v>
      </c>
    </row>
    <row r="246" spans="1:36" x14ac:dyDescent="0.2">
      <c r="A246" t="s">
        <v>26</v>
      </c>
      <c r="B246" t="s">
        <v>30</v>
      </c>
      <c r="C246" t="s">
        <v>14</v>
      </c>
      <c r="D246" t="s">
        <v>9</v>
      </c>
      <c r="F246" t="str">
        <f t="shared" si="21"/>
        <v>Trinidad &amp; Tobago [#Country] [WSl5y9jxCpC]|TX_PVLS.N.Age_Sex_Indication_HIVStatus.T.Routine||20-24|Male</v>
      </c>
      <c r="G246" s="31">
        <v>138</v>
      </c>
      <c r="H246" s="31">
        <f t="shared" si="22"/>
        <v>0</v>
      </c>
      <c r="I246" s="31" cm="1">
        <f t="array" ref="I246">SUM(SUMIFS($L246:$U246,$L$14:$U$14,{"*TA*"}))</f>
        <v>138</v>
      </c>
      <c r="J246" s="31" cm="1">
        <f t="array" ref="J246">SUM(SUMIFS($O246:$U246,$O$14:$U$14,{"*DSD*"}))</f>
        <v>0</v>
      </c>
      <c r="K246" s="31" cm="1">
        <f t="array" ref="K246">SUM(SUMIFS($O246:$U246,$O$14:$U$14,{"*TA*"}))</f>
        <v>138</v>
      </c>
      <c r="L246" s="32">
        <v>0</v>
      </c>
      <c r="M246" s="33">
        <v>0</v>
      </c>
      <c r="N246" s="33">
        <v>0</v>
      </c>
      <c r="O246" s="34">
        <v>138</v>
      </c>
      <c r="P246" s="35">
        <v>0</v>
      </c>
      <c r="Q246" s="35">
        <v>0</v>
      </c>
      <c r="R246" s="35">
        <v>0</v>
      </c>
      <c r="S246" s="35">
        <v>0</v>
      </c>
      <c r="T246" s="35">
        <v>0</v>
      </c>
      <c r="U246" s="35">
        <v>0</v>
      </c>
      <c r="V246" s="18">
        <f t="shared" ca="1" si="23"/>
        <v>138</v>
      </c>
      <c r="W246" s="19">
        <f t="shared" ca="1" si="24"/>
        <v>0</v>
      </c>
      <c r="X246" s="19">
        <f t="shared" ca="1" si="25"/>
        <v>138</v>
      </c>
      <c r="Y246" s="19">
        <f t="shared" ca="1" si="26"/>
        <v>0</v>
      </c>
      <c r="Z246" s="19">
        <f t="shared" ca="1" si="27"/>
        <v>138</v>
      </c>
      <c r="AA246" s="18">
        <v>0</v>
      </c>
      <c r="AB246" s="19">
        <v>0</v>
      </c>
      <c r="AC246" s="19">
        <v>0</v>
      </c>
      <c r="AD246" s="18">
        <v>138</v>
      </c>
      <c r="AE246" s="19">
        <v>0</v>
      </c>
      <c r="AF246" s="19">
        <v>0</v>
      </c>
      <c r="AG246" s="19">
        <v>0</v>
      </c>
      <c r="AH246" s="19">
        <v>0</v>
      </c>
      <c r="AI246" s="19">
        <v>0</v>
      </c>
      <c r="AJ246" s="19">
        <v>0</v>
      </c>
    </row>
    <row r="247" spans="1:36" x14ac:dyDescent="0.2">
      <c r="A247" t="s">
        <v>26</v>
      </c>
      <c r="B247" t="s">
        <v>30</v>
      </c>
      <c r="C247" t="s">
        <v>15</v>
      </c>
      <c r="D247" t="s">
        <v>8</v>
      </c>
      <c r="F247" t="str">
        <f t="shared" si="21"/>
        <v>Trinidad &amp; Tobago [#Country] [WSl5y9jxCpC]|TX_PVLS.N.Age_Sex_Indication_HIVStatus.T.Routine||25-29|Female</v>
      </c>
      <c r="G247" s="31">
        <v>265</v>
      </c>
      <c r="H247" s="31">
        <f t="shared" si="22"/>
        <v>0</v>
      </c>
      <c r="I247" s="31" cm="1">
        <f t="array" ref="I247">SUM(SUMIFS($L247:$U247,$L$14:$U$14,{"*TA*"}))</f>
        <v>265</v>
      </c>
      <c r="J247" s="31" cm="1">
        <f t="array" ref="J247">SUM(SUMIFS($O247:$U247,$O$14:$U$14,{"*DSD*"}))</f>
        <v>0</v>
      </c>
      <c r="K247" s="31" cm="1">
        <f t="array" ref="K247">SUM(SUMIFS($O247:$U247,$O$14:$U$14,{"*TA*"}))</f>
        <v>265</v>
      </c>
      <c r="L247" s="32">
        <v>0</v>
      </c>
      <c r="M247" s="33">
        <v>0</v>
      </c>
      <c r="N247" s="33">
        <v>0</v>
      </c>
      <c r="O247" s="34">
        <v>265</v>
      </c>
      <c r="P247" s="35">
        <v>0</v>
      </c>
      <c r="Q247" s="35">
        <v>0</v>
      </c>
      <c r="R247" s="35">
        <v>0</v>
      </c>
      <c r="S247" s="35">
        <v>0</v>
      </c>
      <c r="T247" s="35">
        <v>0</v>
      </c>
      <c r="U247" s="35">
        <v>0</v>
      </c>
      <c r="V247" s="18">
        <f t="shared" ca="1" si="23"/>
        <v>265</v>
      </c>
      <c r="W247" s="19">
        <f t="shared" ca="1" si="24"/>
        <v>0</v>
      </c>
      <c r="X247" s="19">
        <f t="shared" ca="1" si="25"/>
        <v>265</v>
      </c>
      <c r="Y247" s="19">
        <f t="shared" ca="1" si="26"/>
        <v>0</v>
      </c>
      <c r="Z247" s="19">
        <f t="shared" ca="1" si="27"/>
        <v>265</v>
      </c>
      <c r="AA247" s="18">
        <v>0</v>
      </c>
      <c r="AB247" s="19">
        <v>0</v>
      </c>
      <c r="AC247" s="19">
        <v>0</v>
      </c>
      <c r="AD247" s="18">
        <v>265</v>
      </c>
      <c r="AE247" s="19">
        <v>0</v>
      </c>
      <c r="AF247" s="19">
        <v>0</v>
      </c>
      <c r="AG247" s="19">
        <v>0</v>
      </c>
      <c r="AH247" s="19">
        <v>0</v>
      </c>
      <c r="AI247" s="19">
        <v>0</v>
      </c>
      <c r="AJ247" s="19">
        <v>0</v>
      </c>
    </row>
    <row r="248" spans="1:36" x14ac:dyDescent="0.2">
      <c r="A248" t="s">
        <v>26</v>
      </c>
      <c r="B248" t="s">
        <v>30</v>
      </c>
      <c r="C248" t="s">
        <v>15</v>
      </c>
      <c r="D248" t="s">
        <v>9</v>
      </c>
      <c r="F248" t="str">
        <f t="shared" si="21"/>
        <v>Trinidad &amp; Tobago [#Country] [WSl5y9jxCpC]|TX_PVLS.N.Age_Sex_Indication_HIVStatus.T.Routine||25-29|Male</v>
      </c>
      <c r="G248" s="31">
        <v>250</v>
      </c>
      <c r="H248" s="31">
        <f t="shared" si="22"/>
        <v>0</v>
      </c>
      <c r="I248" s="31" cm="1">
        <f t="array" ref="I248">SUM(SUMIFS($L248:$U248,$L$14:$U$14,{"*TA*"}))</f>
        <v>250</v>
      </c>
      <c r="J248" s="31" cm="1">
        <f t="array" ref="J248">SUM(SUMIFS($O248:$U248,$O$14:$U$14,{"*DSD*"}))</f>
        <v>0</v>
      </c>
      <c r="K248" s="31" cm="1">
        <f t="array" ref="K248">SUM(SUMIFS($O248:$U248,$O$14:$U$14,{"*TA*"}))</f>
        <v>250</v>
      </c>
      <c r="L248" s="32">
        <v>0</v>
      </c>
      <c r="M248" s="33">
        <v>0</v>
      </c>
      <c r="N248" s="33">
        <v>0</v>
      </c>
      <c r="O248" s="34">
        <v>250</v>
      </c>
      <c r="P248" s="35">
        <v>0</v>
      </c>
      <c r="Q248" s="35">
        <v>0</v>
      </c>
      <c r="R248" s="35">
        <v>0</v>
      </c>
      <c r="S248" s="35">
        <v>0</v>
      </c>
      <c r="T248" s="35">
        <v>0</v>
      </c>
      <c r="U248" s="35">
        <v>0</v>
      </c>
      <c r="V248" s="18">
        <f t="shared" ca="1" si="23"/>
        <v>250</v>
      </c>
      <c r="W248" s="19">
        <f t="shared" ca="1" si="24"/>
        <v>0</v>
      </c>
      <c r="X248" s="19">
        <f t="shared" ca="1" si="25"/>
        <v>250</v>
      </c>
      <c r="Y248" s="19">
        <f t="shared" ca="1" si="26"/>
        <v>0</v>
      </c>
      <c r="Z248" s="19">
        <f t="shared" ca="1" si="27"/>
        <v>250</v>
      </c>
      <c r="AA248" s="18">
        <v>0</v>
      </c>
      <c r="AB248" s="19">
        <v>0</v>
      </c>
      <c r="AC248" s="19">
        <v>0</v>
      </c>
      <c r="AD248" s="18">
        <v>250</v>
      </c>
      <c r="AE248" s="19">
        <v>0</v>
      </c>
      <c r="AF248" s="19">
        <v>0</v>
      </c>
      <c r="AG248" s="19">
        <v>0</v>
      </c>
      <c r="AH248" s="19">
        <v>0</v>
      </c>
      <c r="AI248" s="19">
        <v>0</v>
      </c>
      <c r="AJ248" s="19">
        <v>0</v>
      </c>
    </row>
    <row r="249" spans="1:36" x14ac:dyDescent="0.2">
      <c r="A249" t="s">
        <v>26</v>
      </c>
      <c r="B249" t="s">
        <v>30</v>
      </c>
      <c r="C249" t="s">
        <v>16</v>
      </c>
      <c r="D249" t="s">
        <v>8</v>
      </c>
      <c r="F249" t="str">
        <f t="shared" si="21"/>
        <v>Trinidad &amp; Tobago [#Country] [WSl5y9jxCpC]|TX_PVLS.N.Age_Sex_Indication_HIVStatus.T.Routine||30-34|Female</v>
      </c>
      <c r="G249" s="31">
        <v>476</v>
      </c>
      <c r="H249" s="31">
        <f t="shared" si="22"/>
        <v>0</v>
      </c>
      <c r="I249" s="31" cm="1">
        <f t="array" ref="I249">SUM(SUMIFS($L249:$U249,$L$14:$U$14,{"*TA*"}))</f>
        <v>476</v>
      </c>
      <c r="J249" s="31" cm="1">
        <f t="array" ref="J249">SUM(SUMIFS($O249:$U249,$O$14:$U$14,{"*DSD*"}))</f>
        <v>0</v>
      </c>
      <c r="K249" s="31" cm="1">
        <f t="array" ref="K249">SUM(SUMIFS($O249:$U249,$O$14:$U$14,{"*TA*"}))</f>
        <v>476</v>
      </c>
      <c r="L249" s="32">
        <v>0</v>
      </c>
      <c r="M249" s="33">
        <v>0</v>
      </c>
      <c r="N249" s="33">
        <v>0</v>
      </c>
      <c r="O249" s="34">
        <v>476</v>
      </c>
      <c r="P249" s="35">
        <v>0</v>
      </c>
      <c r="Q249" s="35">
        <v>0</v>
      </c>
      <c r="R249" s="35">
        <v>0</v>
      </c>
      <c r="S249" s="35">
        <v>0</v>
      </c>
      <c r="T249" s="35">
        <v>0</v>
      </c>
      <c r="U249" s="35">
        <v>0</v>
      </c>
      <c r="V249" s="18">
        <f t="shared" ca="1" si="23"/>
        <v>476</v>
      </c>
      <c r="W249" s="19">
        <f t="shared" ca="1" si="24"/>
        <v>0</v>
      </c>
      <c r="X249" s="19">
        <f t="shared" ca="1" si="25"/>
        <v>476</v>
      </c>
      <c r="Y249" s="19">
        <f t="shared" ca="1" si="26"/>
        <v>0</v>
      </c>
      <c r="Z249" s="19">
        <f t="shared" ca="1" si="27"/>
        <v>476</v>
      </c>
      <c r="AA249" s="18">
        <v>0</v>
      </c>
      <c r="AB249" s="19">
        <v>0</v>
      </c>
      <c r="AC249" s="19">
        <v>0</v>
      </c>
      <c r="AD249" s="18">
        <v>476</v>
      </c>
      <c r="AE249" s="19">
        <v>0</v>
      </c>
      <c r="AF249" s="19">
        <v>0</v>
      </c>
      <c r="AG249" s="19">
        <v>0</v>
      </c>
      <c r="AH249" s="19">
        <v>0</v>
      </c>
      <c r="AI249" s="19">
        <v>0</v>
      </c>
      <c r="AJ249" s="19">
        <v>0</v>
      </c>
    </row>
    <row r="250" spans="1:36" x14ac:dyDescent="0.2">
      <c r="A250" t="s">
        <v>26</v>
      </c>
      <c r="B250" t="s">
        <v>30</v>
      </c>
      <c r="C250" t="s">
        <v>16</v>
      </c>
      <c r="D250" t="s">
        <v>9</v>
      </c>
      <c r="F250" t="str">
        <f t="shared" si="21"/>
        <v>Trinidad &amp; Tobago [#Country] [WSl5y9jxCpC]|TX_PVLS.N.Age_Sex_Indication_HIVStatus.T.Routine||30-34|Male</v>
      </c>
      <c r="G250" s="31">
        <v>449</v>
      </c>
      <c r="H250" s="31">
        <f t="shared" si="22"/>
        <v>0</v>
      </c>
      <c r="I250" s="31" cm="1">
        <f t="array" ref="I250">SUM(SUMIFS($L250:$U250,$L$14:$U$14,{"*TA*"}))</f>
        <v>449</v>
      </c>
      <c r="J250" s="31" cm="1">
        <f t="array" ref="J250">SUM(SUMIFS($O250:$U250,$O$14:$U$14,{"*DSD*"}))</f>
        <v>0</v>
      </c>
      <c r="K250" s="31" cm="1">
        <f t="array" ref="K250">SUM(SUMIFS($O250:$U250,$O$14:$U$14,{"*TA*"}))</f>
        <v>449</v>
      </c>
      <c r="L250" s="32">
        <v>0</v>
      </c>
      <c r="M250" s="33">
        <v>0</v>
      </c>
      <c r="N250" s="33">
        <v>0</v>
      </c>
      <c r="O250" s="34">
        <v>449</v>
      </c>
      <c r="P250" s="35">
        <v>0</v>
      </c>
      <c r="Q250" s="35">
        <v>0</v>
      </c>
      <c r="R250" s="35">
        <v>0</v>
      </c>
      <c r="S250" s="35">
        <v>0</v>
      </c>
      <c r="T250" s="35">
        <v>0</v>
      </c>
      <c r="U250" s="35">
        <v>0</v>
      </c>
      <c r="V250" s="18">
        <f t="shared" ca="1" si="23"/>
        <v>449</v>
      </c>
      <c r="W250" s="19">
        <f t="shared" ca="1" si="24"/>
        <v>0</v>
      </c>
      <c r="X250" s="19">
        <f t="shared" ca="1" si="25"/>
        <v>449</v>
      </c>
      <c r="Y250" s="19">
        <f t="shared" ca="1" si="26"/>
        <v>0</v>
      </c>
      <c r="Z250" s="19">
        <f t="shared" ca="1" si="27"/>
        <v>449</v>
      </c>
      <c r="AA250" s="18">
        <v>0</v>
      </c>
      <c r="AB250" s="19">
        <v>0</v>
      </c>
      <c r="AC250" s="19">
        <v>0</v>
      </c>
      <c r="AD250" s="18">
        <v>449</v>
      </c>
      <c r="AE250" s="19">
        <v>0</v>
      </c>
      <c r="AF250" s="19">
        <v>0</v>
      </c>
      <c r="AG250" s="19">
        <v>0</v>
      </c>
      <c r="AH250" s="19">
        <v>0</v>
      </c>
      <c r="AI250" s="19">
        <v>0</v>
      </c>
      <c r="AJ250" s="19">
        <v>0</v>
      </c>
    </row>
    <row r="251" spans="1:36" x14ac:dyDescent="0.2">
      <c r="A251" t="s">
        <v>26</v>
      </c>
      <c r="B251" t="s">
        <v>30</v>
      </c>
      <c r="C251" t="s">
        <v>17</v>
      </c>
      <c r="D251" t="s">
        <v>8</v>
      </c>
      <c r="F251" t="str">
        <f t="shared" si="21"/>
        <v>Trinidad &amp; Tobago [#Country] [WSl5y9jxCpC]|TX_PVLS.N.Age_Sex_Indication_HIVStatus.T.Routine||35-39|Female</v>
      </c>
      <c r="G251" s="31">
        <v>702</v>
      </c>
      <c r="H251" s="31">
        <f t="shared" si="22"/>
        <v>0</v>
      </c>
      <c r="I251" s="31" cm="1">
        <f t="array" ref="I251">SUM(SUMIFS($L251:$U251,$L$14:$U$14,{"*TA*"}))</f>
        <v>702</v>
      </c>
      <c r="J251" s="31" cm="1">
        <f t="array" ref="J251">SUM(SUMIFS($O251:$U251,$O$14:$U$14,{"*DSD*"}))</f>
        <v>0</v>
      </c>
      <c r="K251" s="31" cm="1">
        <f t="array" ref="K251">SUM(SUMIFS($O251:$U251,$O$14:$U$14,{"*TA*"}))</f>
        <v>702</v>
      </c>
      <c r="L251" s="32">
        <v>0</v>
      </c>
      <c r="M251" s="33">
        <v>0</v>
      </c>
      <c r="N251" s="33">
        <v>0</v>
      </c>
      <c r="O251" s="34">
        <v>702</v>
      </c>
      <c r="P251" s="35">
        <v>0</v>
      </c>
      <c r="Q251" s="35">
        <v>0</v>
      </c>
      <c r="R251" s="35">
        <v>0</v>
      </c>
      <c r="S251" s="35">
        <v>0</v>
      </c>
      <c r="T251" s="35">
        <v>0</v>
      </c>
      <c r="U251" s="35">
        <v>0</v>
      </c>
      <c r="V251" s="18">
        <f t="shared" ca="1" si="23"/>
        <v>702</v>
      </c>
      <c r="W251" s="19">
        <f t="shared" ca="1" si="24"/>
        <v>0</v>
      </c>
      <c r="X251" s="19">
        <f t="shared" ca="1" si="25"/>
        <v>702</v>
      </c>
      <c r="Y251" s="19">
        <f t="shared" ca="1" si="26"/>
        <v>0</v>
      </c>
      <c r="Z251" s="19">
        <f t="shared" ca="1" si="27"/>
        <v>702</v>
      </c>
      <c r="AA251" s="18">
        <v>0</v>
      </c>
      <c r="AB251" s="19">
        <v>0</v>
      </c>
      <c r="AC251" s="19">
        <v>0</v>
      </c>
      <c r="AD251" s="18">
        <v>702</v>
      </c>
      <c r="AE251" s="19">
        <v>0</v>
      </c>
      <c r="AF251" s="19">
        <v>0</v>
      </c>
      <c r="AG251" s="19">
        <v>0</v>
      </c>
      <c r="AH251" s="19">
        <v>0</v>
      </c>
      <c r="AI251" s="19">
        <v>0</v>
      </c>
      <c r="AJ251" s="19">
        <v>0</v>
      </c>
    </row>
    <row r="252" spans="1:36" x14ac:dyDescent="0.2">
      <c r="A252" t="s">
        <v>26</v>
      </c>
      <c r="B252" t="s">
        <v>30</v>
      </c>
      <c r="C252" t="s">
        <v>17</v>
      </c>
      <c r="D252" t="s">
        <v>9</v>
      </c>
      <c r="F252" t="str">
        <f t="shared" si="21"/>
        <v>Trinidad &amp; Tobago [#Country] [WSl5y9jxCpC]|TX_PVLS.N.Age_Sex_Indication_HIVStatus.T.Routine||35-39|Male</v>
      </c>
      <c r="G252" s="31">
        <v>571</v>
      </c>
      <c r="H252" s="31">
        <f t="shared" si="22"/>
        <v>0</v>
      </c>
      <c r="I252" s="31" cm="1">
        <f t="array" ref="I252">SUM(SUMIFS($L252:$U252,$L$14:$U$14,{"*TA*"}))</f>
        <v>571</v>
      </c>
      <c r="J252" s="31" cm="1">
        <f t="array" ref="J252">SUM(SUMIFS($O252:$U252,$O$14:$U$14,{"*DSD*"}))</f>
        <v>0</v>
      </c>
      <c r="K252" s="31" cm="1">
        <f t="array" ref="K252">SUM(SUMIFS($O252:$U252,$O$14:$U$14,{"*TA*"}))</f>
        <v>571</v>
      </c>
      <c r="L252" s="32">
        <v>0</v>
      </c>
      <c r="M252" s="33">
        <v>0</v>
      </c>
      <c r="N252" s="33">
        <v>0</v>
      </c>
      <c r="O252" s="34">
        <v>571</v>
      </c>
      <c r="P252" s="35">
        <v>0</v>
      </c>
      <c r="Q252" s="35">
        <v>0</v>
      </c>
      <c r="R252" s="35">
        <v>0</v>
      </c>
      <c r="S252" s="35">
        <v>0</v>
      </c>
      <c r="T252" s="35">
        <v>0</v>
      </c>
      <c r="U252" s="35">
        <v>0</v>
      </c>
      <c r="V252" s="18">
        <f t="shared" ca="1" si="23"/>
        <v>571</v>
      </c>
      <c r="W252" s="19">
        <f t="shared" ca="1" si="24"/>
        <v>0</v>
      </c>
      <c r="X252" s="19">
        <f t="shared" ca="1" si="25"/>
        <v>571</v>
      </c>
      <c r="Y252" s="19">
        <f t="shared" ca="1" si="26"/>
        <v>0</v>
      </c>
      <c r="Z252" s="19">
        <f t="shared" ca="1" si="27"/>
        <v>571</v>
      </c>
      <c r="AA252" s="18">
        <v>0</v>
      </c>
      <c r="AB252" s="19">
        <v>0</v>
      </c>
      <c r="AC252" s="19">
        <v>0</v>
      </c>
      <c r="AD252" s="18">
        <v>571</v>
      </c>
      <c r="AE252" s="19">
        <v>0</v>
      </c>
      <c r="AF252" s="19">
        <v>0</v>
      </c>
      <c r="AG252" s="19">
        <v>0</v>
      </c>
      <c r="AH252" s="19">
        <v>0</v>
      </c>
      <c r="AI252" s="19">
        <v>0</v>
      </c>
      <c r="AJ252" s="19">
        <v>0</v>
      </c>
    </row>
    <row r="253" spans="1:36" x14ac:dyDescent="0.2">
      <c r="A253" t="s">
        <v>26</v>
      </c>
      <c r="B253" t="s">
        <v>30</v>
      </c>
      <c r="C253" t="s">
        <v>18</v>
      </c>
      <c r="D253" t="s">
        <v>8</v>
      </c>
      <c r="F253" t="str">
        <f t="shared" si="21"/>
        <v>Trinidad &amp; Tobago [#Country] [WSl5y9jxCpC]|TX_PVLS.N.Age_Sex_Indication_HIVStatus.T.Routine||40-44|Female</v>
      </c>
      <c r="G253" s="31">
        <v>615</v>
      </c>
      <c r="H253" s="31">
        <f t="shared" si="22"/>
        <v>0</v>
      </c>
      <c r="I253" s="31" cm="1">
        <f t="array" ref="I253">SUM(SUMIFS($L253:$U253,$L$14:$U$14,{"*TA*"}))</f>
        <v>615</v>
      </c>
      <c r="J253" s="31" cm="1">
        <f t="array" ref="J253">SUM(SUMIFS($O253:$U253,$O$14:$U$14,{"*DSD*"}))</f>
        <v>0</v>
      </c>
      <c r="K253" s="31" cm="1">
        <f t="array" ref="K253">SUM(SUMIFS($O253:$U253,$O$14:$U$14,{"*TA*"}))</f>
        <v>615</v>
      </c>
      <c r="L253" s="32">
        <v>0</v>
      </c>
      <c r="M253" s="33">
        <v>0</v>
      </c>
      <c r="N253" s="33">
        <v>0</v>
      </c>
      <c r="O253" s="34">
        <v>615</v>
      </c>
      <c r="P253" s="35">
        <v>0</v>
      </c>
      <c r="Q253" s="35">
        <v>0</v>
      </c>
      <c r="R253" s="35">
        <v>0</v>
      </c>
      <c r="S253" s="35">
        <v>0</v>
      </c>
      <c r="T253" s="35">
        <v>0</v>
      </c>
      <c r="U253" s="35">
        <v>0</v>
      </c>
      <c r="V253" s="18">
        <f t="shared" ca="1" si="23"/>
        <v>615</v>
      </c>
      <c r="W253" s="19">
        <f t="shared" ca="1" si="24"/>
        <v>0</v>
      </c>
      <c r="X253" s="19">
        <f t="shared" ca="1" si="25"/>
        <v>615</v>
      </c>
      <c r="Y253" s="19">
        <f t="shared" ca="1" si="26"/>
        <v>0</v>
      </c>
      <c r="Z253" s="19">
        <f t="shared" ca="1" si="27"/>
        <v>615</v>
      </c>
      <c r="AA253" s="18">
        <v>0</v>
      </c>
      <c r="AB253" s="19">
        <v>0</v>
      </c>
      <c r="AC253" s="19">
        <v>0</v>
      </c>
      <c r="AD253" s="18">
        <v>615</v>
      </c>
      <c r="AE253" s="19">
        <v>0</v>
      </c>
      <c r="AF253" s="19">
        <v>0</v>
      </c>
      <c r="AG253" s="19">
        <v>0</v>
      </c>
      <c r="AH253" s="19">
        <v>0</v>
      </c>
      <c r="AI253" s="19">
        <v>0</v>
      </c>
      <c r="AJ253" s="19">
        <v>0</v>
      </c>
    </row>
    <row r="254" spans="1:36" x14ac:dyDescent="0.2">
      <c r="A254" t="s">
        <v>26</v>
      </c>
      <c r="B254" t="s">
        <v>30</v>
      </c>
      <c r="C254" t="s">
        <v>18</v>
      </c>
      <c r="D254" t="s">
        <v>9</v>
      </c>
      <c r="F254" t="str">
        <f t="shared" si="21"/>
        <v>Trinidad &amp; Tobago [#Country] [WSl5y9jxCpC]|TX_PVLS.N.Age_Sex_Indication_HIVStatus.T.Routine||40-44|Male</v>
      </c>
      <c r="G254" s="31">
        <v>580</v>
      </c>
      <c r="H254" s="31">
        <f t="shared" si="22"/>
        <v>0</v>
      </c>
      <c r="I254" s="31" cm="1">
        <f t="array" ref="I254">SUM(SUMIFS($L254:$U254,$L$14:$U$14,{"*TA*"}))</f>
        <v>580</v>
      </c>
      <c r="J254" s="31" cm="1">
        <f t="array" ref="J254">SUM(SUMIFS($O254:$U254,$O$14:$U$14,{"*DSD*"}))</f>
        <v>0</v>
      </c>
      <c r="K254" s="31" cm="1">
        <f t="array" ref="K254">SUM(SUMIFS($O254:$U254,$O$14:$U$14,{"*TA*"}))</f>
        <v>580</v>
      </c>
      <c r="L254" s="32">
        <v>0</v>
      </c>
      <c r="M254" s="33">
        <v>0</v>
      </c>
      <c r="N254" s="33">
        <v>0</v>
      </c>
      <c r="O254" s="34">
        <v>580</v>
      </c>
      <c r="P254" s="35">
        <v>0</v>
      </c>
      <c r="Q254" s="35">
        <v>0</v>
      </c>
      <c r="R254" s="35">
        <v>0</v>
      </c>
      <c r="S254" s="35">
        <v>0</v>
      </c>
      <c r="T254" s="35">
        <v>0</v>
      </c>
      <c r="U254" s="35">
        <v>0</v>
      </c>
      <c r="V254" s="18">
        <f t="shared" ca="1" si="23"/>
        <v>580</v>
      </c>
      <c r="W254" s="19">
        <f t="shared" ca="1" si="24"/>
        <v>0</v>
      </c>
      <c r="X254" s="19">
        <f t="shared" ca="1" si="25"/>
        <v>580</v>
      </c>
      <c r="Y254" s="19">
        <f t="shared" ca="1" si="26"/>
        <v>0</v>
      </c>
      <c r="Z254" s="19">
        <f t="shared" ca="1" si="27"/>
        <v>580</v>
      </c>
      <c r="AA254" s="18">
        <v>0</v>
      </c>
      <c r="AB254" s="19">
        <v>0</v>
      </c>
      <c r="AC254" s="19">
        <v>0</v>
      </c>
      <c r="AD254" s="18">
        <v>580</v>
      </c>
      <c r="AE254" s="19">
        <v>0</v>
      </c>
      <c r="AF254" s="19">
        <v>0</v>
      </c>
      <c r="AG254" s="19">
        <v>0</v>
      </c>
      <c r="AH254" s="19">
        <v>0</v>
      </c>
      <c r="AI254" s="19">
        <v>0</v>
      </c>
      <c r="AJ254" s="19">
        <v>0</v>
      </c>
    </row>
    <row r="255" spans="1:36" x14ac:dyDescent="0.2">
      <c r="A255" t="s">
        <v>26</v>
      </c>
      <c r="B255" t="s">
        <v>30</v>
      </c>
      <c r="C255" t="s">
        <v>19</v>
      </c>
      <c r="D255" t="s">
        <v>8</v>
      </c>
      <c r="F255" t="str">
        <f t="shared" si="21"/>
        <v>Trinidad &amp; Tobago [#Country] [WSl5y9jxCpC]|TX_PVLS.N.Age_Sex_Indication_HIVStatus.T.Routine||45-49|Female</v>
      </c>
      <c r="G255" s="31">
        <v>561</v>
      </c>
      <c r="H255" s="31">
        <f t="shared" si="22"/>
        <v>0</v>
      </c>
      <c r="I255" s="31" cm="1">
        <f t="array" ref="I255">SUM(SUMIFS($L255:$U255,$L$14:$U$14,{"*TA*"}))</f>
        <v>561</v>
      </c>
      <c r="J255" s="31" cm="1">
        <f t="array" ref="J255">SUM(SUMIFS($O255:$U255,$O$14:$U$14,{"*DSD*"}))</f>
        <v>0</v>
      </c>
      <c r="K255" s="31" cm="1">
        <f t="array" ref="K255">SUM(SUMIFS($O255:$U255,$O$14:$U$14,{"*TA*"}))</f>
        <v>561</v>
      </c>
      <c r="L255" s="32">
        <v>0</v>
      </c>
      <c r="M255" s="33">
        <v>0</v>
      </c>
      <c r="N255" s="33">
        <v>0</v>
      </c>
      <c r="O255" s="34">
        <v>561</v>
      </c>
      <c r="P255" s="35">
        <v>0</v>
      </c>
      <c r="Q255" s="35">
        <v>0</v>
      </c>
      <c r="R255" s="35">
        <v>0</v>
      </c>
      <c r="S255" s="35">
        <v>0</v>
      </c>
      <c r="T255" s="35">
        <v>0</v>
      </c>
      <c r="U255" s="35">
        <v>0</v>
      </c>
      <c r="V255" s="18">
        <f t="shared" ca="1" si="23"/>
        <v>561</v>
      </c>
      <c r="W255" s="19">
        <f t="shared" ca="1" si="24"/>
        <v>0</v>
      </c>
      <c r="X255" s="19">
        <f t="shared" ca="1" si="25"/>
        <v>561</v>
      </c>
      <c r="Y255" s="19">
        <f t="shared" ca="1" si="26"/>
        <v>0</v>
      </c>
      <c r="Z255" s="19">
        <f t="shared" ca="1" si="27"/>
        <v>561</v>
      </c>
      <c r="AA255" s="18">
        <v>0</v>
      </c>
      <c r="AB255" s="19">
        <v>0</v>
      </c>
      <c r="AC255" s="19">
        <v>0</v>
      </c>
      <c r="AD255" s="18">
        <v>561</v>
      </c>
      <c r="AE255" s="19">
        <v>0</v>
      </c>
      <c r="AF255" s="19">
        <v>0</v>
      </c>
      <c r="AG255" s="19">
        <v>0</v>
      </c>
      <c r="AH255" s="19">
        <v>0</v>
      </c>
      <c r="AI255" s="19">
        <v>0</v>
      </c>
      <c r="AJ255" s="19">
        <v>0</v>
      </c>
    </row>
    <row r="256" spans="1:36" x14ac:dyDescent="0.2">
      <c r="A256" t="s">
        <v>26</v>
      </c>
      <c r="B256" t="s">
        <v>30</v>
      </c>
      <c r="C256" t="s">
        <v>19</v>
      </c>
      <c r="D256" t="s">
        <v>9</v>
      </c>
      <c r="F256" t="str">
        <f t="shared" si="21"/>
        <v>Trinidad &amp; Tobago [#Country] [WSl5y9jxCpC]|TX_PVLS.N.Age_Sex_Indication_HIVStatus.T.Routine||45-49|Male</v>
      </c>
      <c r="G256" s="31">
        <v>504</v>
      </c>
      <c r="H256" s="31">
        <f t="shared" si="22"/>
        <v>0</v>
      </c>
      <c r="I256" s="31" cm="1">
        <f t="array" ref="I256">SUM(SUMIFS($L256:$U256,$L$14:$U$14,{"*TA*"}))</f>
        <v>504</v>
      </c>
      <c r="J256" s="31" cm="1">
        <f t="array" ref="J256">SUM(SUMIFS($O256:$U256,$O$14:$U$14,{"*DSD*"}))</f>
        <v>0</v>
      </c>
      <c r="K256" s="31" cm="1">
        <f t="array" ref="K256">SUM(SUMIFS($O256:$U256,$O$14:$U$14,{"*TA*"}))</f>
        <v>504</v>
      </c>
      <c r="L256" s="32">
        <v>0</v>
      </c>
      <c r="M256" s="33">
        <v>0</v>
      </c>
      <c r="N256" s="33">
        <v>0</v>
      </c>
      <c r="O256" s="34">
        <v>504</v>
      </c>
      <c r="P256" s="35">
        <v>0</v>
      </c>
      <c r="Q256" s="35">
        <v>0</v>
      </c>
      <c r="R256" s="35">
        <v>0</v>
      </c>
      <c r="S256" s="35">
        <v>0</v>
      </c>
      <c r="T256" s="35">
        <v>0</v>
      </c>
      <c r="U256" s="35">
        <v>0</v>
      </c>
      <c r="V256" s="18">
        <f t="shared" ca="1" si="23"/>
        <v>504</v>
      </c>
      <c r="W256" s="19">
        <f t="shared" ca="1" si="24"/>
        <v>0</v>
      </c>
      <c r="X256" s="19">
        <f t="shared" ca="1" si="25"/>
        <v>504</v>
      </c>
      <c r="Y256" s="19">
        <f t="shared" ca="1" si="26"/>
        <v>0</v>
      </c>
      <c r="Z256" s="19">
        <f t="shared" ca="1" si="27"/>
        <v>504</v>
      </c>
      <c r="AA256" s="18">
        <v>0</v>
      </c>
      <c r="AB256" s="19">
        <v>0</v>
      </c>
      <c r="AC256" s="19">
        <v>0</v>
      </c>
      <c r="AD256" s="18">
        <v>504</v>
      </c>
      <c r="AE256" s="19">
        <v>0</v>
      </c>
      <c r="AF256" s="19">
        <v>0</v>
      </c>
      <c r="AG256" s="19">
        <v>0</v>
      </c>
      <c r="AH256" s="19">
        <v>0</v>
      </c>
      <c r="AI256" s="19">
        <v>0</v>
      </c>
      <c r="AJ256" s="19">
        <v>0</v>
      </c>
    </row>
    <row r="257" spans="1:36" x14ac:dyDescent="0.2">
      <c r="A257" t="s">
        <v>26</v>
      </c>
      <c r="B257" t="s">
        <v>30</v>
      </c>
      <c r="C257" t="s">
        <v>20</v>
      </c>
      <c r="D257" t="s">
        <v>8</v>
      </c>
      <c r="F257" t="str">
        <f t="shared" si="21"/>
        <v>Trinidad &amp; Tobago [#Country] [WSl5y9jxCpC]|TX_PVLS.N.Age_Sex_Indication_HIVStatus.T.Routine||50+|Female</v>
      </c>
      <c r="G257" s="31">
        <v>1132</v>
      </c>
      <c r="H257" s="31">
        <f t="shared" si="22"/>
        <v>0</v>
      </c>
      <c r="I257" s="31" cm="1">
        <f t="array" ref="I257">SUM(SUMIFS($L257:$U257,$L$14:$U$14,{"*TA*"}))</f>
        <v>1132</v>
      </c>
      <c r="J257" s="31" cm="1">
        <f t="array" ref="J257">SUM(SUMIFS($O257:$U257,$O$14:$U$14,{"*DSD*"}))</f>
        <v>0</v>
      </c>
      <c r="K257" s="31" cm="1">
        <f t="array" ref="K257">SUM(SUMIFS($O257:$U257,$O$14:$U$14,{"*TA*"}))</f>
        <v>1132</v>
      </c>
      <c r="L257" s="32">
        <v>0</v>
      </c>
      <c r="M257" s="33">
        <v>0</v>
      </c>
      <c r="N257" s="33">
        <v>0</v>
      </c>
      <c r="O257" s="34">
        <v>1132</v>
      </c>
      <c r="P257" s="35">
        <v>0</v>
      </c>
      <c r="Q257" s="35">
        <v>0</v>
      </c>
      <c r="R257" s="35">
        <v>0</v>
      </c>
      <c r="S257" s="35">
        <v>0</v>
      </c>
      <c r="T257" s="35">
        <v>0</v>
      </c>
      <c r="U257" s="35">
        <v>0</v>
      </c>
      <c r="V257" s="18">
        <f t="shared" ca="1" si="23"/>
        <v>1132</v>
      </c>
      <c r="W257" s="19">
        <f t="shared" ca="1" si="24"/>
        <v>0</v>
      </c>
      <c r="X257" s="19">
        <f t="shared" ca="1" si="25"/>
        <v>1132</v>
      </c>
      <c r="Y257" s="19">
        <f t="shared" ca="1" si="26"/>
        <v>0</v>
      </c>
      <c r="Z257" s="19">
        <f t="shared" ca="1" si="27"/>
        <v>1132</v>
      </c>
      <c r="AA257" s="18">
        <v>0</v>
      </c>
      <c r="AB257" s="19">
        <v>0</v>
      </c>
      <c r="AC257" s="19">
        <v>0</v>
      </c>
      <c r="AD257" s="18">
        <v>1132</v>
      </c>
      <c r="AE257" s="19">
        <v>0</v>
      </c>
      <c r="AF257" s="19">
        <v>0</v>
      </c>
      <c r="AG257" s="19">
        <v>0</v>
      </c>
      <c r="AH257" s="19">
        <v>0</v>
      </c>
      <c r="AI257" s="19">
        <v>0</v>
      </c>
      <c r="AJ257" s="19">
        <v>0</v>
      </c>
    </row>
    <row r="258" spans="1:36" x14ac:dyDescent="0.2">
      <c r="A258" t="s">
        <v>26</v>
      </c>
      <c r="B258" t="s">
        <v>30</v>
      </c>
      <c r="C258" t="s">
        <v>20</v>
      </c>
      <c r="D258" t="s">
        <v>9</v>
      </c>
      <c r="F258" t="str">
        <f t="shared" si="21"/>
        <v>Trinidad &amp; Tobago [#Country] [WSl5y9jxCpC]|TX_PVLS.N.Age_Sex_Indication_HIVStatus.T.Routine||50+|Male</v>
      </c>
      <c r="G258" s="31">
        <v>1412</v>
      </c>
      <c r="H258" s="31">
        <f t="shared" si="22"/>
        <v>0</v>
      </c>
      <c r="I258" s="31" cm="1">
        <f t="array" ref="I258">SUM(SUMIFS($L258:$U258,$L$14:$U$14,{"*TA*"}))</f>
        <v>1412</v>
      </c>
      <c r="J258" s="31" cm="1">
        <f t="array" ref="J258">SUM(SUMIFS($O258:$U258,$O$14:$U$14,{"*DSD*"}))</f>
        <v>0</v>
      </c>
      <c r="K258" s="31" cm="1">
        <f t="array" ref="K258">SUM(SUMIFS($O258:$U258,$O$14:$U$14,{"*TA*"}))</f>
        <v>1412</v>
      </c>
      <c r="L258" s="32">
        <v>0</v>
      </c>
      <c r="M258" s="33">
        <v>0</v>
      </c>
      <c r="N258" s="33">
        <v>0</v>
      </c>
      <c r="O258" s="34">
        <v>1412</v>
      </c>
      <c r="P258" s="35">
        <v>0</v>
      </c>
      <c r="Q258" s="35">
        <v>0</v>
      </c>
      <c r="R258" s="35">
        <v>0</v>
      </c>
      <c r="S258" s="35">
        <v>0</v>
      </c>
      <c r="T258" s="35">
        <v>0</v>
      </c>
      <c r="U258" s="35">
        <v>0</v>
      </c>
      <c r="V258" s="18">
        <f t="shared" ca="1" si="23"/>
        <v>1412</v>
      </c>
      <c r="W258" s="19">
        <f t="shared" ca="1" si="24"/>
        <v>0</v>
      </c>
      <c r="X258" s="19">
        <f t="shared" ca="1" si="25"/>
        <v>1412</v>
      </c>
      <c r="Y258" s="19">
        <f t="shared" ca="1" si="26"/>
        <v>0</v>
      </c>
      <c r="Z258" s="19">
        <f t="shared" ca="1" si="27"/>
        <v>1412</v>
      </c>
      <c r="AA258" s="18">
        <v>0</v>
      </c>
      <c r="AB258" s="19">
        <v>0</v>
      </c>
      <c r="AC258" s="19">
        <v>0</v>
      </c>
      <c r="AD258" s="18">
        <v>1412</v>
      </c>
      <c r="AE258" s="19">
        <v>0</v>
      </c>
      <c r="AF258" s="19">
        <v>0</v>
      </c>
      <c r="AG258" s="19">
        <v>0</v>
      </c>
      <c r="AH258" s="19">
        <v>0</v>
      </c>
      <c r="AI258" s="19">
        <v>0</v>
      </c>
      <c r="AJ258" s="19">
        <v>0</v>
      </c>
    </row>
    <row r="259" spans="1:36" x14ac:dyDescent="0.2">
      <c r="A259" t="s">
        <v>26</v>
      </c>
      <c r="B259" t="s">
        <v>31</v>
      </c>
      <c r="C259" t="s">
        <v>14</v>
      </c>
      <c r="D259" t="s">
        <v>8</v>
      </c>
      <c r="F259" t="str">
        <f t="shared" si="21"/>
        <v>Trinidad &amp; Tobago [#Country] [WSl5y9jxCpC]|HTS_INDEX_FAC.N.Age_Sex_Result.T.NewPos||20-24|Female</v>
      </c>
      <c r="G259" s="31">
        <v>3</v>
      </c>
      <c r="H259" s="31">
        <f t="shared" si="22"/>
        <v>0</v>
      </c>
      <c r="I259" s="31" cm="1">
        <f t="array" ref="I259">SUM(SUMIFS($L259:$U259,$L$14:$U$14,{"*TA*"}))</f>
        <v>3</v>
      </c>
      <c r="J259" s="31" cm="1">
        <f t="array" ref="J259">SUM(SUMIFS($O259:$U259,$O$14:$U$14,{"*DSD*"}))</f>
        <v>0</v>
      </c>
      <c r="K259" s="31" cm="1">
        <f t="array" ref="K259">SUM(SUMIFS($O259:$U259,$O$14:$U$14,{"*TA*"}))</f>
        <v>3</v>
      </c>
      <c r="L259" s="32">
        <v>0</v>
      </c>
      <c r="M259" s="33">
        <v>0</v>
      </c>
      <c r="N259" s="33">
        <v>0</v>
      </c>
      <c r="O259" s="34">
        <v>3</v>
      </c>
      <c r="P259" s="35">
        <v>0</v>
      </c>
      <c r="Q259" s="35">
        <v>0</v>
      </c>
      <c r="R259" s="35">
        <v>0</v>
      </c>
      <c r="S259" s="35">
        <v>0</v>
      </c>
      <c r="T259" s="35">
        <v>0</v>
      </c>
      <c r="U259" s="35">
        <v>0</v>
      </c>
      <c r="V259" s="18">
        <f t="shared" ca="1" si="23"/>
        <v>3</v>
      </c>
      <c r="W259" s="19">
        <f t="shared" ca="1" si="24"/>
        <v>0</v>
      </c>
      <c r="X259" s="19">
        <f t="shared" ca="1" si="25"/>
        <v>3</v>
      </c>
      <c r="Y259" s="19">
        <f t="shared" ca="1" si="26"/>
        <v>0</v>
      </c>
      <c r="Z259" s="19">
        <f t="shared" ca="1" si="27"/>
        <v>3</v>
      </c>
      <c r="AA259" s="18">
        <v>0</v>
      </c>
      <c r="AB259" s="19">
        <v>0</v>
      </c>
      <c r="AC259" s="19">
        <v>0</v>
      </c>
      <c r="AD259" s="18">
        <v>3</v>
      </c>
      <c r="AE259" s="19">
        <v>0</v>
      </c>
      <c r="AF259" s="19">
        <v>0</v>
      </c>
      <c r="AG259" s="19">
        <v>0</v>
      </c>
      <c r="AH259" s="19">
        <v>0</v>
      </c>
      <c r="AI259" s="19">
        <v>0</v>
      </c>
      <c r="AJ259" s="19">
        <v>0</v>
      </c>
    </row>
    <row r="260" spans="1:36" x14ac:dyDescent="0.2">
      <c r="A260" t="s">
        <v>26</v>
      </c>
      <c r="B260" t="s">
        <v>31</v>
      </c>
      <c r="C260" t="s">
        <v>14</v>
      </c>
      <c r="D260" t="s">
        <v>9</v>
      </c>
      <c r="F260" t="str">
        <f t="shared" si="21"/>
        <v>Trinidad &amp; Tobago [#Country] [WSl5y9jxCpC]|HTS_INDEX_FAC.N.Age_Sex_Result.T.NewPos||20-24|Male</v>
      </c>
      <c r="G260" s="31">
        <v>4</v>
      </c>
      <c r="H260" s="31">
        <f t="shared" si="22"/>
        <v>0</v>
      </c>
      <c r="I260" s="31" cm="1">
        <f t="array" ref="I260">SUM(SUMIFS($L260:$U260,$L$14:$U$14,{"*TA*"}))</f>
        <v>4</v>
      </c>
      <c r="J260" s="31" cm="1">
        <f t="array" ref="J260">SUM(SUMIFS($O260:$U260,$O$14:$U$14,{"*DSD*"}))</f>
        <v>0</v>
      </c>
      <c r="K260" s="31" cm="1">
        <f t="array" ref="K260">SUM(SUMIFS($O260:$U260,$O$14:$U$14,{"*TA*"}))</f>
        <v>4</v>
      </c>
      <c r="L260" s="32">
        <v>0</v>
      </c>
      <c r="M260" s="33">
        <v>0</v>
      </c>
      <c r="N260" s="33">
        <v>0</v>
      </c>
      <c r="O260" s="34">
        <v>4</v>
      </c>
      <c r="P260" s="35">
        <v>0</v>
      </c>
      <c r="Q260" s="35">
        <v>0</v>
      </c>
      <c r="R260" s="35">
        <v>0</v>
      </c>
      <c r="S260" s="35">
        <v>0</v>
      </c>
      <c r="T260" s="35">
        <v>0</v>
      </c>
      <c r="U260" s="35">
        <v>0</v>
      </c>
      <c r="V260" s="18">
        <f t="shared" ca="1" si="23"/>
        <v>4</v>
      </c>
      <c r="W260" s="19">
        <f t="shared" ca="1" si="24"/>
        <v>0</v>
      </c>
      <c r="X260" s="19">
        <f t="shared" ca="1" si="25"/>
        <v>4</v>
      </c>
      <c r="Y260" s="19">
        <f t="shared" ca="1" si="26"/>
        <v>0</v>
      </c>
      <c r="Z260" s="19">
        <f t="shared" ca="1" si="27"/>
        <v>4</v>
      </c>
      <c r="AA260" s="18">
        <v>0</v>
      </c>
      <c r="AB260" s="19">
        <v>0</v>
      </c>
      <c r="AC260" s="19">
        <v>0</v>
      </c>
      <c r="AD260" s="18">
        <v>4</v>
      </c>
      <c r="AE260" s="19">
        <v>0</v>
      </c>
      <c r="AF260" s="19">
        <v>0</v>
      </c>
      <c r="AG260" s="19">
        <v>0</v>
      </c>
      <c r="AH260" s="19">
        <v>0</v>
      </c>
      <c r="AI260" s="19">
        <v>0</v>
      </c>
      <c r="AJ260" s="19">
        <v>0</v>
      </c>
    </row>
    <row r="261" spans="1:36" x14ac:dyDescent="0.2">
      <c r="A261" t="s">
        <v>26</v>
      </c>
      <c r="B261" t="s">
        <v>31</v>
      </c>
      <c r="C261" t="s">
        <v>15</v>
      </c>
      <c r="D261" t="s">
        <v>8</v>
      </c>
      <c r="F261" t="str">
        <f t="shared" si="21"/>
        <v>Trinidad &amp; Tobago [#Country] [WSl5y9jxCpC]|HTS_INDEX_FAC.N.Age_Sex_Result.T.NewPos||25-29|Female</v>
      </c>
      <c r="G261" s="31">
        <v>6</v>
      </c>
      <c r="H261" s="31">
        <f t="shared" si="22"/>
        <v>0</v>
      </c>
      <c r="I261" s="31" cm="1">
        <f t="array" ref="I261">SUM(SUMIFS($L261:$U261,$L$14:$U$14,{"*TA*"}))</f>
        <v>6</v>
      </c>
      <c r="J261" s="31" cm="1">
        <f t="array" ref="J261">SUM(SUMIFS($O261:$U261,$O$14:$U$14,{"*DSD*"}))</f>
        <v>0</v>
      </c>
      <c r="K261" s="31" cm="1">
        <f t="array" ref="K261">SUM(SUMIFS($O261:$U261,$O$14:$U$14,{"*TA*"}))</f>
        <v>6</v>
      </c>
      <c r="L261" s="32">
        <v>0</v>
      </c>
      <c r="M261" s="33">
        <v>0</v>
      </c>
      <c r="N261" s="33">
        <v>0</v>
      </c>
      <c r="O261" s="34">
        <v>6</v>
      </c>
      <c r="P261" s="35">
        <v>0</v>
      </c>
      <c r="Q261" s="35">
        <v>0</v>
      </c>
      <c r="R261" s="35">
        <v>0</v>
      </c>
      <c r="S261" s="35">
        <v>0</v>
      </c>
      <c r="T261" s="35">
        <v>0</v>
      </c>
      <c r="U261" s="35">
        <v>0</v>
      </c>
      <c r="V261" s="18">
        <f t="shared" ca="1" si="23"/>
        <v>6</v>
      </c>
      <c r="W261" s="19">
        <f t="shared" ca="1" si="24"/>
        <v>0</v>
      </c>
      <c r="X261" s="19">
        <f t="shared" ca="1" si="25"/>
        <v>6</v>
      </c>
      <c r="Y261" s="19">
        <f t="shared" ca="1" si="26"/>
        <v>0</v>
      </c>
      <c r="Z261" s="19">
        <f t="shared" ca="1" si="27"/>
        <v>6</v>
      </c>
      <c r="AA261" s="18">
        <v>0</v>
      </c>
      <c r="AB261" s="19">
        <v>0</v>
      </c>
      <c r="AC261" s="19">
        <v>0</v>
      </c>
      <c r="AD261" s="18">
        <v>6</v>
      </c>
      <c r="AE261" s="19">
        <v>0</v>
      </c>
      <c r="AF261" s="19">
        <v>0</v>
      </c>
      <c r="AG261" s="19">
        <v>0</v>
      </c>
      <c r="AH261" s="19">
        <v>0</v>
      </c>
      <c r="AI261" s="19">
        <v>0</v>
      </c>
      <c r="AJ261" s="19">
        <v>0</v>
      </c>
    </row>
    <row r="262" spans="1:36" x14ac:dyDescent="0.2">
      <c r="A262" t="s">
        <v>26</v>
      </c>
      <c r="B262" t="s">
        <v>31</v>
      </c>
      <c r="C262" t="s">
        <v>15</v>
      </c>
      <c r="D262" t="s">
        <v>9</v>
      </c>
      <c r="F262" t="str">
        <f t="shared" si="21"/>
        <v>Trinidad &amp; Tobago [#Country] [WSl5y9jxCpC]|HTS_INDEX_FAC.N.Age_Sex_Result.T.NewPos||25-29|Male</v>
      </c>
      <c r="G262" s="31">
        <v>5</v>
      </c>
      <c r="H262" s="31">
        <f t="shared" si="22"/>
        <v>0</v>
      </c>
      <c r="I262" s="31" cm="1">
        <f t="array" ref="I262">SUM(SUMIFS($L262:$U262,$L$14:$U$14,{"*TA*"}))</f>
        <v>5</v>
      </c>
      <c r="J262" s="31" cm="1">
        <f t="array" ref="J262">SUM(SUMIFS($O262:$U262,$O$14:$U$14,{"*DSD*"}))</f>
        <v>0</v>
      </c>
      <c r="K262" s="31" cm="1">
        <f t="array" ref="K262">SUM(SUMIFS($O262:$U262,$O$14:$U$14,{"*TA*"}))</f>
        <v>5</v>
      </c>
      <c r="L262" s="32">
        <v>0</v>
      </c>
      <c r="M262" s="33">
        <v>0</v>
      </c>
      <c r="N262" s="33">
        <v>0</v>
      </c>
      <c r="O262" s="34">
        <v>5</v>
      </c>
      <c r="P262" s="35">
        <v>0</v>
      </c>
      <c r="Q262" s="35">
        <v>0</v>
      </c>
      <c r="R262" s="35">
        <v>0</v>
      </c>
      <c r="S262" s="35">
        <v>0</v>
      </c>
      <c r="T262" s="35">
        <v>0</v>
      </c>
      <c r="U262" s="35">
        <v>0</v>
      </c>
      <c r="V262" s="18">
        <f t="shared" ca="1" si="23"/>
        <v>5</v>
      </c>
      <c r="W262" s="19">
        <f t="shared" ca="1" si="24"/>
        <v>0</v>
      </c>
      <c r="X262" s="19">
        <f t="shared" ca="1" si="25"/>
        <v>5</v>
      </c>
      <c r="Y262" s="19">
        <f t="shared" ca="1" si="26"/>
        <v>0</v>
      </c>
      <c r="Z262" s="19">
        <f t="shared" ca="1" si="27"/>
        <v>5</v>
      </c>
      <c r="AA262" s="18">
        <v>0</v>
      </c>
      <c r="AB262" s="19">
        <v>0</v>
      </c>
      <c r="AC262" s="19">
        <v>0</v>
      </c>
      <c r="AD262" s="18">
        <v>5</v>
      </c>
      <c r="AE262" s="19">
        <v>0</v>
      </c>
      <c r="AF262" s="19">
        <v>0</v>
      </c>
      <c r="AG262" s="19">
        <v>0</v>
      </c>
      <c r="AH262" s="19">
        <v>0</v>
      </c>
      <c r="AI262" s="19">
        <v>0</v>
      </c>
      <c r="AJ262" s="19">
        <v>0</v>
      </c>
    </row>
    <row r="263" spans="1:36" x14ac:dyDescent="0.2">
      <c r="A263" t="s">
        <v>26</v>
      </c>
      <c r="B263" t="s">
        <v>31</v>
      </c>
      <c r="C263" t="s">
        <v>16</v>
      </c>
      <c r="D263" t="s">
        <v>8</v>
      </c>
      <c r="F263" t="str">
        <f t="shared" si="21"/>
        <v>Trinidad &amp; Tobago [#Country] [WSl5y9jxCpC]|HTS_INDEX_FAC.N.Age_Sex_Result.T.NewPos||30-34|Female</v>
      </c>
      <c r="G263" s="31">
        <v>6</v>
      </c>
      <c r="H263" s="31">
        <f t="shared" si="22"/>
        <v>0</v>
      </c>
      <c r="I263" s="31" cm="1">
        <f t="array" ref="I263">SUM(SUMIFS($L263:$U263,$L$14:$U$14,{"*TA*"}))</f>
        <v>6</v>
      </c>
      <c r="J263" s="31" cm="1">
        <f t="array" ref="J263">SUM(SUMIFS($O263:$U263,$O$14:$U$14,{"*DSD*"}))</f>
        <v>0</v>
      </c>
      <c r="K263" s="31" cm="1">
        <f t="array" ref="K263">SUM(SUMIFS($O263:$U263,$O$14:$U$14,{"*TA*"}))</f>
        <v>6</v>
      </c>
      <c r="L263" s="32">
        <v>0</v>
      </c>
      <c r="M263" s="33">
        <v>0</v>
      </c>
      <c r="N263" s="33">
        <v>0</v>
      </c>
      <c r="O263" s="34">
        <v>6</v>
      </c>
      <c r="P263" s="35">
        <v>0</v>
      </c>
      <c r="Q263" s="35">
        <v>0</v>
      </c>
      <c r="R263" s="35">
        <v>0</v>
      </c>
      <c r="S263" s="35">
        <v>0</v>
      </c>
      <c r="T263" s="35">
        <v>0</v>
      </c>
      <c r="U263" s="35">
        <v>0</v>
      </c>
      <c r="V263" s="18">
        <f t="shared" ca="1" si="23"/>
        <v>6</v>
      </c>
      <c r="W263" s="19">
        <f t="shared" ca="1" si="24"/>
        <v>0</v>
      </c>
      <c r="X263" s="19">
        <f t="shared" ca="1" si="25"/>
        <v>6</v>
      </c>
      <c r="Y263" s="19">
        <f t="shared" ca="1" si="26"/>
        <v>0</v>
      </c>
      <c r="Z263" s="19">
        <f t="shared" ca="1" si="27"/>
        <v>6</v>
      </c>
      <c r="AA263" s="18">
        <v>0</v>
      </c>
      <c r="AB263" s="19">
        <v>0</v>
      </c>
      <c r="AC263" s="19">
        <v>0</v>
      </c>
      <c r="AD263" s="18">
        <v>6</v>
      </c>
      <c r="AE263" s="19">
        <v>0</v>
      </c>
      <c r="AF263" s="19">
        <v>0</v>
      </c>
      <c r="AG263" s="19">
        <v>0</v>
      </c>
      <c r="AH263" s="19">
        <v>0</v>
      </c>
      <c r="AI263" s="19">
        <v>0</v>
      </c>
      <c r="AJ263" s="19">
        <v>0</v>
      </c>
    </row>
    <row r="264" spans="1:36" x14ac:dyDescent="0.2">
      <c r="A264" t="s">
        <v>26</v>
      </c>
      <c r="B264" t="s">
        <v>31</v>
      </c>
      <c r="C264" t="s">
        <v>16</v>
      </c>
      <c r="D264" t="s">
        <v>9</v>
      </c>
      <c r="F264" t="str">
        <f t="shared" si="21"/>
        <v>Trinidad &amp; Tobago [#Country] [WSl5y9jxCpC]|HTS_INDEX_FAC.N.Age_Sex_Result.T.NewPos||30-34|Male</v>
      </c>
      <c r="G264" s="31">
        <v>9</v>
      </c>
      <c r="H264" s="31">
        <f t="shared" si="22"/>
        <v>0</v>
      </c>
      <c r="I264" s="31" cm="1">
        <f t="array" ref="I264">SUM(SUMIFS($L264:$U264,$L$14:$U$14,{"*TA*"}))</f>
        <v>9</v>
      </c>
      <c r="J264" s="31" cm="1">
        <f t="array" ref="J264">SUM(SUMIFS($O264:$U264,$O$14:$U$14,{"*DSD*"}))</f>
        <v>0</v>
      </c>
      <c r="K264" s="31" cm="1">
        <f t="array" ref="K264">SUM(SUMIFS($O264:$U264,$O$14:$U$14,{"*TA*"}))</f>
        <v>9</v>
      </c>
      <c r="L264" s="32">
        <v>0</v>
      </c>
      <c r="M264" s="33">
        <v>0</v>
      </c>
      <c r="N264" s="33">
        <v>0</v>
      </c>
      <c r="O264" s="34">
        <v>9</v>
      </c>
      <c r="P264" s="35">
        <v>0</v>
      </c>
      <c r="Q264" s="35">
        <v>0</v>
      </c>
      <c r="R264" s="35">
        <v>0</v>
      </c>
      <c r="S264" s="35">
        <v>0</v>
      </c>
      <c r="T264" s="35">
        <v>0</v>
      </c>
      <c r="U264" s="35">
        <v>0</v>
      </c>
      <c r="V264" s="18">
        <f t="shared" ca="1" si="23"/>
        <v>9</v>
      </c>
      <c r="W264" s="19">
        <f t="shared" ca="1" si="24"/>
        <v>0</v>
      </c>
      <c r="X264" s="19">
        <f t="shared" ca="1" si="25"/>
        <v>9</v>
      </c>
      <c r="Y264" s="19">
        <f t="shared" ca="1" si="26"/>
        <v>0</v>
      </c>
      <c r="Z264" s="19">
        <f t="shared" ca="1" si="27"/>
        <v>9</v>
      </c>
      <c r="AA264" s="18">
        <v>0</v>
      </c>
      <c r="AB264" s="19">
        <v>0</v>
      </c>
      <c r="AC264" s="19">
        <v>0</v>
      </c>
      <c r="AD264" s="18">
        <v>9</v>
      </c>
      <c r="AE264" s="19">
        <v>0</v>
      </c>
      <c r="AF264" s="19">
        <v>0</v>
      </c>
      <c r="AG264" s="19">
        <v>0</v>
      </c>
      <c r="AH264" s="19">
        <v>0</v>
      </c>
      <c r="AI264" s="19">
        <v>0</v>
      </c>
      <c r="AJ264" s="19">
        <v>0</v>
      </c>
    </row>
    <row r="265" spans="1:36" x14ac:dyDescent="0.2">
      <c r="A265" t="s">
        <v>26</v>
      </c>
      <c r="B265" t="s">
        <v>31</v>
      </c>
      <c r="C265" t="s">
        <v>17</v>
      </c>
      <c r="D265" t="s">
        <v>8</v>
      </c>
      <c r="F265" t="str">
        <f t="shared" si="21"/>
        <v>Trinidad &amp; Tobago [#Country] [WSl5y9jxCpC]|HTS_INDEX_FAC.N.Age_Sex_Result.T.NewPos||35-39|Female</v>
      </c>
      <c r="G265" s="31">
        <v>3</v>
      </c>
      <c r="H265" s="31">
        <f t="shared" si="22"/>
        <v>0</v>
      </c>
      <c r="I265" s="31" cm="1">
        <f t="array" ref="I265">SUM(SUMIFS($L265:$U265,$L$14:$U$14,{"*TA*"}))</f>
        <v>3</v>
      </c>
      <c r="J265" s="31" cm="1">
        <f t="array" ref="J265">SUM(SUMIFS($O265:$U265,$O$14:$U$14,{"*DSD*"}))</f>
        <v>0</v>
      </c>
      <c r="K265" s="31" cm="1">
        <f t="array" ref="K265">SUM(SUMIFS($O265:$U265,$O$14:$U$14,{"*TA*"}))</f>
        <v>3</v>
      </c>
      <c r="L265" s="32">
        <v>0</v>
      </c>
      <c r="M265" s="33">
        <v>0</v>
      </c>
      <c r="N265" s="33">
        <v>0</v>
      </c>
      <c r="O265" s="34">
        <v>3</v>
      </c>
      <c r="P265" s="35">
        <v>0</v>
      </c>
      <c r="Q265" s="35">
        <v>0</v>
      </c>
      <c r="R265" s="35">
        <v>0</v>
      </c>
      <c r="S265" s="35">
        <v>0</v>
      </c>
      <c r="T265" s="35">
        <v>0</v>
      </c>
      <c r="U265" s="35">
        <v>0</v>
      </c>
      <c r="V265" s="18">
        <f t="shared" ca="1" si="23"/>
        <v>3</v>
      </c>
      <c r="W265" s="19">
        <f t="shared" ca="1" si="24"/>
        <v>0</v>
      </c>
      <c r="X265" s="19">
        <f t="shared" ca="1" si="25"/>
        <v>3</v>
      </c>
      <c r="Y265" s="19">
        <f t="shared" ca="1" si="26"/>
        <v>0</v>
      </c>
      <c r="Z265" s="19">
        <f t="shared" ca="1" si="27"/>
        <v>3</v>
      </c>
      <c r="AA265" s="18">
        <v>0</v>
      </c>
      <c r="AB265" s="19">
        <v>0</v>
      </c>
      <c r="AC265" s="19">
        <v>0</v>
      </c>
      <c r="AD265" s="18">
        <v>3</v>
      </c>
      <c r="AE265" s="19">
        <v>0</v>
      </c>
      <c r="AF265" s="19">
        <v>0</v>
      </c>
      <c r="AG265" s="19">
        <v>0</v>
      </c>
      <c r="AH265" s="19">
        <v>0</v>
      </c>
      <c r="AI265" s="19">
        <v>0</v>
      </c>
      <c r="AJ265" s="19">
        <v>0</v>
      </c>
    </row>
    <row r="266" spans="1:36" x14ac:dyDescent="0.2">
      <c r="A266" t="s">
        <v>26</v>
      </c>
      <c r="B266" t="s">
        <v>31</v>
      </c>
      <c r="C266" t="s">
        <v>17</v>
      </c>
      <c r="D266" t="s">
        <v>9</v>
      </c>
      <c r="F266" t="str">
        <f t="shared" si="21"/>
        <v>Trinidad &amp; Tobago [#Country] [WSl5y9jxCpC]|HTS_INDEX_FAC.N.Age_Sex_Result.T.NewPos||35-39|Male</v>
      </c>
      <c r="G266" s="31">
        <v>7</v>
      </c>
      <c r="H266" s="31">
        <f t="shared" si="22"/>
        <v>0</v>
      </c>
      <c r="I266" s="31" cm="1">
        <f t="array" ref="I266">SUM(SUMIFS($L266:$U266,$L$14:$U$14,{"*TA*"}))</f>
        <v>7</v>
      </c>
      <c r="J266" s="31" cm="1">
        <f t="array" ref="J266">SUM(SUMIFS($O266:$U266,$O$14:$U$14,{"*DSD*"}))</f>
        <v>0</v>
      </c>
      <c r="K266" s="31" cm="1">
        <f t="array" ref="K266">SUM(SUMIFS($O266:$U266,$O$14:$U$14,{"*TA*"}))</f>
        <v>7</v>
      </c>
      <c r="L266" s="32">
        <v>0</v>
      </c>
      <c r="M266" s="33">
        <v>0</v>
      </c>
      <c r="N266" s="33">
        <v>0</v>
      </c>
      <c r="O266" s="34">
        <v>7</v>
      </c>
      <c r="P266" s="35">
        <v>0</v>
      </c>
      <c r="Q266" s="35">
        <v>0</v>
      </c>
      <c r="R266" s="35">
        <v>0</v>
      </c>
      <c r="S266" s="35">
        <v>0</v>
      </c>
      <c r="T266" s="35">
        <v>0</v>
      </c>
      <c r="U266" s="35">
        <v>0</v>
      </c>
      <c r="V266" s="18">
        <f t="shared" ca="1" si="23"/>
        <v>7</v>
      </c>
      <c r="W266" s="19">
        <f t="shared" ca="1" si="24"/>
        <v>0</v>
      </c>
      <c r="X266" s="19">
        <f t="shared" ca="1" si="25"/>
        <v>7</v>
      </c>
      <c r="Y266" s="19">
        <f t="shared" ca="1" si="26"/>
        <v>0</v>
      </c>
      <c r="Z266" s="19">
        <f t="shared" ca="1" si="27"/>
        <v>7</v>
      </c>
      <c r="AA266" s="18">
        <v>0</v>
      </c>
      <c r="AB266" s="19">
        <v>0</v>
      </c>
      <c r="AC266" s="19">
        <v>0</v>
      </c>
      <c r="AD266" s="18">
        <v>7</v>
      </c>
      <c r="AE266" s="19">
        <v>0</v>
      </c>
      <c r="AF266" s="19">
        <v>0</v>
      </c>
      <c r="AG266" s="19">
        <v>0</v>
      </c>
      <c r="AH266" s="19">
        <v>0</v>
      </c>
      <c r="AI266" s="19">
        <v>0</v>
      </c>
      <c r="AJ266" s="19">
        <v>0</v>
      </c>
    </row>
    <row r="267" spans="1:36" x14ac:dyDescent="0.2">
      <c r="A267" t="s">
        <v>26</v>
      </c>
      <c r="B267" t="s">
        <v>31</v>
      </c>
      <c r="C267" t="s">
        <v>18</v>
      </c>
      <c r="D267" t="s">
        <v>8</v>
      </c>
      <c r="F267" t="str">
        <f t="shared" si="21"/>
        <v>Trinidad &amp; Tobago [#Country] [WSl5y9jxCpC]|HTS_INDEX_FAC.N.Age_Sex_Result.T.NewPos||40-44|Female</v>
      </c>
      <c r="G267" s="31">
        <v>5</v>
      </c>
      <c r="H267" s="31">
        <f t="shared" si="22"/>
        <v>0</v>
      </c>
      <c r="I267" s="31" cm="1">
        <f t="array" ref="I267">SUM(SUMIFS($L267:$U267,$L$14:$U$14,{"*TA*"}))</f>
        <v>5</v>
      </c>
      <c r="J267" s="31" cm="1">
        <f t="array" ref="J267">SUM(SUMIFS($O267:$U267,$O$14:$U$14,{"*DSD*"}))</f>
        <v>0</v>
      </c>
      <c r="K267" s="31" cm="1">
        <f t="array" ref="K267">SUM(SUMIFS($O267:$U267,$O$14:$U$14,{"*TA*"}))</f>
        <v>5</v>
      </c>
      <c r="L267" s="32">
        <v>0</v>
      </c>
      <c r="M267" s="33">
        <v>0</v>
      </c>
      <c r="N267" s="33">
        <v>0</v>
      </c>
      <c r="O267" s="34">
        <v>5</v>
      </c>
      <c r="P267" s="35">
        <v>0</v>
      </c>
      <c r="Q267" s="35">
        <v>0</v>
      </c>
      <c r="R267" s="35">
        <v>0</v>
      </c>
      <c r="S267" s="35">
        <v>0</v>
      </c>
      <c r="T267" s="35">
        <v>0</v>
      </c>
      <c r="U267" s="35">
        <v>0</v>
      </c>
      <c r="V267" s="18">
        <f t="shared" ca="1" si="23"/>
        <v>5</v>
      </c>
      <c r="W267" s="19">
        <f t="shared" ca="1" si="24"/>
        <v>0</v>
      </c>
      <c r="X267" s="19">
        <f t="shared" ca="1" si="25"/>
        <v>5</v>
      </c>
      <c r="Y267" s="19">
        <f t="shared" ca="1" si="26"/>
        <v>0</v>
      </c>
      <c r="Z267" s="19">
        <f t="shared" ca="1" si="27"/>
        <v>5</v>
      </c>
      <c r="AA267" s="18">
        <v>0</v>
      </c>
      <c r="AB267" s="19">
        <v>0</v>
      </c>
      <c r="AC267" s="19">
        <v>0</v>
      </c>
      <c r="AD267" s="18">
        <v>5</v>
      </c>
      <c r="AE267" s="19">
        <v>0</v>
      </c>
      <c r="AF267" s="19">
        <v>0</v>
      </c>
      <c r="AG267" s="19">
        <v>0</v>
      </c>
      <c r="AH267" s="19">
        <v>0</v>
      </c>
      <c r="AI267" s="19">
        <v>0</v>
      </c>
      <c r="AJ267" s="19">
        <v>0</v>
      </c>
    </row>
    <row r="268" spans="1:36" x14ac:dyDescent="0.2">
      <c r="A268" t="s">
        <v>26</v>
      </c>
      <c r="B268" t="s">
        <v>31</v>
      </c>
      <c r="C268" t="s">
        <v>18</v>
      </c>
      <c r="D268" t="s">
        <v>9</v>
      </c>
      <c r="F268" t="str">
        <f t="shared" si="21"/>
        <v>Trinidad &amp; Tobago [#Country] [WSl5y9jxCpC]|HTS_INDEX_FAC.N.Age_Sex_Result.T.NewPos||40-44|Male</v>
      </c>
      <c r="G268" s="31">
        <v>10</v>
      </c>
      <c r="H268" s="31">
        <f t="shared" si="22"/>
        <v>0</v>
      </c>
      <c r="I268" s="31" cm="1">
        <f t="array" ref="I268">SUM(SUMIFS($L268:$U268,$L$14:$U$14,{"*TA*"}))</f>
        <v>10</v>
      </c>
      <c r="J268" s="31" cm="1">
        <f t="array" ref="J268">SUM(SUMIFS($O268:$U268,$O$14:$U$14,{"*DSD*"}))</f>
        <v>0</v>
      </c>
      <c r="K268" s="31" cm="1">
        <f t="array" ref="K268">SUM(SUMIFS($O268:$U268,$O$14:$U$14,{"*TA*"}))</f>
        <v>10</v>
      </c>
      <c r="L268" s="32">
        <v>0</v>
      </c>
      <c r="M268" s="33">
        <v>0</v>
      </c>
      <c r="N268" s="33">
        <v>0</v>
      </c>
      <c r="O268" s="34">
        <v>10</v>
      </c>
      <c r="P268" s="35">
        <v>0</v>
      </c>
      <c r="Q268" s="35">
        <v>0</v>
      </c>
      <c r="R268" s="35">
        <v>0</v>
      </c>
      <c r="S268" s="35">
        <v>0</v>
      </c>
      <c r="T268" s="35">
        <v>0</v>
      </c>
      <c r="U268" s="35">
        <v>0</v>
      </c>
      <c r="V268" s="18">
        <f t="shared" ca="1" si="23"/>
        <v>10</v>
      </c>
      <c r="W268" s="19">
        <f t="shared" ca="1" si="24"/>
        <v>0</v>
      </c>
      <c r="X268" s="19">
        <f t="shared" ca="1" si="25"/>
        <v>10</v>
      </c>
      <c r="Y268" s="19">
        <f t="shared" ca="1" si="26"/>
        <v>0</v>
      </c>
      <c r="Z268" s="19">
        <f t="shared" ca="1" si="27"/>
        <v>10</v>
      </c>
      <c r="AA268" s="18">
        <v>0</v>
      </c>
      <c r="AB268" s="19">
        <v>0</v>
      </c>
      <c r="AC268" s="19">
        <v>0</v>
      </c>
      <c r="AD268" s="18">
        <v>10</v>
      </c>
      <c r="AE268" s="19">
        <v>0</v>
      </c>
      <c r="AF268" s="19">
        <v>0</v>
      </c>
      <c r="AG268" s="19">
        <v>0</v>
      </c>
      <c r="AH268" s="19">
        <v>0</v>
      </c>
      <c r="AI268" s="19">
        <v>0</v>
      </c>
      <c r="AJ268" s="19">
        <v>0</v>
      </c>
    </row>
    <row r="269" spans="1:36" x14ac:dyDescent="0.2">
      <c r="A269" t="s">
        <v>26</v>
      </c>
      <c r="B269" t="s">
        <v>31</v>
      </c>
      <c r="C269" t="s">
        <v>19</v>
      </c>
      <c r="D269" t="s">
        <v>8</v>
      </c>
      <c r="F269" t="str">
        <f t="shared" si="21"/>
        <v>Trinidad &amp; Tobago [#Country] [WSl5y9jxCpC]|HTS_INDEX_FAC.N.Age_Sex_Result.T.NewPos||45-49|Female</v>
      </c>
      <c r="G269" s="31">
        <v>3</v>
      </c>
      <c r="H269" s="31">
        <f t="shared" si="22"/>
        <v>0</v>
      </c>
      <c r="I269" s="31" cm="1">
        <f t="array" ref="I269">SUM(SUMIFS($L269:$U269,$L$14:$U$14,{"*TA*"}))</f>
        <v>3</v>
      </c>
      <c r="J269" s="31" cm="1">
        <f t="array" ref="J269">SUM(SUMIFS($O269:$U269,$O$14:$U$14,{"*DSD*"}))</f>
        <v>0</v>
      </c>
      <c r="K269" s="31" cm="1">
        <f t="array" ref="K269">SUM(SUMIFS($O269:$U269,$O$14:$U$14,{"*TA*"}))</f>
        <v>3</v>
      </c>
      <c r="L269" s="32">
        <v>0</v>
      </c>
      <c r="M269" s="33">
        <v>0</v>
      </c>
      <c r="N269" s="33">
        <v>0</v>
      </c>
      <c r="O269" s="34">
        <v>3</v>
      </c>
      <c r="P269" s="35">
        <v>0</v>
      </c>
      <c r="Q269" s="35">
        <v>0</v>
      </c>
      <c r="R269" s="35">
        <v>0</v>
      </c>
      <c r="S269" s="35">
        <v>0</v>
      </c>
      <c r="T269" s="35">
        <v>0</v>
      </c>
      <c r="U269" s="35">
        <v>0</v>
      </c>
      <c r="V269" s="18">
        <f t="shared" ca="1" si="23"/>
        <v>3</v>
      </c>
      <c r="W269" s="19">
        <f t="shared" ca="1" si="24"/>
        <v>0</v>
      </c>
      <c r="X269" s="19">
        <f t="shared" ca="1" si="25"/>
        <v>3</v>
      </c>
      <c r="Y269" s="19">
        <f t="shared" ca="1" si="26"/>
        <v>0</v>
      </c>
      <c r="Z269" s="19">
        <f t="shared" ca="1" si="27"/>
        <v>3</v>
      </c>
      <c r="AA269" s="18">
        <v>0</v>
      </c>
      <c r="AB269" s="19">
        <v>0</v>
      </c>
      <c r="AC269" s="19">
        <v>0</v>
      </c>
      <c r="AD269" s="18">
        <v>3</v>
      </c>
      <c r="AE269" s="19">
        <v>0</v>
      </c>
      <c r="AF269" s="19">
        <v>0</v>
      </c>
      <c r="AG269" s="19">
        <v>0</v>
      </c>
      <c r="AH269" s="19">
        <v>0</v>
      </c>
      <c r="AI269" s="19">
        <v>0</v>
      </c>
      <c r="AJ269" s="19">
        <v>0</v>
      </c>
    </row>
    <row r="270" spans="1:36" x14ac:dyDescent="0.2">
      <c r="A270" t="s">
        <v>26</v>
      </c>
      <c r="B270" t="s">
        <v>31</v>
      </c>
      <c r="C270" t="s">
        <v>19</v>
      </c>
      <c r="D270" t="s">
        <v>9</v>
      </c>
      <c r="F270" t="str">
        <f t="shared" si="21"/>
        <v>Trinidad &amp; Tobago [#Country] [WSl5y9jxCpC]|HTS_INDEX_FAC.N.Age_Sex_Result.T.NewPos||45-49|Male</v>
      </c>
      <c r="G270" s="31">
        <v>4</v>
      </c>
      <c r="H270" s="31">
        <f t="shared" si="22"/>
        <v>0</v>
      </c>
      <c r="I270" s="31" cm="1">
        <f t="array" ref="I270">SUM(SUMIFS($L270:$U270,$L$14:$U$14,{"*TA*"}))</f>
        <v>4</v>
      </c>
      <c r="J270" s="31" cm="1">
        <f t="array" ref="J270">SUM(SUMIFS($O270:$U270,$O$14:$U$14,{"*DSD*"}))</f>
        <v>0</v>
      </c>
      <c r="K270" s="31" cm="1">
        <f t="array" ref="K270">SUM(SUMIFS($O270:$U270,$O$14:$U$14,{"*TA*"}))</f>
        <v>4</v>
      </c>
      <c r="L270" s="32">
        <v>0</v>
      </c>
      <c r="M270" s="33">
        <v>0</v>
      </c>
      <c r="N270" s="33">
        <v>0</v>
      </c>
      <c r="O270" s="34">
        <v>4</v>
      </c>
      <c r="P270" s="35">
        <v>0</v>
      </c>
      <c r="Q270" s="35">
        <v>0</v>
      </c>
      <c r="R270" s="35">
        <v>0</v>
      </c>
      <c r="S270" s="35">
        <v>0</v>
      </c>
      <c r="T270" s="35">
        <v>0</v>
      </c>
      <c r="U270" s="35">
        <v>0</v>
      </c>
      <c r="V270" s="18">
        <f t="shared" ca="1" si="23"/>
        <v>4</v>
      </c>
      <c r="W270" s="19">
        <f t="shared" ca="1" si="24"/>
        <v>0</v>
      </c>
      <c r="X270" s="19">
        <f t="shared" ca="1" si="25"/>
        <v>4</v>
      </c>
      <c r="Y270" s="19">
        <f t="shared" ca="1" si="26"/>
        <v>0</v>
      </c>
      <c r="Z270" s="19">
        <f t="shared" ca="1" si="27"/>
        <v>4</v>
      </c>
      <c r="AA270" s="18">
        <v>0</v>
      </c>
      <c r="AB270" s="19">
        <v>0</v>
      </c>
      <c r="AC270" s="19">
        <v>0</v>
      </c>
      <c r="AD270" s="18">
        <v>4</v>
      </c>
      <c r="AE270" s="19">
        <v>0</v>
      </c>
      <c r="AF270" s="19">
        <v>0</v>
      </c>
      <c r="AG270" s="19">
        <v>0</v>
      </c>
      <c r="AH270" s="19">
        <v>0</v>
      </c>
      <c r="AI270" s="19">
        <v>0</v>
      </c>
      <c r="AJ270" s="19">
        <v>0</v>
      </c>
    </row>
    <row r="271" spans="1:36" x14ac:dyDescent="0.2">
      <c r="A271" t="s">
        <v>26</v>
      </c>
      <c r="B271" t="s">
        <v>31</v>
      </c>
      <c r="C271" t="s">
        <v>20</v>
      </c>
      <c r="D271" t="s">
        <v>8</v>
      </c>
      <c r="F271" t="str">
        <f t="shared" si="21"/>
        <v>Trinidad &amp; Tobago [#Country] [WSl5y9jxCpC]|HTS_INDEX_FAC.N.Age_Sex_Result.T.NewPos||50+|Female</v>
      </c>
      <c r="G271" s="31">
        <v>1</v>
      </c>
      <c r="H271" s="31">
        <f t="shared" si="22"/>
        <v>0</v>
      </c>
      <c r="I271" s="31" cm="1">
        <f t="array" ref="I271">SUM(SUMIFS($L271:$U271,$L$14:$U$14,{"*TA*"}))</f>
        <v>1</v>
      </c>
      <c r="J271" s="31" cm="1">
        <f t="array" ref="J271">SUM(SUMIFS($O271:$U271,$O$14:$U$14,{"*DSD*"}))</f>
        <v>0</v>
      </c>
      <c r="K271" s="31" cm="1">
        <f t="array" ref="K271">SUM(SUMIFS($O271:$U271,$O$14:$U$14,{"*TA*"}))</f>
        <v>1</v>
      </c>
      <c r="L271" s="32">
        <v>0</v>
      </c>
      <c r="M271" s="33">
        <v>0</v>
      </c>
      <c r="N271" s="33">
        <v>0</v>
      </c>
      <c r="O271" s="34">
        <v>1</v>
      </c>
      <c r="P271" s="35">
        <v>0</v>
      </c>
      <c r="Q271" s="35">
        <v>0</v>
      </c>
      <c r="R271" s="35">
        <v>0</v>
      </c>
      <c r="S271" s="35">
        <v>0</v>
      </c>
      <c r="T271" s="35">
        <v>0</v>
      </c>
      <c r="U271" s="35">
        <v>0</v>
      </c>
      <c r="V271" s="18">
        <f t="shared" ca="1" si="23"/>
        <v>1</v>
      </c>
      <c r="W271" s="19">
        <f t="shared" ca="1" si="24"/>
        <v>0</v>
      </c>
      <c r="X271" s="19">
        <f t="shared" ca="1" si="25"/>
        <v>1</v>
      </c>
      <c r="Y271" s="19">
        <f t="shared" ca="1" si="26"/>
        <v>0</v>
      </c>
      <c r="Z271" s="19">
        <f t="shared" ca="1" si="27"/>
        <v>1</v>
      </c>
      <c r="AA271" s="18">
        <v>0</v>
      </c>
      <c r="AB271" s="19">
        <v>0</v>
      </c>
      <c r="AC271" s="19">
        <v>0</v>
      </c>
      <c r="AD271" s="18">
        <v>1</v>
      </c>
      <c r="AE271" s="19">
        <v>0</v>
      </c>
      <c r="AF271" s="19">
        <v>0</v>
      </c>
      <c r="AG271" s="19">
        <v>0</v>
      </c>
      <c r="AH271" s="19">
        <v>0</v>
      </c>
      <c r="AI271" s="19">
        <v>0</v>
      </c>
      <c r="AJ271" s="19">
        <v>0</v>
      </c>
    </row>
    <row r="272" spans="1:36" x14ac:dyDescent="0.2">
      <c r="A272" t="s">
        <v>26</v>
      </c>
      <c r="B272" t="s">
        <v>31</v>
      </c>
      <c r="C272" t="s">
        <v>20</v>
      </c>
      <c r="D272" t="s">
        <v>9</v>
      </c>
      <c r="F272" t="str">
        <f t="shared" ref="F272:F300" si="28">$A272&amp;"|"&amp;$B272&amp;"|"&amp;IF($C272&lt;&gt;"","|"&amp;$C272,"")&amp;IF($D272&lt;&gt;"","|"&amp;$D272,"")&amp;IF($E272&lt;&gt;"","|"&amp;$E272,"")</f>
        <v>Trinidad &amp; Tobago [#Country] [WSl5y9jxCpC]|HTS_INDEX_FAC.N.Age_Sex_Result.T.NewPos||50+|Male</v>
      </c>
      <c r="G272" s="31">
        <v>4</v>
      </c>
      <c r="H272" s="31">
        <f t="shared" ref="H272:H300" si="29">SUM(SUMIFS($L272:$U272,$L$14:$U$14,"*DSD*"))</f>
        <v>0</v>
      </c>
      <c r="I272" s="31" cm="1">
        <f t="array" ref="I272">SUM(SUMIFS($L272:$U272,$L$14:$U$14,{"*TA*"}))</f>
        <v>4</v>
      </c>
      <c r="J272" s="31" cm="1">
        <f t="array" ref="J272">SUM(SUMIFS($O272:$U272,$O$14:$U$14,{"*DSD*"}))</f>
        <v>0</v>
      </c>
      <c r="K272" s="31" cm="1">
        <f t="array" ref="K272">SUM(SUMIFS($O272:$U272,$O$14:$U$14,{"*TA*"}))</f>
        <v>4</v>
      </c>
      <c r="L272" s="32">
        <v>0</v>
      </c>
      <c r="M272" s="33">
        <v>0</v>
      </c>
      <c r="N272" s="33">
        <v>0</v>
      </c>
      <c r="O272" s="34">
        <v>4</v>
      </c>
      <c r="P272" s="35">
        <v>0</v>
      </c>
      <c r="Q272" s="35">
        <v>0</v>
      </c>
      <c r="R272" s="35">
        <v>0</v>
      </c>
      <c r="S272" s="35">
        <v>0</v>
      </c>
      <c r="T272" s="35">
        <v>0</v>
      </c>
      <c r="U272" s="35">
        <v>0</v>
      </c>
      <c r="V272" s="18">
        <f t="shared" ref="V272:V300" ca="1" si="30">SUM(OFFSET($AA272,0,0,,$V$4))</f>
        <v>4</v>
      </c>
      <c r="W272" s="19">
        <f t="shared" ref="W272:W300" ca="1" si="31">SUMIFS(OFFSET($AA272,0,0,,$V$4),OFFSET($AA$14,0,0,,$V$4),"*DSD*")</f>
        <v>0</v>
      </c>
      <c r="X272" s="19">
        <f t="shared" ref="X272:X300" ca="1" si="32">SUMIFS(OFFSET($AA272,0,0,,$V$4),OFFSET($AA$14,0,0,,$V$4),"*TA*")</f>
        <v>4</v>
      </c>
      <c r="Y272" s="19">
        <f t="shared" ref="Y272:Y300" ca="1" si="33">SUMIFS(OFFSET($AD272,0,0,,$V$4-3),OFFSET($AD$14,0,0,,$V$4-3),"*DSD*")</f>
        <v>0</v>
      </c>
      <c r="Z272" s="19">
        <f t="shared" ref="Z272:Z300" ca="1" si="34">SUMIFS(OFFSET($AD272,0,0,,$V$4-3),OFFSET($AD$14,0,0,,$V$4-3),"*TA*")</f>
        <v>4</v>
      </c>
      <c r="AA272" s="18">
        <v>0</v>
      </c>
      <c r="AB272" s="19">
        <v>0</v>
      </c>
      <c r="AC272" s="19">
        <v>0</v>
      </c>
      <c r="AD272" s="18">
        <v>4</v>
      </c>
      <c r="AE272" s="19">
        <v>0</v>
      </c>
      <c r="AF272" s="19">
        <v>0</v>
      </c>
      <c r="AG272" s="19">
        <v>0</v>
      </c>
      <c r="AH272" s="19">
        <v>0</v>
      </c>
      <c r="AI272" s="19">
        <v>0</v>
      </c>
      <c r="AJ272" s="19">
        <v>0</v>
      </c>
    </row>
    <row r="273" spans="1:36" x14ac:dyDescent="0.2">
      <c r="A273" t="s">
        <v>26</v>
      </c>
      <c r="B273" t="s">
        <v>32</v>
      </c>
      <c r="C273" t="s">
        <v>14</v>
      </c>
      <c r="D273" t="s">
        <v>8</v>
      </c>
      <c r="F273" t="str">
        <f t="shared" si="28"/>
        <v>Trinidad &amp; Tobago [#Country] [WSl5y9jxCpC]|HTS_INDEX_FAC.N.Age_Sex_Result.T.NewNeg||20-24|Female</v>
      </c>
      <c r="G273" s="31">
        <v>14</v>
      </c>
      <c r="H273" s="31">
        <f t="shared" si="29"/>
        <v>0</v>
      </c>
      <c r="I273" s="31" cm="1">
        <f t="array" ref="I273">SUM(SUMIFS($L273:$U273,$L$14:$U$14,{"*TA*"}))</f>
        <v>14</v>
      </c>
      <c r="J273" s="31" cm="1">
        <f t="array" ref="J273">SUM(SUMIFS($O273:$U273,$O$14:$U$14,{"*DSD*"}))</f>
        <v>0</v>
      </c>
      <c r="K273" s="31" cm="1">
        <f t="array" ref="K273">SUM(SUMIFS($O273:$U273,$O$14:$U$14,{"*TA*"}))</f>
        <v>14</v>
      </c>
      <c r="L273" s="32">
        <v>0</v>
      </c>
      <c r="M273" s="33">
        <v>0</v>
      </c>
      <c r="N273" s="33">
        <v>0</v>
      </c>
      <c r="O273" s="34">
        <v>14</v>
      </c>
      <c r="P273" s="35">
        <v>0</v>
      </c>
      <c r="Q273" s="35">
        <v>0</v>
      </c>
      <c r="R273" s="35">
        <v>0</v>
      </c>
      <c r="S273" s="35">
        <v>0</v>
      </c>
      <c r="T273" s="35">
        <v>0</v>
      </c>
      <c r="U273" s="35">
        <v>0</v>
      </c>
      <c r="V273" s="18">
        <f t="shared" ca="1" si="30"/>
        <v>14</v>
      </c>
      <c r="W273" s="19">
        <f t="shared" ca="1" si="31"/>
        <v>0</v>
      </c>
      <c r="X273" s="19">
        <f t="shared" ca="1" si="32"/>
        <v>14</v>
      </c>
      <c r="Y273" s="19">
        <f t="shared" ca="1" si="33"/>
        <v>0</v>
      </c>
      <c r="Z273" s="19">
        <f t="shared" ca="1" si="34"/>
        <v>14</v>
      </c>
      <c r="AA273" s="18">
        <v>0</v>
      </c>
      <c r="AB273" s="19">
        <v>0</v>
      </c>
      <c r="AC273" s="19">
        <v>0</v>
      </c>
      <c r="AD273" s="18">
        <v>14</v>
      </c>
      <c r="AE273" s="19">
        <v>0</v>
      </c>
      <c r="AF273" s="19">
        <v>0</v>
      </c>
      <c r="AG273" s="19">
        <v>0</v>
      </c>
      <c r="AH273" s="19">
        <v>0</v>
      </c>
      <c r="AI273" s="19">
        <v>0</v>
      </c>
      <c r="AJ273" s="19">
        <v>0</v>
      </c>
    </row>
    <row r="274" spans="1:36" x14ac:dyDescent="0.2">
      <c r="A274" t="s">
        <v>26</v>
      </c>
      <c r="B274" t="s">
        <v>32</v>
      </c>
      <c r="C274" t="s">
        <v>14</v>
      </c>
      <c r="D274" t="s">
        <v>9</v>
      </c>
      <c r="F274" t="str">
        <f t="shared" si="28"/>
        <v>Trinidad &amp; Tobago [#Country] [WSl5y9jxCpC]|HTS_INDEX_FAC.N.Age_Sex_Result.T.NewNeg||20-24|Male</v>
      </c>
      <c r="G274" s="31">
        <v>17</v>
      </c>
      <c r="H274" s="31">
        <f t="shared" si="29"/>
        <v>0</v>
      </c>
      <c r="I274" s="31" cm="1">
        <f t="array" ref="I274">SUM(SUMIFS($L274:$U274,$L$14:$U$14,{"*TA*"}))</f>
        <v>17</v>
      </c>
      <c r="J274" s="31" cm="1">
        <f t="array" ref="J274">SUM(SUMIFS($O274:$U274,$O$14:$U$14,{"*DSD*"}))</f>
        <v>0</v>
      </c>
      <c r="K274" s="31" cm="1">
        <f t="array" ref="K274">SUM(SUMIFS($O274:$U274,$O$14:$U$14,{"*TA*"}))</f>
        <v>17</v>
      </c>
      <c r="L274" s="32">
        <v>0</v>
      </c>
      <c r="M274" s="33">
        <v>0</v>
      </c>
      <c r="N274" s="33">
        <v>0</v>
      </c>
      <c r="O274" s="34">
        <v>17</v>
      </c>
      <c r="P274" s="35">
        <v>0</v>
      </c>
      <c r="Q274" s="35">
        <v>0</v>
      </c>
      <c r="R274" s="35">
        <v>0</v>
      </c>
      <c r="S274" s="35">
        <v>0</v>
      </c>
      <c r="T274" s="35">
        <v>0</v>
      </c>
      <c r="U274" s="35">
        <v>0</v>
      </c>
      <c r="V274" s="18">
        <f t="shared" ca="1" si="30"/>
        <v>17</v>
      </c>
      <c r="W274" s="19">
        <f t="shared" ca="1" si="31"/>
        <v>0</v>
      </c>
      <c r="X274" s="19">
        <f t="shared" ca="1" si="32"/>
        <v>17</v>
      </c>
      <c r="Y274" s="19">
        <f t="shared" ca="1" si="33"/>
        <v>0</v>
      </c>
      <c r="Z274" s="19">
        <f t="shared" ca="1" si="34"/>
        <v>17</v>
      </c>
      <c r="AA274" s="18">
        <v>0</v>
      </c>
      <c r="AB274" s="19">
        <v>0</v>
      </c>
      <c r="AC274" s="19">
        <v>0</v>
      </c>
      <c r="AD274" s="18">
        <v>17</v>
      </c>
      <c r="AE274" s="19">
        <v>0</v>
      </c>
      <c r="AF274" s="19">
        <v>0</v>
      </c>
      <c r="AG274" s="19">
        <v>0</v>
      </c>
      <c r="AH274" s="19">
        <v>0</v>
      </c>
      <c r="AI274" s="19">
        <v>0</v>
      </c>
      <c r="AJ274" s="19">
        <v>0</v>
      </c>
    </row>
    <row r="275" spans="1:36" x14ac:dyDescent="0.2">
      <c r="A275" t="s">
        <v>26</v>
      </c>
      <c r="B275" t="s">
        <v>32</v>
      </c>
      <c r="C275" t="s">
        <v>15</v>
      </c>
      <c r="D275" t="s">
        <v>8</v>
      </c>
      <c r="F275" t="str">
        <f t="shared" si="28"/>
        <v>Trinidad &amp; Tobago [#Country] [WSl5y9jxCpC]|HTS_INDEX_FAC.N.Age_Sex_Result.T.NewNeg||25-29|Female</v>
      </c>
      <c r="G275" s="31">
        <v>22</v>
      </c>
      <c r="H275" s="31">
        <f t="shared" si="29"/>
        <v>0</v>
      </c>
      <c r="I275" s="31" cm="1">
        <f t="array" ref="I275">SUM(SUMIFS($L275:$U275,$L$14:$U$14,{"*TA*"}))</f>
        <v>22</v>
      </c>
      <c r="J275" s="31" cm="1">
        <f t="array" ref="J275">SUM(SUMIFS($O275:$U275,$O$14:$U$14,{"*DSD*"}))</f>
        <v>0</v>
      </c>
      <c r="K275" s="31" cm="1">
        <f t="array" ref="K275">SUM(SUMIFS($O275:$U275,$O$14:$U$14,{"*TA*"}))</f>
        <v>22</v>
      </c>
      <c r="L275" s="32">
        <v>0</v>
      </c>
      <c r="M275" s="33">
        <v>0</v>
      </c>
      <c r="N275" s="33">
        <v>0</v>
      </c>
      <c r="O275" s="34">
        <v>22</v>
      </c>
      <c r="P275" s="35">
        <v>0</v>
      </c>
      <c r="Q275" s="35">
        <v>0</v>
      </c>
      <c r="R275" s="35">
        <v>0</v>
      </c>
      <c r="S275" s="35">
        <v>0</v>
      </c>
      <c r="T275" s="35">
        <v>0</v>
      </c>
      <c r="U275" s="35">
        <v>0</v>
      </c>
      <c r="V275" s="18">
        <f t="shared" ca="1" si="30"/>
        <v>22</v>
      </c>
      <c r="W275" s="19">
        <f t="shared" ca="1" si="31"/>
        <v>0</v>
      </c>
      <c r="X275" s="19">
        <f t="shared" ca="1" si="32"/>
        <v>22</v>
      </c>
      <c r="Y275" s="19">
        <f t="shared" ca="1" si="33"/>
        <v>0</v>
      </c>
      <c r="Z275" s="19">
        <f t="shared" ca="1" si="34"/>
        <v>22</v>
      </c>
      <c r="AA275" s="18">
        <v>0</v>
      </c>
      <c r="AB275" s="19">
        <v>0</v>
      </c>
      <c r="AC275" s="19">
        <v>0</v>
      </c>
      <c r="AD275" s="18">
        <v>22</v>
      </c>
      <c r="AE275" s="19">
        <v>0</v>
      </c>
      <c r="AF275" s="19">
        <v>0</v>
      </c>
      <c r="AG275" s="19">
        <v>0</v>
      </c>
      <c r="AH275" s="19">
        <v>0</v>
      </c>
      <c r="AI275" s="19">
        <v>0</v>
      </c>
      <c r="AJ275" s="19">
        <v>0</v>
      </c>
    </row>
    <row r="276" spans="1:36" x14ac:dyDescent="0.2">
      <c r="A276" t="s">
        <v>26</v>
      </c>
      <c r="B276" t="s">
        <v>32</v>
      </c>
      <c r="C276" t="s">
        <v>15</v>
      </c>
      <c r="D276" t="s">
        <v>9</v>
      </c>
      <c r="F276" t="str">
        <f t="shared" si="28"/>
        <v>Trinidad &amp; Tobago [#Country] [WSl5y9jxCpC]|HTS_INDEX_FAC.N.Age_Sex_Result.T.NewNeg||25-29|Male</v>
      </c>
      <c r="G276" s="31">
        <v>33</v>
      </c>
      <c r="H276" s="31">
        <f t="shared" si="29"/>
        <v>0</v>
      </c>
      <c r="I276" s="31" cm="1">
        <f t="array" ref="I276">SUM(SUMIFS($L276:$U276,$L$14:$U$14,{"*TA*"}))</f>
        <v>33</v>
      </c>
      <c r="J276" s="31" cm="1">
        <f t="array" ref="J276">SUM(SUMIFS($O276:$U276,$O$14:$U$14,{"*DSD*"}))</f>
        <v>0</v>
      </c>
      <c r="K276" s="31" cm="1">
        <f t="array" ref="K276">SUM(SUMIFS($O276:$U276,$O$14:$U$14,{"*TA*"}))</f>
        <v>33</v>
      </c>
      <c r="L276" s="32">
        <v>0</v>
      </c>
      <c r="M276" s="33">
        <v>0</v>
      </c>
      <c r="N276" s="33">
        <v>0</v>
      </c>
      <c r="O276" s="34">
        <v>33</v>
      </c>
      <c r="P276" s="35">
        <v>0</v>
      </c>
      <c r="Q276" s="35">
        <v>0</v>
      </c>
      <c r="R276" s="35">
        <v>0</v>
      </c>
      <c r="S276" s="35">
        <v>0</v>
      </c>
      <c r="T276" s="35">
        <v>0</v>
      </c>
      <c r="U276" s="35">
        <v>0</v>
      </c>
      <c r="V276" s="18">
        <f t="shared" ca="1" si="30"/>
        <v>33</v>
      </c>
      <c r="W276" s="19">
        <f t="shared" ca="1" si="31"/>
        <v>0</v>
      </c>
      <c r="X276" s="19">
        <f t="shared" ca="1" si="32"/>
        <v>33</v>
      </c>
      <c r="Y276" s="19">
        <f t="shared" ca="1" si="33"/>
        <v>0</v>
      </c>
      <c r="Z276" s="19">
        <f t="shared" ca="1" si="34"/>
        <v>33</v>
      </c>
      <c r="AA276" s="18">
        <v>0</v>
      </c>
      <c r="AB276" s="19">
        <v>0</v>
      </c>
      <c r="AC276" s="19">
        <v>0</v>
      </c>
      <c r="AD276" s="18">
        <v>33</v>
      </c>
      <c r="AE276" s="19">
        <v>0</v>
      </c>
      <c r="AF276" s="19">
        <v>0</v>
      </c>
      <c r="AG276" s="19">
        <v>0</v>
      </c>
      <c r="AH276" s="19">
        <v>0</v>
      </c>
      <c r="AI276" s="19">
        <v>0</v>
      </c>
      <c r="AJ276" s="19">
        <v>0</v>
      </c>
    </row>
    <row r="277" spans="1:36" x14ac:dyDescent="0.2">
      <c r="A277" t="s">
        <v>26</v>
      </c>
      <c r="B277" t="s">
        <v>32</v>
      </c>
      <c r="C277" t="s">
        <v>16</v>
      </c>
      <c r="D277" t="s">
        <v>8</v>
      </c>
      <c r="F277" t="str">
        <f t="shared" si="28"/>
        <v>Trinidad &amp; Tobago [#Country] [WSl5y9jxCpC]|HTS_INDEX_FAC.N.Age_Sex_Result.T.NewNeg||30-34|Female</v>
      </c>
      <c r="G277" s="31">
        <v>25</v>
      </c>
      <c r="H277" s="31">
        <f t="shared" si="29"/>
        <v>0</v>
      </c>
      <c r="I277" s="31" cm="1">
        <f t="array" ref="I277">SUM(SUMIFS($L277:$U277,$L$14:$U$14,{"*TA*"}))</f>
        <v>25</v>
      </c>
      <c r="J277" s="31" cm="1">
        <f t="array" ref="J277">SUM(SUMIFS($O277:$U277,$O$14:$U$14,{"*DSD*"}))</f>
        <v>0</v>
      </c>
      <c r="K277" s="31" cm="1">
        <f t="array" ref="K277">SUM(SUMIFS($O277:$U277,$O$14:$U$14,{"*TA*"}))</f>
        <v>25</v>
      </c>
      <c r="L277" s="32">
        <v>0</v>
      </c>
      <c r="M277" s="33">
        <v>0</v>
      </c>
      <c r="N277" s="33">
        <v>0</v>
      </c>
      <c r="O277" s="34">
        <v>25</v>
      </c>
      <c r="P277" s="35">
        <v>0</v>
      </c>
      <c r="Q277" s="35">
        <v>0</v>
      </c>
      <c r="R277" s="35">
        <v>0</v>
      </c>
      <c r="S277" s="35">
        <v>0</v>
      </c>
      <c r="T277" s="35">
        <v>0</v>
      </c>
      <c r="U277" s="35">
        <v>0</v>
      </c>
      <c r="V277" s="18">
        <f t="shared" ca="1" si="30"/>
        <v>25</v>
      </c>
      <c r="W277" s="19">
        <f t="shared" ca="1" si="31"/>
        <v>0</v>
      </c>
      <c r="X277" s="19">
        <f t="shared" ca="1" si="32"/>
        <v>25</v>
      </c>
      <c r="Y277" s="19">
        <f t="shared" ca="1" si="33"/>
        <v>0</v>
      </c>
      <c r="Z277" s="19">
        <f t="shared" ca="1" si="34"/>
        <v>25</v>
      </c>
      <c r="AA277" s="18">
        <v>0</v>
      </c>
      <c r="AB277" s="19">
        <v>0</v>
      </c>
      <c r="AC277" s="19">
        <v>0</v>
      </c>
      <c r="AD277" s="18">
        <v>25</v>
      </c>
      <c r="AE277" s="19">
        <v>0</v>
      </c>
      <c r="AF277" s="19">
        <v>0</v>
      </c>
      <c r="AG277" s="19">
        <v>0</v>
      </c>
      <c r="AH277" s="19">
        <v>0</v>
      </c>
      <c r="AI277" s="19">
        <v>0</v>
      </c>
      <c r="AJ277" s="19">
        <v>0</v>
      </c>
    </row>
    <row r="278" spans="1:36" x14ac:dyDescent="0.2">
      <c r="A278" t="s">
        <v>26</v>
      </c>
      <c r="B278" t="s">
        <v>32</v>
      </c>
      <c r="C278" t="s">
        <v>16</v>
      </c>
      <c r="D278" t="s">
        <v>9</v>
      </c>
      <c r="F278" t="str">
        <f t="shared" si="28"/>
        <v>Trinidad &amp; Tobago [#Country] [WSl5y9jxCpC]|HTS_INDEX_FAC.N.Age_Sex_Result.T.NewNeg||30-34|Male</v>
      </c>
      <c r="G278" s="31">
        <v>34</v>
      </c>
      <c r="H278" s="31">
        <f t="shared" si="29"/>
        <v>0</v>
      </c>
      <c r="I278" s="31" cm="1">
        <f t="array" ref="I278">SUM(SUMIFS($L278:$U278,$L$14:$U$14,{"*TA*"}))</f>
        <v>34</v>
      </c>
      <c r="J278" s="31" cm="1">
        <f t="array" ref="J278">SUM(SUMIFS($O278:$U278,$O$14:$U$14,{"*DSD*"}))</f>
        <v>0</v>
      </c>
      <c r="K278" s="31" cm="1">
        <f t="array" ref="K278">SUM(SUMIFS($O278:$U278,$O$14:$U$14,{"*TA*"}))</f>
        <v>34</v>
      </c>
      <c r="L278" s="32">
        <v>0</v>
      </c>
      <c r="M278" s="33">
        <v>0</v>
      </c>
      <c r="N278" s="33">
        <v>0</v>
      </c>
      <c r="O278" s="34">
        <v>34</v>
      </c>
      <c r="P278" s="35">
        <v>0</v>
      </c>
      <c r="Q278" s="35">
        <v>0</v>
      </c>
      <c r="R278" s="35">
        <v>0</v>
      </c>
      <c r="S278" s="35">
        <v>0</v>
      </c>
      <c r="T278" s="35">
        <v>0</v>
      </c>
      <c r="U278" s="35">
        <v>0</v>
      </c>
      <c r="V278" s="18">
        <f t="shared" ca="1" si="30"/>
        <v>34</v>
      </c>
      <c r="W278" s="19">
        <f t="shared" ca="1" si="31"/>
        <v>0</v>
      </c>
      <c r="X278" s="19">
        <f t="shared" ca="1" si="32"/>
        <v>34</v>
      </c>
      <c r="Y278" s="19">
        <f t="shared" ca="1" si="33"/>
        <v>0</v>
      </c>
      <c r="Z278" s="19">
        <f t="shared" ca="1" si="34"/>
        <v>34</v>
      </c>
      <c r="AA278" s="18">
        <v>0</v>
      </c>
      <c r="AB278" s="19">
        <v>0</v>
      </c>
      <c r="AC278" s="19">
        <v>0</v>
      </c>
      <c r="AD278" s="18">
        <v>34</v>
      </c>
      <c r="AE278" s="19">
        <v>0</v>
      </c>
      <c r="AF278" s="19">
        <v>0</v>
      </c>
      <c r="AG278" s="19">
        <v>0</v>
      </c>
      <c r="AH278" s="19">
        <v>0</v>
      </c>
      <c r="AI278" s="19">
        <v>0</v>
      </c>
      <c r="AJ278" s="19">
        <v>0</v>
      </c>
    </row>
    <row r="279" spans="1:36" x14ac:dyDescent="0.2">
      <c r="A279" t="s">
        <v>26</v>
      </c>
      <c r="B279" t="s">
        <v>32</v>
      </c>
      <c r="C279" t="s">
        <v>17</v>
      </c>
      <c r="D279" t="s">
        <v>8</v>
      </c>
      <c r="F279" t="str">
        <f t="shared" si="28"/>
        <v>Trinidad &amp; Tobago [#Country] [WSl5y9jxCpC]|HTS_INDEX_FAC.N.Age_Sex_Result.T.NewNeg||35-39|Female</v>
      </c>
      <c r="G279" s="31">
        <v>9</v>
      </c>
      <c r="H279" s="31">
        <f t="shared" si="29"/>
        <v>0</v>
      </c>
      <c r="I279" s="31" cm="1">
        <f t="array" ref="I279">SUM(SUMIFS($L279:$U279,$L$14:$U$14,{"*TA*"}))</f>
        <v>9</v>
      </c>
      <c r="J279" s="31" cm="1">
        <f t="array" ref="J279">SUM(SUMIFS($O279:$U279,$O$14:$U$14,{"*DSD*"}))</f>
        <v>0</v>
      </c>
      <c r="K279" s="31" cm="1">
        <f t="array" ref="K279">SUM(SUMIFS($O279:$U279,$O$14:$U$14,{"*TA*"}))</f>
        <v>9</v>
      </c>
      <c r="L279" s="32">
        <v>0</v>
      </c>
      <c r="M279" s="33">
        <v>0</v>
      </c>
      <c r="N279" s="33">
        <v>0</v>
      </c>
      <c r="O279" s="34">
        <v>9</v>
      </c>
      <c r="P279" s="35">
        <v>0</v>
      </c>
      <c r="Q279" s="35">
        <v>0</v>
      </c>
      <c r="R279" s="35">
        <v>0</v>
      </c>
      <c r="S279" s="35">
        <v>0</v>
      </c>
      <c r="T279" s="35">
        <v>0</v>
      </c>
      <c r="U279" s="35">
        <v>0</v>
      </c>
      <c r="V279" s="18">
        <f t="shared" ca="1" si="30"/>
        <v>9</v>
      </c>
      <c r="W279" s="19">
        <f t="shared" ca="1" si="31"/>
        <v>0</v>
      </c>
      <c r="X279" s="19">
        <f t="shared" ca="1" si="32"/>
        <v>9</v>
      </c>
      <c r="Y279" s="19">
        <f t="shared" ca="1" si="33"/>
        <v>0</v>
      </c>
      <c r="Z279" s="19">
        <f t="shared" ca="1" si="34"/>
        <v>9</v>
      </c>
      <c r="AA279" s="18">
        <v>0</v>
      </c>
      <c r="AB279" s="19">
        <v>0</v>
      </c>
      <c r="AC279" s="19">
        <v>0</v>
      </c>
      <c r="AD279" s="18">
        <v>9</v>
      </c>
      <c r="AE279" s="19">
        <v>0</v>
      </c>
      <c r="AF279" s="19">
        <v>0</v>
      </c>
      <c r="AG279" s="19">
        <v>0</v>
      </c>
      <c r="AH279" s="19">
        <v>0</v>
      </c>
      <c r="AI279" s="19">
        <v>0</v>
      </c>
      <c r="AJ279" s="19">
        <v>0</v>
      </c>
    </row>
    <row r="280" spans="1:36" x14ac:dyDescent="0.2">
      <c r="A280" t="s">
        <v>26</v>
      </c>
      <c r="B280" t="s">
        <v>32</v>
      </c>
      <c r="C280" t="s">
        <v>17</v>
      </c>
      <c r="D280" t="s">
        <v>9</v>
      </c>
      <c r="F280" t="str">
        <f t="shared" si="28"/>
        <v>Trinidad &amp; Tobago [#Country] [WSl5y9jxCpC]|HTS_INDEX_FAC.N.Age_Sex_Result.T.NewNeg||35-39|Male</v>
      </c>
      <c r="G280" s="31">
        <v>25</v>
      </c>
      <c r="H280" s="31">
        <f t="shared" si="29"/>
        <v>0</v>
      </c>
      <c r="I280" s="31" cm="1">
        <f t="array" ref="I280">SUM(SUMIFS($L280:$U280,$L$14:$U$14,{"*TA*"}))</f>
        <v>25</v>
      </c>
      <c r="J280" s="31" cm="1">
        <f t="array" ref="J280">SUM(SUMIFS($O280:$U280,$O$14:$U$14,{"*DSD*"}))</f>
        <v>0</v>
      </c>
      <c r="K280" s="31" cm="1">
        <f t="array" ref="K280">SUM(SUMIFS($O280:$U280,$O$14:$U$14,{"*TA*"}))</f>
        <v>25</v>
      </c>
      <c r="L280" s="32">
        <v>0</v>
      </c>
      <c r="M280" s="33">
        <v>0</v>
      </c>
      <c r="N280" s="33">
        <v>0</v>
      </c>
      <c r="O280" s="34">
        <v>25</v>
      </c>
      <c r="P280" s="35">
        <v>0</v>
      </c>
      <c r="Q280" s="35">
        <v>0</v>
      </c>
      <c r="R280" s="35">
        <v>0</v>
      </c>
      <c r="S280" s="35">
        <v>0</v>
      </c>
      <c r="T280" s="35">
        <v>0</v>
      </c>
      <c r="U280" s="35">
        <v>0</v>
      </c>
      <c r="V280" s="18">
        <f t="shared" ca="1" si="30"/>
        <v>25</v>
      </c>
      <c r="W280" s="19">
        <f t="shared" ca="1" si="31"/>
        <v>0</v>
      </c>
      <c r="X280" s="19">
        <f t="shared" ca="1" si="32"/>
        <v>25</v>
      </c>
      <c r="Y280" s="19">
        <f t="shared" ca="1" si="33"/>
        <v>0</v>
      </c>
      <c r="Z280" s="19">
        <f t="shared" ca="1" si="34"/>
        <v>25</v>
      </c>
      <c r="AA280" s="18">
        <v>0</v>
      </c>
      <c r="AB280" s="19">
        <v>0</v>
      </c>
      <c r="AC280" s="19">
        <v>0</v>
      </c>
      <c r="AD280" s="18">
        <v>25</v>
      </c>
      <c r="AE280" s="19">
        <v>0</v>
      </c>
      <c r="AF280" s="19">
        <v>0</v>
      </c>
      <c r="AG280" s="19">
        <v>0</v>
      </c>
      <c r="AH280" s="19">
        <v>0</v>
      </c>
      <c r="AI280" s="19">
        <v>0</v>
      </c>
      <c r="AJ280" s="19">
        <v>0</v>
      </c>
    </row>
    <row r="281" spans="1:36" x14ac:dyDescent="0.2">
      <c r="A281" t="s">
        <v>26</v>
      </c>
      <c r="B281" t="s">
        <v>32</v>
      </c>
      <c r="C281" t="s">
        <v>18</v>
      </c>
      <c r="D281" t="s">
        <v>8</v>
      </c>
      <c r="F281" t="str">
        <f t="shared" si="28"/>
        <v>Trinidad &amp; Tobago [#Country] [WSl5y9jxCpC]|HTS_INDEX_FAC.N.Age_Sex_Result.T.NewNeg||40-44|Female</v>
      </c>
      <c r="G281" s="31">
        <v>22</v>
      </c>
      <c r="H281" s="31">
        <f t="shared" si="29"/>
        <v>0</v>
      </c>
      <c r="I281" s="31" cm="1">
        <f t="array" ref="I281">SUM(SUMIFS($L281:$U281,$L$14:$U$14,{"*TA*"}))</f>
        <v>22</v>
      </c>
      <c r="J281" s="31" cm="1">
        <f t="array" ref="J281">SUM(SUMIFS($O281:$U281,$O$14:$U$14,{"*DSD*"}))</f>
        <v>0</v>
      </c>
      <c r="K281" s="31" cm="1">
        <f t="array" ref="K281">SUM(SUMIFS($O281:$U281,$O$14:$U$14,{"*TA*"}))</f>
        <v>22</v>
      </c>
      <c r="L281" s="32">
        <v>0</v>
      </c>
      <c r="M281" s="33">
        <v>0</v>
      </c>
      <c r="N281" s="33">
        <v>0</v>
      </c>
      <c r="O281" s="34">
        <v>22</v>
      </c>
      <c r="P281" s="35">
        <v>0</v>
      </c>
      <c r="Q281" s="35">
        <v>0</v>
      </c>
      <c r="R281" s="35">
        <v>0</v>
      </c>
      <c r="S281" s="35">
        <v>0</v>
      </c>
      <c r="T281" s="35">
        <v>0</v>
      </c>
      <c r="U281" s="35">
        <v>0</v>
      </c>
      <c r="V281" s="18">
        <f t="shared" ca="1" si="30"/>
        <v>22</v>
      </c>
      <c r="W281" s="19">
        <f t="shared" ca="1" si="31"/>
        <v>0</v>
      </c>
      <c r="X281" s="19">
        <f t="shared" ca="1" si="32"/>
        <v>22</v>
      </c>
      <c r="Y281" s="19">
        <f t="shared" ca="1" si="33"/>
        <v>0</v>
      </c>
      <c r="Z281" s="19">
        <f t="shared" ca="1" si="34"/>
        <v>22</v>
      </c>
      <c r="AA281" s="18">
        <v>0</v>
      </c>
      <c r="AB281" s="19">
        <v>0</v>
      </c>
      <c r="AC281" s="19">
        <v>0</v>
      </c>
      <c r="AD281" s="18">
        <v>22</v>
      </c>
      <c r="AE281" s="19">
        <v>0</v>
      </c>
      <c r="AF281" s="19">
        <v>0</v>
      </c>
      <c r="AG281" s="19">
        <v>0</v>
      </c>
      <c r="AH281" s="19">
        <v>0</v>
      </c>
      <c r="AI281" s="19">
        <v>0</v>
      </c>
      <c r="AJ281" s="19">
        <v>0</v>
      </c>
    </row>
    <row r="282" spans="1:36" x14ac:dyDescent="0.2">
      <c r="A282" t="s">
        <v>26</v>
      </c>
      <c r="B282" t="s">
        <v>32</v>
      </c>
      <c r="C282" t="s">
        <v>18</v>
      </c>
      <c r="D282" t="s">
        <v>9</v>
      </c>
      <c r="F282" t="str">
        <f t="shared" si="28"/>
        <v>Trinidad &amp; Tobago [#Country] [WSl5y9jxCpC]|HTS_INDEX_FAC.N.Age_Sex_Result.T.NewNeg||40-44|Male</v>
      </c>
      <c r="G282" s="31">
        <v>18</v>
      </c>
      <c r="H282" s="31">
        <f t="shared" si="29"/>
        <v>0</v>
      </c>
      <c r="I282" s="31" cm="1">
        <f t="array" ref="I282">SUM(SUMIFS($L282:$U282,$L$14:$U$14,{"*TA*"}))</f>
        <v>18</v>
      </c>
      <c r="J282" s="31" cm="1">
        <f t="array" ref="J282">SUM(SUMIFS($O282:$U282,$O$14:$U$14,{"*DSD*"}))</f>
        <v>0</v>
      </c>
      <c r="K282" s="31" cm="1">
        <f t="array" ref="K282">SUM(SUMIFS($O282:$U282,$O$14:$U$14,{"*TA*"}))</f>
        <v>18</v>
      </c>
      <c r="L282" s="32">
        <v>0</v>
      </c>
      <c r="M282" s="33">
        <v>0</v>
      </c>
      <c r="N282" s="33">
        <v>0</v>
      </c>
      <c r="O282" s="34">
        <v>18</v>
      </c>
      <c r="P282" s="35">
        <v>0</v>
      </c>
      <c r="Q282" s="35">
        <v>0</v>
      </c>
      <c r="R282" s="35">
        <v>0</v>
      </c>
      <c r="S282" s="35">
        <v>0</v>
      </c>
      <c r="T282" s="35">
        <v>0</v>
      </c>
      <c r="U282" s="35">
        <v>0</v>
      </c>
      <c r="V282" s="18">
        <f t="shared" ca="1" si="30"/>
        <v>18</v>
      </c>
      <c r="W282" s="19">
        <f t="shared" ca="1" si="31"/>
        <v>0</v>
      </c>
      <c r="X282" s="19">
        <f t="shared" ca="1" si="32"/>
        <v>18</v>
      </c>
      <c r="Y282" s="19">
        <f t="shared" ca="1" si="33"/>
        <v>0</v>
      </c>
      <c r="Z282" s="19">
        <f t="shared" ca="1" si="34"/>
        <v>18</v>
      </c>
      <c r="AA282" s="18">
        <v>0</v>
      </c>
      <c r="AB282" s="19">
        <v>0</v>
      </c>
      <c r="AC282" s="19">
        <v>0</v>
      </c>
      <c r="AD282" s="18">
        <v>18</v>
      </c>
      <c r="AE282" s="19">
        <v>0</v>
      </c>
      <c r="AF282" s="19">
        <v>0</v>
      </c>
      <c r="AG282" s="19">
        <v>0</v>
      </c>
      <c r="AH282" s="19">
        <v>0</v>
      </c>
      <c r="AI282" s="19">
        <v>0</v>
      </c>
      <c r="AJ282" s="19">
        <v>0</v>
      </c>
    </row>
    <row r="283" spans="1:36" x14ac:dyDescent="0.2">
      <c r="A283" t="s">
        <v>26</v>
      </c>
      <c r="B283" t="s">
        <v>32</v>
      </c>
      <c r="C283" t="s">
        <v>19</v>
      </c>
      <c r="D283" t="s">
        <v>8</v>
      </c>
      <c r="F283" t="str">
        <f t="shared" si="28"/>
        <v>Trinidad &amp; Tobago [#Country] [WSl5y9jxCpC]|HTS_INDEX_FAC.N.Age_Sex_Result.T.NewNeg||45-49|Female</v>
      </c>
      <c r="G283" s="31">
        <v>19</v>
      </c>
      <c r="H283" s="31">
        <f t="shared" si="29"/>
        <v>0</v>
      </c>
      <c r="I283" s="31" cm="1">
        <f t="array" ref="I283">SUM(SUMIFS($L283:$U283,$L$14:$U$14,{"*TA*"}))</f>
        <v>19</v>
      </c>
      <c r="J283" s="31" cm="1">
        <f t="array" ref="J283">SUM(SUMIFS($O283:$U283,$O$14:$U$14,{"*DSD*"}))</f>
        <v>0</v>
      </c>
      <c r="K283" s="31" cm="1">
        <f t="array" ref="K283">SUM(SUMIFS($O283:$U283,$O$14:$U$14,{"*TA*"}))</f>
        <v>19</v>
      </c>
      <c r="L283" s="32">
        <v>0</v>
      </c>
      <c r="M283" s="33">
        <v>0</v>
      </c>
      <c r="N283" s="33">
        <v>0</v>
      </c>
      <c r="O283" s="34">
        <v>19</v>
      </c>
      <c r="P283" s="35">
        <v>0</v>
      </c>
      <c r="Q283" s="35">
        <v>0</v>
      </c>
      <c r="R283" s="35">
        <v>0</v>
      </c>
      <c r="S283" s="35">
        <v>0</v>
      </c>
      <c r="T283" s="35">
        <v>0</v>
      </c>
      <c r="U283" s="35">
        <v>0</v>
      </c>
      <c r="V283" s="18">
        <f t="shared" ca="1" si="30"/>
        <v>19</v>
      </c>
      <c r="W283" s="19">
        <f t="shared" ca="1" si="31"/>
        <v>0</v>
      </c>
      <c r="X283" s="19">
        <f t="shared" ca="1" si="32"/>
        <v>19</v>
      </c>
      <c r="Y283" s="19">
        <f t="shared" ca="1" si="33"/>
        <v>0</v>
      </c>
      <c r="Z283" s="19">
        <f t="shared" ca="1" si="34"/>
        <v>19</v>
      </c>
      <c r="AA283" s="18">
        <v>0</v>
      </c>
      <c r="AB283" s="19">
        <v>0</v>
      </c>
      <c r="AC283" s="19">
        <v>0</v>
      </c>
      <c r="AD283" s="18">
        <v>19</v>
      </c>
      <c r="AE283" s="19">
        <v>0</v>
      </c>
      <c r="AF283" s="19">
        <v>0</v>
      </c>
      <c r="AG283" s="19">
        <v>0</v>
      </c>
      <c r="AH283" s="19">
        <v>0</v>
      </c>
      <c r="AI283" s="19">
        <v>0</v>
      </c>
      <c r="AJ283" s="19">
        <v>0</v>
      </c>
    </row>
    <row r="284" spans="1:36" x14ac:dyDescent="0.2">
      <c r="A284" t="s">
        <v>26</v>
      </c>
      <c r="B284" t="s">
        <v>32</v>
      </c>
      <c r="C284" t="s">
        <v>19</v>
      </c>
      <c r="D284" t="s">
        <v>9</v>
      </c>
      <c r="F284" t="str">
        <f t="shared" si="28"/>
        <v>Trinidad &amp; Tobago [#Country] [WSl5y9jxCpC]|HTS_INDEX_FAC.N.Age_Sex_Result.T.NewNeg||45-49|Male</v>
      </c>
      <c r="G284" s="31">
        <v>17</v>
      </c>
      <c r="H284" s="31">
        <f t="shared" si="29"/>
        <v>0</v>
      </c>
      <c r="I284" s="31" cm="1">
        <f t="array" ref="I284">SUM(SUMIFS($L284:$U284,$L$14:$U$14,{"*TA*"}))</f>
        <v>17</v>
      </c>
      <c r="J284" s="31" cm="1">
        <f t="array" ref="J284">SUM(SUMIFS($O284:$U284,$O$14:$U$14,{"*DSD*"}))</f>
        <v>0</v>
      </c>
      <c r="K284" s="31" cm="1">
        <f t="array" ref="K284">SUM(SUMIFS($O284:$U284,$O$14:$U$14,{"*TA*"}))</f>
        <v>17</v>
      </c>
      <c r="L284" s="32">
        <v>0</v>
      </c>
      <c r="M284" s="33">
        <v>0</v>
      </c>
      <c r="N284" s="33">
        <v>0</v>
      </c>
      <c r="O284" s="34">
        <v>17</v>
      </c>
      <c r="P284" s="35">
        <v>0</v>
      </c>
      <c r="Q284" s="35">
        <v>0</v>
      </c>
      <c r="R284" s="35">
        <v>0</v>
      </c>
      <c r="S284" s="35">
        <v>0</v>
      </c>
      <c r="T284" s="35">
        <v>0</v>
      </c>
      <c r="U284" s="35">
        <v>0</v>
      </c>
      <c r="V284" s="18">
        <f t="shared" ca="1" si="30"/>
        <v>17</v>
      </c>
      <c r="W284" s="19">
        <f t="shared" ca="1" si="31"/>
        <v>0</v>
      </c>
      <c r="X284" s="19">
        <f t="shared" ca="1" si="32"/>
        <v>17</v>
      </c>
      <c r="Y284" s="19">
        <f t="shared" ca="1" si="33"/>
        <v>0</v>
      </c>
      <c r="Z284" s="19">
        <f t="shared" ca="1" si="34"/>
        <v>17</v>
      </c>
      <c r="AA284" s="18">
        <v>0</v>
      </c>
      <c r="AB284" s="19">
        <v>0</v>
      </c>
      <c r="AC284" s="19">
        <v>0</v>
      </c>
      <c r="AD284" s="18">
        <v>17</v>
      </c>
      <c r="AE284" s="19">
        <v>0</v>
      </c>
      <c r="AF284" s="19">
        <v>0</v>
      </c>
      <c r="AG284" s="19">
        <v>0</v>
      </c>
      <c r="AH284" s="19">
        <v>0</v>
      </c>
      <c r="AI284" s="19">
        <v>0</v>
      </c>
      <c r="AJ284" s="19">
        <v>0</v>
      </c>
    </row>
    <row r="285" spans="1:36" x14ac:dyDescent="0.2">
      <c r="A285" t="s">
        <v>26</v>
      </c>
      <c r="B285" t="s">
        <v>32</v>
      </c>
      <c r="C285" t="s">
        <v>20</v>
      </c>
      <c r="D285" t="s">
        <v>8</v>
      </c>
      <c r="F285" t="str">
        <f t="shared" si="28"/>
        <v>Trinidad &amp; Tobago [#Country] [WSl5y9jxCpC]|HTS_INDEX_FAC.N.Age_Sex_Result.T.NewNeg||50+|Female</v>
      </c>
      <c r="G285" s="31">
        <v>14</v>
      </c>
      <c r="H285" s="31">
        <f t="shared" si="29"/>
        <v>0</v>
      </c>
      <c r="I285" s="31" cm="1">
        <f t="array" ref="I285">SUM(SUMIFS($L285:$U285,$L$14:$U$14,{"*TA*"}))</f>
        <v>14</v>
      </c>
      <c r="J285" s="31" cm="1">
        <f t="array" ref="J285">SUM(SUMIFS($O285:$U285,$O$14:$U$14,{"*DSD*"}))</f>
        <v>0</v>
      </c>
      <c r="K285" s="31" cm="1">
        <f t="array" ref="K285">SUM(SUMIFS($O285:$U285,$O$14:$U$14,{"*TA*"}))</f>
        <v>14</v>
      </c>
      <c r="L285" s="32">
        <v>0</v>
      </c>
      <c r="M285" s="33">
        <v>0</v>
      </c>
      <c r="N285" s="33">
        <v>0</v>
      </c>
      <c r="O285" s="34">
        <v>14</v>
      </c>
      <c r="P285" s="35">
        <v>0</v>
      </c>
      <c r="Q285" s="35">
        <v>0</v>
      </c>
      <c r="R285" s="35">
        <v>0</v>
      </c>
      <c r="S285" s="35">
        <v>0</v>
      </c>
      <c r="T285" s="35">
        <v>0</v>
      </c>
      <c r="U285" s="35">
        <v>0</v>
      </c>
      <c r="V285" s="18">
        <f t="shared" ca="1" si="30"/>
        <v>14</v>
      </c>
      <c r="W285" s="19">
        <f t="shared" ca="1" si="31"/>
        <v>0</v>
      </c>
      <c r="X285" s="19">
        <f t="shared" ca="1" si="32"/>
        <v>14</v>
      </c>
      <c r="Y285" s="19">
        <f t="shared" ca="1" si="33"/>
        <v>0</v>
      </c>
      <c r="Z285" s="19">
        <f t="shared" ca="1" si="34"/>
        <v>14</v>
      </c>
      <c r="AA285" s="18">
        <v>0</v>
      </c>
      <c r="AB285" s="19">
        <v>0</v>
      </c>
      <c r="AC285" s="19">
        <v>0</v>
      </c>
      <c r="AD285" s="18">
        <v>14</v>
      </c>
      <c r="AE285" s="19">
        <v>0</v>
      </c>
      <c r="AF285" s="19">
        <v>0</v>
      </c>
      <c r="AG285" s="19">
        <v>0</v>
      </c>
      <c r="AH285" s="19">
        <v>0</v>
      </c>
      <c r="AI285" s="19">
        <v>0</v>
      </c>
      <c r="AJ285" s="19">
        <v>0</v>
      </c>
    </row>
    <row r="286" spans="1:36" x14ac:dyDescent="0.2">
      <c r="A286" t="s">
        <v>26</v>
      </c>
      <c r="B286" t="s">
        <v>32</v>
      </c>
      <c r="C286" t="s">
        <v>20</v>
      </c>
      <c r="D286" t="s">
        <v>9</v>
      </c>
      <c r="F286" t="str">
        <f t="shared" si="28"/>
        <v>Trinidad &amp; Tobago [#Country] [WSl5y9jxCpC]|HTS_INDEX_FAC.N.Age_Sex_Result.T.NewNeg||50+|Male</v>
      </c>
      <c r="G286" s="31">
        <v>11</v>
      </c>
      <c r="H286" s="31">
        <f t="shared" si="29"/>
        <v>0</v>
      </c>
      <c r="I286" s="31" cm="1">
        <f t="array" ref="I286">SUM(SUMIFS($L286:$U286,$L$14:$U$14,{"*TA*"}))</f>
        <v>11</v>
      </c>
      <c r="J286" s="31" cm="1">
        <f t="array" ref="J286">SUM(SUMIFS($O286:$U286,$O$14:$U$14,{"*DSD*"}))</f>
        <v>0</v>
      </c>
      <c r="K286" s="31" cm="1">
        <f t="array" ref="K286">SUM(SUMIFS($O286:$U286,$O$14:$U$14,{"*TA*"}))</f>
        <v>11</v>
      </c>
      <c r="L286" s="32">
        <v>0</v>
      </c>
      <c r="M286" s="33">
        <v>0</v>
      </c>
      <c r="N286" s="33">
        <v>0</v>
      </c>
      <c r="O286" s="34">
        <v>11</v>
      </c>
      <c r="P286" s="35">
        <v>0</v>
      </c>
      <c r="Q286" s="35">
        <v>0</v>
      </c>
      <c r="R286" s="35">
        <v>0</v>
      </c>
      <c r="S286" s="35">
        <v>0</v>
      </c>
      <c r="T286" s="35">
        <v>0</v>
      </c>
      <c r="U286" s="35">
        <v>0</v>
      </c>
      <c r="V286" s="18">
        <f t="shared" ca="1" si="30"/>
        <v>11</v>
      </c>
      <c r="W286" s="19">
        <f t="shared" ca="1" si="31"/>
        <v>0</v>
      </c>
      <c r="X286" s="19">
        <f t="shared" ca="1" si="32"/>
        <v>11</v>
      </c>
      <c r="Y286" s="19">
        <f t="shared" ca="1" si="33"/>
        <v>0</v>
      </c>
      <c r="Z286" s="19">
        <f t="shared" ca="1" si="34"/>
        <v>11</v>
      </c>
      <c r="AA286" s="18">
        <v>0</v>
      </c>
      <c r="AB286" s="19">
        <v>0</v>
      </c>
      <c r="AC286" s="19">
        <v>0</v>
      </c>
      <c r="AD286" s="18">
        <v>11</v>
      </c>
      <c r="AE286" s="19">
        <v>0</v>
      </c>
      <c r="AF286" s="19">
        <v>0</v>
      </c>
      <c r="AG286" s="19">
        <v>0</v>
      </c>
      <c r="AH286" s="19">
        <v>0</v>
      </c>
      <c r="AI286" s="19">
        <v>0</v>
      </c>
      <c r="AJ286" s="19">
        <v>0</v>
      </c>
    </row>
    <row r="287" spans="1:36" x14ac:dyDescent="0.2">
      <c r="A287" t="s">
        <v>26</v>
      </c>
      <c r="B287" t="s">
        <v>35</v>
      </c>
      <c r="C287" t="s">
        <v>14</v>
      </c>
      <c r="D287" t="s">
        <v>8</v>
      </c>
      <c r="F287" t="str">
        <f t="shared" si="28"/>
        <v>Trinidad &amp; Tobago [#Country] [WSl5y9jxCpC]|HTS_RECENT_Index.N.Age_Sex_Result.T||20-24|Female</v>
      </c>
      <c r="G287" s="31">
        <v>2</v>
      </c>
      <c r="H287" s="31">
        <f t="shared" si="29"/>
        <v>0</v>
      </c>
      <c r="I287" s="31" cm="1">
        <f t="array" ref="I287">SUM(SUMIFS($L287:$U287,$L$14:$U$14,{"*TA*"}))</f>
        <v>2</v>
      </c>
      <c r="J287" s="31" cm="1">
        <f t="array" ref="J287">SUM(SUMIFS($O287:$U287,$O$14:$U$14,{"*DSD*"}))</f>
        <v>0</v>
      </c>
      <c r="K287" s="31" cm="1">
        <f t="array" ref="K287">SUM(SUMIFS($O287:$U287,$O$14:$U$14,{"*TA*"}))</f>
        <v>2</v>
      </c>
      <c r="L287" s="32">
        <v>0</v>
      </c>
      <c r="M287" s="33">
        <v>0</v>
      </c>
      <c r="N287" s="33">
        <v>0</v>
      </c>
      <c r="O287" s="34">
        <v>2</v>
      </c>
      <c r="P287" s="35">
        <v>0</v>
      </c>
      <c r="Q287" s="35">
        <v>0</v>
      </c>
      <c r="R287" s="35">
        <v>0</v>
      </c>
      <c r="S287" s="35">
        <v>0</v>
      </c>
      <c r="T287" s="35">
        <v>0</v>
      </c>
      <c r="U287" s="35">
        <v>0</v>
      </c>
      <c r="V287" s="18">
        <f t="shared" ca="1" si="30"/>
        <v>2</v>
      </c>
      <c r="W287" s="19">
        <f t="shared" ca="1" si="31"/>
        <v>0</v>
      </c>
      <c r="X287" s="19">
        <f t="shared" ca="1" si="32"/>
        <v>2</v>
      </c>
      <c r="Y287" s="19">
        <f t="shared" ca="1" si="33"/>
        <v>0</v>
      </c>
      <c r="Z287" s="19">
        <f t="shared" ca="1" si="34"/>
        <v>2</v>
      </c>
      <c r="AA287" s="18">
        <v>0</v>
      </c>
      <c r="AB287" s="19">
        <v>0</v>
      </c>
      <c r="AC287" s="19">
        <v>0</v>
      </c>
      <c r="AD287" s="18">
        <v>2</v>
      </c>
      <c r="AE287" s="19">
        <v>0</v>
      </c>
      <c r="AF287" s="19">
        <v>0</v>
      </c>
      <c r="AG287" s="19">
        <v>0</v>
      </c>
      <c r="AH287" s="19">
        <v>0</v>
      </c>
      <c r="AI287" s="19">
        <v>0</v>
      </c>
      <c r="AJ287" s="19">
        <v>0</v>
      </c>
    </row>
    <row r="288" spans="1:36" x14ac:dyDescent="0.2">
      <c r="A288" t="s">
        <v>26</v>
      </c>
      <c r="B288" t="s">
        <v>35</v>
      </c>
      <c r="C288" t="s">
        <v>14</v>
      </c>
      <c r="D288" t="s">
        <v>9</v>
      </c>
      <c r="F288" t="str">
        <f t="shared" si="28"/>
        <v>Trinidad &amp; Tobago [#Country] [WSl5y9jxCpC]|HTS_RECENT_Index.N.Age_Sex_Result.T||20-24|Male</v>
      </c>
      <c r="G288" s="31">
        <v>3</v>
      </c>
      <c r="H288" s="31">
        <f t="shared" si="29"/>
        <v>0</v>
      </c>
      <c r="I288" s="31" cm="1">
        <f t="array" ref="I288">SUM(SUMIFS($L288:$U288,$L$14:$U$14,{"*TA*"}))</f>
        <v>3</v>
      </c>
      <c r="J288" s="31" cm="1">
        <f t="array" ref="J288">SUM(SUMIFS($O288:$U288,$O$14:$U$14,{"*DSD*"}))</f>
        <v>0</v>
      </c>
      <c r="K288" s="31" cm="1">
        <f t="array" ref="K288">SUM(SUMIFS($O288:$U288,$O$14:$U$14,{"*TA*"}))</f>
        <v>3</v>
      </c>
      <c r="L288" s="32">
        <v>0</v>
      </c>
      <c r="M288" s="33">
        <v>0</v>
      </c>
      <c r="N288" s="33">
        <v>0</v>
      </c>
      <c r="O288" s="34">
        <v>3</v>
      </c>
      <c r="P288" s="35">
        <v>0</v>
      </c>
      <c r="Q288" s="35">
        <v>0</v>
      </c>
      <c r="R288" s="35">
        <v>0</v>
      </c>
      <c r="S288" s="35">
        <v>0</v>
      </c>
      <c r="T288" s="35">
        <v>0</v>
      </c>
      <c r="U288" s="35">
        <v>0</v>
      </c>
      <c r="V288" s="18">
        <f t="shared" ca="1" si="30"/>
        <v>3</v>
      </c>
      <c r="W288" s="19">
        <f t="shared" ca="1" si="31"/>
        <v>0</v>
      </c>
      <c r="X288" s="19">
        <f t="shared" ca="1" si="32"/>
        <v>3</v>
      </c>
      <c r="Y288" s="19">
        <f t="shared" ca="1" si="33"/>
        <v>0</v>
      </c>
      <c r="Z288" s="19">
        <f t="shared" ca="1" si="34"/>
        <v>3</v>
      </c>
      <c r="AA288" s="18">
        <v>0</v>
      </c>
      <c r="AB288" s="19">
        <v>0</v>
      </c>
      <c r="AC288" s="19">
        <v>0</v>
      </c>
      <c r="AD288" s="18">
        <v>3</v>
      </c>
      <c r="AE288" s="19">
        <v>0</v>
      </c>
      <c r="AF288" s="19">
        <v>0</v>
      </c>
      <c r="AG288" s="19">
        <v>0</v>
      </c>
      <c r="AH288" s="19">
        <v>0</v>
      </c>
      <c r="AI288" s="19">
        <v>0</v>
      </c>
      <c r="AJ288" s="19">
        <v>0</v>
      </c>
    </row>
    <row r="289" spans="1:37" x14ac:dyDescent="0.2">
      <c r="A289" t="s">
        <v>26</v>
      </c>
      <c r="B289" t="s">
        <v>35</v>
      </c>
      <c r="C289" t="s">
        <v>15</v>
      </c>
      <c r="D289" t="s">
        <v>8</v>
      </c>
      <c r="F289" t="str">
        <f t="shared" si="28"/>
        <v>Trinidad &amp; Tobago [#Country] [WSl5y9jxCpC]|HTS_RECENT_Index.N.Age_Sex_Result.T||25-29|Female</v>
      </c>
      <c r="G289" s="31">
        <v>5</v>
      </c>
      <c r="H289" s="31">
        <f t="shared" si="29"/>
        <v>0</v>
      </c>
      <c r="I289" s="31" cm="1">
        <f t="array" ref="I289">SUM(SUMIFS($L289:$U289,$L$14:$U$14,{"*TA*"}))</f>
        <v>5</v>
      </c>
      <c r="J289" s="31" cm="1">
        <f t="array" ref="J289">SUM(SUMIFS($O289:$U289,$O$14:$U$14,{"*DSD*"}))</f>
        <v>0</v>
      </c>
      <c r="K289" s="31" cm="1">
        <f t="array" ref="K289">SUM(SUMIFS($O289:$U289,$O$14:$U$14,{"*TA*"}))</f>
        <v>5</v>
      </c>
      <c r="L289" s="32">
        <v>0</v>
      </c>
      <c r="M289" s="33">
        <v>0</v>
      </c>
      <c r="N289" s="33">
        <v>0</v>
      </c>
      <c r="O289" s="34">
        <v>5</v>
      </c>
      <c r="P289" s="35">
        <v>0</v>
      </c>
      <c r="Q289" s="35">
        <v>0</v>
      </c>
      <c r="R289" s="35">
        <v>0</v>
      </c>
      <c r="S289" s="35">
        <v>0</v>
      </c>
      <c r="T289" s="35">
        <v>0</v>
      </c>
      <c r="U289" s="35">
        <v>0</v>
      </c>
      <c r="V289" s="18">
        <f t="shared" ca="1" si="30"/>
        <v>5</v>
      </c>
      <c r="W289" s="19">
        <f t="shared" ca="1" si="31"/>
        <v>0</v>
      </c>
      <c r="X289" s="19">
        <f t="shared" ca="1" si="32"/>
        <v>5</v>
      </c>
      <c r="Y289" s="19">
        <f t="shared" ca="1" si="33"/>
        <v>0</v>
      </c>
      <c r="Z289" s="19">
        <f t="shared" ca="1" si="34"/>
        <v>5</v>
      </c>
      <c r="AA289" s="18">
        <v>0</v>
      </c>
      <c r="AB289" s="19">
        <v>0</v>
      </c>
      <c r="AC289" s="19">
        <v>0</v>
      </c>
      <c r="AD289" s="18">
        <v>5</v>
      </c>
      <c r="AE289" s="19">
        <v>0</v>
      </c>
      <c r="AF289" s="19">
        <v>0</v>
      </c>
      <c r="AG289" s="19">
        <v>0</v>
      </c>
      <c r="AH289" s="19">
        <v>0</v>
      </c>
      <c r="AI289" s="19">
        <v>0</v>
      </c>
      <c r="AJ289" s="19">
        <v>0</v>
      </c>
    </row>
    <row r="290" spans="1:37" x14ac:dyDescent="0.2">
      <c r="A290" t="s">
        <v>26</v>
      </c>
      <c r="B290" t="s">
        <v>35</v>
      </c>
      <c r="C290" t="s">
        <v>15</v>
      </c>
      <c r="D290" t="s">
        <v>9</v>
      </c>
      <c r="F290" t="str">
        <f t="shared" si="28"/>
        <v>Trinidad &amp; Tobago [#Country] [WSl5y9jxCpC]|HTS_RECENT_Index.N.Age_Sex_Result.T||25-29|Male</v>
      </c>
      <c r="G290" s="31">
        <v>4</v>
      </c>
      <c r="H290" s="31">
        <f t="shared" si="29"/>
        <v>0</v>
      </c>
      <c r="I290" s="31" cm="1">
        <f t="array" ref="I290">SUM(SUMIFS($L290:$U290,$L$14:$U$14,{"*TA*"}))</f>
        <v>4</v>
      </c>
      <c r="J290" s="31" cm="1">
        <f t="array" ref="J290">SUM(SUMIFS($O290:$U290,$O$14:$U$14,{"*DSD*"}))</f>
        <v>0</v>
      </c>
      <c r="K290" s="31" cm="1">
        <f t="array" ref="K290">SUM(SUMIFS($O290:$U290,$O$14:$U$14,{"*TA*"}))</f>
        <v>4</v>
      </c>
      <c r="L290" s="32">
        <v>0</v>
      </c>
      <c r="M290" s="33">
        <v>0</v>
      </c>
      <c r="N290" s="33">
        <v>0</v>
      </c>
      <c r="O290" s="34">
        <v>4</v>
      </c>
      <c r="P290" s="35">
        <v>0</v>
      </c>
      <c r="Q290" s="35">
        <v>0</v>
      </c>
      <c r="R290" s="35">
        <v>0</v>
      </c>
      <c r="S290" s="35">
        <v>0</v>
      </c>
      <c r="T290" s="35">
        <v>0</v>
      </c>
      <c r="U290" s="35">
        <v>0</v>
      </c>
      <c r="V290" s="18">
        <f t="shared" ca="1" si="30"/>
        <v>4</v>
      </c>
      <c r="W290" s="19">
        <f t="shared" ca="1" si="31"/>
        <v>0</v>
      </c>
      <c r="X290" s="19">
        <f t="shared" ca="1" si="32"/>
        <v>4</v>
      </c>
      <c r="Y290" s="19">
        <f t="shared" ca="1" si="33"/>
        <v>0</v>
      </c>
      <c r="Z290" s="19">
        <f t="shared" ca="1" si="34"/>
        <v>4</v>
      </c>
      <c r="AA290" s="18">
        <v>0</v>
      </c>
      <c r="AB290" s="19">
        <v>0</v>
      </c>
      <c r="AC290" s="19">
        <v>0</v>
      </c>
      <c r="AD290" s="18">
        <v>4</v>
      </c>
      <c r="AE290" s="19">
        <v>0</v>
      </c>
      <c r="AF290" s="19">
        <v>0</v>
      </c>
      <c r="AG290" s="19">
        <v>0</v>
      </c>
      <c r="AH290" s="19">
        <v>0</v>
      </c>
      <c r="AI290" s="19">
        <v>0</v>
      </c>
      <c r="AJ290" s="19">
        <v>0</v>
      </c>
    </row>
    <row r="291" spans="1:37" x14ac:dyDescent="0.2">
      <c r="A291" t="s">
        <v>26</v>
      </c>
      <c r="B291" t="s">
        <v>35</v>
      </c>
      <c r="C291" t="s">
        <v>16</v>
      </c>
      <c r="D291" t="s">
        <v>8</v>
      </c>
      <c r="F291" t="str">
        <f t="shared" si="28"/>
        <v>Trinidad &amp; Tobago [#Country] [WSl5y9jxCpC]|HTS_RECENT_Index.N.Age_Sex_Result.T||30-34|Female</v>
      </c>
      <c r="G291" s="31">
        <v>5</v>
      </c>
      <c r="H291" s="31">
        <f t="shared" si="29"/>
        <v>0</v>
      </c>
      <c r="I291" s="31" cm="1">
        <f t="array" ref="I291">SUM(SUMIFS($L291:$U291,$L$14:$U$14,{"*TA*"}))</f>
        <v>5</v>
      </c>
      <c r="J291" s="31" cm="1">
        <f t="array" ref="J291">SUM(SUMIFS($O291:$U291,$O$14:$U$14,{"*DSD*"}))</f>
        <v>0</v>
      </c>
      <c r="K291" s="31" cm="1">
        <f t="array" ref="K291">SUM(SUMIFS($O291:$U291,$O$14:$U$14,{"*TA*"}))</f>
        <v>5</v>
      </c>
      <c r="L291" s="32">
        <v>0</v>
      </c>
      <c r="M291" s="33">
        <v>0</v>
      </c>
      <c r="N291" s="33">
        <v>0</v>
      </c>
      <c r="O291" s="34">
        <v>5</v>
      </c>
      <c r="P291" s="35">
        <v>0</v>
      </c>
      <c r="Q291" s="35">
        <v>0</v>
      </c>
      <c r="R291" s="35">
        <v>0</v>
      </c>
      <c r="S291" s="35">
        <v>0</v>
      </c>
      <c r="T291" s="35">
        <v>0</v>
      </c>
      <c r="U291" s="35">
        <v>0</v>
      </c>
      <c r="V291" s="18">
        <f t="shared" ca="1" si="30"/>
        <v>5</v>
      </c>
      <c r="W291" s="19">
        <f t="shared" ca="1" si="31"/>
        <v>0</v>
      </c>
      <c r="X291" s="19">
        <f t="shared" ca="1" si="32"/>
        <v>5</v>
      </c>
      <c r="Y291" s="19">
        <f t="shared" ca="1" si="33"/>
        <v>0</v>
      </c>
      <c r="Z291" s="19">
        <f t="shared" ca="1" si="34"/>
        <v>5</v>
      </c>
      <c r="AA291" s="18">
        <v>0</v>
      </c>
      <c r="AB291" s="19">
        <v>0</v>
      </c>
      <c r="AC291" s="19">
        <v>0</v>
      </c>
      <c r="AD291" s="18">
        <v>5</v>
      </c>
      <c r="AE291" s="19">
        <v>0</v>
      </c>
      <c r="AF291" s="19">
        <v>0</v>
      </c>
      <c r="AG291" s="19">
        <v>0</v>
      </c>
      <c r="AH291" s="19">
        <v>0</v>
      </c>
      <c r="AI291" s="19">
        <v>0</v>
      </c>
      <c r="AJ291" s="19">
        <v>0</v>
      </c>
    </row>
    <row r="292" spans="1:37" x14ac:dyDescent="0.2">
      <c r="A292" t="s">
        <v>26</v>
      </c>
      <c r="B292" t="s">
        <v>35</v>
      </c>
      <c r="C292" t="s">
        <v>16</v>
      </c>
      <c r="D292" t="s">
        <v>9</v>
      </c>
      <c r="F292" t="str">
        <f t="shared" si="28"/>
        <v>Trinidad &amp; Tobago [#Country] [WSl5y9jxCpC]|HTS_RECENT_Index.N.Age_Sex_Result.T||30-34|Male</v>
      </c>
      <c r="G292" s="31">
        <v>7</v>
      </c>
      <c r="H292" s="31">
        <f t="shared" si="29"/>
        <v>0</v>
      </c>
      <c r="I292" s="31" cm="1">
        <f t="array" ref="I292">SUM(SUMIFS($L292:$U292,$L$14:$U$14,{"*TA*"}))</f>
        <v>7</v>
      </c>
      <c r="J292" s="31" cm="1">
        <f t="array" ref="J292">SUM(SUMIFS($O292:$U292,$O$14:$U$14,{"*DSD*"}))</f>
        <v>0</v>
      </c>
      <c r="K292" s="31" cm="1">
        <f t="array" ref="K292">SUM(SUMIFS($O292:$U292,$O$14:$U$14,{"*TA*"}))</f>
        <v>7</v>
      </c>
      <c r="L292" s="32">
        <v>0</v>
      </c>
      <c r="M292" s="33">
        <v>0</v>
      </c>
      <c r="N292" s="33">
        <v>0</v>
      </c>
      <c r="O292" s="34">
        <v>7</v>
      </c>
      <c r="P292" s="35">
        <v>0</v>
      </c>
      <c r="Q292" s="35">
        <v>0</v>
      </c>
      <c r="R292" s="35">
        <v>0</v>
      </c>
      <c r="S292" s="35">
        <v>0</v>
      </c>
      <c r="T292" s="35">
        <v>0</v>
      </c>
      <c r="U292" s="35">
        <v>0</v>
      </c>
      <c r="V292" s="18">
        <f t="shared" ca="1" si="30"/>
        <v>7</v>
      </c>
      <c r="W292" s="19">
        <f t="shared" ca="1" si="31"/>
        <v>0</v>
      </c>
      <c r="X292" s="19">
        <f t="shared" ca="1" si="32"/>
        <v>7</v>
      </c>
      <c r="Y292" s="19">
        <f t="shared" ca="1" si="33"/>
        <v>0</v>
      </c>
      <c r="Z292" s="19">
        <f t="shared" ca="1" si="34"/>
        <v>7</v>
      </c>
      <c r="AA292" s="18">
        <v>0</v>
      </c>
      <c r="AB292" s="19">
        <v>0</v>
      </c>
      <c r="AC292" s="19">
        <v>0</v>
      </c>
      <c r="AD292" s="18">
        <v>7</v>
      </c>
      <c r="AE292" s="19">
        <v>0</v>
      </c>
      <c r="AF292" s="19">
        <v>0</v>
      </c>
      <c r="AG292" s="19">
        <v>0</v>
      </c>
      <c r="AH292" s="19">
        <v>0</v>
      </c>
      <c r="AI292" s="19">
        <v>0</v>
      </c>
      <c r="AJ292" s="19">
        <v>0</v>
      </c>
    </row>
    <row r="293" spans="1:37" x14ac:dyDescent="0.2">
      <c r="A293" t="s">
        <v>26</v>
      </c>
      <c r="B293" t="s">
        <v>35</v>
      </c>
      <c r="C293" t="s">
        <v>17</v>
      </c>
      <c r="D293" t="s">
        <v>8</v>
      </c>
      <c r="F293" t="str">
        <f t="shared" si="28"/>
        <v>Trinidad &amp; Tobago [#Country] [WSl5y9jxCpC]|HTS_RECENT_Index.N.Age_Sex_Result.T||35-39|Female</v>
      </c>
      <c r="G293" s="31">
        <v>2</v>
      </c>
      <c r="H293" s="31">
        <f t="shared" si="29"/>
        <v>0</v>
      </c>
      <c r="I293" s="31" cm="1">
        <f t="array" ref="I293">SUM(SUMIFS($L293:$U293,$L$14:$U$14,{"*TA*"}))</f>
        <v>2</v>
      </c>
      <c r="J293" s="31" cm="1">
        <f t="array" ref="J293">SUM(SUMIFS($O293:$U293,$O$14:$U$14,{"*DSD*"}))</f>
        <v>0</v>
      </c>
      <c r="K293" s="31" cm="1">
        <f t="array" ref="K293">SUM(SUMIFS($O293:$U293,$O$14:$U$14,{"*TA*"}))</f>
        <v>2</v>
      </c>
      <c r="L293" s="32">
        <v>0</v>
      </c>
      <c r="M293" s="33">
        <v>0</v>
      </c>
      <c r="N293" s="33">
        <v>0</v>
      </c>
      <c r="O293" s="34">
        <v>2</v>
      </c>
      <c r="P293" s="35">
        <v>0</v>
      </c>
      <c r="Q293" s="35">
        <v>0</v>
      </c>
      <c r="R293" s="35">
        <v>0</v>
      </c>
      <c r="S293" s="35">
        <v>0</v>
      </c>
      <c r="T293" s="35">
        <v>0</v>
      </c>
      <c r="U293" s="35">
        <v>0</v>
      </c>
      <c r="V293" s="18">
        <f t="shared" ca="1" si="30"/>
        <v>2</v>
      </c>
      <c r="W293" s="19">
        <f t="shared" ca="1" si="31"/>
        <v>0</v>
      </c>
      <c r="X293" s="19">
        <f t="shared" ca="1" si="32"/>
        <v>2</v>
      </c>
      <c r="Y293" s="19">
        <f t="shared" ca="1" si="33"/>
        <v>0</v>
      </c>
      <c r="Z293" s="19">
        <f t="shared" ca="1" si="34"/>
        <v>2</v>
      </c>
      <c r="AA293" s="18">
        <v>0</v>
      </c>
      <c r="AB293" s="19">
        <v>0</v>
      </c>
      <c r="AC293" s="19">
        <v>0</v>
      </c>
      <c r="AD293" s="18">
        <v>2</v>
      </c>
      <c r="AE293" s="19">
        <v>0</v>
      </c>
      <c r="AF293" s="19">
        <v>0</v>
      </c>
      <c r="AG293" s="19">
        <v>0</v>
      </c>
      <c r="AH293" s="19">
        <v>0</v>
      </c>
      <c r="AI293" s="19">
        <v>0</v>
      </c>
      <c r="AJ293" s="19">
        <v>0</v>
      </c>
    </row>
    <row r="294" spans="1:37" x14ac:dyDescent="0.2">
      <c r="A294" t="s">
        <v>26</v>
      </c>
      <c r="B294" t="s">
        <v>35</v>
      </c>
      <c r="C294" t="s">
        <v>17</v>
      </c>
      <c r="D294" t="s">
        <v>9</v>
      </c>
      <c r="F294" t="str">
        <f t="shared" si="28"/>
        <v>Trinidad &amp; Tobago [#Country] [WSl5y9jxCpC]|HTS_RECENT_Index.N.Age_Sex_Result.T||35-39|Male</v>
      </c>
      <c r="G294" s="31">
        <v>5</v>
      </c>
      <c r="H294" s="31">
        <f t="shared" si="29"/>
        <v>0</v>
      </c>
      <c r="I294" s="31" cm="1">
        <f t="array" ref="I294">SUM(SUMIFS($L294:$U294,$L$14:$U$14,{"*TA*"}))</f>
        <v>5</v>
      </c>
      <c r="J294" s="31" cm="1">
        <f t="array" ref="J294">SUM(SUMIFS($O294:$U294,$O$14:$U$14,{"*DSD*"}))</f>
        <v>0</v>
      </c>
      <c r="K294" s="31" cm="1">
        <f t="array" ref="K294">SUM(SUMIFS($O294:$U294,$O$14:$U$14,{"*TA*"}))</f>
        <v>5</v>
      </c>
      <c r="L294" s="32">
        <v>0</v>
      </c>
      <c r="M294" s="33">
        <v>0</v>
      </c>
      <c r="N294" s="33">
        <v>0</v>
      </c>
      <c r="O294" s="34">
        <v>5</v>
      </c>
      <c r="P294" s="35">
        <v>0</v>
      </c>
      <c r="Q294" s="35">
        <v>0</v>
      </c>
      <c r="R294" s="35">
        <v>0</v>
      </c>
      <c r="S294" s="35">
        <v>0</v>
      </c>
      <c r="T294" s="35">
        <v>0</v>
      </c>
      <c r="U294" s="35">
        <v>0</v>
      </c>
      <c r="V294" s="18">
        <f t="shared" ca="1" si="30"/>
        <v>5</v>
      </c>
      <c r="W294" s="19">
        <f t="shared" ca="1" si="31"/>
        <v>0</v>
      </c>
      <c r="X294" s="19">
        <f t="shared" ca="1" si="32"/>
        <v>5</v>
      </c>
      <c r="Y294" s="19">
        <f t="shared" ca="1" si="33"/>
        <v>0</v>
      </c>
      <c r="Z294" s="19">
        <f t="shared" ca="1" si="34"/>
        <v>5</v>
      </c>
      <c r="AA294" s="18">
        <v>0</v>
      </c>
      <c r="AB294" s="19">
        <v>0</v>
      </c>
      <c r="AC294" s="19">
        <v>0</v>
      </c>
      <c r="AD294" s="18">
        <v>5</v>
      </c>
      <c r="AE294" s="19">
        <v>0</v>
      </c>
      <c r="AF294" s="19">
        <v>0</v>
      </c>
      <c r="AG294" s="19">
        <v>0</v>
      </c>
      <c r="AH294" s="19">
        <v>0</v>
      </c>
      <c r="AI294" s="19">
        <v>0</v>
      </c>
      <c r="AJ294" s="19">
        <v>0</v>
      </c>
    </row>
    <row r="295" spans="1:37" x14ac:dyDescent="0.2">
      <c r="A295" t="s">
        <v>26</v>
      </c>
      <c r="B295" t="s">
        <v>35</v>
      </c>
      <c r="C295" t="s">
        <v>18</v>
      </c>
      <c r="D295" t="s">
        <v>8</v>
      </c>
      <c r="F295" t="str">
        <f t="shared" si="28"/>
        <v>Trinidad &amp; Tobago [#Country] [WSl5y9jxCpC]|HTS_RECENT_Index.N.Age_Sex_Result.T||40-44|Female</v>
      </c>
      <c r="G295" s="31">
        <v>4</v>
      </c>
      <c r="H295" s="31">
        <f t="shared" si="29"/>
        <v>0</v>
      </c>
      <c r="I295" s="31" cm="1">
        <f t="array" ref="I295">SUM(SUMIFS($L295:$U295,$L$14:$U$14,{"*TA*"}))</f>
        <v>4</v>
      </c>
      <c r="J295" s="31" cm="1">
        <f t="array" ref="J295">SUM(SUMIFS($O295:$U295,$O$14:$U$14,{"*DSD*"}))</f>
        <v>0</v>
      </c>
      <c r="K295" s="31" cm="1">
        <f t="array" ref="K295">SUM(SUMIFS($O295:$U295,$O$14:$U$14,{"*TA*"}))</f>
        <v>4</v>
      </c>
      <c r="L295" s="32">
        <v>0</v>
      </c>
      <c r="M295" s="33">
        <v>0</v>
      </c>
      <c r="N295" s="33">
        <v>0</v>
      </c>
      <c r="O295" s="34">
        <v>4</v>
      </c>
      <c r="P295" s="35">
        <v>0</v>
      </c>
      <c r="Q295" s="35">
        <v>0</v>
      </c>
      <c r="R295" s="35">
        <v>0</v>
      </c>
      <c r="S295" s="35">
        <v>0</v>
      </c>
      <c r="T295" s="35">
        <v>0</v>
      </c>
      <c r="U295" s="35">
        <v>0</v>
      </c>
      <c r="V295" s="18">
        <f t="shared" ca="1" si="30"/>
        <v>4</v>
      </c>
      <c r="W295" s="19">
        <f t="shared" ca="1" si="31"/>
        <v>0</v>
      </c>
      <c r="X295" s="19">
        <f t="shared" ca="1" si="32"/>
        <v>4</v>
      </c>
      <c r="Y295" s="19">
        <f t="shared" ca="1" si="33"/>
        <v>0</v>
      </c>
      <c r="Z295" s="19">
        <f t="shared" ca="1" si="34"/>
        <v>4</v>
      </c>
      <c r="AA295" s="18">
        <v>0</v>
      </c>
      <c r="AB295" s="19">
        <v>0</v>
      </c>
      <c r="AC295" s="19">
        <v>0</v>
      </c>
      <c r="AD295" s="18">
        <v>4</v>
      </c>
      <c r="AE295" s="19">
        <v>0</v>
      </c>
      <c r="AF295" s="19">
        <v>0</v>
      </c>
      <c r="AG295" s="19">
        <v>0</v>
      </c>
      <c r="AH295" s="19">
        <v>0</v>
      </c>
      <c r="AI295" s="19">
        <v>0</v>
      </c>
      <c r="AJ295" s="19">
        <v>0</v>
      </c>
    </row>
    <row r="296" spans="1:37" x14ac:dyDescent="0.2">
      <c r="A296" t="s">
        <v>26</v>
      </c>
      <c r="B296" t="s">
        <v>35</v>
      </c>
      <c r="C296" t="s">
        <v>18</v>
      </c>
      <c r="D296" t="s">
        <v>9</v>
      </c>
      <c r="F296" t="str">
        <f t="shared" si="28"/>
        <v>Trinidad &amp; Tobago [#Country] [WSl5y9jxCpC]|HTS_RECENT_Index.N.Age_Sex_Result.T||40-44|Male</v>
      </c>
      <c r="G296" s="31">
        <v>8</v>
      </c>
      <c r="H296" s="31">
        <f t="shared" si="29"/>
        <v>0</v>
      </c>
      <c r="I296" s="31" cm="1">
        <f t="array" ref="I296">SUM(SUMIFS($L296:$U296,$L$14:$U$14,{"*TA*"}))</f>
        <v>8</v>
      </c>
      <c r="J296" s="31" cm="1">
        <f t="array" ref="J296">SUM(SUMIFS($O296:$U296,$O$14:$U$14,{"*DSD*"}))</f>
        <v>0</v>
      </c>
      <c r="K296" s="31" cm="1">
        <f t="array" ref="K296">SUM(SUMIFS($O296:$U296,$O$14:$U$14,{"*TA*"}))</f>
        <v>8</v>
      </c>
      <c r="L296" s="32">
        <v>0</v>
      </c>
      <c r="M296" s="33">
        <v>0</v>
      </c>
      <c r="N296" s="33">
        <v>0</v>
      </c>
      <c r="O296" s="34">
        <v>8</v>
      </c>
      <c r="P296" s="35">
        <v>0</v>
      </c>
      <c r="Q296" s="35">
        <v>0</v>
      </c>
      <c r="R296" s="35">
        <v>0</v>
      </c>
      <c r="S296" s="35">
        <v>0</v>
      </c>
      <c r="T296" s="35">
        <v>0</v>
      </c>
      <c r="U296" s="35">
        <v>0</v>
      </c>
      <c r="V296" s="18">
        <f t="shared" ca="1" si="30"/>
        <v>8</v>
      </c>
      <c r="W296" s="19">
        <f t="shared" ca="1" si="31"/>
        <v>0</v>
      </c>
      <c r="X296" s="19">
        <f t="shared" ca="1" si="32"/>
        <v>8</v>
      </c>
      <c r="Y296" s="19">
        <f t="shared" ca="1" si="33"/>
        <v>0</v>
      </c>
      <c r="Z296" s="19">
        <f t="shared" ca="1" si="34"/>
        <v>8</v>
      </c>
      <c r="AA296" s="18">
        <v>0</v>
      </c>
      <c r="AB296" s="19">
        <v>0</v>
      </c>
      <c r="AC296" s="19">
        <v>0</v>
      </c>
      <c r="AD296" s="18">
        <v>8</v>
      </c>
      <c r="AE296" s="19">
        <v>0</v>
      </c>
      <c r="AF296" s="19">
        <v>0</v>
      </c>
      <c r="AG296" s="19">
        <v>0</v>
      </c>
      <c r="AH296" s="19">
        <v>0</v>
      </c>
      <c r="AI296" s="19">
        <v>0</v>
      </c>
      <c r="AJ296" s="19">
        <v>0</v>
      </c>
    </row>
    <row r="297" spans="1:37" x14ac:dyDescent="0.2">
      <c r="A297" t="s">
        <v>26</v>
      </c>
      <c r="B297" t="s">
        <v>35</v>
      </c>
      <c r="C297" t="s">
        <v>19</v>
      </c>
      <c r="D297" t="s">
        <v>8</v>
      </c>
      <c r="F297" t="str">
        <f t="shared" si="28"/>
        <v>Trinidad &amp; Tobago [#Country] [WSl5y9jxCpC]|HTS_RECENT_Index.N.Age_Sex_Result.T||45-49|Female</v>
      </c>
      <c r="G297" s="31">
        <v>2</v>
      </c>
      <c r="H297" s="31">
        <f t="shared" si="29"/>
        <v>0</v>
      </c>
      <c r="I297" s="31" cm="1">
        <f t="array" ref="I297">SUM(SUMIFS($L297:$U297,$L$14:$U$14,{"*TA*"}))</f>
        <v>2</v>
      </c>
      <c r="J297" s="31" cm="1">
        <f t="array" ref="J297">SUM(SUMIFS($O297:$U297,$O$14:$U$14,{"*DSD*"}))</f>
        <v>0</v>
      </c>
      <c r="K297" s="31" cm="1">
        <f t="array" ref="K297">SUM(SUMIFS($O297:$U297,$O$14:$U$14,{"*TA*"}))</f>
        <v>2</v>
      </c>
      <c r="L297" s="32">
        <v>0</v>
      </c>
      <c r="M297" s="33">
        <v>0</v>
      </c>
      <c r="N297" s="33">
        <v>0</v>
      </c>
      <c r="O297" s="34">
        <v>2</v>
      </c>
      <c r="P297" s="35">
        <v>0</v>
      </c>
      <c r="Q297" s="35">
        <v>0</v>
      </c>
      <c r="R297" s="35">
        <v>0</v>
      </c>
      <c r="S297" s="35">
        <v>0</v>
      </c>
      <c r="T297" s="35">
        <v>0</v>
      </c>
      <c r="U297" s="35">
        <v>0</v>
      </c>
      <c r="V297" s="18">
        <f t="shared" ca="1" si="30"/>
        <v>2</v>
      </c>
      <c r="W297" s="19">
        <f t="shared" ca="1" si="31"/>
        <v>0</v>
      </c>
      <c r="X297" s="19">
        <f t="shared" ca="1" si="32"/>
        <v>2</v>
      </c>
      <c r="Y297" s="19">
        <f t="shared" ca="1" si="33"/>
        <v>0</v>
      </c>
      <c r="Z297" s="19">
        <f t="shared" ca="1" si="34"/>
        <v>2</v>
      </c>
      <c r="AA297" s="18">
        <v>0</v>
      </c>
      <c r="AB297" s="19">
        <v>0</v>
      </c>
      <c r="AC297" s="19">
        <v>0</v>
      </c>
      <c r="AD297" s="18">
        <v>2</v>
      </c>
      <c r="AE297" s="19">
        <v>0</v>
      </c>
      <c r="AF297" s="19">
        <v>0</v>
      </c>
      <c r="AG297" s="19">
        <v>0</v>
      </c>
      <c r="AH297" s="19">
        <v>0</v>
      </c>
      <c r="AI297" s="19">
        <v>0</v>
      </c>
      <c r="AJ297" s="19">
        <v>0</v>
      </c>
    </row>
    <row r="298" spans="1:37" x14ac:dyDescent="0.2">
      <c r="A298" t="s">
        <v>26</v>
      </c>
      <c r="B298" t="s">
        <v>35</v>
      </c>
      <c r="C298" t="s">
        <v>19</v>
      </c>
      <c r="D298" t="s">
        <v>9</v>
      </c>
      <c r="F298" t="str">
        <f t="shared" si="28"/>
        <v>Trinidad &amp; Tobago [#Country] [WSl5y9jxCpC]|HTS_RECENT_Index.N.Age_Sex_Result.T||45-49|Male</v>
      </c>
      <c r="G298" s="31">
        <v>3</v>
      </c>
      <c r="H298" s="31">
        <f t="shared" si="29"/>
        <v>0</v>
      </c>
      <c r="I298" s="31" cm="1">
        <f t="array" ref="I298">SUM(SUMIFS($L298:$U298,$L$14:$U$14,{"*TA*"}))</f>
        <v>3</v>
      </c>
      <c r="J298" s="31" cm="1">
        <f t="array" ref="J298">SUM(SUMIFS($O298:$U298,$O$14:$U$14,{"*DSD*"}))</f>
        <v>0</v>
      </c>
      <c r="K298" s="31" cm="1">
        <f t="array" ref="K298">SUM(SUMIFS($O298:$U298,$O$14:$U$14,{"*TA*"}))</f>
        <v>3</v>
      </c>
      <c r="L298" s="32">
        <v>0</v>
      </c>
      <c r="M298" s="33">
        <v>0</v>
      </c>
      <c r="N298" s="33">
        <v>0</v>
      </c>
      <c r="O298" s="34">
        <v>3</v>
      </c>
      <c r="P298" s="35">
        <v>0</v>
      </c>
      <c r="Q298" s="35">
        <v>0</v>
      </c>
      <c r="R298" s="35">
        <v>0</v>
      </c>
      <c r="S298" s="35">
        <v>0</v>
      </c>
      <c r="T298" s="35">
        <v>0</v>
      </c>
      <c r="U298" s="35">
        <v>0</v>
      </c>
      <c r="V298" s="18">
        <f t="shared" ca="1" si="30"/>
        <v>3</v>
      </c>
      <c r="W298" s="19">
        <f t="shared" ca="1" si="31"/>
        <v>0</v>
      </c>
      <c r="X298" s="19">
        <f t="shared" ca="1" si="32"/>
        <v>3</v>
      </c>
      <c r="Y298" s="19">
        <f t="shared" ca="1" si="33"/>
        <v>0</v>
      </c>
      <c r="Z298" s="19">
        <f t="shared" ca="1" si="34"/>
        <v>3</v>
      </c>
      <c r="AA298" s="18">
        <v>0</v>
      </c>
      <c r="AB298" s="19">
        <v>0</v>
      </c>
      <c r="AC298" s="19">
        <v>0</v>
      </c>
      <c r="AD298" s="18">
        <v>3</v>
      </c>
      <c r="AE298" s="19">
        <v>0</v>
      </c>
      <c r="AF298" s="19">
        <v>0</v>
      </c>
      <c r="AG298" s="19">
        <v>0</v>
      </c>
      <c r="AH298" s="19">
        <v>0</v>
      </c>
      <c r="AI298" s="19">
        <v>0</v>
      </c>
      <c r="AJ298" s="19">
        <v>0</v>
      </c>
    </row>
    <row r="299" spans="1:37" x14ac:dyDescent="0.2">
      <c r="A299" t="s">
        <v>26</v>
      </c>
      <c r="B299" t="s">
        <v>35</v>
      </c>
      <c r="C299" t="s">
        <v>20</v>
      </c>
      <c r="D299" t="s">
        <v>8</v>
      </c>
      <c r="F299" t="str">
        <f t="shared" si="28"/>
        <v>Trinidad &amp; Tobago [#Country] [WSl5y9jxCpC]|HTS_RECENT_Index.N.Age_Sex_Result.T||50+|Female</v>
      </c>
      <c r="G299" s="31">
        <v>1</v>
      </c>
      <c r="H299" s="31">
        <f t="shared" si="29"/>
        <v>0</v>
      </c>
      <c r="I299" s="31" cm="1">
        <f t="array" ref="I299">SUM(SUMIFS($L299:$U299,$L$14:$U$14,{"*TA*"}))</f>
        <v>1</v>
      </c>
      <c r="J299" s="31" cm="1">
        <f t="array" ref="J299">SUM(SUMIFS($O299:$U299,$O$14:$U$14,{"*DSD*"}))</f>
        <v>0</v>
      </c>
      <c r="K299" s="31" cm="1">
        <f t="array" ref="K299">SUM(SUMIFS($O299:$U299,$O$14:$U$14,{"*TA*"}))</f>
        <v>1</v>
      </c>
      <c r="L299" s="32">
        <v>0</v>
      </c>
      <c r="M299" s="33">
        <v>0</v>
      </c>
      <c r="N299" s="33">
        <v>0</v>
      </c>
      <c r="O299" s="34">
        <v>1</v>
      </c>
      <c r="P299" s="35">
        <v>0</v>
      </c>
      <c r="Q299" s="35">
        <v>0</v>
      </c>
      <c r="R299" s="35">
        <v>0</v>
      </c>
      <c r="S299" s="35">
        <v>0</v>
      </c>
      <c r="T299" s="35">
        <v>0</v>
      </c>
      <c r="U299" s="35">
        <v>0</v>
      </c>
      <c r="V299" s="18">
        <f t="shared" ca="1" si="30"/>
        <v>1</v>
      </c>
      <c r="W299" s="19">
        <f t="shared" ca="1" si="31"/>
        <v>0</v>
      </c>
      <c r="X299" s="19">
        <f t="shared" ca="1" si="32"/>
        <v>1</v>
      </c>
      <c r="Y299" s="19">
        <f t="shared" ca="1" si="33"/>
        <v>0</v>
      </c>
      <c r="Z299" s="19">
        <f t="shared" ca="1" si="34"/>
        <v>1</v>
      </c>
      <c r="AA299" s="18">
        <v>0</v>
      </c>
      <c r="AB299" s="19">
        <v>0</v>
      </c>
      <c r="AC299" s="19">
        <v>0</v>
      </c>
      <c r="AD299" s="18">
        <v>1</v>
      </c>
      <c r="AE299" s="19">
        <v>0</v>
      </c>
      <c r="AF299" s="19">
        <v>0</v>
      </c>
      <c r="AG299" s="19">
        <v>0</v>
      </c>
      <c r="AH299" s="19">
        <v>0</v>
      </c>
      <c r="AI299" s="19">
        <v>0</v>
      </c>
      <c r="AJ299" s="19">
        <v>0</v>
      </c>
    </row>
    <row r="300" spans="1:37" x14ac:dyDescent="0.2">
      <c r="A300" t="s">
        <v>26</v>
      </c>
      <c r="B300" t="s">
        <v>35</v>
      </c>
      <c r="C300" t="s">
        <v>20</v>
      </c>
      <c r="D300" t="s">
        <v>9</v>
      </c>
      <c r="F300" t="str">
        <f t="shared" si="28"/>
        <v>Trinidad &amp; Tobago [#Country] [WSl5y9jxCpC]|HTS_RECENT_Index.N.Age_Sex_Result.T||50+|Male</v>
      </c>
      <c r="G300" s="31">
        <v>3</v>
      </c>
      <c r="H300" s="31">
        <f t="shared" si="29"/>
        <v>0</v>
      </c>
      <c r="I300" s="31" cm="1">
        <f t="array" ref="I300">SUM(SUMIFS($L300:$U300,$L$14:$U$14,{"*TA*"}))</f>
        <v>3</v>
      </c>
      <c r="J300" s="31" cm="1">
        <f t="array" ref="J300">SUM(SUMIFS($O300:$U300,$O$14:$U$14,{"*DSD*"}))</f>
        <v>0</v>
      </c>
      <c r="K300" s="31" cm="1">
        <f t="array" ref="K300">SUM(SUMIFS($O300:$U300,$O$14:$U$14,{"*TA*"}))</f>
        <v>3</v>
      </c>
      <c r="L300" s="32">
        <v>0</v>
      </c>
      <c r="M300" s="33">
        <v>0</v>
      </c>
      <c r="N300" s="33">
        <v>0</v>
      </c>
      <c r="O300" s="34">
        <v>3</v>
      </c>
      <c r="P300" s="35">
        <v>0</v>
      </c>
      <c r="Q300" s="35">
        <v>0</v>
      </c>
      <c r="R300" s="35">
        <v>0</v>
      </c>
      <c r="S300" s="35">
        <v>0</v>
      </c>
      <c r="T300" s="35">
        <v>0</v>
      </c>
      <c r="U300" s="35">
        <v>0</v>
      </c>
      <c r="V300" s="18">
        <f t="shared" ca="1" si="30"/>
        <v>3</v>
      </c>
      <c r="W300" s="19">
        <f t="shared" ca="1" si="31"/>
        <v>0</v>
      </c>
      <c r="X300" s="19">
        <f t="shared" ca="1" si="32"/>
        <v>3</v>
      </c>
      <c r="Y300" s="19">
        <f t="shared" ca="1" si="33"/>
        <v>0</v>
      </c>
      <c r="Z300" s="19">
        <f t="shared" ca="1" si="34"/>
        <v>3</v>
      </c>
      <c r="AA300" s="18">
        <v>0</v>
      </c>
      <c r="AB300" s="19">
        <v>0</v>
      </c>
      <c r="AC300" s="19">
        <v>0</v>
      </c>
      <c r="AD300" s="18">
        <v>3</v>
      </c>
      <c r="AE300" s="19">
        <v>0</v>
      </c>
      <c r="AF300" s="19">
        <v>0</v>
      </c>
      <c r="AG300" s="19">
        <v>0</v>
      </c>
      <c r="AH300" s="19">
        <v>0</v>
      </c>
      <c r="AI300" s="19">
        <v>0</v>
      </c>
      <c r="AJ300" s="19">
        <v>0</v>
      </c>
    </row>
    <row r="301" spans="1:37" x14ac:dyDescent="0.2">
      <c r="L301" s="36"/>
      <c r="M301" s="38"/>
      <c r="N301" s="38"/>
      <c r="O301" s="36"/>
      <c r="P301" s="39"/>
      <c r="Q301" s="39"/>
      <c r="R301" s="39"/>
      <c r="S301" s="39"/>
      <c r="AD301" s="36"/>
      <c r="AE301" s="39"/>
      <c r="AF301" s="39"/>
      <c r="AG301" s="39"/>
      <c r="AH301" s="39"/>
    </row>
    <row r="302" spans="1:37" x14ac:dyDescent="0.2">
      <c r="L302" s="36"/>
      <c r="M302" s="38"/>
      <c r="N302" s="38"/>
      <c r="O302" s="36"/>
      <c r="P302" s="37"/>
      <c r="Q302" s="37"/>
      <c r="R302" s="37"/>
      <c r="S302" s="37"/>
      <c r="T302" s="39"/>
      <c r="U302" s="39"/>
      <c r="AD302" s="36"/>
      <c r="AE302" s="37"/>
      <c r="AF302" s="37"/>
      <c r="AG302" s="37"/>
      <c r="AH302" s="37"/>
      <c r="AI302" s="39"/>
      <c r="AJ302" s="39"/>
      <c r="AK302" s="39"/>
    </row>
  </sheetData>
  <mergeCells count="1">
    <mergeCell ref="A3:B3"/>
  </mergeCells>
  <conditionalFormatting sqref="AA1:AC1048576">
    <cfRule type="expression" dxfId="4" priority="4">
      <formula>AND(ISNUMBER(AA1),ROUND(AA1,2)&gt;0)</formula>
    </cfRule>
  </conditionalFormatting>
  <conditionalFormatting sqref="V1:AJ1048576">
    <cfRule type="expression" dxfId="3" priority="7">
      <formula>AND(ISNUMBER(V1),V1&lt;&gt;G1)</formula>
    </cfRule>
  </conditionalFormatting>
  <conditionalFormatting sqref="AK1:AZ1048576">
    <cfRule type="expression" dxfId="2" priority="3">
      <formula>ISNUMBER(AK1)</formula>
    </cfRule>
  </conditionalFormatting>
  <conditionalFormatting sqref="AD14:AZ14">
    <cfRule type="expression" dxfId="1" priority="2">
      <formula>AND(AD$14&lt;&gt;O$14,NOT(ISBLANK(AD$14)))</formula>
    </cfRule>
    <cfRule type="expression" dxfId="0" priority="1">
      <formula>AND(ISERROR(FIND("DSD",AD$14)),ISERROR(FIND("TA",AD$14)),NOT(ISBLANK(AD$14)))</formula>
    </cfRule>
  </conditionalFormatting>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PEPFAR Document ItemAdded</Name>
    <Synchronization>Synchronous</Synchronization>
    <Type>10001</Type>
    <SequenceNumber>10000</SequenceNumber>
    <Url/>
    <Assembly>PEPFAR.Metadata, Version=1.0.0.0, Culture=neutral, PublicKeyToken=bfbced1c4babb2a0</Assembly>
    <Class>PEPFAR.Metadata.FolderEventReceiver.FolderEventReceiver</Class>
    <Data/>
    <Filter/>
  </Receiver>
  <Receiver>
    <Name>PEPFAR Document ItemUpdated</Name>
    <Synchronization>Asynchronous</Synchronization>
    <Type>10002</Type>
    <SequenceNumber>10000</SequenceNumber>
    <Url/>
    <Assembly>PEPFAR.Metadata, Version=1.0.0.0, Culture=neutral, PublicKeyToken=bfbced1c4babb2a0</Assembly>
    <Class>PEPFAR.Metadata.FolderEventReceiver.FolderEventReceiver</Class>
    <Data/>
    <Filter/>
  </Receiver>
</spe:Receivers>
</file>

<file path=customXml/item2.xml><?xml version="1.0" encoding="utf-8"?>
<p:properties xmlns:p="http://schemas.microsoft.com/office/2006/metadata/properties" xmlns:xsi="http://www.w3.org/2001/XMLSchema-instance" xmlns:pc="http://schemas.microsoft.com/office/infopath/2007/PartnerControls">
  <documentManagement>
    <TaxKeywordTaxHTField xmlns="54e040e9-bc5a-4778-bc2d-f4c316b2e12b">
      <Terms xmlns="http://schemas.microsoft.com/office/infopath/2007/PartnerControls"/>
    </TaxKeywordTaxHTField>
    <TaxCatchAll xmlns="54e040e9-bc5a-4778-bc2d-f4c316b2e12b"/>
    <Agencies xmlns="54e040e9-bc5a-4778-bc2d-f4c316b2e12b" xsi:nil="true"/>
    <_dlc_DocIdPersistId xmlns="54e040e9-bc5a-4778-bc2d-f4c316b2e12b" xsi:nil="true"/>
    <Fiscal_x0020_Year xmlns="54e040e9-bc5a-4778-bc2d-f4c316b2e12b">2021</Fiscal_x0020_Year>
    <Countries xmlns="54e040e9-bc5a-4778-bc2d-f4c316b2e12b">Caribbean Region</Countries>
    <Subprogram xmlns="54e040e9-bc5a-4778-bc2d-f4c316b2e12b" xsi:nil="true"/>
    <Program xmlns="54e040e9-bc5a-4778-bc2d-f4c316b2e12b" xsi:nil="true"/>
    <Reporting_x0020_Period xmlns="54e040e9-bc5a-4778-bc2d-f4c316b2e12b">COP</Reporting_x0020_Period>
    <File_x0020_Categories xmlns="54e040e9-bc5a-4778-bc2d-f4c316b2e12b" xsi:nil="true"/>
  </documentManagement>
</p:properties>
</file>

<file path=customXml/item3.xml><?xml version="1.0" encoding="utf-8"?>
<?mso-contentType ?>
<FormTemplates xmlns="http://schemas.microsoft.com/sharepoint/v3/contenttype/forms">
  <Display>DocumentLibraryForm</Display>
  <Edit>PEPFARDocumentLibraryForm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PEPFAR Document" ma:contentTypeID="0x010100C70776610D81E8468831C3CAD34E845A00ED7C4DC948CC2141A23CEF84C5B6E38E" ma:contentTypeVersion="60" ma:contentTypeDescription="" ma:contentTypeScope="" ma:versionID="599909fc7dc0eccf639a8fcf74c529fb">
  <xsd:schema xmlns:xsd="http://www.w3.org/2001/XMLSchema" xmlns:xs="http://www.w3.org/2001/XMLSchema" xmlns:p="http://schemas.microsoft.com/office/2006/metadata/properties" xmlns:ns2="54e040e9-bc5a-4778-bc2d-f4c316b2e12b" targetNamespace="http://schemas.microsoft.com/office/2006/metadata/properties" ma:root="true" ma:fieldsID="59addc709faa01c06eca541cfd538fbf" ns2:_="">
    <xsd:import namespace="54e040e9-bc5a-4778-bc2d-f4c316b2e12b"/>
    <xsd:element name="properties">
      <xsd:complexType>
        <xsd:sequence>
          <xsd:element name="documentManagement">
            <xsd:complexType>
              <xsd:all>
                <xsd:element ref="ns2:Program" minOccurs="0"/>
                <xsd:element ref="ns2:Subprogram" minOccurs="0"/>
                <xsd:element ref="ns2:Agencies" minOccurs="0"/>
                <xsd:element ref="ns2:Reporting_x0020_Period" minOccurs="0"/>
                <xsd:element ref="ns2:Fiscal_x0020_Year" minOccurs="0"/>
                <xsd:element ref="ns2:File_x0020_Categories" minOccurs="0"/>
                <xsd:element ref="ns2:Countries" minOccurs="0"/>
                <xsd:element ref="ns2:TaxKeywordTaxHTField" minOccurs="0"/>
                <xsd:element ref="ns2:TaxCatchAll" minOccurs="0"/>
                <xsd:element ref="ns2:TaxCatchAllLabel" minOccurs="0"/>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e040e9-bc5a-4778-bc2d-f4c316b2e12b" elementFormDefault="qualified">
    <xsd:import namespace="http://schemas.microsoft.com/office/2006/documentManagement/types"/>
    <xsd:import namespace="http://schemas.microsoft.com/office/infopath/2007/PartnerControls"/>
    <xsd:element name="Program" ma:index="1" nillable="true" ma:displayName="Program" ma:list="{000e4f8c-0bf3-4f2a-be77-a65da5e90b39}" ma:internalName="Program" ma:readOnly="false" ma:showField="Title" ma:web="54e040e9-bc5a-4778-bc2d-f4c316b2e12b">
      <xsd:simpleType>
        <xsd:restriction base="dms:Lookup"/>
      </xsd:simpleType>
    </xsd:element>
    <xsd:element name="Subprogram" ma:index="2" nillable="true" ma:displayName="Subprogram" ma:list="{d0e5914e-8f9c-4786-8a2e-88b5d431e95b}" ma:internalName="Subprogram" ma:readOnly="false" ma:showField="Title" ma:web="54e040e9-bc5a-4778-bc2d-f4c316b2e12b">
      <xsd:simpleType>
        <xsd:restriction base="dms:Lookup"/>
      </xsd:simpleType>
    </xsd:element>
    <xsd:element name="Agencies" ma:index="3" nillable="true" ma:displayName="Agency" ma:format="Dropdown" ma:internalName="Agencies" ma:readOnly="false">
      <xsd:simpleType>
        <xsd:restriction base="dms:Choice">
          <xsd:enumeration value="(None)"/>
          <xsd:enumeration value="All"/>
          <xsd:enumeration value="Commerce"/>
          <xsd:enumeration value="Defense"/>
          <xsd:enumeration value="Labor"/>
          <xsd:enumeration value="HHS/CDC"/>
          <xsd:enumeration value="HHS/FDA"/>
          <xsd:enumeration value="HHS/HRSA"/>
          <xsd:enumeration value="HHS/NIH"/>
          <xsd:enumeration value="HHS/OGA"/>
          <xsd:enumeration value="HHS/SAMHSA"/>
          <xsd:enumeration value="Other"/>
          <xsd:enumeration value="Peace Corps"/>
          <xsd:enumeration value="State"/>
          <xsd:enumeration value="Treasury"/>
          <xsd:enumeration value="USAID"/>
        </xsd:restriction>
      </xsd:simpleType>
    </xsd:element>
    <xsd:element name="Reporting_x0020_Period" ma:index="4" nillable="true" ma:displayName="Reporting Cycle" ma:format="Dropdown" ma:internalName="Reporting_x0020_Period" ma:readOnly="false">
      <xsd:simpleType>
        <xsd:restriction base="dms:Choice">
          <xsd:enumeration value="COP"/>
          <xsd:enumeration value="APR"/>
          <xsd:enumeration value="SAPR"/>
        </xsd:restriction>
      </xsd:simpleType>
    </xsd:element>
    <xsd:element name="Fiscal_x0020_Year" ma:index="5" nillable="true" ma:displayName="Fiscal Year" ma:format="Dropdown" ma:internalName="Fiscal_x0020_Year" ma:readOnly="false">
      <xsd:simpleType>
        <xsd:restriction base="dms:Choice">
          <xsd:enumeration value="(None)"/>
          <xsd:enumeration value="2023"/>
          <xsd:enumeration value="2022"/>
          <xsd:enumeration value="2021"/>
          <xsd:enumeration value="2020"/>
          <xsd:enumeration value="2019"/>
          <xsd:enumeration value="2018"/>
          <xsd:enumeration value="2017"/>
          <xsd:enumeration value="2016"/>
          <xsd:enumeration value="2014"/>
          <xsd:enumeration value="2013"/>
          <xsd:enumeration value="2012"/>
          <xsd:enumeration value="2011"/>
        </xsd:restriction>
      </xsd:simpleType>
    </xsd:element>
    <xsd:element name="File_x0020_Categories" ma:index="6" nillable="true" ma:displayName="File Category" ma:format="Dropdown" ma:internalName="File_x0020_Categories" ma:readOnly="false">
      <xsd:simpleType>
        <xsd:restriction base="dms:Choice">
          <xsd:enumeration value="Curriculum"/>
          <xsd:enumeration value="Periodic Report"/>
          <xsd:enumeration value="Training Material"/>
          <xsd:enumeration value="Guideline"/>
          <xsd:enumeration value="Financial Data"/>
          <xsd:enumeration value="Program Data"/>
          <xsd:enumeration value="Correspondence – Internal"/>
          <xsd:enumeration value="Correspondence - External"/>
          <xsd:enumeration value="RFP-related"/>
          <xsd:enumeration value="Personnel-related"/>
        </xsd:restriction>
      </xsd:simpleType>
    </xsd:element>
    <xsd:element name="Countries" ma:index="7" nillable="true" ma:displayName="Country" ma:format="Dropdown" ma:internalName="Countries" ma:readOnly="false">
      <xsd:simpleType>
        <xsd:restriction base="dms:Choice">
          <xsd:enumeration value="Angola"/>
          <xsd:enumeration value="Asia Regional Program (ARP)"/>
          <xsd:enumeration value="Barbados"/>
          <xsd:enumeration value="Botswana"/>
          <xsd:enumeration value="Burkina Faso"/>
          <xsd:enumeration value="Burma"/>
          <xsd:enumeration value="Brazil"/>
          <xsd:enumeration value="Burundi"/>
          <xsd:enumeration value="Cambodia"/>
          <xsd:enumeration value="Cameroon"/>
          <xsd:enumeration value="Caribbean Region"/>
          <xsd:enumeration value="Central America Region"/>
          <xsd:enumeration value="Central Asia Region (CAR)"/>
          <xsd:enumeration value="China"/>
          <xsd:enumeration value="Costa Rica"/>
          <xsd:enumeration value="Cote d' Ivoire"/>
          <xsd:enumeration value="Democratic Republic of the Congo"/>
          <xsd:enumeration value="Dominican Republic"/>
          <xsd:enumeration value="El Salvador"/>
          <xsd:enumeration value="Eswatini"/>
          <xsd:enumeration value="Ethiopia"/>
          <xsd:enumeration value="Ghana"/>
          <xsd:enumeration value="Guatemala"/>
          <xsd:enumeration value="Guyana"/>
          <xsd:enumeration value="Haiti"/>
          <xsd:enumeration value="Honduras"/>
          <xsd:enumeration value="HQ"/>
          <xsd:enumeration value="India"/>
          <xsd:enumeration value="Indonesia"/>
          <xsd:enumeration value="Jamaica"/>
          <xsd:enumeration value="Kazakhstan"/>
          <xsd:enumeration value="Kenya"/>
          <xsd:enumeration value="Kyrgyzstan"/>
          <xsd:enumeration value="Laos"/>
          <xsd:enumeration value="Lesotho"/>
          <xsd:enumeration value="Liberia"/>
          <xsd:enumeration value="Malawi"/>
          <xsd:enumeration value="Mali"/>
          <xsd:enumeration value="Mozambique"/>
          <xsd:enumeration value="Namibia"/>
          <xsd:enumeration value="Nepal"/>
          <xsd:enumeration value="Nicaragua"/>
          <xsd:enumeration value="Nigeria"/>
          <xsd:enumeration value="Panama"/>
          <xsd:enumeration value="PNG"/>
          <xsd:enumeration value="Russia"/>
          <xsd:enumeration value="Rwanda"/>
          <xsd:enumeration value="Senegal"/>
          <xsd:enumeration value="Sierra Leone"/>
          <xsd:enumeration value="South Africa"/>
          <xsd:enumeration value="South Sudan"/>
          <xsd:enumeration value="Suriname"/>
          <xsd:enumeration value="Tajikistan"/>
          <xsd:enumeration value="Tanzania"/>
          <xsd:enumeration value="Thailand"/>
          <xsd:enumeration value="Togo"/>
          <xsd:enumeration value="Trinidad and Tobago"/>
          <xsd:enumeration value="Uganda"/>
          <xsd:enumeration value="Ukraine"/>
          <xsd:enumeration value="Utopia Training"/>
          <xsd:enumeration value="Vietnam"/>
          <xsd:enumeration value="Zambia"/>
          <xsd:enumeration value="Zimbabwe"/>
        </xsd:restriction>
      </xsd:simpleType>
    </xsd:element>
    <xsd:element name="TaxKeywordTaxHTField" ma:index="9" nillable="true" ma:taxonomy="true" ma:internalName="TaxKeywordTaxHTField" ma:taxonomyFieldName="TaxKeyword" ma:displayName="Enterprise Keywords" ma:readOnly="false" ma:fieldId="{23f27201-bee3-471e-b2e7-b64fd8b7ca38}" ma:taxonomyMulti="true" ma:sspId="a0048e47-9258-427b-b476-27e0ab29a8e1" ma:termSetId="00000000-0000-0000-0000-000000000000" ma:anchorId="00000000-0000-0000-0000-000000000000" ma:open="true" ma:isKeyword="true">
      <xsd:complexType>
        <xsd:sequence>
          <xsd:element ref="pc:Terms" minOccurs="0" maxOccurs="1"/>
        </xsd:sequence>
      </xsd:complexType>
    </xsd:element>
    <xsd:element name="TaxCatchAll" ma:index="10" nillable="true" ma:displayName="Taxonomy Catch All Column" ma:description="" ma:hidden="true" ma:list="{2cc5ae64-a620-450e-845b-f73f3eb4e805}" ma:internalName="TaxCatchAll" ma:readOnly="false" ma:showField="CatchAllData" ma:web="54e040e9-bc5a-4778-bc2d-f4c316b2e12b">
      <xsd:complexType>
        <xsd:complexContent>
          <xsd:extension base="dms:MultiChoiceLookup">
            <xsd:sequence>
              <xsd:element name="Value" type="dms:Lookup" maxOccurs="unbounded" minOccurs="0" nillable="true"/>
            </xsd:sequence>
          </xsd:extension>
        </xsd:complexContent>
      </xsd:complexType>
    </xsd:element>
    <xsd:element name="TaxCatchAllLabel" ma:index="11" nillable="true" ma:displayName="Taxonomy Catch All Column1" ma:description="" ma:hidden="true" ma:list="{2cc5ae64-a620-450e-845b-f73f3eb4e805}" ma:internalName="TaxCatchAllLabel" ma:readOnly="true" ma:showField="CatchAllDataLabel" ma:web="54e040e9-bc5a-4778-bc2d-f4c316b2e12b">
      <xsd:complexType>
        <xsd:complexContent>
          <xsd:extension base="dms:MultiChoiceLookup">
            <xsd:sequence>
              <xsd:element name="Value" type="dms:Lookup" maxOccurs="unbounded" minOccurs="0" nillable="true"/>
            </xsd:sequence>
          </xsd:extension>
        </xsd:complexContent>
      </xsd:complexType>
    </xsd:element>
    <xsd:element name="_dlc_DocId" ma:index="19" nillable="true" ma:displayName="Document ID Value" ma:description="The value of the document ID assigned to this item." ma:internalName="_dlc_DocId" ma:readOnly="true">
      <xsd:simpleType>
        <xsd:restriction base="dms:Text"/>
      </xsd:simpleType>
    </xsd:element>
    <xsd:element name="_dlc_DocIdUrl" ma:index="2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1" nillable="true" ma:displayName="Persist ID" ma:description="Keep ID on add." ma:hidden="true" ma:internalName="_dlc_DocIdPersistId" ma:readOnly="fals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5"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3CAE71F-031E-4455-8ADE-95494300E5A4}">
  <ds:schemaRefs>
    <ds:schemaRef ds:uri="http://schemas.microsoft.com/sharepoint/events"/>
  </ds:schemaRefs>
</ds:datastoreItem>
</file>

<file path=customXml/itemProps2.xml><?xml version="1.0" encoding="utf-8"?>
<ds:datastoreItem xmlns:ds="http://schemas.openxmlformats.org/officeDocument/2006/customXml" ds:itemID="{2A1C95AA-C922-476F-B86B-6DD3A6226761}">
  <ds:schemaRefs>
    <ds:schemaRef ds:uri="http://schemas.openxmlformats.org/package/2006/metadata/core-properties"/>
    <ds:schemaRef ds:uri="b306ee79-2f51-4bda-a734-8653703d17c0"/>
    <ds:schemaRef ds:uri="http://purl.org/dc/elements/1.1/"/>
    <ds:schemaRef ds:uri="http://schemas.microsoft.com/office/2006/metadata/properties"/>
    <ds:schemaRef ds:uri="http://purl.org/dc/terms/"/>
    <ds:schemaRef ds:uri="http://schemas.microsoft.com/sharepoint/v3"/>
    <ds:schemaRef ds:uri="3d326652-0b14-4e9a-87c1-dce06bb2442c"/>
    <ds:schemaRef ds:uri="http://schemas.microsoft.com/office/2006/documentManagement/types"/>
    <ds:schemaRef ds:uri="http://schemas.microsoft.com/office/infopath/2007/PartnerControls"/>
    <ds:schemaRef ds:uri="http://www.w3.org/XML/1998/namespace"/>
    <ds:schemaRef ds:uri="http://purl.org/dc/dcmitype/"/>
    <ds:schemaRef ds:uri="54e040e9-bc5a-4778-bc2d-f4c316b2e12b"/>
  </ds:schemaRefs>
</ds:datastoreItem>
</file>

<file path=customXml/itemProps3.xml><?xml version="1.0" encoding="utf-8"?>
<ds:datastoreItem xmlns:ds="http://schemas.openxmlformats.org/officeDocument/2006/customXml" ds:itemID="{0E1FD594-74FA-451F-B6B6-0632655A3079}">
  <ds:schemaRefs>
    <ds:schemaRef ds:uri="http://schemas.microsoft.com/sharepoint/v3/contenttype/forms"/>
  </ds:schemaRefs>
</ds:datastoreItem>
</file>

<file path=customXml/itemProps4.xml><?xml version="1.0" encoding="utf-8"?>
<ds:datastoreItem xmlns:ds="http://schemas.openxmlformats.org/officeDocument/2006/customXml" ds:itemID="{5BB57BDE-CEB8-4F82-AAE6-4B3954CEF3E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e040e9-bc5a-4778-bc2d-f4c316b2e12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Home</vt:lpstr>
      <vt:lpstr>PSNUxIM</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keywords/>
  <cp:lastModifiedBy>Microsoft Office User</cp:lastModifiedBy>
  <cp:revision/>
  <dcterms:created xsi:type="dcterms:W3CDTF">2018-11-07T14:50:29Z</dcterms:created>
  <dcterms:modified xsi:type="dcterms:W3CDTF">2020-07-31T13:52:15Z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0x010100C70776610D81E8468831C3CAD34E845A00ED7C4DC948CC2141A23CEF84C5B6E38E</vt:lpwstr>
  </property>
  <property fmtid="{D5CDD505-2E9C-101B-9397-08002B2CF9AE}" pid="3" name="TaxKeyword">
    <vt:lpwstr/>
  </property>
</Properties>
</file>