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Home" sheetId="1" state="visible" r:id="rId1"/>
    <sheet name="PSNUxIM" sheetId="2" state="visible" r:id="rId2"/>
  </sheets>
  <definedNames>
    <definedName name="MIN_DSD" localSheetId="1">ROUND(MAX(IF(ISNUMBER(FIND("DSD",PSNUxIM!$CW$14:$FS$14)),PSNUxIM!$CW1:$FS1)),1)</definedName>
    <definedName name="MIN_TA" localSheetId="1">ROUND(MAX(IF(ISNUMBER(FIND("TA",PSNUxIM!$CW$14:$FS$14)),PSNUxIM!$CW1:$FS1)),1)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<sst xmlns="http://schemas.openxmlformats.org/spreadsheetml/2006/main" count="181" uniqueCount="181">
  <si>
    <t>PEPFAR</t>
  </si>
  <si>
    <t>COP22 Data Pack</t>
  </si>
  <si>
    <t>Lesotho</t>
  </si>
  <si>
    <t>qllxzIjjurr</t>
  </si>
  <si>
    <t>SNU x IM</t>
  </si>
  <si>
    <t>Percentage Allocation (Do not delete IMs. Unhide buffer and type into column to right, using format "#####_DSD")</t>
  </si>
  <si>
    <t>Deduplication</t>
  </si>
  <si>
    <t>Target Values (Do not edit or alter. To adjust, edit corresponding percentages to left.)</t>
  </si>
  <si>
    <t>Reference</t>
  </si>
  <si>
    <t>SNU x IM Target Allocation Percentages</t>
  </si>
  <si>
    <t>Deduplicated Total</t>
  </si>
  <si>
    <t>Deduplicated DSD</t>
  </si>
  <si>
    <t>Deduplicated TA</t>
  </si>
  <si>
    <t>Mechanism-Level Targets</t>
  </si>
  <si>
    <t>Confirm or reallocate DataPackTarget values among Mechanisms in row 14.
Make sure targets have been 100% distributed by confirming Rollup and DataPackTarget columns are equal.</t>
  </si>
  <si>
    <t>Enter "SUM", "MAX", or "CUSTOM" below. (Blank assumes "SUM".)</t>
  </si>
  <si>
    <t>If "CUSTOM", enter negative Dedupe allocation (%) below, to add to positive IM allocations (%).</t>
  </si>
  <si>
    <t>datapack</t>
  </si>
  <si>
    <t>mer</t>
  </si>
  <si>
    <t>row_header</t>
  </si>
  <si>
    <t>reference</t>
  </si>
  <si>
    <t>allocation</t>
  </si>
  <si>
    <t>assumption</t>
  </si>
  <si>
    <t>target</t>
  </si>
  <si>
    <t>string</t>
  </si>
  <si>
    <t>integer</t>
  </si>
  <si>
    <t>percentage</t>
  </si>
  <si>
    <t>NA</t>
  </si>
  <si>
    <t>PSNU</t>
  </si>
  <si>
    <t>indicator_code</t>
  </si>
  <si>
    <t>Age</t>
  </si>
  <si>
    <t>Sex</t>
  </si>
  <si>
    <t>KeyPop</t>
  </si>
  <si>
    <t>ID</t>
  </si>
  <si>
    <t>DataPackTarget</t>
  </si>
  <si>
    <t>Rollup</t>
  </si>
  <si>
    <t>Not PEPFAR</t>
  </si>
  <si>
    <t>SUM - Crosswalk Total</t>
  </si>
  <si>
    <t>MAX - Crosswalk Total</t>
  </si>
  <si>
    <t>Crosswalk Dedupe Resolution</t>
  </si>
  <si>
    <t>Custom Crosswalk Dedupe Allocation (% of DataPackTarget)</t>
  </si>
  <si>
    <t>Total Deduplicated Rollup</t>
  </si>
  <si>
    <t>SUM - DSD</t>
  </si>
  <si>
    <t>MAX - DSD</t>
  </si>
  <si>
    <t>DSD Count</t>
  </si>
  <si>
    <t>DSD Dedupe Resolution</t>
  </si>
  <si>
    <t>Custom DSD Dedupe Allocation (% of DataPackTarget)</t>
  </si>
  <si>
    <t>Deduplicated DSD Rollup</t>
  </si>
  <si>
    <t>SUM - TA</t>
  </si>
  <si>
    <t>MAX - TA</t>
  </si>
  <si>
    <t>TA Count</t>
  </si>
  <si>
    <t>TA Dedupe Resolution</t>
  </si>
  <si>
    <t>Custom TA Dedupe Allocation (% of DataPackTarget)</t>
  </si>
  <si>
    <t>Deduplicated TA Rollup</t>
  </si>
  <si>
    <t xml:space="preserve">SUM</t>
  </si>
  <si>
    <t xml:space="preserve">MAX</t>
  </si>
  <si>
    <t xml:space="preserve">CUSTOM</t>
  </si>
  <si>
    <t xml:space="preserve">PSNU</t>
  </si>
  <si>
    <t xml:space="preserve">indicator_code</t>
  </si>
  <si>
    <t xml:space="preserve">Age</t>
  </si>
  <si>
    <t xml:space="preserve">Sex</t>
  </si>
  <si>
    <t xml:space="preserve">KeyPop</t>
  </si>
  <si>
    <t xml:space="preserve">ID</t>
  </si>
  <si>
    <t xml:space="preserve">DataPackTarget</t>
  </si>
  <si>
    <t xml:space="preserve">Rollup</t>
  </si>
  <si>
    <t xml:space="preserve">Not PEPFAR</t>
  </si>
  <si>
    <t xml:space="preserve">106091_DSD</t>
  </si>
  <si>
    <t xml:space="preserve">14441_DSD</t>
  </si>
  <si>
    <t xml:space="preserve">160410_DSD</t>
  </si>
  <si>
    <t xml:space="preserve">160413_DSD</t>
  </si>
  <si>
    <t xml:space="preserve">18024_DSD</t>
  </si>
  <si>
    <t xml:space="preserve">18025_DSD</t>
  </si>
  <si>
    <t xml:space="preserve">18244_DSD</t>
  </si>
  <si>
    <t xml:space="preserve">18544_DSD</t>
  </si>
  <si>
    <t xml:space="preserve">70190_DSD</t>
  </si>
  <si>
    <t xml:space="preserve">80096_DSD</t>
  </si>
  <si>
    <t xml:space="preserve">81748_DSD</t>
  </si>
  <si>
    <t xml:space="preserve">81759_DSD</t>
  </si>
  <si>
    <t xml:space="preserve">81764_DSD</t>
  </si>
  <si>
    <t xml:space="preserve">81765_DSD</t>
  </si>
  <si>
    <t xml:space="preserve">81766_DSD</t>
  </si>
  <si>
    <t xml:space="preserve">81767_DSD</t>
  </si>
  <si>
    <t xml:space="preserve">81768_DSD</t>
  </si>
  <si>
    <t xml:space="preserve">84550_DSD</t>
  </si>
  <si>
    <t xml:space="preserve">84553_DSD</t>
  </si>
  <si>
    <t xml:space="preserve">84553_TA</t>
  </si>
  <si>
    <t xml:space="preserve">84555_DSD</t>
  </si>
  <si>
    <t xml:space="preserve">84562_DSD</t>
  </si>
  <si>
    <t xml:space="preserve">84566_DSD</t>
  </si>
  <si>
    <t xml:space="preserve">85172_DSD</t>
  </si>
  <si>
    <t xml:space="preserve">85851_DSD</t>
  </si>
  <si>
    <t xml:space="preserve">85853_DSD</t>
  </si>
  <si>
    <t xml:space="preserve">85854_DSD</t>
  </si>
  <si>
    <t xml:space="preserve">tu5960znLjt_DSD</t>
  </si>
  <si>
    <t xml:space="preserve">Balaka District [ir8wuHHzoSs]</t>
  </si>
  <si>
    <t xml:space="preserve">HTS_RECENT.KP.T</t>
  </si>
  <si>
    <t xml:space="preserve">FSW</t>
  </si>
  <si>
    <t xml:space="preserve">HTS_SELF.T</t>
  </si>
  <si>
    <t xml:space="preserve">50+</t>
  </si>
  <si>
    <t xml:space="preserve">Female</t>
  </si>
  <si>
    <t xml:space="preserve">Male</t>
  </si>
  <si>
    <t xml:space="preserve">HTS_TST.KP.Pos.T</t>
  </si>
  <si>
    <t xml:space="preserve">HTS_TST.PostANC1.Neg.T</t>
  </si>
  <si>
    <t xml:space="preserve">10-14</t>
  </si>
  <si>
    <t xml:space="preserve">OVC_HIVSTAT.T</t>
  </si>
  <si>
    <t xml:space="preserve">OVC_SERV.Active.T</t>
  </si>
  <si>
    <t xml:space="preserve">OVC_SERV.Grad.T</t>
  </si>
  <si>
    <t xml:space="preserve">PMTCT_ART.Already.T</t>
  </si>
  <si>
    <t xml:space="preserve">PMTCT_EID.N.2.T</t>
  </si>
  <si>
    <t xml:space="preserve">PMTCT_STAT.D.T</t>
  </si>
  <si>
    <t xml:space="preserve">PMTCT_STAT.N.KnownPos.T</t>
  </si>
  <si>
    <t xml:space="preserve">PMTCT_STAT.N.New.Neg.T</t>
  </si>
  <si>
    <t xml:space="preserve">PrEP_NEW.T</t>
  </si>
  <si>
    <t xml:space="preserve">TB_PREV.D.Already.T</t>
  </si>
  <si>
    <t xml:space="preserve">&lt;15</t>
  </si>
  <si>
    <t xml:space="preserve">TB_PREV.D.New.T</t>
  </si>
  <si>
    <t xml:space="preserve">TB_PREV.N.Already.T</t>
  </si>
  <si>
    <t xml:space="preserve">TB_PREV.N.New.T</t>
  </si>
  <si>
    <t xml:space="preserve">TB_STAT.D.T</t>
  </si>
  <si>
    <t xml:space="preserve">TB_STAT.N.New.Neg.T</t>
  </si>
  <si>
    <t xml:space="preserve">TX_CURR.KP.T</t>
  </si>
  <si>
    <t xml:space="preserve">MSM</t>
  </si>
  <si>
    <t xml:space="preserve">TX_CURR.T</t>
  </si>
  <si>
    <t xml:space="preserve">&lt;01</t>
  </si>
  <si>
    <t xml:space="preserve">TX_NEW.KP.T</t>
  </si>
  <si>
    <t xml:space="preserve">TX_NEW.T</t>
  </si>
  <si>
    <t xml:space="preserve">TX_PVLS.D.KP.T</t>
  </si>
  <si>
    <t xml:space="preserve">TX_PVLS.D.Routine.T</t>
  </si>
  <si>
    <t xml:space="preserve">TX_PVLS.N.KP.T</t>
  </si>
  <si>
    <t xml:space="preserve">TX_PVLS.N.Routine.T</t>
  </si>
  <si>
    <t xml:space="preserve">TX_TB.D.Already.Neg.T</t>
  </si>
  <si>
    <t xml:space="preserve">TX_TB.D.New.Neg.T</t>
  </si>
  <si>
    <t xml:space="preserve">Blantyre District [mxqa3CDFmIT]</t>
  </si>
  <si>
    <t xml:space="preserve">GEND_GBV.PE.T</t>
  </si>
  <si>
    <t xml:space="preserve">GEND_GBV.S.T</t>
  </si>
  <si>
    <t xml:space="preserve">People in prisons and other enclosed settings</t>
  </si>
  <si>
    <t xml:space="preserve">HTS_TST.PostANC1.Pos.T</t>
  </si>
  <si>
    <t xml:space="preserve">01-04</t>
  </si>
  <si>
    <t xml:space="preserve">05-09</t>
  </si>
  <si>
    <t xml:space="preserve">15-17</t>
  </si>
  <si>
    <t xml:space="preserve">18+</t>
  </si>
  <si>
    <t xml:space="preserve">18-20</t>
  </si>
  <si>
    <t xml:space="preserve">PMTCT_ART.New.T</t>
  </si>
  <si>
    <t xml:space="preserve">PMTCT_STAT.N.New.Pos.T</t>
  </si>
  <si>
    <t xml:space="preserve">PP_PREV.T</t>
  </si>
  <si>
    <t xml:space="preserve">TG</t>
  </si>
  <si>
    <t xml:space="preserve">Chikwawa District [U8c0so51kT6]</t>
  </si>
  <si>
    <t xml:space="preserve">Chiradzulu District [oiPR2CiVJbf]</t>
  </si>
  <si>
    <t xml:space="preserve">Chitipa District [GkIwZrXy1h2]</t>
  </si>
  <si>
    <t xml:space="preserve">Dedza District [PekKUkKHAzY]</t>
  </si>
  <si>
    <t xml:space="preserve">Dowa District [zphK9WV8JB4]</t>
  </si>
  <si>
    <t xml:space="preserve">Karonga District [cPtvxaZqXIH]</t>
  </si>
  <si>
    <t xml:space="preserve">Kasungu District [JQKLKuVuY61]</t>
  </si>
  <si>
    <t xml:space="preserve">Likoma District [ZCjuwgaMB9u]</t>
  </si>
  <si>
    <t xml:space="preserve">Lilongwe District [ScR9iFKAasW]</t>
  </si>
  <si>
    <t xml:space="preserve">PMTCT_EID.N.12.T</t>
  </si>
  <si>
    <t xml:space="preserve">Machinga District [TYnMSwzko3z]</t>
  </si>
  <si>
    <t xml:space="preserve">Mangochi District [lLDyBx5XyUi]</t>
  </si>
  <si>
    <t xml:space="preserve">Mchinji District [kxuuIFpOXyO]</t>
  </si>
  <si>
    <t xml:space="preserve">Mulanje District [umc2n1Z4wNv]</t>
  </si>
  <si>
    <t xml:space="preserve">Mwanza District [wNqJp8oRIcF]</t>
  </si>
  <si>
    <t xml:space="preserve">Mzimba District [vA4NcHxfMBq]</t>
  </si>
  <si>
    <t xml:space="preserve">Neno District [gwVYinjBAe9]</t>
  </si>
  <si>
    <t xml:space="preserve">Nkhata Bay District [E7zpfyBt7Tw]</t>
  </si>
  <si>
    <t xml:space="preserve">Nkhotakota District [YCKiBAp8QAg]</t>
  </si>
  <si>
    <t xml:space="preserve">Nsanje District [rpw540fmNUz]</t>
  </si>
  <si>
    <t xml:space="preserve">Ntcheu District [am530wpaGvr]</t>
  </si>
  <si>
    <t xml:space="preserve">Ntchisi District [fiRkU6gEjLz]</t>
  </si>
  <si>
    <t xml:space="preserve">Phalombe District [AZyWpGzhcaA]</t>
  </si>
  <si>
    <t xml:space="preserve">Rumphi District [lPTyjLi4w3d]</t>
  </si>
  <si>
    <t xml:space="preserve">Salima District [msW2zpIN7up]</t>
  </si>
  <si>
    <t xml:space="preserve">Thyolo District [ul0y9diGujK]</t>
  </si>
  <si>
    <t xml:space="preserve">Zomba District [fyEoGEPERdI]</t>
  </si>
  <si>
    <t xml:space="preserve">_Military Malawi [PQZgU9dagaH]</t>
  </si>
  <si>
    <t xml:space="preserve">Last Updated on: 2024-06-03 15:05:25</t>
  </si>
  <si>
    <t xml:space="preserve">Package version: 7.5.0</t>
  </si>
  <si>
    <t xml:space="preserve">PEPFAR</t>
  </si>
  <si>
    <t xml:space="preserve">COP23 PSNUxIM</t>
  </si>
  <si>
    <t xml:space="preserve">Malawi</t>
  </si>
  <si>
    <t xml:space="preserve">lZsCb6y0KDX</t>
  </si>
  <si>
    <t xml:space="preserve">Generated on: 2024-06-03 15:05:25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</si>
</sst>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%"/>
    <numFmt numFmtId="167" formatCode="#,##0"/>
    <numFmt numFmtId="168" formatCode="#,##0"/>
    <numFmt numFmtId="169" formatCode="#,##0"/>
    <numFmt numFmtId="170" formatCode="#,##0"/>
  </numFmts>
  <fonts count="21">
    <font>
      <sz val="12"/>
      <color rgb="FF000000"/>
      <name val="Calibri"/>
      <family val="2"/>
      <charset val="1"/>
    </font>
    <font>
      <sz val="36"/>
      <color rgb="FF7F7F7F"/>
      <name val="Calibri"/>
      <family val="2"/>
    </font>
    <font>
      <sz val="76"/>
      <color rgb="FF000000"/>
      <name val="Calibri"/>
      <family val="2"/>
      <b/>
    </font>
    <font>
      <sz val="64"/>
      <color rgb="FF9CBEBD"/>
      <name val="Calibri"/>
      <family val="2"/>
      <b/>
    </font>
    <font>
      <sz val="11"/>
      <color rgb="FF000000"/>
      <name val="Calibri"/>
      <family val="2"/>
      <b/>
    </font>
    <font>
      <sz val="18"/>
      <color rgb="FF000000"/>
      <name val="Calibri"/>
      <family val="2"/>
      <b/>
    </font>
    <font>
      <sz val="12"/>
      <color rgb="FF000000"/>
      <name val="Calibri"/>
      <family val="2"/>
      <b/>
    </font>
    <font>
      <sz val="14"/>
      <color rgb="FF000000"/>
      <name val="Calibri"/>
      <family val="2"/>
      <i/>
    </font>
    <font>
      <sz val="14"/>
      <color rgb="FF000000"/>
      <name val="Calibri"/>
      <family val="2"/>
      <b/>
      <i/>
    </font>
    <font>
      <sz val="11"/>
      <color rgb="FF000000"/>
      <name val="Calibri"/>
      <family val="2"/>
      <b/>
      <i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8"/>
      <color theme="0"/>
      <name val="Calibri"/>
      <family val="2"/>
      <scheme val="minor"/>
      <b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  <b/>
    </font>
    <font>
      <sz val="12"/>
      <color rgb="FF000000"/>
      <name val="Calibri"/>
      <family val="2"/>
      <scheme val="minor"/>
    </font>
    <font>
      <sz val="36"/>
      <color rgb="FF7F7F7F"/>
      <name val="Calibri"/>
    </font>
    <font>
      <sz val="76"/>
      <color rgb="FF000000"/>
      <name val="Calibri"/>
      <b/>
    </font>
    <font>
      <sz val="64"/>
      <color rgb="FF073763"/>
      <name val="Calibri"/>
      <b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EB9C"/>
      </patternFill>
    </fill>
    <fill>
      <patternFill patternType="solid">
        <fgColor rgb="FFBFBFBF"/>
        <bgColor rgb="FF9CBEBD"/>
      </patternFill>
    </fill>
    <fill>
      <patternFill patternType="solid">
        <fgColor rgb="FF0737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right style="thick">
        <color rgb="FFE7E6E6"/>
      </right>
    </border>
    <border>
      <left style="thick">
        <color theme="2"/>
      </left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49" fontId="4" fillId="2" borderId="1" xfId="0" applyFont="1" applyNumberFormat="1" applyFill="1" applyBorder="1" applyAlignment="1">
      <alignment horizontal="left" vertical="center" wrapText="1"/>
    </xf>
    <xf numFmtId="49" fontId="5" fillId="0" borderId="0" xfId="0" applyFont="1" applyNumberFormat="1" applyAlignment="1">
      <alignment horizontal="center" vertical="center"/>
    </xf>
    <xf numFmtId="0" fontId="6" fillId="0" borderId="0" xfId="0" applyFont="1"/>
    <xf numFmtId="49" fontId="7" fillId="0" borderId="0" xfId="0" applyFont="1" applyNumberFormat="1"/>
    <xf numFmtId="49" fontId="7" fillId="0" borderId="0" xfId="0" applyFont="1" applyNumberFormat="1" applyAlignment="1">
      <alignment horizontal="center"/>
    </xf>
    <xf numFmtId="0" fontId="8" fillId="0" borderId="0" xfId="0" applyFont="1"/>
    <xf numFmtId="3" fontId="7" fillId="0" borderId="0" xfId="0" applyFont="1" applyNumberFormat="1" applyAlignment="1">
      <alignment horizontal="left"/>
    </xf>
    <xf numFmtId="0" fontId="7" fillId="0" borderId="2" xfId="0" applyFont="1" applyBorder="1"/>
    <xf numFmtId="9" fontId="7" fillId="0" borderId="0" xfId="0" applyFont="1" applyNumberFormat="1"/>
    <xf numFmtId="9" fontId="7" fillId="0" borderId="2" xfId="0" applyFont="1" applyNumberFormat="1" applyBorder="1"/>
    <xf numFmtId="3" fontId="7" fillId="0" borderId="0" xfId="0" applyFont="1" applyNumberFormat="1"/>
    <xf numFmtId="0" fontId="7" fillId="0" borderId="0" xfId="0" applyFont="1" applyAlignment="1">
      <alignment horizontal="center"/>
    </xf>
    <xf numFmtId="3" fontId="7" fillId="0" borderId="2" xfId="0" applyFont="1" applyNumberFormat="1" applyBorder="1"/>
    <xf numFmtId="3" fontId="7" fillId="0" borderId="0" xfId="0" applyFont="1" applyNumberFormat="1" applyAlignment="1">
      <alignment horizontal="right"/>
    </xf>
    <xf numFmtId="0" fontId="9" fillId="2" borderId="1" xfId="0" applyFont="1" applyFill="1" applyBorder="1" applyAlignment="1">
      <alignment horizontal="center" vertical="center" wrapText="1"/>
    </xf>
    <xf numFmtId="9" fontId="9" fillId="2" borderId="1" xfId="0" applyFont="1" applyNumberFormat="1" applyFill="1" applyBorder="1" applyAlignment="1">
      <alignment horizontal="center" vertical="center" wrapText="1"/>
    </xf>
    <xf numFmtId="49" fontId="10" fillId="0" borderId="0" xfId="0" applyFont="1" applyNumberFormat="1" applyAlignment="1">
      <alignment horizontal="right"/>
    </xf>
    <xf numFmtId="0" fontId="10" fillId="0" borderId="0" xfId="0" applyFont="1" applyAlignment="1">
      <alignment horizontal="right"/>
    </xf>
    <xf numFmtId="3" fontId="10" fillId="0" borderId="0" xfId="0" applyFont="1" applyNumberFormat="1" applyAlignment="1">
      <alignment horizontal="right"/>
    </xf>
    <xf numFmtId="0" fontId="10" fillId="0" borderId="2" xfId="0" applyFont="1" applyBorder="1" applyAlignment="1">
      <alignment horizontal="right"/>
    </xf>
    <xf numFmtId="9" fontId="10" fillId="0" borderId="0" xfId="0" applyFont="1" applyNumberFormat="1" applyAlignment="1">
      <alignment horizontal="right"/>
    </xf>
    <xf numFmtId="9" fontId="11" fillId="0" borderId="0" xfId="0" applyFont="1" applyNumberFormat="1"/>
    <xf numFmtId="9" fontId="11" fillId="0" borderId="2" xfId="0" applyFont="1" applyNumberFormat="1" applyBorder="1"/>
    <xf numFmtId="3" fontId="11" fillId="0" borderId="0" xfId="0" applyFont="1" applyNumberFormat="1"/>
    <xf numFmtId="0" fontId="11" fillId="0" borderId="0" xfId="0" applyFont="1" applyAlignment="1">
      <alignment horizontal="center"/>
    </xf>
    <xf numFmtId="3" fontId="11" fillId="0" borderId="2" xfId="0" applyFont="1" applyNumberFormat="1" applyBorder="1"/>
    <xf numFmtId="49" fontId="10" fillId="0" borderId="0" xfId="0" applyFont="1" applyNumberFormat="1" applyAlignment="1">
      <alignment horizontal="left"/>
    </xf>
    <xf numFmtId="0" fontId="10" fillId="0" borderId="0" xfId="0" applyFont="1" applyAlignment="1">
      <alignment horizontal="left"/>
    </xf>
    <xf numFmtId="3" fontId="10" fillId="0" borderId="0" xfId="0" applyFont="1" applyNumberFormat="1" applyAlignment="1">
      <alignment horizontal="left"/>
    </xf>
    <xf numFmtId="0" fontId="10" fillId="0" borderId="2" xfId="0" applyFont="1" applyBorder="1" applyAlignment="1">
      <alignment horizontal="left"/>
    </xf>
    <xf numFmtId="9" fontId="10" fillId="0" borderId="0" xfId="0" applyFont="1" applyNumberFormat="1" applyAlignment="1">
      <alignment horizontal="left"/>
    </xf>
    <xf numFmtId="9" fontId="11" fillId="0" borderId="0" xfId="0" applyFont="1" applyNumberFormat="1" applyAlignment="1">
      <alignment horizontal="left"/>
    </xf>
    <xf numFmtId="9" fontId="11" fillId="0" borderId="2" xfId="0" applyFont="1" applyNumberFormat="1" applyBorder="1" applyAlignment="1">
      <alignment horizontal="left"/>
    </xf>
    <xf numFmtId="3" fontId="11" fillId="0" borderId="0" xfId="0" applyFont="1" applyNumberFormat="1" applyAlignment="1">
      <alignment horizontal="left"/>
    </xf>
    <xf numFmtId="0" fontId="11" fillId="0" borderId="0" xfId="0" applyFont="1" applyAlignment="1">
      <alignment horizontal="left"/>
    </xf>
    <xf numFmtId="3" fontId="11" fillId="0" borderId="2" xfId="0" applyFont="1" applyNumberFormat="1" applyBorder="1" applyAlignment="1">
      <alignment horizontal="left"/>
    </xf>
    <xf numFmtId="3" fontId="12" fillId="0" borderId="0" xfId="0" applyFont="1" applyNumberFormat="1" applyAlignment="1">
      <alignment horizontal="left"/>
    </xf>
    <xf numFmtId="49" fontId="12" fillId="0" borderId="0" xfId="0" applyFont="1" applyNumberFormat="1" applyAlignment="1">
      <alignment horizontal="left"/>
    </xf>
    <xf numFmtId="9" fontId="10" fillId="0" borderId="2" xfId="0" applyFont="1" applyNumberFormat="1" applyBorder="1" applyAlignment="1">
      <alignment horizontal="left"/>
    </xf>
    <xf numFmtId="49" fontId="4" fillId="3" borderId="0" xfId="0" applyFont="1" applyNumberFormat="1" applyFill="1" applyAlignment="1">
      <alignment horizontal="center" vertical="center"/>
    </xf>
    <xf numFmtId="3" fontId="12" fillId="0" borderId="0" xfId="0" applyFont="1" applyNumberFormat="1"/>
    <xf numFmtId="0" fontId="4" fillId="3" borderId="0" xfId="0" applyFont="1" applyFill="1" applyAlignment="1">
      <alignment horizontal="center" vertical="center"/>
    </xf>
    <xf numFmtId="3" fontId="4" fillId="3" borderId="0" xfId="0" applyFont="1" applyNumberForma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11" fillId="3" borderId="0" xfId="0" applyFont="1" applyNumberFormat="1" applyFill="1" applyAlignment="1">
      <alignment horizontal="center" vertical="center" wrapText="1"/>
    </xf>
    <xf numFmtId="3" fontId="6" fillId="3" borderId="2" xfId="0" applyFont="1" applyNumberFormat="1" applyFill="1" applyBorder="1" applyAlignment="1">
      <alignment horizontal="center" vertical="center" wrapText="1"/>
    </xf>
    <xf numFmtId="3" fontId="6" fillId="3" borderId="0" xfId="0" applyFont="1" applyNumberFormat="1" applyFill="1" applyAlignment="1">
      <alignment textRotation="90" horizontal="center" vertical="center"/>
    </xf>
    <xf numFmtId="49" fontId="12" fillId="0" borderId="0" xfId="0" applyFont="1" applyNumberFormat="1"/>
    <xf numFmtId="3" fontId="11" fillId="0" borderId="0" xfId="0" applyFont="1" applyNumberFormat="1" applyAlignment="1">
      <alignment horizontal="center"/>
    </xf>
    <xf numFmtId="3" fontId="13" fillId="4" borderId="3" xfId="0" applyFont="1" applyNumberFormat="1" applyFill="1" applyBorder="1" applyAlignment="1">
      <alignment vertical="center"/>
    </xf>
    <xf numFmtId="3" fontId="14" fillId="4" borderId="0" xfId="0" applyFont="1" applyNumberFormat="1" applyFill="1" applyAlignment="1">
      <alignment vertical="center"/>
    </xf>
    <xf numFmtId="3" fontId="13" fillId="4" borderId="0" xfId="0" applyFont="1" applyNumberFormat="1" applyFill="1" applyAlignment="1">
      <alignment vertical="center"/>
    </xf>
    <xf numFmtId="3" fontId="15" fillId="5" borderId="0" xfId="0" applyFont="1" applyNumberFormat="1" applyFill="1" applyAlignment="1">
      <alignment horizontal="center" vertical="center" wrapText="1"/>
    </xf>
    <xf numFmtId="10" fontId="16" fillId="5" borderId="3" xfId="0" applyFont="1" applyNumberFormat="1" applyFill="1" applyBorder="1" applyAlignment="1">
      <alignment textRotation="90" horizontal="center" vertical="center" wrapText="1"/>
    </xf>
    <xf numFmtId="10" fontId="16" fillId="5" borderId="0" xfId="0" applyFont="1" applyNumberFormat="1" applyFill="1" applyAlignment="1">
      <alignment textRotation="90" horizontal="center" vertical="center" wrapText="1"/>
    </xf>
    <xf numFmtId="2" fontId="17" fillId="6" borderId="3" xfId="0" applyFont="1" applyNumberFormat="1" applyFill="1" applyBorder="1" applyAlignment="1">
      <alignment horizontal="center" vertical="center" wrapText="1"/>
    </xf>
    <xf numFmtId="9" fontId="12" fillId="5" borderId="0" xfId="0" applyFont="1" applyNumberFormat="1" applyFill="1" applyAlignment="1">
      <alignment horizontal="center" vertical="center" wrapText="1"/>
    </xf>
    <xf numFmtId="49" fontId="5" fillId="0" borderId="0" xfId="0" applyFont="1" applyNumberFormat="1" applyAlignment="1">
      <alignment vertical="center"/>
    </xf>
    <xf numFmtId="166" fontId="12" fillId="0" borderId="0" xfId="0" applyFont="1" applyNumberFormat="1"/>
    <xf numFmtId="167" fontId="11" fillId="0" borderId="0" xfId="0" applyFont="1" applyNumberFormat="1"/>
    <xf numFmtId="167" fontId="11" fillId="0" borderId="2" xfId="0" applyFont="1" applyNumberFormat="1" applyBorder="1"/>
    <xf numFmtId="167" fontId="12" fillId="0" borderId="0" xfId="0" applyFont="1" applyNumberFormat="1"/>
    <xf numFmtId="167" fontId="12" fillId="0" borderId="0" xfId="0" applyFont="1" applyNumberFormat="1" applyAlignment="1">
      <alignment horizontal="right"/>
    </xf>
    <xf numFmtId="168" fontId="18" fillId="0" borderId="0" xfId="0" applyFont="1" applyNumberFormat="1" applyAlignment="1">
      <alignment horizontal="left" vertical="center"/>
    </xf>
    <xf numFmtId="169" fontId="19" fillId="0" borderId="0" xfId="0" applyFont="1" applyNumberFormat="1" applyAlignment="1">
      <alignment horizontal="left" vertical="center"/>
    </xf>
    <xf numFmtId="170" fontId="20" fillId="0" borderId="0" xfId="0" applyFont="1" applyNumberFormat="1" applyAlignment="1">
      <alignment horizontal="left" vertical="center"/>
    </xf>
  </cellXfs>
  <cellStyles count="1">
    <cellStyle name="Normal" xfId="0" builtinId="0"/>
  </cellStyles>
  <dxfs count="5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E69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0A7"/>
      <rgbColor rgb="FFFFEB9C"/>
      <rgbColor rgb="FF9CBEB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Normal="100" workbookViewId="0"/>
  </sheetViews>
  <sheetFormatPr defaultRowHeight="15.0" baseColWidth="10"/>
  <cols>
    <col min="1" max="1" width="4.83203125" hidden="0" customWidth="1"/>
  </cols>
  <sheetData>
    <row r="2" ht="47" customHeight="1">
      <c r="B2" s="67" t="s">
        <v>176</v>
      </c>
    </row>
    <row r="10" ht="97" customHeight="1">
      <c r="B10" s="68" t="s">
        <v>177</v>
      </c>
    </row>
    <row r="20" ht="82" customHeight="1">
      <c r="B20" s="69" t="s">
        <v>178</v>
      </c>
    </row>
    <row r="25">
      <c r="B25" t="s">
        <v>179</v>
      </c>
    </row>
    <row r="26">
      <c r="B26" t="s">
        <v>178</v>
      </c>
    </row>
    <row r="27">
      <c r="B27" t="s">
        <v>180</v>
      </c>
    </row>
    <row r="29">
      <c r="B29" t="s">
        <v>175</v>
      </c>
    </row>
  </sheetData>
  <pageMargins left="0.7" right="0.7" top="0.75" bottom="0.75" header="0.3" footer="0.511811023622047"/>
  <pageSetup orientation="portrait" horizontalDpi="300" verticalDpi="300"/>
  <headerFooter differentOddEven="0" differentFirst="0" scaleWithDoc="0" alignWithMargins="0">
    <oddHeader>&amp;L&amp;10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workbookViewId="0">
      <selection activeCell="E3" sqref="E3"/>
    </sheetView>
  </sheetViews>
  <sheetFormatPr defaultRowHeight="15.0" baseColWidth="10"/>
  <cols>
    <col min="1" max="1" width="30.83203125" hidden="0" customWidth="1"/>
    <col min="2" max="2" width="25.83203125" hidden="0" customWidth="1"/>
    <col min="3" max="3" width="6.83203125" hidden="0" customWidth="1"/>
    <col min="4" max="4" width="7.83203125" hidden="0" customWidth="1"/>
    <col min="5" max="5" width="20.83203125" hidden="0" customWidth="1"/>
    <col min="6" max="6" width="38.83203125" hidden="0" customWidth="1"/>
    <col min="7" max="7" width="12.83203125" hidden="0" customWidth="1"/>
    <col min="8" max="8" width="12.83203125" hidden="0" customWidth="1"/>
    <col min="84" max="84" width="11.83203125" hidden="0" customWidth="1"/>
    <col min="85" max="85" width="11.83203125" hidden="0" customWidth="1"/>
    <col min="86" max="86" width="11.83203125" hidden="0" customWidth="1"/>
    <col min="87" max="87" width="14.83203125" hidden="0" customWidth="1"/>
    <col min="88" max="88" width="11.83203125" hidden="0" customWidth="1"/>
    <col min="89" max="89" width="11.83203125" hidden="0" customWidth="1"/>
    <col min="90" max="90" width="11.83203125" hidden="0" customWidth="1"/>
    <col min="91" max="91" width="11.83203125" hidden="0" customWidth="1"/>
    <col min="92" max="92" width="11.83203125" hidden="0" customWidth="1"/>
    <col min="93" max="93" width="14.83203125" hidden="0" customWidth="1"/>
    <col min="94" max="94" width="11.83203125" hidden="0" customWidth="1"/>
    <col min="95" max="95" width="11.83203125" hidden="0" customWidth="1"/>
    <col min="96" max="96" width="11.83203125" hidden="0" customWidth="1"/>
    <col min="97" max="97" width="11.83203125" hidden="0" customWidth="1"/>
    <col min="98" max="98" width="11.83203125" hidden="0" customWidth="1"/>
    <col min="99" max="99" width="14.83203125" hidden="0" customWidth="1"/>
    <col min="100" max="100" width="11.83203125" hidden="0" customWidth="1"/>
    <col min="101" max="101" width="8.83203125" hidden="0" customWidth="1"/>
    <col min="102" max="102" width="8.83203125" hidden="0" customWidth="1"/>
    <col min="103" max="103" width="8.83203125" hidden="0" customWidth="1"/>
    <col min="104" max="104" width="8.83203125" hidden="0" customWidth="1"/>
    <col min="105" max="105" width="8.83203125" hidden="0" customWidth="1"/>
    <col min="106" max="106" width="8.83203125" hidden="0" customWidth="1"/>
    <col min="107" max="107" width="8.83203125" hidden="0" customWidth="1"/>
    <col min="108" max="108" width="8.83203125" hidden="0" customWidth="1"/>
    <col min="109" max="109" width="8.83203125" hidden="0" customWidth="1"/>
    <col min="110" max="110" width="8.83203125" hidden="0" customWidth="1"/>
    <col min="111" max="111" width="8.83203125" hidden="0" customWidth="1"/>
    <col min="112" max="112" width="8.83203125" hidden="0" customWidth="1"/>
    <col min="113" max="113" width="8.83203125" hidden="0" customWidth="1"/>
    <col min="114" max="114" width="8.83203125" hidden="0" customWidth="1"/>
    <col min="115" max="115" width="8.83203125" hidden="0" customWidth="1"/>
    <col min="116" max="116" width="8.83203125" hidden="0" customWidth="1"/>
    <col min="117" max="117" width="8.83203125" hidden="0" customWidth="1"/>
    <col min="118" max="118" width="8.83203125" hidden="0" customWidth="1"/>
    <col min="119" max="119" width="8.83203125" hidden="0" customWidth="1"/>
    <col min="120" max="120" width="8.83203125" hidden="0" customWidth="1"/>
    <col min="121" max="121" width="8.83203125" hidden="0" customWidth="1"/>
    <col min="122" max="122" width="8.83203125" hidden="0" customWidth="1"/>
    <col min="123" max="123" width="8.83203125" hidden="0" customWidth="1"/>
    <col min="124" max="124" width="8.83203125" hidden="0" customWidth="1"/>
    <col min="125" max="125" width="8.83203125" hidden="0" customWidth="1"/>
    <col min="126" max="126" width="8.83203125" hidden="0" customWidth="1"/>
    <col min="127" max="127" width="8.83203125" hidden="0" customWidth="1"/>
    <col min="128" max="128" width="8.83203125" hidden="0" customWidth="1"/>
    <col min="129" max="129" width="8.83203125" hidden="0" customWidth="1"/>
    <col min="130" max="130" width="8.83203125" hidden="0" customWidth="1"/>
    <col min="131" max="131" width="8.83203125" hidden="0" customWidth="1"/>
    <col min="132" max="132" width="8.83203125" hidden="0" customWidth="1"/>
    <col min="133" max="133" width="8.83203125" hidden="0" customWidth="1"/>
    <col min="134" max="134" width="8.83203125" hidden="0" customWidth="1"/>
    <col min="135" max="135" width="8.83203125" hidden="0" customWidth="1"/>
    <col min="136" max="136" width="8.83203125" hidden="0" customWidth="1"/>
    <col min="137" max="137" width="8.83203125" hidden="0" customWidth="1"/>
    <col min="138" max="138" width="8.83203125" hidden="0" customWidth="1"/>
    <col min="139" max="139" width="8.83203125" hidden="0" customWidth="1"/>
    <col min="140" max="140" width="8.83203125" hidden="0" customWidth="1"/>
    <col min="141" max="141" width="8.83203125" hidden="0" customWidth="1"/>
    <col min="142" max="142" width="8.83203125" hidden="0" customWidth="1"/>
    <col min="143" max="143" width="8.83203125" hidden="0" customWidth="1"/>
    <col min="144" max="144" width="8.83203125" hidden="0" customWidth="1"/>
    <col min="145" max="145" width="8.83203125" hidden="0" customWidth="1"/>
    <col min="146" max="146" width="8.83203125" hidden="0" customWidth="1"/>
    <col min="147" max="147" width="8.83203125" hidden="0" customWidth="1"/>
    <col min="148" max="148" width="8.83203125" hidden="0" customWidth="1"/>
    <col min="149" max="149" width="8.83203125" hidden="0" customWidth="1"/>
    <col min="150" max="150" width="8.83203125" hidden="0" customWidth="1"/>
    <col min="151" max="151" width="8.83203125" hidden="0" customWidth="1"/>
    <col min="152" max="152" width="8.83203125" hidden="0" customWidth="1"/>
    <col min="153" max="153" width="8.83203125" hidden="0" customWidth="1"/>
    <col min="154" max="154" width="8.83203125" hidden="0" customWidth="1"/>
    <col min="155" max="155" width="8.83203125" hidden="0" customWidth="1"/>
    <col min="156" max="156" width="8.83203125" hidden="0" customWidth="1"/>
    <col min="157" max="157" width="8.83203125" hidden="0" customWidth="1"/>
    <col min="158" max="158" width="8.83203125" hidden="0" customWidth="1"/>
    <col min="159" max="159" width="8.83203125" hidden="0" customWidth="1"/>
    <col min="160" max="160" width="8.83203125" hidden="0" customWidth="1"/>
    <col min="161" max="161" width="8.83203125" hidden="0" customWidth="1"/>
    <col min="162" max="162" width="8.83203125" hidden="0" customWidth="1"/>
    <col min="163" max="163" width="8.83203125" hidden="0" customWidth="1"/>
    <col min="164" max="164" width="8.83203125" hidden="0" customWidth="1"/>
    <col min="165" max="165" width="8.83203125" hidden="0" customWidth="1"/>
    <col min="166" max="166" width="8.83203125" hidden="0" customWidth="1"/>
    <col min="167" max="167" width="8.83203125" hidden="0" customWidth="1"/>
    <col min="168" max="168" width="8.83203125" hidden="0" customWidth="1"/>
    <col min="169" max="169" width="8.83203125" hidden="0" customWidth="1"/>
    <col min="170" max="170" width="8.83203125" hidden="0" customWidth="1"/>
    <col min="171" max="171" width="8.83203125" hidden="0" customWidth="1"/>
    <col min="172" max="172" width="8.83203125" hidden="0" customWidth="1"/>
    <col min="173" max="173" width="8.83203125" hidden="0" customWidth="1"/>
    <col min="174" max="174" width="8.83203125" hidden="0" customWidth="1"/>
    <col min="175" max="175" width="8.83203125" hidden="0" customWidth="1"/>
  </cols>
  <sheetData>
    <row r="1" ht="30.75" customHeight="1">
      <c r="A1" s="61" t="s">
        <v>4</v>
      </c>
      <c r="B1" s="61"/>
      <c r="C1" s="5"/>
      <c r="D1" s="5"/>
      <c r="E1" s="5"/>
      <c r="F1" s="6"/>
      <c r="G1" s="54"/>
      <c r="H1" s="55"/>
      <c r="I1" s="53" t="s">
        <v>5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5"/>
      <c r="CF1" s="53" t="s">
        <v>6</v>
      </c>
      <c r="CG1" s="54"/>
      <c r="CH1" s="54"/>
      <c r="CI1" s="54"/>
      <c r="CJ1" s="55"/>
      <c r="CK1" s="53"/>
      <c r="CL1" s="54"/>
      <c r="CM1" s="54"/>
      <c r="CN1" s="54"/>
      <c r="CO1" s="54"/>
      <c r="CP1" s="55"/>
      <c r="CQ1" s="53"/>
      <c r="CR1" s="54"/>
      <c r="CS1" s="54"/>
      <c r="CT1" s="54"/>
      <c r="CU1" s="54"/>
      <c r="CV1" s="55"/>
      <c r="CW1" s="53" t="s">
        <v>7</v>
      </c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</row>
    <row r="2" ht="19" customHeight="1">
      <c r="A2" s="7" t="s">
        <v>174</v>
      </c>
      <c r="B2" s="7" t="s">
        <v>175</v>
      </c>
      <c r="C2" s="8"/>
      <c r="D2" s="8"/>
      <c r="E2" s="8"/>
      <c r="F2" s="9"/>
      <c r="G2" s="10" t="s">
        <v>8</v>
      </c>
      <c r="H2" s="11"/>
      <c r="I2" s="12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3"/>
      <c r="CF2" s="14" t="s">
        <v>10</v>
      </c>
      <c r="CG2" s="14"/>
      <c r="CH2" s="15"/>
      <c r="CI2" s="12"/>
      <c r="CJ2" s="16"/>
      <c r="CK2" s="14" t="s">
        <v>11</v>
      </c>
      <c r="CL2" s="14"/>
      <c r="CM2" s="14"/>
      <c r="CN2" s="15"/>
      <c r="CO2" s="12"/>
      <c r="CP2" s="16"/>
      <c r="CQ2" s="14" t="s">
        <v>12</v>
      </c>
      <c r="CR2" s="14"/>
      <c r="CS2" s="14"/>
      <c r="CT2" s="15"/>
      <c r="CU2" s="12"/>
      <c r="CV2" s="16"/>
      <c r="CW2" s="14" t="s">
        <v>13</v>
      </c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</row>
    <row r="3" ht="117.75" customHeight="1">
      <c r="A3" s="4" t="s">
        <v>14</v>
      </c>
      <c r="B3" s="4"/>
      <c r="C3" s="8"/>
      <c r="D3" s="8"/>
      <c r="E3" s="8"/>
      <c r="F3" s="9"/>
      <c r="G3" s="17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3"/>
      <c r="CF3" s="14"/>
      <c r="CG3" s="14"/>
      <c r="CH3" s="18" t="s">
        <v>15</v>
      </c>
      <c r="CI3" s="19" t="s">
        <v>16</v>
      </c>
      <c r="CJ3" s="16"/>
      <c r="CK3" s="14"/>
      <c r="CL3" s="14"/>
      <c r="CM3" s="14"/>
      <c r="CN3" s="18" t="s">
        <v>15</v>
      </c>
      <c r="CO3" s="19" t="s">
        <v>16</v>
      </c>
      <c r="CP3" s="16"/>
      <c r="CQ3" s="14"/>
      <c r="CR3" s="14"/>
      <c r="CS3" s="14"/>
      <c r="CT3" s="18" t="s">
        <v>15</v>
      </c>
      <c r="CU3" s="19" t="s">
        <v>16</v>
      </c>
      <c r="CV3" s="16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</row>
    <row r="4" ht="0" customHeight="1">
      <c r="A4" s="20"/>
      <c r="B4" s="20"/>
      <c r="C4" s="20"/>
      <c r="D4" s="20"/>
      <c r="E4" s="20"/>
      <c r="F4" s="21"/>
      <c r="G4" s="22"/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6"/>
      <c r="CF4" s="27"/>
      <c r="CG4" s="27"/>
      <c r="CH4" s="28"/>
      <c r="CI4" s="25"/>
      <c r="CJ4" s="29"/>
      <c r="CK4" s="27"/>
      <c r="CL4" s="27"/>
      <c r="CM4" s="27"/>
      <c r="CN4" s="28"/>
      <c r="CO4" s="25"/>
      <c r="CP4" s="29"/>
      <c r="CQ4" s="27"/>
      <c r="CR4" s="27"/>
      <c r="CS4" s="27"/>
      <c r="CT4" s="28"/>
      <c r="CU4" s="25"/>
      <c r="CV4" s="29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</row>
    <row r="5" ht="0" customHeight="1">
      <c r="A5" s="30" t="s">
        <v>17</v>
      </c>
      <c r="B5" s="30" t="s">
        <v>17</v>
      </c>
      <c r="C5" s="30" t="s">
        <v>17</v>
      </c>
      <c r="D5" s="30" t="s">
        <v>17</v>
      </c>
      <c r="E5" s="30" t="s">
        <v>17</v>
      </c>
      <c r="F5" s="31" t="s">
        <v>17</v>
      </c>
      <c r="G5" s="32" t="s">
        <v>17</v>
      </c>
      <c r="H5" s="33" t="s">
        <v>17</v>
      </c>
      <c r="I5" s="34" t="s">
        <v>17</v>
      </c>
      <c r="J5" s="34" t="s">
        <v>17</v>
      </c>
      <c r="K5" s="34" t="s">
        <v>17</v>
      </c>
      <c r="L5" s="34" t="s">
        <v>17</v>
      </c>
      <c r="M5" s="34" t="s">
        <v>17</v>
      </c>
      <c r="N5" s="34" t="s">
        <v>17</v>
      </c>
      <c r="O5" s="34" t="s">
        <v>17</v>
      </c>
      <c r="P5" s="34" t="s">
        <v>17</v>
      </c>
      <c r="Q5" s="34" t="s">
        <v>17</v>
      </c>
      <c r="R5" s="34" t="s">
        <v>17</v>
      </c>
      <c r="S5" s="34" t="s">
        <v>17</v>
      </c>
      <c r="T5" s="34" t="s">
        <v>17</v>
      </c>
      <c r="U5" s="35" t="s">
        <v>17</v>
      </c>
      <c r="V5" s="35" t="s">
        <v>17</v>
      </c>
      <c r="W5" s="35" t="s">
        <v>17</v>
      </c>
      <c r="X5" s="35" t="s">
        <v>17</v>
      </c>
      <c r="Y5" s="35" t="s">
        <v>17</v>
      </c>
      <c r="Z5" s="35" t="s">
        <v>17</v>
      </c>
      <c r="AA5" s="35" t="s">
        <v>17</v>
      </c>
      <c r="AB5" s="35" t="s">
        <v>17</v>
      </c>
      <c r="AC5" s="35" t="s">
        <v>17</v>
      </c>
      <c r="AD5" s="35" t="s">
        <v>17</v>
      </c>
      <c r="AE5" s="35" t="s">
        <v>17</v>
      </c>
      <c r="AF5" s="35" t="s">
        <v>17</v>
      </c>
      <c r="AG5" s="35" t="s">
        <v>17</v>
      </c>
      <c r="AH5" s="35" t="s">
        <v>17</v>
      </c>
      <c r="AI5" s="35" t="s">
        <v>17</v>
      </c>
      <c r="AJ5" s="35" t="s">
        <v>17</v>
      </c>
      <c r="AK5" s="35" t="s">
        <v>17</v>
      </c>
      <c r="AL5" s="35" t="s">
        <v>17</v>
      </c>
      <c r="AM5" s="35" t="s">
        <v>17</v>
      </c>
      <c r="AN5" s="35" t="s">
        <v>17</v>
      </c>
      <c r="AO5" s="35" t="s">
        <v>17</v>
      </c>
      <c r="AP5" s="35" t="s">
        <v>17</v>
      </c>
      <c r="AQ5" s="35" t="s">
        <v>17</v>
      </c>
      <c r="AR5" s="35" t="s">
        <v>17</v>
      </c>
      <c r="AS5" s="35" t="s">
        <v>17</v>
      </c>
      <c r="AT5" s="35" t="s">
        <v>17</v>
      </c>
      <c r="AU5" s="35" t="s">
        <v>17</v>
      </c>
      <c r="AV5" s="35" t="s">
        <v>17</v>
      </c>
      <c r="AW5" s="35" t="s">
        <v>17</v>
      </c>
      <c r="AX5" s="35" t="s">
        <v>17</v>
      </c>
      <c r="AY5" s="35" t="s">
        <v>17</v>
      </c>
      <c r="AZ5" s="35" t="s">
        <v>17</v>
      </c>
      <c r="BA5" s="35" t="s">
        <v>17</v>
      </c>
      <c r="BB5" s="35" t="s">
        <v>17</v>
      </c>
      <c r="BC5" s="35" t="s">
        <v>17</v>
      </c>
      <c r="BD5" s="35" t="s">
        <v>17</v>
      </c>
      <c r="BE5" s="35" t="s">
        <v>17</v>
      </c>
      <c r="BF5" s="35" t="s">
        <v>17</v>
      </c>
      <c r="BG5" s="35" t="s">
        <v>17</v>
      </c>
      <c r="BH5" s="35" t="s">
        <v>17</v>
      </c>
      <c r="BI5" s="35" t="s">
        <v>17</v>
      </c>
      <c r="BJ5" s="35" t="s">
        <v>17</v>
      </c>
      <c r="BK5" s="35" t="s">
        <v>17</v>
      </c>
      <c r="BL5" s="35" t="s">
        <v>17</v>
      </c>
      <c r="BM5" s="35" t="s">
        <v>17</v>
      </c>
      <c r="BN5" s="35" t="s">
        <v>17</v>
      </c>
      <c r="BO5" s="35" t="s">
        <v>17</v>
      </c>
      <c r="BP5" s="35" t="s">
        <v>17</v>
      </c>
      <c r="BQ5" s="35" t="s">
        <v>17</v>
      </c>
      <c r="BR5" s="35" t="s">
        <v>17</v>
      </c>
      <c r="BS5" s="35" t="s">
        <v>17</v>
      </c>
      <c r="BT5" s="35" t="s">
        <v>17</v>
      </c>
      <c r="BU5" s="35" t="s">
        <v>17</v>
      </c>
      <c r="BV5" s="35" t="s">
        <v>17</v>
      </c>
      <c r="BW5" s="35" t="s">
        <v>17</v>
      </c>
      <c r="BX5" s="35" t="s">
        <v>17</v>
      </c>
      <c r="BY5" s="35" t="s">
        <v>17</v>
      </c>
      <c r="BZ5" s="35" t="s">
        <v>17</v>
      </c>
      <c r="CA5" s="35" t="s">
        <v>17</v>
      </c>
      <c r="CB5" s="35" t="s">
        <v>17</v>
      </c>
      <c r="CC5" s="35" t="s">
        <v>17</v>
      </c>
      <c r="CD5" s="35" t="s">
        <v>17</v>
      </c>
      <c r="CE5" s="36" t="s">
        <v>17</v>
      </c>
      <c r="CF5" s="37" t="s">
        <v>17</v>
      </c>
      <c r="CG5" s="37" t="s">
        <v>17</v>
      </c>
      <c r="CH5" s="38" t="s">
        <v>17</v>
      </c>
      <c r="CI5" s="35" t="s">
        <v>17</v>
      </c>
      <c r="CJ5" s="39" t="s">
        <v>18</v>
      </c>
      <c r="CK5" s="37" t="s">
        <v>17</v>
      </c>
      <c r="CL5" s="37" t="s">
        <v>17</v>
      </c>
      <c r="CM5" s="37" t="s">
        <v>17</v>
      </c>
      <c r="CN5" s="38" t="s">
        <v>17</v>
      </c>
      <c r="CO5" s="35" t="s">
        <v>17</v>
      </c>
      <c r="CP5" s="39" t="s">
        <v>18</v>
      </c>
      <c r="CQ5" s="37" t="s">
        <v>17</v>
      </c>
      <c r="CR5" s="37" t="s">
        <v>17</v>
      </c>
      <c r="CS5" s="37" t="s">
        <v>17</v>
      </c>
      <c r="CT5" s="38" t="s">
        <v>17</v>
      </c>
      <c r="CU5" s="35" t="s">
        <v>17</v>
      </c>
      <c r="CV5" s="39" t="s">
        <v>18</v>
      </c>
      <c r="CW5" s="40" t="s">
        <v>18</v>
      </c>
      <c r="CX5" s="40" t="s">
        <v>18</v>
      </c>
      <c r="CY5" s="40" t="s">
        <v>18</v>
      </c>
      <c r="CZ5" s="40" t="s">
        <v>18</v>
      </c>
      <c r="DA5" s="40" t="s">
        <v>18</v>
      </c>
      <c r="DB5" s="40" t="s">
        <v>18</v>
      </c>
      <c r="DC5" s="40" t="s">
        <v>18</v>
      </c>
      <c r="DD5" s="40" t="s">
        <v>18</v>
      </c>
      <c r="DE5" s="40" t="s">
        <v>18</v>
      </c>
      <c r="DF5" s="40" t="s">
        <v>18</v>
      </c>
      <c r="DG5" s="40" t="s">
        <v>18</v>
      </c>
      <c r="DH5" s="40" t="s">
        <v>18</v>
      </c>
      <c r="DI5" s="40" t="s">
        <v>18</v>
      </c>
      <c r="DJ5" s="40" t="s">
        <v>18</v>
      </c>
      <c r="DK5" s="40" t="s">
        <v>18</v>
      </c>
      <c r="DL5" s="40" t="s">
        <v>18</v>
      </c>
      <c r="DM5" s="40" t="s">
        <v>18</v>
      </c>
      <c r="DN5" s="40" t="s">
        <v>18</v>
      </c>
      <c r="DO5" s="40" t="s">
        <v>18</v>
      </c>
      <c r="DP5" s="40" t="s">
        <v>18</v>
      </c>
      <c r="DQ5" s="40" t="s">
        <v>18</v>
      </c>
      <c r="DR5" s="40" t="s">
        <v>18</v>
      </c>
      <c r="DS5" s="40" t="s">
        <v>18</v>
      </c>
      <c r="DT5" s="40" t="s">
        <v>18</v>
      </c>
      <c r="DU5" s="40" t="s">
        <v>18</v>
      </c>
      <c r="DV5" s="40" t="s">
        <v>18</v>
      </c>
      <c r="DW5" s="40" t="s">
        <v>18</v>
      </c>
      <c r="DX5" s="40" t="s">
        <v>18</v>
      </c>
      <c r="DY5" s="40" t="s">
        <v>18</v>
      </c>
      <c r="DZ5" s="40" t="s">
        <v>18</v>
      </c>
      <c r="EA5" s="40" t="s">
        <v>18</v>
      </c>
      <c r="EB5" s="40" t="s">
        <v>18</v>
      </c>
      <c r="EC5" s="40" t="s">
        <v>18</v>
      </c>
      <c r="ED5" s="40" t="s">
        <v>18</v>
      </c>
      <c r="EE5" s="40" t="s">
        <v>18</v>
      </c>
      <c r="EF5" s="40" t="s">
        <v>18</v>
      </c>
      <c r="EG5" s="40" t="s">
        <v>18</v>
      </c>
      <c r="EH5" s="40" t="s">
        <v>18</v>
      </c>
      <c r="EI5" s="40" t="s">
        <v>18</v>
      </c>
      <c r="EJ5" s="40" t="s">
        <v>18</v>
      </c>
      <c r="EK5" s="40" t="s">
        <v>18</v>
      </c>
      <c r="EL5" s="40" t="s">
        <v>18</v>
      </c>
      <c r="EM5" s="40" t="s">
        <v>18</v>
      </c>
      <c r="EN5" s="40" t="s">
        <v>18</v>
      </c>
      <c r="EO5" s="40" t="s">
        <v>18</v>
      </c>
      <c r="EP5" s="40" t="s">
        <v>18</v>
      </c>
      <c r="EQ5" s="40" t="s">
        <v>18</v>
      </c>
      <c r="ER5" s="40" t="s">
        <v>18</v>
      </c>
      <c r="ES5" s="40" t="s">
        <v>18</v>
      </c>
      <c r="ET5" s="40" t="s">
        <v>18</v>
      </c>
      <c r="EU5" s="40" t="s">
        <v>18</v>
      </c>
      <c r="EV5" s="40" t="s">
        <v>18</v>
      </c>
      <c r="EW5" s="40" t="s">
        <v>18</v>
      </c>
      <c r="EX5" s="40" t="s">
        <v>18</v>
      </c>
      <c r="EY5" s="40" t="s">
        <v>18</v>
      </c>
      <c r="EZ5" s="40" t="s">
        <v>18</v>
      </c>
      <c r="FA5" s="40" t="s">
        <v>18</v>
      </c>
      <c r="FB5" s="40" t="s">
        <v>18</v>
      </c>
      <c r="FC5" s="40" t="s">
        <v>18</v>
      </c>
      <c r="FD5" s="40" t="s">
        <v>18</v>
      </c>
      <c r="FE5" s="40" t="s">
        <v>18</v>
      </c>
      <c r="FF5" s="40" t="s">
        <v>18</v>
      </c>
      <c r="FG5" s="40" t="s">
        <v>18</v>
      </c>
      <c r="FH5" s="40" t="s">
        <v>18</v>
      </c>
      <c r="FI5" s="40" t="s">
        <v>18</v>
      </c>
      <c r="FJ5" s="40" t="s">
        <v>18</v>
      </c>
      <c r="FK5" s="40" t="s">
        <v>18</v>
      </c>
      <c r="FL5" s="40" t="s">
        <v>18</v>
      </c>
      <c r="FM5" s="40" t="s">
        <v>18</v>
      </c>
      <c r="FN5" s="40" t="s">
        <v>18</v>
      </c>
      <c r="FO5" s="40" t="s">
        <v>18</v>
      </c>
      <c r="FP5" s="40" t="s">
        <v>18</v>
      </c>
      <c r="FQ5" s="40" t="s">
        <v>18</v>
      </c>
      <c r="FR5" s="40" t="s">
        <v>18</v>
      </c>
      <c r="FS5" s="40" t="s">
        <v>18</v>
      </c>
    </row>
    <row r="6" ht="0" customHeight="1">
      <c r="A6" s="30" t="s">
        <v>19</v>
      </c>
      <c r="B6" s="30" t="s">
        <v>19</v>
      </c>
      <c r="C6" s="30" t="s">
        <v>19</v>
      </c>
      <c r="D6" s="30" t="s">
        <v>19</v>
      </c>
      <c r="E6" s="30" t="s">
        <v>19</v>
      </c>
      <c r="F6" s="31" t="s">
        <v>19</v>
      </c>
      <c r="G6" s="32" t="s">
        <v>20</v>
      </c>
      <c r="H6" s="33" t="s">
        <v>20</v>
      </c>
      <c r="I6" s="34" t="s">
        <v>21</v>
      </c>
      <c r="J6" s="34" t="s">
        <v>21</v>
      </c>
      <c r="K6" s="34" t="s">
        <v>21</v>
      </c>
      <c r="L6" s="34" t="s">
        <v>21</v>
      </c>
      <c r="M6" s="34" t="s">
        <v>21</v>
      </c>
      <c r="N6" s="34" t="s">
        <v>21</v>
      </c>
      <c r="O6" s="34" t="s">
        <v>21</v>
      </c>
      <c r="P6" s="34" t="s">
        <v>21</v>
      </c>
      <c r="Q6" s="34" t="s">
        <v>21</v>
      </c>
      <c r="R6" s="34" t="s">
        <v>21</v>
      </c>
      <c r="S6" s="34" t="s">
        <v>21</v>
      </c>
      <c r="T6" s="34" t="s">
        <v>21</v>
      </c>
      <c r="U6" s="35" t="s">
        <v>21</v>
      </c>
      <c r="V6" s="35" t="s">
        <v>21</v>
      </c>
      <c r="W6" s="35" t="s">
        <v>21</v>
      </c>
      <c r="X6" s="35" t="s">
        <v>21</v>
      </c>
      <c r="Y6" s="35" t="s">
        <v>21</v>
      </c>
      <c r="Z6" s="35" t="s">
        <v>21</v>
      </c>
      <c r="AA6" s="35" t="s">
        <v>21</v>
      </c>
      <c r="AB6" s="35" t="s">
        <v>21</v>
      </c>
      <c r="AC6" s="35" t="s">
        <v>21</v>
      </c>
      <c r="AD6" s="35" t="s">
        <v>21</v>
      </c>
      <c r="AE6" s="35" t="s">
        <v>21</v>
      </c>
      <c r="AF6" s="35" t="s">
        <v>21</v>
      </c>
      <c r="AG6" s="35" t="s">
        <v>21</v>
      </c>
      <c r="AH6" s="35" t="s">
        <v>21</v>
      </c>
      <c r="AI6" s="35" t="s">
        <v>21</v>
      </c>
      <c r="AJ6" s="35" t="s">
        <v>21</v>
      </c>
      <c r="AK6" s="35" t="s">
        <v>21</v>
      </c>
      <c r="AL6" s="35" t="s">
        <v>21</v>
      </c>
      <c r="AM6" s="35" t="s">
        <v>21</v>
      </c>
      <c r="AN6" s="35" t="s">
        <v>21</v>
      </c>
      <c r="AO6" s="35" t="s">
        <v>21</v>
      </c>
      <c r="AP6" s="35" t="s">
        <v>21</v>
      </c>
      <c r="AQ6" s="35" t="s">
        <v>21</v>
      </c>
      <c r="AR6" s="35" t="s">
        <v>21</v>
      </c>
      <c r="AS6" s="35" t="s">
        <v>21</v>
      </c>
      <c r="AT6" s="35" t="s">
        <v>21</v>
      </c>
      <c r="AU6" s="35" t="s">
        <v>21</v>
      </c>
      <c r="AV6" s="35" t="s">
        <v>21</v>
      </c>
      <c r="AW6" s="35" t="s">
        <v>21</v>
      </c>
      <c r="AX6" s="35" t="s">
        <v>21</v>
      </c>
      <c r="AY6" s="35" t="s">
        <v>21</v>
      </c>
      <c r="AZ6" s="35" t="s">
        <v>21</v>
      </c>
      <c r="BA6" s="35" t="s">
        <v>21</v>
      </c>
      <c r="BB6" s="35" t="s">
        <v>21</v>
      </c>
      <c r="BC6" s="35" t="s">
        <v>21</v>
      </c>
      <c r="BD6" s="35" t="s">
        <v>21</v>
      </c>
      <c r="BE6" s="35" t="s">
        <v>21</v>
      </c>
      <c r="BF6" s="35" t="s">
        <v>21</v>
      </c>
      <c r="BG6" s="35" t="s">
        <v>21</v>
      </c>
      <c r="BH6" s="35" t="s">
        <v>21</v>
      </c>
      <c r="BI6" s="35" t="s">
        <v>21</v>
      </c>
      <c r="BJ6" s="35" t="s">
        <v>21</v>
      </c>
      <c r="BK6" s="35" t="s">
        <v>21</v>
      </c>
      <c r="BL6" s="35" t="s">
        <v>21</v>
      </c>
      <c r="BM6" s="35" t="s">
        <v>21</v>
      </c>
      <c r="BN6" s="35" t="s">
        <v>21</v>
      </c>
      <c r="BO6" s="35" t="s">
        <v>21</v>
      </c>
      <c r="BP6" s="35" t="s">
        <v>21</v>
      </c>
      <c r="BQ6" s="35" t="s">
        <v>21</v>
      </c>
      <c r="BR6" s="35" t="s">
        <v>21</v>
      </c>
      <c r="BS6" s="35" t="s">
        <v>21</v>
      </c>
      <c r="BT6" s="35" t="s">
        <v>21</v>
      </c>
      <c r="BU6" s="35" t="s">
        <v>21</v>
      </c>
      <c r="BV6" s="35" t="s">
        <v>21</v>
      </c>
      <c r="BW6" s="35" t="s">
        <v>21</v>
      </c>
      <c r="BX6" s="35" t="s">
        <v>21</v>
      </c>
      <c r="BY6" s="35" t="s">
        <v>21</v>
      </c>
      <c r="BZ6" s="35" t="s">
        <v>21</v>
      </c>
      <c r="CA6" s="35" t="s">
        <v>21</v>
      </c>
      <c r="CB6" s="35" t="s">
        <v>21</v>
      </c>
      <c r="CC6" s="35" t="s">
        <v>21</v>
      </c>
      <c r="CD6" s="35" t="s">
        <v>21</v>
      </c>
      <c r="CE6" s="36" t="s">
        <v>21</v>
      </c>
      <c r="CF6" s="37" t="s">
        <v>20</v>
      </c>
      <c r="CG6" s="37" t="s">
        <v>20</v>
      </c>
      <c r="CH6" s="38" t="s">
        <v>22</v>
      </c>
      <c r="CI6" s="35" t="s">
        <v>22</v>
      </c>
      <c r="CJ6" s="39" t="s">
        <v>23</v>
      </c>
      <c r="CK6" s="37" t="s">
        <v>20</v>
      </c>
      <c r="CL6" s="37" t="s">
        <v>20</v>
      </c>
      <c r="CM6" s="37" t="s">
        <v>20</v>
      </c>
      <c r="CN6" s="38" t="s">
        <v>22</v>
      </c>
      <c r="CO6" s="35" t="s">
        <v>22</v>
      </c>
      <c r="CP6" s="39" t="s">
        <v>23</v>
      </c>
      <c r="CQ6" s="37" t="s">
        <v>20</v>
      </c>
      <c r="CR6" s="37" t="s">
        <v>20</v>
      </c>
      <c r="CS6" s="37" t="s">
        <v>20</v>
      </c>
      <c r="CT6" s="38" t="s">
        <v>22</v>
      </c>
      <c r="CU6" s="35" t="s">
        <v>22</v>
      </c>
      <c r="CV6" s="39" t="s">
        <v>23</v>
      </c>
      <c r="CW6" s="40" t="s">
        <v>23</v>
      </c>
      <c r="CX6" s="40" t="s">
        <v>23</v>
      </c>
      <c r="CY6" s="40" t="s">
        <v>23</v>
      </c>
      <c r="CZ6" s="40" t="s">
        <v>23</v>
      </c>
      <c r="DA6" s="40" t="s">
        <v>23</v>
      </c>
      <c r="DB6" s="40" t="s">
        <v>23</v>
      </c>
      <c r="DC6" s="40" t="s">
        <v>23</v>
      </c>
      <c r="DD6" s="40" t="s">
        <v>23</v>
      </c>
      <c r="DE6" s="40" t="s">
        <v>23</v>
      </c>
      <c r="DF6" s="40" t="s">
        <v>23</v>
      </c>
      <c r="DG6" s="40" t="s">
        <v>23</v>
      </c>
      <c r="DH6" s="40" t="s">
        <v>23</v>
      </c>
      <c r="DI6" s="40" t="s">
        <v>23</v>
      </c>
      <c r="DJ6" s="40" t="s">
        <v>23</v>
      </c>
      <c r="DK6" s="40" t="s">
        <v>23</v>
      </c>
      <c r="DL6" s="40" t="s">
        <v>23</v>
      </c>
      <c r="DM6" s="40" t="s">
        <v>23</v>
      </c>
      <c r="DN6" s="40" t="s">
        <v>23</v>
      </c>
      <c r="DO6" s="40" t="s">
        <v>23</v>
      </c>
      <c r="DP6" s="40" t="s">
        <v>23</v>
      </c>
      <c r="DQ6" s="40" t="s">
        <v>23</v>
      </c>
      <c r="DR6" s="40" t="s">
        <v>23</v>
      </c>
      <c r="DS6" s="40" t="s">
        <v>23</v>
      </c>
      <c r="DT6" s="40" t="s">
        <v>23</v>
      </c>
      <c r="DU6" s="40" t="s">
        <v>23</v>
      </c>
      <c r="DV6" s="40" t="s">
        <v>23</v>
      </c>
      <c r="DW6" s="40" t="s">
        <v>23</v>
      </c>
      <c r="DX6" s="40" t="s">
        <v>23</v>
      </c>
      <c r="DY6" s="40" t="s">
        <v>23</v>
      </c>
      <c r="DZ6" s="40" t="s">
        <v>23</v>
      </c>
      <c r="EA6" s="40" t="s">
        <v>23</v>
      </c>
      <c r="EB6" s="40" t="s">
        <v>23</v>
      </c>
      <c r="EC6" s="40" t="s">
        <v>23</v>
      </c>
      <c r="ED6" s="40" t="s">
        <v>23</v>
      </c>
      <c r="EE6" s="40" t="s">
        <v>23</v>
      </c>
      <c r="EF6" s="40" t="s">
        <v>23</v>
      </c>
      <c r="EG6" s="40" t="s">
        <v>23</v>
      </c>
      <c r="EH6" s="40" t="s">
        <v>23</v>
      </c>
      <c r="EI6" s="40" t="s">
        <v>23</v>
      </c>
      <c r="EJ6" s="40" t="s">
        <v>23</v>
      </c>
      <c r="EK6" s="40" t="s">
        <v>23</v>
      </c>
      <c r="EL6" s="40" t="s">
        <v>23</v>
      </c>
      <c r="EM6" s="40" t="s">
        <v>23</v>
      </c>
      <c r="EN6" s="40" t="s">
        <v>23</v>
      </c>
      <c r="EO6" s="40" t="s">
        <v>23</v>
      </c>
      <c r="EP6" s="40" t="s">
        <v>23</v>
      </c>
      <c r="EQ6" s="40" t="s">
        <v>23</v>
      </c>
      <c r="ER6" s="40" t="s">
        <v>23</v>
      </c>
      <c r="ES6" s="40" t="s">
        <v>23</v>
      </c>
      <c r="ET6" s="40" t="s">
        <v>23</v>
      </c>
      <c r="EU6" s="40" t="s">
        <v>23</v>
      </c>
      <c r="EV6" s="40" t="s">
        <v>23</v>
      </c>
      <c r="EW6" s="40" t="s">
        <v>23</v>
      </c>
      <c r="EX6" s="40" t="s">
        <v>23</v>
      </c>
      <c r="EY6" s="40" t="s">
        <v>23</v>
      </c>
      <c r="EZ6" s="40" t="s">
        <v>23</v>
      </c>
      <c r="FA6" s="40" t="s">
        <v>23</v>
      </c>
      <c r="FB6" s="40" t="s">
        <v>23</v>
      </c>
      <c r="FC6" s="40" t="s">
        <v>23</v>
      </c>
      <c r="FD6" s="40" t="s">
        <v>23</v>
      </c>
      <c r="FE6" s="40" t="s">
        <v>23</v>
      </c>
      <c r="FF6" s="40" t="s">
        <v>23</v>
      </c>
      <c r="FG6" s="40" t="s">
        <v>23</v>
      </c>
      <c r="FH6" s="40" t="s">
        <v>23</v>
      </c>
      <c r="FI6" s="40" t="s">
        <v>23</v>
      </c>
      <c r="FJ6" s="40" t="s">
        <v>23</v>
      </c>
      <c r="FK6" s="40" t="s">
        <v>23</v>
      </c>
      <c r="FL6" s="40" t="s">
        <v>23</v>
      </c>
      <c r="FM6" s="40" t="s">
        <v>23</v>
      </c>
      <c r="FN6" s="40" t="s">
        <v>23</v>
      </c>
      <c r="FO6" s="40" t="s">
        <v>23</v>
      </c>
      <c r="FP6" s="40" t="s">
        <v>23</v>
      </c>
      <c r="FQ6" s="40" t="s">
        <v>23</v>
      </c>
      <c r="FR6" s="40" t="s">
        <v>23</v>
      </c>
      <c r="FS6" s="40" t="s">
        <v>23</v>
      </c>
    </row>
    <row r="7" ht="0" customHeight="1">
      <c r="A7" s="30" t="s">
        <v>24</v>
      </c>
      <c r="B7" s="30" t="s">
        <v>24</v>
      </c>
      <c r="C7" s="30" t="s">
        <v>24</v>
      </c>
      <c r="D7" s="30" t="s">
        <v>24</v>
      </c>
      <c r="E7" s="30" t="s">
        <v>24</v>
      </c>
      <c r="F7" s="31" t="s">
        <v>24</v>
      </c>
      <c r="G7" s="32" t="s">
        <v>25</v>
      </c>
      <c r="H7" s="33" t="s">
        <v>25</v>
      </c>
      <c r="I7" s="34" t="s">
        <v>26</v>
      </c>
      <c r="J7" s="34" t="s">
        <v>26</v>
      </c>
      <c r="K7" s="34" t="s">
        <v>26</v>
      </c>
      <c r="L7" s="34" t="s">
        <v>26</v>
      </c>
      <c r="M7" s="34" t="s">
        <v>26</v>
      </c>
      <c r="N7" s="34" t="s">
        <v>26</v>
      </c>
      <c r="O7" s="34" t="s">
        <v>26</v>
      </c>
      <c r="P7" s="34" t="s">
        <v>26</v>
      </c>
      <c r="Q7" s="34" t="s">
        <v>26</v>
      </c>
      <c r="R7" s="34" t="s">
        <v>26</v>
      </c>
      <c r="S7" s="34" t="s">
        <v>26</v>
      </c>
      <c r="T7" s="34" t="s">
        <v>26</v>
      </c>
      <c r="U7" s="35" t="s">
        <v>26</v>
      </c>
      <c r="V7" s="35" t="s">
        <v>26</v>
      </c>
      <c r="W7" s="35" t="s">
        <v>26</v>
      </c>
      <c r="X7" s="35" t="s">
        <v>26</v>
      </c>
      <c r="Y7" s="35" t="s">
        <v>26</v>
      </c>
      <c r="Z7" s="35" t="s">
        <v>26</v>
      </c>
      <c r="AA7" s="35" t="s">
        <v>26</v>
      </c>
      <c r="AB7" s="35" t="s">
        <v>26</v>
      </c>
      <c r="AC7" s="35" t="s">
        <v>26</v>
      </c>
      <c r="AD7" s="35" t="s">
        <v>26</v>
      </c>
      <c r="AE7" s="35" t="s">
        <v>26</v>
      </c>
      <c r="AF7" s="35" t="s">
        <v>26</v>
      </c>
      <c r="AG7" s="35" t="s">
        <v>26</v>
      </c>
      <c r="AH7" s="35" t="s">
        <v>26</v>
      </c>
      <c r="AI7" s="35" t="s">
        <v>26</v>
      </c>
      <c r="AJ7" s="35" t="s">
        <v>26</v>
      </c>
      <c r="AK7" s="35" t="s">
        <v>26</v>
      </c>
      <c r="AL7" s="35" t="s">
        <v>26</v>
      </c>
      <c r="AM7" s="35" t="s">
        <v>26</v>
      </c>
      <c r="AN7" s="35" t="s">
        <v>26</v>
      </c>
      <c r="AO7" s="35" t="s">
        <v>26</v>
      </c>
      <c r="AP7" s="35" t="s">
        <v>26</v>
      </c>
      <c r="AQ7" s="35" t="s">
        <v>26</v>
      </c>
      <c r="AR7" s="35" t="s">
        <v>26</v>
      </c>
      <c r="AS7" s="35" t="s">
        <v>26</v>
      </c>
      <c r="AT7" s="35" t="s">
        <v>26</v>
      </c>
      <c r="AU7" s="35" t="s">
        <v>26</v>
      </c>
      <c r="AV7" s="35" t="s">
        <v>26</v>
      </c>
      <c r="AW7" s="35" t="s">
        <v>26</v>
      </c>
      <c r="AX7" s="35" t="s">
        <v>26</v>
      </c>
      <c r="AY7" s="35" t="s">
        <v>26</v>
      </c>
      <c r="AZ7" s="35" t="s">
        <v>26</v>
      </c>
      <c r="BA7" s="35" t="s">
        <v>26</v>
      </c>
      <c r="BB7" s="35" t="s">
        <v>26</v>
      </c>
      <c r="BC7" s="35" t="s">
        <v>26</v>
      </c>
      <c r="BD7" s="35" t="s">
        <v>26</v>
      </c>
      <c r="BE7" s="35" t="s">
        <v>26</v>
      </c>
      <c r="BF7" s="35" t="s">
        <v>26</v>
      </c>
      <c r="BG7" s="35" t="s">
        <v>26</v>
      </c>
      <c r="BH7" s="35" t="s">
        <v>26</v>
      </c>
      <c r="BI7" s="35" t="s">
        <v>26</v>
      </c>
      <c r="BJ7" s="35" t="s">
        <v>26</v>
      </c>
      <c r="BK7" s="35" t="s">
        <v>26</v>
      </c>
      <c r="BL7" s="35" t="s">
        <v>26</v>
      </c>
      <c r="BM7" s="35" t="s">
        <v>26</v>
      </c>
      <c r="BN7" s="35" t="s">
        <v>26</v>
      </c>
      <c r="BO7" s="35" t="s">
        <v>26</v>
      </c>
      <c r="BP7" s="35" t="s">
        <v>26</v>
      </c>
      <c r="BQ7" s="35" t="s">
        <v>26</v>
      </c>
      <c r="BR7" s="35" t="s">
        <v>26</v>
      </c>
      <c r="BS7" s="35" t="s">
        <v>26</v>
      </c>
      <c r="BT7" s="35" t="s">
        <v>26</v>
      </c>
      <c r="BU7" s="35" t="s">
        <v>26</v>
      </c>
      <c r="BV7" s="35" t="s">
        <v>26</v>
      </c>
      <c r="BW7" s="35" t="s">
        <v>26</v>
      </c>
      <c r="BX7" s="35" t="s">
        <v>26</v>
      </c>
      <c r="BY7" s="35" t="s">
        <v>26</v>
      </c>
      <c r="BZ7" s="35" t="s">
        <v>26</v>
      </c>
      <c r="CA7" s="35" t="s">
        <v>26</v>
      </c>
      <c r="CB7" s="35" t="s">
        <v>26</v>
      </c>
      <c r="CC7" s="35" t="s">
        <v>26</v>
      </c>
      <c r="CD7" s="35" t="s">
        <v>26</v>
      </c>
      <c r="CE7" s="36" t="s">
        <v>26</v>
      </c>
      <c r="CF7" s="37" t="s">
        <v>25</v>
      </c>
      <c r="CG7" s="37" t="s">
        <v>25</v>
      </c>
      <c r="CH7" s="38" t="s">
        <v>24</v>
      </c>
      <c r="CI7" s="35" t="s">
        <v>26</v>
      </c>
      <c r="CJ7" s="39" t="s">
        <v>25</v>
      </c>
      <c r="CK7" s="37" t="s">
        <v>25</v>
      </c>
      <c r="CL7" s="37" t="s">
        <v>25</v>
      </c>
      <c r="CM7" s="37" t="s">
        <v>25</v>
      </c>
      <c r="CN7" s="38" t="s">
        <v>24</v>
      </c>
      <c r="CO7" s="35" t="s">
        <v>26</v>
      </c>
      <c r="CP7" s="39" t="s">
        <v>25</v>
      </c>
      <c r="CQ7" s="37" t="s">
        <v>25</v>
      </c>
      <c r="CR7" s="37" t="s">
        <v>25</v>
      </c>
      <c r="CS7" s="37" t="s">
        <v>25</v>
      </c>
      <c r="CT7" s="38" t="s">
        <v>24</v>
      </c>
      <c r="CU7" s="35" t="s">
        <v>26</v>
      </c>
      <c r="CV7" s="39" t="s">
        <v>25</v>
      </c>
      <c r="CW7" s="40" t="s">
        <v>25</v>
      </c>
      <c r="CX7" s="40" t="s">
        <v>25</v>
      </c>
      <c r="CY7" s="40" t="s">
        <v>25</v>
      </c>
      <c r="CZ7" s="40" t="s">
        <v>25</v>
      </c>
      <c r="DA7" s="40" t="s">
        <v>25</v>
      </c>
      <c r="DB7" s="40" t="s">
        <v>25</v>
      </c>
      <c r="DC7" s="40" t="s">
        <v>25</v>
      </c>
      <c r="DD7" s="40" t="s">
        <v>25</v>
      </c>
      <c r="DE7" s="40" t="s">
        <v>25</v>
      </c>
      <c r="DF7" s="40" t="s">
        <v>25</v>
      </c>
      <c r="DG7" s="40" t="s">
        <v>25</v>
      </c>
      <c r="DH7" s="40" t="s">
        <v>25</v>
      </c>
      <c r="DI7" s="40" t="s">
        <v>25</v>
      </c>
      <c r="DJ7" s="40" t="s">
        <v>25</v>
      </c>
      <c r="DK7" s="40" t="s">
        <v>25</v>
      </c>
      <c r="DL7" s="40" t="s">
        <v>25</v>
      </c>
      <c r="DM7" s="40" t="s">
        <v>25</v>
      </c>
      <c r="DN7" s="40" t="s">
        <v>25</v>
      </c>
      <c r="DO7" s="40" t="s">
        <v>25</v>
      </c>
      <c r="DP7" s="40" t="s">
        <v>25</v>
      </c>
      <c r="DQ7" s="40" t="s">
        <v>25</v>
      </c>
      <c r="DR7" s="40" t="s">
        <v>25</v>
      </c>
      <c r="DS7" s="40" t="s">
        <v>25</v>
      </c>
      <c r="DT7" s="40" t="s">
        <v>25</v>
      </c>
      <c r="DU7" s="40" t="s">
        <v>25</v>
      </c>
      <c r="DV7" s="40" t="s">
        <v>25</v>
      </c>
      <c r="DW7" s="40" t="s">
        <v>25</v>
      </c>
      <c r="DX7" s="40" t="s">
        <v>25</v>
      </c>
      <c r="DY7" s="40" t="s">
        <v>25</v>
      </c>
      <c r="DZ7" s="40" t="s">
        <v>25</v>
      </c>
      <c r="EA7" s="40" t="s">
        <v>25</v>
      </c>
      <c r="EB7" s="40" t="s">
        <v>25</v>
      </c>
      <c r="EC7" s="40" t="s">
        <v>25</v>
      </c>
      <c r="ED7" s="40" t="s">
        <v>25</v>
      </c>
      <c r="EE7" s="40" t="s">
        <v>25</v>
      </c>
      <c r="EF7" s="40" t="s">
        <v>25</v>
      </c>
      <c r="EG7" s="40" t="s">
        <v>25</v>
      </c>
      <c r="EH7" s="40" t="s">
        <v>25</v>
      </c>
      <c r="EI7" s="40" t="s">
        <v>25</v>
      </c>
      <c r="EJ7" s="40" t="s">
        <v>25</v>
      </c>
      <c r="EK7" s="40" t="s">
        <v>25</v>
      </c>
      <c r="EL7" s="40" t="s">
        <v>25</v>
      </c>
      <c r="EM7" s="40" t="s">
        <v>25</v>
      </c>
      <c r="EN7" s="40" t="s">
        <v>25</v>
      </c>
      <c r="EO7" s="40" t="s">
        <v>25</v>
      </c>
      <c r="EP7" s="40" t="s">
        <v>25</v>
      </c>
      <c r="EQ7" s="40" t="s">
        <v>25</v>
      </c>
      <c r="ER7" s="40" t="s">
        <v>25</v>
      </c>
      <c r="ES7" s="40" t="s">
        <v>25</v>
      </c>
      <c r="ET7" s="40" t="s">
        <v>25</v>
      </c>
      <c r="EU7" s="40" t="s">
        <v>25</v>
      </c>
      <c r="EV7" s="40" t="s">
        <v>25</v>
      </c>
      <c r="EW7" s="40" t="s">
        <v>25</v>
      </c>
      <c r="EX7" s="40" t="s">
        <v>25</v>
      </c>
      <c r="EY7" s="40" t="s">
        <v>25</v>
      </c>
      <c r="EZ7" s="40" t="s">
        <v>25</v>
      </c>
      <c r="FA7" s="40" t="s">
        <v>25</v>
      </c>
      <c r="FB7" s="40" t="s">
        <v>25</v>
      </c>
      <c r="FC7" s="40" t="s">
        <v>25</v>
      </c>
      <c r="FD7" s="40" t="s">
        <v>25</v>
      </c>
      <c r="FE7" s="40" t="s">
        <v>25</v>
      </c>
      <c r="FF7" s="40" t="s">
        <v>25</v>
      </c>
      <c r="FG7" s="40" t="s">
        <v>25</v>
      </c>
      <c r="FH7" s="40" t="s">
        <v>25</v>
      </c>
      <c r="FI7" s="40" t="s">
        <v>25</v>
      </c>
      <c r="FJ7" s="40" t="s">
        <v>25</v>
      </c>
      <c r="FK7" s="40" t="s">
        <v>25</v>
      </c>
      <c r="FL7" s="40" t="s">
        <v>25</v>
      </c>
      <c r="FM7" s="40" t="s">
        <v>25</v>
      </c>
      <c r="FN7" s="40" t="s">
        <v>25</v>
      </c>
      <c r="FO7" s="40" t="s">
        <v>25</v>
      </c>
      <c r="FP7" s="40" t="s">
        <v>25</v>
      </c>
      <c r="FQ7" s="40" t="s">
        <v>25</v>
      </c>
      <c r="FR7" s="40" t="s">
        <v>25</v>
      </c>
      <c r="FS7" s="40" t="s">
        <v>25</v>
      </c>
    </row>
    <row r="8" ht="0" customHeight="1">
      <c r="A8" s="30" t="s">
        <v>27</v>
      </c>
      <c r="B8" s="30" t="s">
        <v>27</v>
      </c>
      <c r="C8" s="30" t="s">
        <v>27</v>
      </c>
      <c r="D8" s="30" t="s">
        <v>27</v>
      </c>
      <c r="E8" s="41" t="s">
        <v>27</v>
      </c>
      <c r="F8" s="31" t="s">
        <v>27</v>
      </c>
      <c r="G8" s="32" t="s">
        <v>27</v>
      </c>
      <c r="H8" s="33" t="s">
        <v>27</v>
      </c>
      <c r="I8" s="34" t="s">
        <v>27</v>
      </c>
      <c r="J8" s="34" t="s">
        <v>27</v>
      </c>
      <c r="K8" s="34" t="s">
        <v>27</v>
      </c>
      <c r="L8" s="34" t="s">
        <v>27</v>
      </c>
      <c r="M8" s="34" t="s">
        <v>27</v>
      </c>
      <c r="N8" s="34" t="s">
        <v>27</v>
      </c>
      <c r="O8" s="34" t="s">
        <v>27</v>
      </c>
      <c r="P8" s="34" t="s">
        <v>27</v>
      </c>
      <c r="Q8" s="34" t="s">
        <v>27</v>
      </c>
      <c r="R8" s="34" t="s">
        <v>27</v>
      </c>
      <c r="S8" s="34" t="s">
        <v>27</v>
      </c>
      <c r="T8" s="34" t="s">
        <v>27</v>
      </c>
      <c r="U8" s="35" t="s">
        <v>27</v>
      </c>
      <c r="V8" s="35" t="s">
        <v>27</v>
      </c>
      <c r="W8" s="35" t="s">
        <v>27</v>
      </c>
      <c r="X8" s="35" t="s">
        <v>27</v>
      </c>
      <c r="Y8" s="35" t="s">
        <v>27</v>
      </c>
      <c r="Z8" s="35" t="s">
        <v>27</v>
      </c>
      <c r="AA8" s="35" t="s">
        <v>27</v>
      </c>
      <c r="AB8" s="35" t="s">
        <v>27</v>
      </c>
      <c r="AC8" s="35" t="s">
        <v>27</v>
      </c>
      <c r="AD8" s="35" t="s">
        <v>27</v>
      </c>
      <c r="AE8" s="35" t="s">
        <v>27</v>
      </c>
      <c r="AF8" s="35" t="s">
        <v>27</v>
      </c>
      <c r="AG8" s="35" t="s">
        <v>27</v>
      </c>
      <c r="AH8" s="35" t="s">
        <v>27</v>
      </c>
      <c r="AI8" s="35" t="s">
        <v>27</v>
      </c>
      <c r="AJ8" s="35" t="s">
        <v>27</v>
      </c>
      <c r="AK8" s="35" t="s">
        <v>27</v>
      </c>
      <c r="AL8" s="35" t="s">
        <v>27</v>
      </c>
      <c r="AM8" s="35" t="s">
        <v>27</v>
      </c>
      <c r="AN8" s="35" t="s">
        <v>27</v>
      </c>
      <c r="AO8" s="35" t="s">
        <v>27</v>
      </c>
      <c r="AP8" s="35" t="s">
        <v>27</v>
      </c>
      <c r="AQ8" s="35" t="s">
        <v>27</v>
      </c>
      <c r="AR8" s="35" t="s">
        <v>27</v>
      </c>
      <c r="AS8" s="35" t="s">
        <v>27</v>
      </c>
      <c r="AT8" s="35" t="s">
        <v>27</v>
      </c>
      <c r="AU8" s="35" t="s">
        <v>27</v>
      </c>
      <c r="AV8" s="35" t="s">
        <v>27</v>
      </c>
      <c r="AW8" s="35" t="s">
        <v>27</v>
      </c>
      <c r="AX8" s="35" t="s">
        <v>27</v>
      </c>
      <c r="AY8" s="35" t="s">
        <v>27</v>
      </c>
      <c r="AZ8" s="35" t="s">
        <v>27</v>
      </c>
      <c r="BA8" s="35" t="s">
        <v>27</v>
      </c>
      <c r="BB8" s="35" t="s">
        <v>27</v>
      </c>
      <c r="BC8" s="35" t="s">
        <v>27</v>
      </c>
      <c r="BD8" s="35" t="s">
        <v>27</v>
      </c>
      <c r="BE8" s="35" t="s">
        <v>27</v>
      </c>
      <c r="BF8" s="35" t="s">
        <v>27</v>
      </c>
      <c r="BG8" s="35" t="s">
        <v>27</v>
      </c>
      <c r="BH8" s="35" t="s">
        <v>27</v>
      </c>
      <c r="BI8" s="35" t="s">
        <v>27</v>
      </c>
      <c r="BJ8" s="35" t="s">
        <v>27</v>
      </c>
      <c r="BK8" s="35" t="s">
        <v>27</v>
      </c>
      <c r="BL8" s="35" t="s">
        <v>27</v>
      </c>
      <c r="BM8" s="35" t="s">
        <v>27</v>
      </c>
      <c r="BN8" s="35" t="s">
        <v>27</v>
      </c>
      <c r="BO8" s="35" t="s">
        <v>27</v>
      </c>
      <c r="BP8" s="35" t="s">
        <v>27</v>
      </c>
      <c r="BQ8" s="35" t="s">
        <v>27</v>
      </c>
      <c r="BR8" s="35" t="s">
        <v>27</v>
      </c>
      <c r="BS8" s="35" t="s">
        <v>27</v>
      </c>
      <c r="BT8" s="35" t="s">
        <v>27</v>
      </c>
      <c r="BU8" s="35" t="s">
        <v>27</v>
      </c>
      <c r="BV8" s="35" t="s">
        <v>27</v>
      </c>
      <c r="BW8" s="35" t="s">
        <v>27</v>
      </c>
      <c r="BX8" s="35" t="s">
        <v>27</v>
      </c>
      <c r="BY8" s="35" t="s">
        <v>27</v>
      </c>
      <c r="BZ8" s="35" t="s">
        <v>27</v>
      </c>
      <c r="CA8" s="35" t="s">
        <v>27</v>
      </c>
      <c r="CB8" s="35" t="s">
        <v>27</v>
      </c>
      <c r="CC8" s="35" t="s">
        <v>27</v>
      </c>
      <c r="CD8" s="35" t="s">
        <v>27</v>
      </c>
      <c r="CE8" s="36" t="s">
        <v>27</v>
      </c>
      <c r="CF8" s="37" t="s">
        <v>27</v>
      </c>
      <c r="CG8" s="37" t="s">
        <v>27</v>
      </c>
      <c r="CH8" s="38" t="s">
        <v>27</v>
      </c>
      <c r="CI8" s="35" t="s">
        <v>27</v>
      </c>
      <c r="CJ8" s="39" t="s">
        <v>27</v>
      </c>
      <c r="CK8" s="37" t="s">
        <v>27</v>
      </c>
      <c r="CL8" s="37" t="s">
        <v>27</v>
      </c>
      <c r="CM8" s="37" t="s">
        <v>27</v>
      </c>
      <c r="CN8" s="38" t="s">
        <v>27</v>
      </c>
      <c r="CO8" s="35" t="s">
        <v>27</v>
      </c>
      <c r="CP8" s="39" t="s">
        <v>27</v>
      </c>
      <c r="CQ8" s="37" t="s">
        <v>27</v>
      </c>
      <c r="CR8" s="37" t="s">
        <v>27</v>
      </c>
      <c r="CS8" s="37" t="s">
        <v>27</v>
      </c>
      <c r="CT8" s="38" t="s">
        <v>27</v>
      </c>
      <c r="CU8" s="35" t="s">
        <v>27</v>
      </c>
      <c r="CV8" s="39" t="s">
        <v>27</v>
      </c>
      <c r="CW8" s="40" t="s">
        <v>27</v>
      </c>
      <c r="CX8" s="40" t="s">
        <v>27</v>
      </c>
      <c r="CY8" s="40" t="s">
        <v>27</v>
      </c>
      <c r="CZ8" s="40" t="s">
        <v>27</v>
      </c>
      <c r="DA8" s="40" t="s">
        <v>27</v>
      </c>
      <c r="DB8" s="40" t="s">
        <v>27</v>
      </c>
      <c r="DC8" s="40" t="s">
        <v>27</v>
      </c>
      <c r="DD8" s="40" t="s">
        <v>27</v>
      </c>
      <c r="DE8" s="40" t="s">
        <v>27</v>
      </c>
      <c r="DF8" s="40" t="s">
        <v>27</v>
      </c>
      <c r="DG8" s="40" t="s">
        <v>27</v>
      </c>
      <c r="DH8" s="40" t="s">
        <v>27</v>
      </c>
      <c r="DI8" s="40" t="s">
        <v>27</v>
      </c>
      <c r="DJ8" s="40" t="s">
        <v>27</v>
      </c>
      <c r="DK8" s="40" t="s">
        <v>27</v>
      </c>
      <c r="DL8" s="40" t="s">
        <v>27</v>
      </c>
      <c r="DM8" s="40" t="s">
        <v>27</v>
      </c>
      <c r="DN8" s="40" t="s">
        <v>27</v>
      </c>
      <c r="DO8" s="40" t="s">
        <v>27</v>
      </c>
      <c r="DP8" s="40" t="s">
        <v>27</v>
      </c>
      <c r="DQ8" s="40" t="s">
        <v>27</v>
      </c>
      <c r="DR8" s="40" t="s">
        <v>27</v>
      </c>
      <c r="DS8" s="40" t="s">
        <v>27</v>
      </c>
      <c r="DT8" s="40" t="s">
        <v>27</v>
      </c>
      <c r="DU8" s="40" t="s">
        <v>27</v>
      </c>
      <c r="DV8" s="40" t="s">
        <v>27</v>
      </c>
      <c r="DW8" s="40" t="s">
        <v>27</v>
      </c>
      <c r="DX8" s="40" t="s">
        <v>27</v>
      </c>
      <c r="DY8" s="40" t="s">
        <v>27</v>
      </c>
      <c r="DZ8" s="40" t="s">
        <v>27</v>
      </c>
      <c r="EA8" s="40" t="s">
        <v>27</v>
      </c>
      <c r="EB8" s="40" t="s">
        <v>27</v>
      </c>
      <c r="EC8" s="40" t="s">
        <v>27</v>
      </c>
      <c r="ED8" s="40" t="s">
        <v>27</v>
      </c>
      <c r="EE8" s="40" t="s">
        <v>27</v>
      </c>
      <c r="EF8" s="40" t="s">
        <v>27</v>
      </c>
      <c r="EG8" s="40" t="s">
        <v>27</v>
      </c>
      <c r="EH8" s="40" t="s">
        <v>27</v>
      </c>
      <c r="EI8" s="40" t="s">
        <v>27</v>
      </c>
      <c r="EJ8" s="40" t="s">
        <v>27</v>
      </c>
      <c r="EK8" s="40" t="s">
        <v>27</v>
      </c>
      <c r="EL8" s="40" t="s">
        <v>27</v>
      </c>
      <c r="EM8" s="40" t="s">
        <v>27</v>
      </c>
      <c r="EN8" s="40" t="s">
        <v>27</v>
      </c>
      <c r="EO8" s="40" t="s">
        <v>27</v>
      </c>
      <c r="EP8" s="40" t="s">
        <v>27</v>
      </c>
      <c r="EQ8" s="40" t="s">
        <v>27</v>
      </c>
      <c r="ER8" s="40" t="s">
        <v>27</v>
      </c>
      <c r="ES8" s="40" t="s">
        <v>27</v>
      </c>
      <c r="ET8" s="40" t="s">
        <v>27</v>
      </c>
      <c r="EU8" s="40" t="s">
        <v>27</v>
      </c>
      <c r="EV8" s="40" t="s">
        <v>27</v>
      </c>
      <c r="EW8" s="40" t="s">
        <v>27</v>
      </c>
      <c r="EX8" s="40" t="s">
        <v>27</v>
      </c>
      <c r="EY8" s="40" t="s">
        <v>27</v>
      </c>
      <c r="EZ8" s="40" t="s">
        <v>27</v>
      </c>
      <c r="FA8" s="40" t="s">
        <v>27</v>
      </c>
      <c r="FB8" s="40" t="s">
        <v>27</v>
      </c>
      <c r="FC8" s="40" t="s">
        <v>27</v>
      </c>
      <c r="FD8" s="40" t="s">
        <v>27</v>
      </c>
      <c r="FE8" s="40" t="s">
        <v>27</v>
      </c>
      <c r="FF8" s="40" t="s">
        <v>27</v>
      </c>
      <c r="FG8" s="40" t="s">
        <v>27</v>
      </c>
      <c r="FH8" s="40" t="s">
        <v>27</v>
      </c>
      <c r="FI8" s="40" t="s">
        <v>27</v>
      </c>
      <c r="FJ8" s="40" t="s">
        <v>27</v>
      </c>
      <c r="FK8" s="40" t="s">
        <v>27</v>
      </c>
      <c r="FL8" s="40" t="s">
        <v>27</v>
      </c>
      <c r="FM8" s="40" t="s">
        <v>27</v>
      </c>
      <c r="FN8" s="40" t="s">
        <v>27</v>
      </c>
      <c r="FO8" s="40" t="s">
        <v>27</v>
      </c>
      <c r="FP8" s="40" t="s">
        <v>27</v>
      </c>
      <c r="FQ8" s="40" t="s">
        <v>27</v>
      </c>
      <c r="FR8" s="40" t="s">
        <v>27</v>
      </c>
      <c r="FS8" s="40" t="s">
        <v>27</v>
      </c>
    </row>
    <row r="9" ht="0" customHeight="1">
      <c r="A9" s="30" t="s">
        <v>27</v>
      </c>
      <c r="B9" s="30" t="s">
        <v>27</v>
      </c>
      <c r="C9" s="30" t="s">
        <v>27</v>
      </c>
      <c r="D9" s="30" t="s">
        <v>27</v>
      </c>
      <c r="E9" s="41" t="s">
        <v>27</v>
      </c>
      <c r="F9" s="31" t="s">
        <v>27</v>
      </c>
      <c r="G9" s="32" t="s">
        <v>27</v>
      </c>
      <c r="H9" s="33" t="s">
        <v>27</v>
      </c>
      <c r="I9" s="34" t="s">
        <v>27</v>
      </c>
      <c r="J9" s="34" t="s">
        <v>27</v>
      </c>
      <c r="K9" s="34" t="s">
        <v>27</v>
      </c>
      <c r="L9" s="34" t="s">
        <v>27</v>
      </c>
      <c r="M9" s="34" t="s">
        <v>27</v>
      </c>
      <c r="N9" s="34" t="s">
        <v>27</v>
      </c>
      <c r="O9" s="34" t="s">
        <v>27</v>
      </c>
      <c r="P9" s="34" t="s">
        <v>27</v>
      </c>
      <c r="Q9" s="34" t="s">
        <v>27</v>
      </c>
      <c r="R9" s="34" t="s">
        <v>27</v>
      </c>
      <c r="S9" s="34" t="s">
        <v>27</v>
      </c>
      <c r="T9" s="34" t="s">
        <v>27</v>
      </c>
      <c r="U9" s="35" t="s">
        <v>27</v>
      </c>
      <c r="V9" s="35" t="s">
        <v>27</v>
      </c>
      <c r="W9" s="35" t="s">
        <v>27</v>
      </c>
      <c r="X9" s="35" t="s">
        <v>27</v>
      </c>
      <c r="Y9" s="35" t="s">
        <v>27</v>
      </c>
      <c r="Z9" s="35" t="s">
        <v>27</v>
      </c>
      <c r="AA9" s="35" t="s">
        <v>27</v>
      </c>
      <c r="AB9" s="35" t="s">
        <v>27</v>
      </c>
      <c r="AC9" s="35" t="s">
        <v>27</v>
      </c>
      <c r="AD9" s="35" t="s">
        <v>27</v>
      </c>
      <c r="AE9" s="35" t="s">
        <v>27</v>
      </c>
      <c r="AF9" s="35" t="s">
        <v>27</v>
      </c>
      <c r="AG9" s="35" t="s">
        <v>27</v>
      </c>
      <c r="AH9" s="35" t="s">
        <v>27</v>
      </c>
      <c r="AI9" s="35" t="s">
        <v>27</v>
      </c>
      <c r="AJ9" s="35" t="s">
        <v>27</v>
      </c>
      <c r="AK9" s="35" t="s">
        <v>27</v>
      </c>
      <c r="AL9" s="35" t="s">
        <v>27</v>
      </c>
      <c r="AM9" s="35" t="s">
        <v>27</v>
      </c>
      <c r="AN9" s="35" t="s">
        <v>27</v>
      </c>
      <c r="AO9" s="35" t="s">
        <v>27</v>
      </c>
      <c r="AP9" s="35" t="s">
        <v>27</v>
      </c>
      <c r="AQ9" s="35" t="s">
        <v>27</v>
      </c>
      <c r="AR9" s="35" t="s">
        <v>27</v>
      </c>
      <c r="AS9" s="35" t="s">
        <v>27</v>
      </c>
      <c r="AT9" s="35" t="s">
        <v>27</v>
      </c>
      <c r="AU9" s="35" t="s">
        <v>27</v>
      </c>
      <c r="AV9" s="35" t="s">
        <v>27</v>
      </c>
      <c r="AW9" s="35" t="s">
        <v>27</v>
      </c>
      <c r="AX9" s="35" t="s">
        <v>27</v>
      </c>
      <c r="AY9" s="35" t="s">
        <v>27</v>
      </c>
      <c r="AZ9" s="35" t="s">
        <v>27</v>
      </c>
      <c r="BA9" s="35" t="s">
        <v>27</v>
      </c>
      <c r="BB9" s="35" t="s">
        <v>27</v>
      </c>
      <c r="BC9" s="35" t="s">
        <v>27</v>
      </c>
      <c r="BD9" s="35" t="s">
        <v>27</v>
      </c>
      <c r="BE9" s="35" t="s">
        <v>27</v>
      </c>
      <c r="BF9" s="35" t="s">
        <v>27</v>
      </c>
      <c r="BG9" s="35" t="s">
        <v>27</v>
      </c>
      <c r="BH9" s="35" t="s">
        <v>27</v>
      </c>
      <c r="BI9" s="35" t="s">
        <v>27</v>
      </c>
      <c r="BJ9" s="35" t="s">
        <v>27</v>
      </c>
      <c r="BK9" s="35" t="s">
        <v>27</v>
      </c>
      <c r="BL9" s="35" t="s">
        <v>27</v>
      </c>
      <c r="BM9" s="35" t="s">
        <v>27</v>
      </c>
      <c r="BN9" s="35" t="s">
        <v>27</v>
      </c>
      <c r="BO9" s="35" t="s">
        <v>27</v>
      </c>
      <c r="BP9" s="35" t="s">
        <v>27</v>
      </c>
      <c r="BQ9" s="35" t="s">
        <v>27</v>
      </c>
      <c r="BR9" s="35" t="s">
        <v>27</v>
      </c>
      <c r="BS9" s="35" t="s">
        <v>27</v>
      </c>
      <c r="BT9" s="35" t="s">
        <v>27</v>
      </c>
      <c r="BU9" s="35" t="s">
        <v>27</v>
      </c>
      <c r="BV9" s="35" t="s">
        <v>27</v>
      </c>
      <c r="BW9" s="35" t="s">
        <v>27</v>
      </c>
      <c r="BX9" s="35" t="s">
        <v>27</v>
      </c>
      <c r="BY9" s="35" t="s">
        <v>27</v>
      </c>
      <c r="BZ9" s="35" t="s">
        <v>27</v>
      </c>
      <c r="CA9" s="35" t="s">
        <v>27</v>
      </c>
      <c r="CB9" s="35" t="s">
        <v>27</v>
      </c>
      <c r="CC9" s="35" t="s">
        <v>27</v>
      </c>
      <c r="CD9" s="35" t="s">
        <v>27</v>
      </c>
      <c r="CE9" s="36" t="s">
        <v>27</v>
      </c>
      <c r="CF9" s="37" t="s">
        <v>27</v>
      </c>
      <c r="CG9" s="37" t="s">
        <v>27</v>
      </c>
      <c r="CH9" s="38" t="s">
        <v>27</v>
      </c>
      <c r="CI9" s="35" t="s">
        <v>27</v>
      </c>
      <c r="CJ9" s="39" t="s">
        <v>27</v>
      </c>
      <c r="CK9" s="37" t="s">
        <v>27</v>
      </c>
      <c r="CL9" s="37" t="s">
        <v>27</v>
      </c>
      <c r="CM9" s="37" t="s">
        <v>27</v>
      </c>
      <c r="CN9" s="38" t="s">
        <v>27</v>
      </c>
      <c r="CO9" s="35" t="s">
        <v>27</v>
      </c>
      <c r="CP9" s="39" t="s">
        <v>27</v>
      </c>
      <c r="CQ9" s="37" t="s">
        <v>27</v>
      </c>
      <c r="CR9" s="37" t="s">
        <v>27</v>
      </c>
      <c r="CS9" s="37" t="s">
        <v>27</v>
      </c>
      <c r="CT9" s="38" t="s">
        <v>27</v>
      </c>
      <c r="CU9" s="35" t="s">
        <v>27</v>
      </c>
      <c r="CV9" s="39" t="s">
        <v>27</v>
      </c>
      <c r="CW9" s="40" t="s">
        <v>27</v>
      </c>
      <c r="CX9" s="40" t="s">
        <v>27</v>
      </c>
      <c r="CY9" s="40" t="s">
        <v>27</v>
      </c>
      <c r="CZ9" s="40" t="s">
        <v>27</v>
      </c>
      <c r="DA9" s="40" t="s">
        <v>27</v>
      </c>
      <c r="DB9" s="40" t="s">
        <v>27</v>
      </c>
      <c r="DC9" s="40" t="s">
        <v>27</v>
      </c>
      <c r="DD9" s="40" t="s">
        <v>27</v>
      </c>
      <c r="DE9" s="40" t="s">
        <v>27</v>
      </c>
      <c r="DF9" s="40" t="s">
        <v>27</v>
      </c>
      <c r="DG9" s="40" t="s">
        <v>27</v>
      </c>
      <c r="DH9" s="40" t="s">
        <v>27</v>
      </c>
      <c r="DI9" s="40" t="s">
        <v>27</v>
      </c>
      <c r="DJ9" s="40" t="s">
        <v>27</v>
      </c>
      <c r="DK9" s="40" t="s">
        <v>27</v>
      </c>
      <c r="DL9" s="40" t="s">
        <v>27</v>
      </c>
      <c r="DM9" s="40" t="s">
        <v>27</v>
      </c>
      <c r="DN9" s="40" t="s">
        <v>27</v>
      </c>
      <c r="DO9" s="40" t="s">
        <v>27</v>
      </c>
      <c r="DP9" s="40" t="s">
        <v>27</v>
      </c>
      <c r="DQ9" s="40" t="s">
        <v>27</v>
      </c>
      <c r="DR9" s="40" t="s">
        <v>27</v>
      </c>
      <c r="DS9" s="40" t="s">
        <v>27</v>
      </c>
      <c r="DT9" s="40" t="s">
        <v>27</v>
      </c>
      <c r="DU9" s="40" t="s">
        <v>27</v>
      </c>
      <c r="DV9" s="40" t="s">
        <v>27</v>
      </c>
      <c r="DW9" s="40" t="s">
        <v>27</v>
      </c>
      <c r="DX9" s="40" t="s">
        <v>27</v>
      </c>
      <c r="DY9" s="40" t="s">
        <v>27</v>
      </c>
      <c r="DZ9" s="40" t="s">
        <v>27</v>
      </c>
      <c r="EA9" s="40" t="s">
        <v>27</v>
      </c>
      <c r="EB9" s="40" t="s">
        <v>27</v>
      </c>
      <c r="EC9" s="40" t="s">
        <v>27</v>
      </c>
      <c r="ED9" s="40" t="s">
        <v>27</v>
      </c>
      <c r="EE9" s="40" t="s">
        <v>27</v>
      </c>
      <c r="EF9" s="40" t="s">
        <v>27</v>
      </c>
      <c r="EG9" s="40" t="s">
        <v>27</v>
      </c>
      <c r="EH9" s="40" t="s">
        <v>27</v>
      </c>
      <c r="EI9" s="40" t="s">
        <v>27</v>
      </c>
      <c r="EJ9" s="40" t="s">
        <v>27</v>
      </c>
      <c r="EK9" s="40" t="s">
        <v>27</v>
      </c>
      <c r="EL9" s="40" t="s">
        <v>27</v>
      </c>
      <c r="EM9" s="40" t="s">
        <v>27</v>
      </c>
      <c r="EN9" s="40" t="s">
        <v>27</v>
      </c>
      <c r="EO9" s="40" t="s">
        <v>27</v>
      </c>
      <c r="EP9" s="40" t="s">
        <v>27</v>
      </c>
      <c r="EQ9" s="40" t="s">
        <v>27</v>
      </c>
      <c r="ER9" s="40" t="s">
        <v>27</v>
      </c>
      <c r="ES9" s="40" t="s">
        <v>27</v>
      </c>
      <c r="ET9" s="40" t="s">
        <v>27</v>
      </c>
      <c r="EU9" s="40" t="s">
        <v>27</v>
      </c>
      <c r="EV9" s="40" t="s">
        <v>27</v>
      </c>
      <c r="EW9" s="40" t="s">
        <v>27</v>
      </c>
      <c r="EX9" s="40" t="s">
        <v>27</v>
      </c>
      <c r="EY9" s="40" t="s">
        <v>27</v>
      </c>
      <c r="EZ9" s="40" t="s">
        <v>27</v>
      </c>
      <c r="FA9" s="40" t="s">
        <v>27</v>
      </c>
      <c r="FB9" s="40" t="s">
        <v>27</v>
      </c>
      <c r="FC9" s="40" t="s">
        <v>27</v>
      </c>
      <c r="FD9" s="40" t="s">
        <v>27</v>
      </c>
      <c r="FE9" s="40" t="s">
        <v>27</v>
      </c>
      <c r="FF9" s="40" t="s">
        <v>27</v>
      </c>
      <c r="FG9" s="40" t="s">
        <v>27</v>
      </c>
      <c r="FH9" s="40" t="s">
        <v>27</v>
      </c>
      <c r="FI9" s="40" t="s">
        <v>27</v>
      </c>
      <c r="FJ9" s="40" t="s">
        <v>27</v>
      </c>
      <c r="FK9" s="40" t="s">
        <v>27</v>
      </c>
      <c r="FL9" s="40" t="s">
        <v>27</v>
      </c>
      <c r="FM9" s="40" t="s">
        <v>27</v>
      </c>
      <c r="FN9" s="40" t="s">
        <v>27</v>
      </c>
      <c r="FO9" s="40" t="s">
        <v>27</v>
      </c>
      <c r="FP9" s="40" t="s">
        <v>27</v>
      </c>
      <c r="FQ9" s="40" t="s">
        <v>27</v>
      </c>
      <c r="FR9" s="40" t="s">
        <v>27</v>
      </c>
      <c r="FS9" s="40" t="s">
        <v>27</v>
      </c>
    </row>
    <row r="10" ht="0" customHeight="1">
      <c r="A10" s="30" t="s">
        <v>27</v>
      </c>
      <c r="B10" s="30" t="s">
        <v>27</v>
      </c>
      <c r="C10" s="30" t="s">
        <v>27</v>
      </c>
      <c r="D10" s="30" t="s">
        <v>27</v>
      </c>
      <c r="E10" s="41" t="s">
        <v>27</v>
      </c>
      <c r="F10" s="31" t="s">
        <v>27</v>
      </c>
      <c r="G10" s="32" t="s">
        <v>27</v>
      </c>
      <c r="H10" s="33" t="s">
        <v>27</v>
      </c>
      <c r="I10" s="34" t="s">
        <v>27</v>
      </c>
      <c r="J10" s="34" t="s">
        <v>27</v>
      </c>
      <c r="K10" s="34" t="s">
        <v>27</v>
      </c>
      <c r="L10" s="34" t="s">
        <v>27</v>
      </c>
      <c r="M10" s="34" t="s">
        <v>27</v>
      </c>
      <c r="N10" s="34" t="s">
        <v>27</v>
      </c>
      <c r="O10" s="34" t="s">
        <v>27</v>
      </c>
      <c r="P10" s="34" t="s">
        <v>27</v>
      </c>
      <c r="Q10" s="34" t="s">
        <v>27</v>
      </c>
      <c r="R10" s="34" t="s">
        <v>27</v>
      </c>
      <c r="S10" s="34" t="s">
        <v>27</v>
      </c>
      <c r="T10" s="34" t="s">
        <v>27</v>
      </c>
      <c r="U10" s="35" t="s">
        <v>27</v>
      </c>
      <c r="V10" s="35" t="s">
        <v>27</v>
      </c>
      <c r="W10" s="35" t="s">
        <v>27</v>
      </c>
      <c r="X10" s="35" t="s">
        <v>27</v>
      </c>
      <c r="Y10" s="35" t="s">
        <v>27</v>
      </c>
      <c r="Z10" s="35" t="s">
        <v>27</v>
      </c>
      <c r="AA10" s="35" t="s">
        <v>27</v>
      </c>
      <c r="AB10" s="35" t="s">
        <v>27</v>
      </c>
      <c r="AC10" s="35" t="s">
        <v>27</v>
      </c>
      <c r="AD10" s="35" t="s">
        <v>27</v>
      </c>
      <c r="AE10" s="35" t="s">
        <v>27</v>
      </c>
      <c r="AF10" s="35" t="s">
        <v>27</v>
      </c>
      <c r="AG10" s="35" t="s">
        <v>27</v>
      </c>
      <c r="AH10" s="35" t="s">
        <v>27</v>
      </c>
      <c r="AI10" s="35" t="s">
        <v>27</v>
      </c>
      <c r="AJ10" s="35" t="s">
        <v>27</v>
      </c>
      <c r="AK10" s="35" t="s">
        <v>27</v>
      </c>
      <c r="AL10" s="35" t="s">
        <v>27</v>
      </c>
      <c r="AM10" s="35" t="s">
        <v>27</v>
      </c>
      <c r="AN10" s="35" t="s">
        <v>27</v>
      </c>
      <c r="AO10" s="35" t="s">
        <v>27</v>
      </c>
      <c r="AP10" s="35" t="s">
        <v>27</v>
      </c>
      <c r="AQ10" s="35" t="s">
        <v>27</v>
      </c>
      <c r="AR10" s="35" t="s">
        <v>27</v>
      </c>
      <c r="AS10" s="35" t="s">
        <v>27</v>
      </c>
      <c r="AT10" s="35" t="s">
        <v>27</v>
      </c>
      <c r="AU10" s="35" t="s">
        <v>27</v>
      </c>
      <c r="AV10" s="35" t="s">
        <v>27</v>
      </c>
      <c r="AW10" s="35" t="s">
        <v>27</v>
      </c>
      <c r="AX10" s="35" t="s">
        <v>27</v>
      </c>
      <c r="AY10" s="35" t="s">
        <v>27</v>
      </c>
      <c r="AZ10" s="35" t="s">
        <v>27</v>
      </c>
      <c r="BA10" s="35" t="s">
        <v>27</v>
      </c>
      <c r="BB10" s="35" t="s">
        <v>27</v>
      </c>
      <c r="BC10" s="35" t="s">
        <v>27</v>
      </c>
      <c r="BD10" s="35" t="s">
        <v>27</v>
      </c>
      <c r="BE10" s="35" t="s">
        <v>27</v>
      </c>
      <c r="BF10" s="35" t="s">
        <v>27</v>
      </c>
      <c r="BG10" s="35" t="s">
        <v>27</v>
      </c>
      <c r="BH10" s="35" t="s">
        <v>27</v>
      </c>
      <c r="BI10" s="35" t="s">
        <v>27</v>
      </c>
      <c r="BJ10" s="35" t="s">
        <v>27</v>
      </c>
      <c r="BK10" s="35" t="s">
        <v>27</v>
      </c>
      <c r="BL10" s="35" t="s">
        <v>27</v>
      </c>
      <c r="BM10" s="35" t="s">
        <v>27</v>
      </c>
      <c r="BN10" s="35" t="s">
        <v>27</v>
      </c>
      <c r="BO10" s="35" t="s">
        <v>27</v>
      </c>
      <c r="BP10" s="35" t="s">
        <v>27</v>
      </c>
      <c r="BQ10" s="35" t="s">
        <v>27</v>
      </c>
      <c r="BR10" s="35" t="s">
        <v>27</v>
      </c>
      <c r="BS10" s="35" t="s">
        <v>27</v>
      </c>
      <c r="BT10" s="35" t="s">
        <v>27</v>
      </c>
      <c r="BU10" s="35" t="s">
        <v>27</v>
      </c>
      <c r="BV10" s="35" t="s">
        <v>27</v>
      </c>
      <c r="BW10" s="35" t="s">
        <v>27</v>
      </c>
      <c r="BX10" s="35" t="s">
        <v>27</v>
      </c>
      <c r="BY10" s="35" t="s">
        <v>27</v>
      </c>
      <c r="BZ10" s="35" t="s">
        <v>27</v>
      </c>
      <c r="CA10" s="35" t="s">
        <v>27</v>
      </c>
      <c r="CB10" s="35" t="s">
        <v>27</v>
      </c>
      <c r="CC10" s="35" t="s">
        <v>27</v>
      </c>
      <c r="CD10" s="35" t="s">
        <v>27</v>
      </c>
      <c r="CE10" s="36" t="s">
        <v>27</v>
      </c>
      <c r="CF10" s="37" t="s">
        <v>27</v>
      </c>
      <c r="CG10" s="37" t="s">
        <v>27</v>
      </c>
      <c r="CH10" s="38" t="s">
        <v>27</v>
      </c>
      <c r="CI10" s="35" t="s">
        <v>27</v>
      </c>
      <c r="CJ10" s="39" t="s">
        <v>27</v>
      </c>
      <c r="CK10" s="37" t="s">
        <v>27</v>
      </c>
      <c r="CL10" s="37" t="s">
        <v>27</v>
      </c>
      <c r="CM10" s="37" t="s">
        <v>27</v>
      </c>
      <c r="CN10" s="38" t="s">
        <v>27</v>
      </c>
      <c r="CO10" s="35" t="s">
        <v>27</v>
      </c>
      <c r="CP10" s="39" t="s">
        <v>27</v>
      </c>
      <c r="CQ10" s="37" t="s">
        <v>27</v>
      </c>
      <c r="CR10" s="37" t="s">
        <v>27</v>
      </c>
      <c r="CS10" s="37" t="s">
        <v>27</v>
      </c>
      <c r="CT10" s="38" t="s">
        <v>27</v>
      </c>
      <c r="CU10" s="35" t="s">
        <v>27</v>
      </c>
      <c r="CV10" s="39" t="s">
        <v>27</v>
      </c>
      <c r="CW10" s="40" t="s">
        <v>27</v>
      </c>
      <c r="CX10" s="40" t="s">
        <v>27</v>
      </c>
      <c r="CY10" s="40" t="s">
        <v>27</v>
      </c>
      <c r="CZ10" s="40" t="s">
        <v>27</v>
      </c>
      <c r="DA10" s="40" t="s">
        <v>27</v>
      </c>
      <c r="DB10" s="40" t="s">
        <v>27</v>
      </c>
      <c r="DC10" s="40" t="s">
        <v>27</v>
      </c>
      <c r="DD10" s="40" t="s">
        <v>27</v>
      </c>
      <c r="DE10" s="40" t="s">
        <v>27</v>
      </c>
      <c r="DF10" s="40" t="s">
        <v>27</v>
      </c>
      <c r="DG10" s="40" t="s">
        <v>27</v>
      </c>
      <c r="DH10" s="40" t="s">
        <v>27</v>
      </c>
      <c r="DI10" s="40" t="s">
        <v>27</v>
      </c>
      <c r="DJ10" s="40" t="s">
        <v>27</v>
      </c>
      <c r="DK10" s="40" t="s">
        <v>27</v>
      </c>
      <c r="DL10" s="40" t="s">
        <v>27</v>
      </c>
      <c r="DM10" s="40" t="s">
        <v>27</v>
      </c>
      <c r="DN10" s="40" t="s">
        <v>27</v>
      </c>
      <c r="DO10" s="40" t="s">
        <v>27</v>
      </c>
      <c r="DP10" s="40" t="s">
        <v>27</v>
      </c>
      <c r="DQ10" s="40" t="s">
        <v>27</v>
      </c>
      <c r="DR10" s="40" t="s">
        <v>27</v>
      </c>
      <c r="DS10" s="40" t="s">
        <v>27</v>
      </c>
      <c r="DT10" s="40" t="s">
        <v>27</v>
      </c>
      <c r="DU10" s="40" t="s">
        <v>27</v>
      </c>
      <c r="DV10" s="40" t="s">
        <v>27</v>
      </c>
      <c r="DW10" s="40" t="s">
        <v>27</v>
      </c>
      <c r="DX10" s="40" t="s">
        <v>27</v>
      </c>
      <c r="DY10" s="40" t="s">
        <v>27</v>
      </c>
      <c r="DZ10" s="40" t="s">
        <v>27</v>
      </c>
      <c r="EA10" s="40" t="s">
        <v>27</v>
      </c>
      <c r="EB10" s="40" t="s">
        <v>27</v>
      </c>
      <c r="EC10" s="40" t="s">
        <v>27</v>
      </c>
      <c r="ED10" s="40" t="s">
        <v>27</v>
      </c>
      <c r="EE10" s="40" t="s">
        <v>27</v>
      </c>
      <c r="EF10" s="40" t="s">
        <v>27</v>
      </c>
      <c r="EG10" s="40" t="s">
        <v>27</v>
      </c>
      <c r="EH10" s="40" t="s">
        <v>27</v>
      </c>
      <c r="EI10" s="40" t="s">
        <v>27</v>
      </c>
      <c r="EJ10" s="40" t="s">
        <v>27</v>
      </c>
      <c r="EK10" s="40" t="s">
        <v>27</v>
      </c>
      <c r="EL10" s="40" t="s">
        <v>27</v>
      </c>
      <c r="EM10" s="40" t="s">
        <v>27</v>
      </c>
      <c r="EN10" s="40" t="s">
        <v>27</v>
      </c>
      <c r="EO10" s="40" t="s">
        <v>27</v>
      </c>
      <c r="EP10" s="40" t="s">
        <v>27</v>
      </c>
      <c r="EQ10" s="40" t="s">
        <v>27</v>
      </c>
      <c r="ER10" s="40" t="s">
        <v>27</v>
      </c>
      <c r="ES10" s="40" t="s">
        <v>27</v>
      </c>
      <c r="ET10" s="40" t="s">
        <v>27</v>
      </c>
      <c r="EU10" s="40" t="s">
        <v>27</v>
      </c>
      <c r="EV10" s="40" t="s">
        <v>27</v>
      </c>
      <c r="EW10" s="40" t="s">
        <v>27</v>
      </c>
      <c r="EX10" s="40" t="s">
        <v>27</v>
      </c>
      <c r="EY10" s="40" t="s">
        <v>27</v>
      </c>
      <c r="EZ10" s="40" t="s">
        <v>27</v>
      </c>
      <c r="FA10" s="40" t="s">
        <v>27</v>
      </c>
      <c r="FB10" s="40" t="s">
        <v>27</v>
      </c>
      <c r="FC10" s="40" t="s">
        <v>27</v>
      </c>
      <c r="FD10" s="40" t="s">
        <v>27</v>
      </c>
      <c r="FE10" s="40" t="s">
        <v>27</v>
      </c>
      <c r="FF10" s="40" t="s">
        <v>27</v>
      </c>
      <c r="FG10" s="40" t="s">
        <v>27</v>
      </c>
      <c r="FH10" s="40" t="s">
        <v>27</v>
      </c>
      <c r="FI10" s="40" t="s">
        <v>27</v>
      </c>
      <c r="FJ10" s="40" t="s">
        <v>27</v>
      </c>
      <c r="FK10" s="40" t="s">
        <v>27</v>
      </c>
      <c r="FL10" s="40" t="s">
        <v>27</v>
      </c>
      <c r="FM10" s="40" t="s">
        <v>27</v>
      </c>
      <c r="FN10" s="40" t="s">
        <v>27</v>
      </c>
      <c r="FO10" s="40" t="s">
        <v>27</v>
      </c>
      <c r="FP10" s="40" t="s">
        <v>27</v>
      </c>
      <c r="FQ10" s="40" t="s">
        <v>27</v>
      </c>
      <c r="FR10" s="40" t="s">
        <v>27</v>
      </c>
      <c r="FS10" s="40" t="s">
        <v>27</v>
      </c>
    </row>
    <row r="11" ht="0" customHeight="1">
      <c r="A11" s="30" t="s">
        <v>27</v>
      </c>
      <c r="B11" s="30" t="s">
        <v>27</v>
      </c>
      <c r="C11" s="30" t="s">
        <v>27</v>
      </c>
      <c r="D11" s="30" t="s">
        <v>27</v>
      </c>
      <c r="E11" s="41" t="s">
        <v>27</v>
      </c>
      <c r="F11" s="31" t="s">
        <v>27</v>
      </c>
      <c r="G11" s="32" t="s">
        <v>27</v>
      </c>
      <c r="H11" s="33" t="s">
        <v>27</v>
      </c>
      <c r="I11" s="34" t="s">
        <v>27</v>
      </c>
      <c r="J11" s="34" t="s">
        <v>27</v>
      </c>
      <c r="K11" s="34" t="s">
        <v>27</v>
      </c>
      <c r="L11" s="34" t="s">
        <v>27</v>
      </c>
      <c r="M11" s="34" t="s">
        <v>27</v>
      </c>
      <c r="N11" s="34" t="s">
        <v>27</v>
      </c>
      <c r="O11" s="34" t="s">
        <v>27</v>
      </c>
      <c r="P11" s="34" t="s">
        <v>27</v>
      </c>
      <c r="Q11" s="34" t="s">
        <v>27</v>
      </c>
      <c r="R11" s="34" t="s">
        <v>27</v>
      </c>
      <c r="S11" s="34" t="s">
        <v>27</v>
      </c>
      <c r="T11" s="34" t="s">
        <v>27</v>
      </c>
      <c r="U11" s="35" t="s">
        <v>27</v>
      </c>
      <c r="V11" s="35" t="s">
        <v>27</v>
      </c>
      <c r="W11" s="35" t="s">
        <v>27</v>
      </c>
      <c r="X11" s="35" t="s">
        <v>27</v>
      </c>
      <c r="Y11" s="35" t="s">
        <v>27</v>
      </c>
      <c r="Z11" s="35" t="s">
        <v>27</v>
      </c>
      <c r="AA11" s="35" t="s">
        <v>27</v>
      </c>
      <c r="AB11" s="35" t="s">
        <v>27</v>
      </c>
      <c r="AC11" s="35" t="s">
        <v>27</v>
      </c>
      <c r="AD11" s="35" t="s">
        <v>27</v>
      </c>
      <c r="AE11" s="35" t="s">
        <v>27</v>
      </c>
      <c r="AF11" s="35" t="s">
        <v>27</v>
      </c>
      <c r="AG11" s="35" t="s">
        <v>27</v>
      </c>
      <c r="AH11" s="35" t="s">
        <v>27</v>
      </c>
      <c r="AI11" s="35" t="s">
        <v>27</v>
      </c>
      <c r="AJ11" s="35" t="s">
        <v>27</v>
      </c>
      <c r="AK11" s="35" t="s">
        <v>27</v>
      </c>
      <c r="AL11" s="35" t="s">
        <v>27</v>
      </c>
      <c r="AM11" s="35" t="s">
        <v>27</v>
      </c>
      <c r="AN11" s="35" t="s">
        <v>27</v>
      </c>
      <c r="AO11" s="35" t="s">
        <v>27</v>
      </c>
      <c r="AP11" s="35" t="s">
        <v>27</v>
      </c>
      <c r="AQ11" s="35" t="s">
        <v>27</v>
      </c>
      <c r="AR11" s="35" t="s">
        <v>27</v>
      </c>
      <c r="AS11" s="35" t="s">
        <v>27</v>
      </c>
      <c r="AT11" s="35" t="s">
        <v>27</v>
      </c>
      <c r="AU11" s="35" t="s">
        <v>27</v>
      </c>
      <c r="AV11" s="35" t="s">
        <v>27</v>
      </c>
      <c r="AW11" s="35" t="s">
        <v>27</v>
      </c>
      <c r="AX11" s="35" t="s">
        <v>27</v>
      </c>
      <c r="AY11" s="35" t="s">
        <v>27</v>
      </c>
      <c r="AZ11" s="35" t="s">
        <v>27</v>
      </c>
      <c r="BA11" s="35" t="s">
        <v>27</v>
      </c>
      <c r="BB11" s="35" t="s">
        <v>27</v>
      </c>
      <c r="BC11" s="35" t="s">
        <v>27</v>
      </c>
      <c r="BD11" s="35" t="s">
        <v>27</v>
      </c>
      <c r="BE11" s="35" t="s">
        <v>27</v>
      </c>
      <c r="BF11" s="35" t="s">
        <v>27</v>
      </c>
      <c r="BG11" s="35" t="s">
        <v>27</v>
      </c>
      <c r="BH11" s="35" t="s">
        <v>27</v>
      </c>
      <c r="BI11" s="35" t="s">
        <v>27</v>
      </c>
      <c r="BJ11" s="35" t="s">
        <v>27</v>
      </c>
      <c r="BK11" s="35" t="s">
        <v>27</v>
      </c>
      <c r="BL11" s="35" t="s">
        <v>27</v>
      </c>
      <c r="BM11" s="35" t="s">
        <v>27</v>
      </c>
      <c r="BN11" s="35" t="s">
        <v>27</v>
      </c>
      <c r="BO11" s="35" t="s">
        <v>27</v>
      </c>
      <c r="BP11" s="35" t="s">
        <v>27</v>
      </c>
      <c r="BQ11" s="35" t="s">
        <v>27</v>
      </c>
      <c r="BR11" s="35" t="s">
        <v>27</v>
      </c>
      <c r="BS11" s="35" t="s">
        <v>27</v>
      </c>
      <c r="BT11" s="35" t="s">
        <v>27</v>
      </c>
      <c r="BU11" s="35" t="s">
        <v>27</v>
      </c>
      <c r="BV11" s="35" t="s">
        <v>27</v>
      </c>
      <c r="BW11" s="35" t="s">
        <v>27</v>
      </c>
      <c r="BX11" s="35" t="s">
        <v>27</v>
      </c>
      <c r="BY11" s="35" t="s">
        <v>27</v>
      </c>
      <c r="BZ11" s="35" t="s">
        <v>27</v>
      </c>
      <c r="CA11" s="35" t="s">
        <v>27</v>
      </c>
      <c r="CB11" s="35" t="s">
        <v>27</v>
      </c>
      <c r="CC11" s="35" t="s">
        <v>27</v>
      </c>
      <c r="CD11" s="35" t="s">
        <v>27</v>
      </c>
      <c r="CE11" s="36" t="s">
        <v>27</v>
      </c>
      <c r="CF11" s="37" t="s">
        <v>27</v>
      </c>
      <c r="CG11" s="37" t="s">
        <v>27</v>
      </c>
      <c r="CH11" s="38" t="s">
        <v>27</v>
      </c>
      <c r="CI11" s="35" t="s">
        <v>27</v>
      </c>
      <c r="CJ11" s="39" t="s">
        <v>27</v>
      </c>
      <c r="CK11" s="37" t="s">
        <v>27</v>
      </c>
      <c r="CL11" s="37" t="s">
        <v>27</v>
      </c>
      <c r="CM11" s="37" t="s">
        <v>27</v>
      </c>
      <c r="CN11" s="38" t="s">
        <v>27</v>
      </c>
      <c r="CO11" s="35" t="s">
        <v>27</v>
      </c>
      <c r="CP11" s="39" t="s">
        <v>27</v>
      </c>
      <c r="CQ11" s="37" t="s">
        <v>27</v>
      </c>
      <c r="CR11" s="37" t="s">
        <v>27</v>
      </c>
      <c r="CS11" s="37" t="s">
        <v>27</v>
      </c>
      <c r="CT11" s="38" t="s">
        <v>27</v>
      </c>
      <c r="CU11" s="35" t="s">
        <v>27</v>
      </c>
      <c r="CV11" s="39" t="s">
        <v>27</v>
      </c>
      <c r="CW11" s="40" t="s">
        <v>27</v>
      </c>
      <c r="CX11" s="40" t="s">
        <v>27</v>
      </c>
      <c r="CY11" s="40" t="s">
        <v>27</v>
      </c>
      <c r="CZ11" s="40" t="s">
        <v>27</v>
      </c>
      <c r="DA11" s="40" t="s">
        <v>27</v>
      </c>
      <c r="DB11" s="40" t="s">
        <v>27</v>
      </c>
      <c r="DC11" s="40" t="s">
        <v>27</v>
      </c>
      <c r="DD11" s="40" t="s">
        <v>27</v>
      </c>
      <c r="DE11" s="40" t="s">
        <v>27</v>
      </c>
      <c r="DF11" s="40" t="s">
        <v>27</v>
      </c>
      <c r="DG11" s="40" t="s">
        <v>27</v>
      </c>
      <c r="DH11" s="40" t="s">
        <v>27</v>
      </c>
      <c r="DI11" s="40" t="s">
        <v>27</v>
      </c>
      <c r="DJ11" s="40" t="s">
        <v>27</v>
      </c>
      <c r="DK11" s="40" t="s">
        <v>27</v>
      </c>
      <c r="DL11" s="40" t="s">
        <v>27</v>
      </c>
      <c r="DM11" s="40" t="s">
        <v>27</v>
      </c>
      <c r="DN11" s="40" t="s">
        <v>27</v>
      </c>
      <c r="DO11" s="40" t="s">
        <v>27</v>
      </c>
      <c r="DP11" s="40" t="s">
        <v>27</v>
      </c>
      <c r="DQ11" s="40" t="s">
        <v>27</v>
      </c>
      <c r="DR11" s="40" t="s">
        <v>27</v>
      </c>
      <c r="DS11" s="40" t="s">
        <v>27</v>
      </c>
      <c r="DT11" s="40" t="s">
        <v>27</v>
      </c>
      <c r="DU11" s="40" t="s">
        <v>27</v>
      </c>
      <c r="DV11" s="40" t="s">
        <v>27</v>
      </c>
      <c r="DW11" s="40" t="s">
        <v>27</v>
      </c>
      <c r="DX11" s="40" t="s">
        <v>27</v>
      </c>
      <c r="DY11" s="40" t="s">
        <v>27</v>
      </c>
      <c r="DZ11" s="40" t="s">
        <v>27</v>
      </c>
      <c r="EA11" s="40" t="s">
        <v>27</v>
      </c>
      <c r="EB11" s="40" t="s">
        <v>27</v>
      </c>
      <c r="EC11" s="40" t="s">
        <v>27</v>
      </c>
      <c r="ED11" s="40" t="s">
        <v>27</v>
      </c>
      <c r="EE11" s="40" t="s">
        <v>27</v>
      </c>
      <c r="EF11" s="40" t="s">
        <v>27</v>
      </c>
      <c r="EG11" s="40" t="s">
        <v>27</v>
      </c>
      <c r="EH11" s="40" t="s">
        <v>27</v>
      </c>
      <c r="EI11" s="40" t="s">
        <v>27</v>
      </c>
      <c r="EJ11" s="40" t="s">
        <v>27</v>
      </c>
      <c r="EK11" s="40" t="s">
        <v>27</v>
      </c>
      <c r="EL11" s="40" t="s">
        <v>27</v>
      </c>
      <c r="EM11" s="40" t="s">
        <v>27</v>
      </c>
      <c r="EN11" s="40" t="s">
        <v>27</v>
      </c>
      <c r="EO11" s="40" t="s">
        <v>27</v>
      </c>
      <c r="EP11" s="40" t="s">
        <v>27</v>
      </c>
      <c r="EQ11" s="40" t="s">
        <v>27</v>
      </c>
      <c r="ER11" s="40" t="s">
        <v>27</v>
      </c>
      <c r="ES11" s="40" t="s">
        <v>27</v>
      </c>
      <c r="ET11" s="40" t="s">
        <v>27</v>
      </c>
      <c r="EU11" s="40" t="s">
        <v>27</v>
      </c>
      <c r="EV11" s="40" t="s">
        <v>27</v>
      </c>
      <c r="EW11" s="40" t="s">
        <v>27</v>
      </c>
      <c r="EX11" s="40" t="s">
        <v>27</v>
      </c>
      <c r="EY11" s="40" t="s">
        <v>27</v>
      </c>
      <c r="EZ11" s="40" t="s">
        <v>27</v>
      </c>
      <c r="FA11" s="40" t="s">
        <v>27</v>
      </c>
      <c r="FB11" s="40" t="s">
        <v>27</v>
      </c>
      <c r="FC11" s="40" t="s">
        <v>27</v>
      </c>
      <c r="FD11" s="40" t="s">
        <v>27</v>
      </c>
      <c r="FE11" s="40" t="s">
        <v>27</v>
      </c>
      <c r="FF11" s="40" t="s">
        <v>27</v>
      </c>
      <c r="FG11" s="40" t="s">
        <v>27</v>
      </c>
      <c r="FH11" s="40" t="s">
        <v>27</v>
      </c>
      <c r="FI11" s="40" t="s">
        <v>27</v>
      </c>
      <c r="FJ11" s="40" t="s">
        <v>27</v>
      </c>
      <c r="FK11" s="40" t="s">
        <v>27</v>
      </c>
      <c r="FL11" s="40" t="s">
        <v>27</v>
      </c>
      <c r="FM11" s="40" t="s">
        <v>27</v>
      </c>
      <c r="FN11" s="40" t="s">
        <v>27</v>
      </c>
      <c r="FO11" s="40" t="s">
        <v>27</v>
      </c>
      <c r="FP11" s="40" t="s">
        <v>27</v>
      </c>
      <c r="FQ11" s="40" t="s">
        <v>27</v>
      </c>
      <c r="FR11" s="40" t="s">
        <v>27</v>
      </c>
      <c r="FS11" s="40" t="s">
        <v>27</v>
      </c>
    </row>
    <row r="12" ht="0" customHeight="1">
      <c r="A12" s="30" t="s">
        <v>27</v>
      </c>
      <c r="B12" s="30" t="s">
        <v>27</v>
      </c>
      <c r="C12" s="30" t="s">
        <v>27</v>
      </c>
      <c r="D12" s="30" t="s">
        <v>27</v>
      </c>
      <c r="E12" s="41" t="s">
        <v>27</v>
      </c>
      <c r="F12" s="31" t="s">
        <v>27</v>
      </c>
      <c r="G12" s="32" t="s">
        <v>27</v>
      </c>
      <c r="H12" s="33" t="s">
        <v>27</v>
      </c>
      <c r="I12" s="34" t="s">
        <v>27</v>
      </c>
      <c r="J12" s="34" t="s">
        <v>27</v>
      </c>
      <c r="K12" s="34" t="s">
        <v>27</v>
      </c>
      <c r="L12" s="34" t="s">
        <v>27</v>
      </c>
      <c r="M12" s="34" t="s">
        <v>27</v>
      </c>
      <c r="N12" s="34" t="s">
        <v>27</v>
      </c>
      <c r="O12" s="34" t="s">
        <v>27</v>
      </c>
      <c r="P12" s="34" t="s">
        <v>27</v>
      </c>
      <c r="Q12" s="34" t="s">
        <v>27</v>
      </c>
      <c r="R12" s="34" t="s">
        <v>27</v>
      </c>
      <c r="S12" s="34" t="s">
        <v>27</v>
      </c>
      <c r="T12" s="34" t="s">
        <v>27</v>
      </c>
      <c r="U12" s="35" t="s">
        <v>27</v>
      </c>
      <c r="V12" s="35" t="s">
        <v>27</v>
      </c>
      <c r="W12" s="35" t="s">
        <v>27</v>
      </c>
      <c r="X12" s="35" t="s">
        <v>27</v>
      </c>
      <c r="Y12" s="35" t="s">
        <v>27</v>
      </c>
      <c r="Z12" s="35" t="s">
        <v>27</v>
      </c>
      <c r="AA12" s="35" t="s">
        <v>27</v>
      </c>
      <c r="AB12" s="35" t="s">
        <v>27</v>
      </c>
      <c r="AC12" s="35" t="s">
        <v>27</v>
      </c>
      <c r="AD12" s="35" t="s">
        <v>27</v>
      </c>
      <c r="AE12" s="35" t="s">
        <v>27</v>
      </c>
      <c r="AF12" s="35" t="s">
        <v>27</v>
      </c>
      <c r="AG12" s="35" t="s">
        <v>27</v>
      </c>
      <c r="AH12" s="35" t="s">
        <v>27</v>
      </c>
      <c r="AI12" s="35" t="s">
        <v>27</v>
      </c>
      <c r="AJ12" s="35" t="s">
        <v>27</v>
      </c>
      <c r="AK12" s="35" t="s">
        <v>27</v>
      </c>
      <c r="AL12" s="35" t="s">
        <v>27</v>
      </c>
      <c r="AM12" s="35" t="s">
        <v>27</v>
      </c>
      <c r="AN12" s="35" t="s">
        <v>27</v>
      </c>
      <c r="AO12" s="35" t="s">
        <v>27</v>
      </c>
      <c r="AP12" s="35" t="s">
        <v>27</v>
      </c>
      <c r="AQ12" s="35" t="s">
        <v>27</v>
      </c>
      <c r="AR12" s="35" t="s">
        <v>27</v>
      </c>
      <c r="AS12" s="35" t="s">
        <v>27</v>
      </c>
      <c r="AT12" s="35" t="s">
        <v>27</v>
      </c>
      <c r="AU12" s="35" t="s">
        <v>27</v>
      </c>
      <c r="AV12" s="35" t="s">
        <v>27</v>
      </c>
      <c r="AW12" s="35" t="s">
        <v>27</v>
      </c>
      <c r="AX12" s="35" t="s">
        <v>27</v>
      </c>
      <c r="AY12" s="35" t="s">
        <v>27</v>
      </c>
      <c r="AZ12" s="35" t="s">
        <v>27</v>
      </c>
      <c r="BA12" s="35" t="s">
        <v>27</v>
      </c>
      <c r="BB12" s="35" t="s">
        <v>27</v>
      </c>
      <c r="BC12" s="35" t="s">
        <v>27</v>
      </c>
      <c r="BD12" s="35" t="s">
        <v>27</v>
      </c>
      <c r="BE12" s="35" t="s">
        <v>27</v>
      </c>
      <c r="BF12" s="35" t="s">
        <v>27</v>
      </c>
      <c r="BG12" s="35" t="s">
        <v>27</v>
      </c>
      <c r="BH12" s="35" t="s">
        <v>27</v>
      </c>
      <c r="BI12" s="35" t="s">
        <v>27</v>
      </c>
      <c r="BJ12" s="35" t="s">
        <v>27</v>
      </c>
      <c r="BK12" s="35" t="s">
        <v>27</v>
      </c>
      <c r="BL12" s="35" t="s">
        <v>27</v>
      </c>
      <c r="BM12" s="35" t="s">
        <v>27</v>
      </c>
      <c r="BN12" s="35" t="s">
        <v>27</v>
      </c>
      <c r="BO12" s="35" t="s">
        <v>27</v>
      </c>
      <c r="BP12" s="35" t="s">
        <v>27</v>
      </c>
      <c r="BQ12" s="35" t="s">
        <v>27</v>
      </c>
      <c r="BR12" s="35" t="s">
        <v>27</v>
      </c>
      <c r="BS12" s="35" t="s">
        <v>27</v>
      </c>
      <c r="BT12" s="35" t="s">
        <v>27</v>
      </c>
      <c r="BU12" s="35" t="s">
        <v>27</v>
      </c>
      <c r="BV12" s="35" t="s">
        <v>27</v>
      </c>
      <c r="BW12" s="35" t="s">
        <v>27</v>
      </c>
      <c r="BX12" s="35" t="s">
        <v>27</v>
      </c>
      <c r="BY12" s="35" t="s">
        <v>27</v>
      </c>
      <c r="BZ12" s="35" t="s">
        <v>27</v>
      </c>
      <c r="CA12" s="35" t="s">
        <v>27</v>
      </c>
      <c r="CB12" s="35" t="s">
        <v>27</v>
      </c>
      <c r="CC12" s="35" t="s">
        <v>27</v>
      </c>
      <c r="CD12" s="35" t="s">
        <v>27</v>
      </c>
      <c r="CE12" s="36" t="s">
        <v>27</v>
      </c>
      <c r="CF12" s="37" t="s">
        <v>27</v>
      </c>
      <c r="CG12" s="37" t="s">
        <v>27</v>
      </c>
      <c r="CH12" s="38" t="s">
        <v>27</v>
      </c>
      <c r="CI12" s="35" t="s">
        <v>27</v>
      </c>
      <c r="CJ12" s="39" t="s">
        <v>27</v>
      </c>
      <c r="CK12" s="37" t="s">
        <v>27</v>
      </c>
      <c r="CL12" s="37" t="s">
        <v>27</v>
      </c>
      <c r="CM12" s="37" t="s">
        <v>27</v>
      </c>
      <c r="CN12" s="38" t="s">
        <v>27</v>
      </c>
      <c r="CO12" s="35" t="s">
        <v>27</v>
      </c>
      <c r="CP12" s="39" t="s">
        <v>27</v>
      </c>
      <c r="CQ12" s="37" t="s">
        <v>27</v>
      </c>
      <c r="CR12" s="37" t="s">
        <v>27</v>
      </c>
      <c r="CS12" s="37" t="s">
        <v>27</v>
      </c>
      <c r="CT12" s="38" t="s">
        <v>27</v>
      </c>
      <c r="CU12" s="35" t="s">
        <v>27</v>
      </c>
      <c r="CV12" s="39" t="s">
        <v>27</v>
      </c>
      <c r="CW12" s="40" t="s">
        <v>27</v>
      </c>
      <c r="CX12" s="40" t="s">
        <v>27</v>
      </c>
      <c r="CY12" s="40" t="s">
        <v>27</v>
      </c>
      <c r="CZ12" s="40" t="s">
        <v>27</v>
      </c>
      <c r="DA12" s="40" t="s">
        <v>27</v>
      </c>
      <c r="DB12" s="40" t="s">
        <v>27</v>
      </c>
      <c r="DC12" s="40" t="s">
        <v>27</v>
      </c>
      <c r="DD12" s="40" t="s">
        <v>27</v>
      </c>
      <c r="DE12" s="40" t="s">
        <v>27</v>
      </c>
      <c r="DF12" s="40" t="s">
        <v>27</v>
      </c>
      <c r="DG12" s="40" t="s">
        <v>27</v>
      </c>
      <c r="DH12" s="40" t="s">
        <v>27</v>
      </c>
      <c r="DI12" s="40" t="s">
        <v>27</v>
      </c>
      <c r="DJ12" s="40" t="s">
        <v>27</v>
      </c>
      <c r="DK12" s="40" t="s">
        <v>27</v>
      </c>
      <c r="DL12" s="40" t="s">
        <v>27</v>
      </c>
      <c r="DM12" s="40" t="s">
        <v>27</v>
      </c>
      <c r="DN12" s="40" t="s">
        <v>27</v>
      </c>
      <c r="DO12" s="40" t="s">
        <v>27</v>
      </c>
      <c r="DP12" s="40" t="s">
        <v>27</v>
      </c>
      <c r="DQ12" s="40" t="s">
        <v>27</v>
      </c>
      <c r="DR12" s="40" t="s">
        <v>27</v>
      </c>
      <c r="DS12" s="40" t="s">
        <v>27</v>
      </c>
      <c r="DT12" s="40" t="s">
        <v>27</v>
      </c>
      <c r="DU12" s="40" t="s">
        <v>27</v>
      </c>
      <c r="DV12" s="40" t="s">
        <v>27</v>
      </c>
      <c r="DW12" s="40" t="s">
        <v>27</v>
      </c>
      <c r="DX12" s="40" t="s">
        <v>27</v>
      </c>
      <c r="DY12" s="40" t="s">
        <v>27</v>
      </c>
      <c r="DZ12" s="40" t="s">
        <v>27</v>
      </c>
      <c r="EA12" s="40" t="s">
        <v>27</v>
      </c>
      <c r="EB12" s="40" t="s">
        <v>27</v>
      </c>
      <c r="EC12" s="40" t="s">
        <v>27</v>
      </c>
      <c r="ED12" s="40" t="s">
        <v>27</v>
      </c>
      <c r="EE12" s="40" t="s">
        <v>27</v>
      </c>
      <c r="EF12" s="40" t="s">
        <v>27</v>
      </c>
      <c r="EG12" s="40" t="s">
        <v>27</v>
      </c>
      <c r="EH12" s="40" t="s">
        <v>27</v>
      </c>
      <c r="EI12" s="40" t="s">
        <v>27</v>
      </c>
      <c r="EJ12" s="40" t="s">
        <v>27</v>
      </c>
      <c r="EK12" s="40" t="s">
        <v>27</v>
      </c>
      <c r="EL12" s="40" t="s">
        <v>27</v>
      </c>
      <c r="EM12" s="40" t="s">
        <v>27</v>
      </c>
      <c r="EN12" s="40" t="s">
        <v>27</v>
      </c>
      <c r="EO12" s="40" t="s">
        <v>27</v>
      </c>
      <c r="EP12" s="40" t="s">
        <v>27</v>
      </c>
      <c r="EQ12" s="40" t="s">
        <v>27</v>
      </c>
      <c r="ER12" s="40" t="s">
        <v>27</v>
      </c>
      <c r="ES12" s="40" t="s">
        <v>27</v>
      </c>
      <c r="ET12" s="40" t="s">
        <v>27</v>
      </c>
      <c r="EU12" s="40" t="s">
        <v>27</v>
      </c>
      <c r="EV12" s="40" t="s">
        <v>27</v>
      </c>
      <c r="EW12" s="40" t="s">
        <v>27</v>
      </c>
      <c r="EX12" s="40" t="s">
        <v>27</v>
      </c>
      <c r="EY12" s="40" t="s">
        <v>27</v>
      </c>
      <c r="EZ12" s="40" t="s">
        <v>27</v>
      </c>
      <c r="FA12" s="40" t="s">
        <v>27</v>
      </c>
      <c r="FB12" s="40" t="s">
        <v>27</v>
      </c>
      <c r="FC12" s="40" t="s">
        <v>27</v>
      </c>
      <c r="FD12" s="40" t="s">
        <v>27</v>
      </c>
      <c r="FE12" s="40" t="s">
        <v>27</v>
      </c>
      <c r="FF12" s="40" t="s">
        <v>27</v>
      </c>
      <c r="FG12" s="40" t="s">
        <v>27</v>
      </c>
      <c r="FH12" s="40" t="s">
        <v>27</v>
      </c>
      <c r="FI12" s="40" t="s">
        <v>27</v>
      </c>
      <c r="FJ12" s="40" t="s">
        <v>27</v>
      </c>
      <c r="FK12" s="40" t="s">
        <v>27</v>
      </c>
      <c r="FL12" s="40" t="s">
        <v>27</v>
      </c>
      <c r="FM12" s="40" t="s">
        <v>27</v>
      </c>
      <c r="FN12" s="40" t="s">
        <v>27</v>
      </c>
      <c r="FO12" s="40" t="s">
        <v>27</v>
      </c>
      <c r="FP12" s="40" t="s">
        <v>27</v>
      </c>
      <c r="FQ12" s="40" t="s">
        <v>27</v>
      </c>
      <c r="FR12" s="40" t="s">
        <v>27</v>
      </c>
      <c r="FS12" s="40" t="s">
        <v>27</v>
      </c>
    </row>
    <row r="13" ht="0" customHeight="1">
      <c r="A13" s="30" t="s">
        <v>27</v>
      </c>
      <c r="B13" s="30" t="s">
        <v>27</v>
      </c>
      <c r="C13" s="30" t="s">
        <v>27</v>
      </c>
      <c r="D13" s="30" t="s">
        <v>27</v>
      </c>
      <c r="E13" s="41" t="s">
        <v>27</v>
      </c>
      <c r="F13" s="31" t="s">
        <v>27</v>
      </c>
      <c r="G13" s="32" t="s">
        <v>27</v>
      </c>
      <c r="H13" s="33" t="s">
        <v>27</v>
      </c>
      <c r="I13" s="34" t="s">
        <v>27</v>
      </c>
      <c r="J13" s="34" t="s">
        <v>27</v>
      </c>
      <c r="K13" s="34" t="s">
        <v>27</v>
      </c>
      <c r="L13" s="34" t="s">
        <v>27</v>
      </c>
      <c r="M13" s="34" t="s">
        <v>27</v>
      </c>
      <c r="N13" s="34" t="s">
        <v>27</v>
      </c>
      <c r="O13" s="34" t="s">
        <v>27</v>
      </c>
      <c r="P13" s="34" t="s">
        <v>27</v>
      </c>
      <c r="Q13" s="34" t="s">
        <v>27</v>
      </c>
      <c r="R13" s="34" t="s">
        <v>27</v>
      </c>
      <c r="S13" s="34" t="s">
        <v>27</v>
      </c>
      <c r="T13" s="34" t="s">
        <v>27</v>
      </c>
      <c r="U13" s="34" t="s">
        <v>27</v>
      </c>
      <c r="V13" s="34" t="s">
        <v>27</v>
      </c>
      <c r="W13" s="34" t="s">
        <v>27</v>
      </c>
      <c r="X13" s="34" t="s">
        <v>27</v>
      </c>
      <c r="Y13" s="34" t="s">
        <v>27</v>
      </c>
      <c r="Z13" s="34" t="s">
        <v>27</v>
      </c>
      <c r="AA13" s="34" t="s">
        <v>27</v>
      </c>
      <c r="AB13" s="34" t="s">
        <v>27</v>
      </c>
      <c r="AC13" s="34" t="s">
        <v>27</v>
      </c>
      <c r="AD13" s="34" t="s">
        <v>27</v>
      </c>
      <c r="AE13" s="34" t="s">
        <v>27</v>
      </c>
      <c r="AF13" s="34" t="s">
        <v>27</v>
      </c>
      <c r="AG13" s="34" t="s">
        <v>27</v>
      </c>
      <c r="AH13" s="34" t="s">
        <v>27</v>
      </c>
      <c r="AI13" s="34" t="s">
        <v>27</v>
      </c>
      <c r="AJ13" s="34" t="s">
        <v>27</v>
      </c>
      <c r="AK13" s="34" t="s">
        <v>27</v>
      </c>
      <c r="AL13" s="34" t="s">
        <v>27</v>
      </c>
      <c r="AM13" s="34" t="s">
        <v>27</v>
      </c>
      <c r="AN13" s="34" t="s">
        <v>27</v>
      </c>
      <c r="AO13" s="34" t="s">
        <v>27</v>
      </c>
      <c r="AP13" s="34" t="s">
        <v>27</v>
      </c>
      <c r="AQ13" s="34" t="s">
        <v>27</v>
      </c>
      <c r="AR13" s="34" t="s">
        <v>27</v>
      </c>
      <c r="AS13" s="34" t="s">
        <v>27</v>
      </c>
      <c r="AT13" s="34" t="s">
        <v>27</v>
      </c>
      <c r="AU13" s="34" t="s">
        <v>27</v>
      </c>
      <c r="AV13" s="34" t="s">
        <v>27</v>
      </c>
      <c r="AW13" s="34" t="s">
        <v>27</v>
      </c>
      <c r="AX13" s="34" t="s">
        <v>27</v>
      </c>
      <c r="AY13" s="34" t="s">
        <v>27</v>
      </c>
      <c r="AZ13" s="34" t="s">
        <v>27</v>
      </c>
      <c r="BA13" s="34" t="s">
        <v>27</v>
      </c>
      <c r="BB13" s="34" t="s">
        <v>27</v>
      </c>
      <c r="BC13" s="34" t="s">
        <v>27</v>
      </c>
      <c r="BD13" s="34" t="s">
        <v>27</v>
      </c>
      <c r="BE13" s="34" t="s">
        <v>27</v>
      </c>
      <c r="BF13" s="34" t="s">
        <v>27</v>
      </c>
      <c r="BG13" s="34" t="s">
        <v>27</v>
      </c>
      <c r="BH13" s="34" t="s">
        <v>27</v>
      </c>
      <c r="BI13" s="34" t="s">
        <v>27</v>
      </c>
      <c r="BJ13" s="34" t="s">
        <v>27</v>
      </c>
      <c r="BK13" s="34" t="s">
        <v>27</v>
      </c>
      <c r="BL13" s="34" t="s">
        <v>27</v>
      </c>
      <c r="BM13" s="34" t="s">
        <v>27</v>
      </c>
      <c r="BN13" s="34" t="s">
        <v>27</v>
      </c>
      <c r="BO13" s="34" t="s">
        <v>27</v>
      </c>
      <c r="BP13" s="34" t="s">
        <v>27</v>
      </c>
      <c r="BQ13" s="34" t="s">
        <v>27</v>
      </c>
      <c r="BR13" s="34" t="s">
        <v>27</v>
      </c>
      <c r="BS13" s="34" t="s">
        <v>27</v>
      </c>
      <c r="BT13" s="34" t="s">
        <v>27</v>
      </c>
      <c r="BU13" s="34" t="s">
        <v>27</v>
      </c>
      <c r="BV13" s="34" t="s">
        <v>27</v>
      </c>
      <c r="BW13" s="34" t="s">
        <v>27</v>
      </c>
      <c r="BX13" s="34" t="s">
        <v>27</v>
      </c>
      <c r="BY13" s="34" t="s">
        <v>27</v>
      </c>
      <c r="BZ13" s="34" t="s">
        <v>27</v>
      </c>
      <c r="CA13" s="34" t="s">
        <v>27</v>
      </c>
      <c r="CB13" s="34" t="s">
        <v>27</v>
      </c>
      <c r="CC13" s="34" t="s">
        <v>27</v>
      </c>
      <c r="CD13" s="34" t="s">
        <v>27</v>
      </c>
      <c r="CE13" s="42" t="s">
        <v>27</v>
      </c>
      <c r="CF13" s="37" t="s">
        <v>27</v>
      </c>
      <c r="CG13" s="37" t="s">
        <v>27</v>
      </c>
      <c r="CH13" s="38" t="s">
        <v>27</v>
      </c>
      <c r="CI13" s="35" t="s">
        <v>27</v>
      </c>
      <c r="CJ13" s="39" t="s">
        <v>27</v>
      </c>
      <c r="CK13" s="37" t="s">
        <v>27</v>
      </c>
      <c r="CL13" s="37" t="s">
        <v>27</v>
      </c>
      <c r="CM13" s="37" t="s">
        <v>27</v>
      </c>
      <c r="CN13" s="38" t="s">
        <v>27</v>
      </c>
      <c r="CO13" s="35" t="s">
        <v>27</v>
      </c>
      <c r="CP13" s="39" t="s">
        <v>27</v>
      </c>
      <c r="CQ13" s="37" t="s">
        <v>27</v>
      </c>
      <c r="CR13" s="37" t="s">
        <v>27</v>
      </c>
      <c r="CS13" s="37" t="s">
        <v>27</v>
      </c>
      <c r="CT13" s="38" t="s">
        <v>27</v>
      </c>
      <c r="CU13" s="35" t="s">
        <v>27</v>
      </c>
      <c r="CV13" s="39" t="s">
        <v>27</v>
      </c>
      <c r="CW13" s="40" t="s">
        <v>27</v>
      </c>
      <c r="CX13" s="40" t="s">
        <v>27</v>
      </c>
      <c r="CY13" s="40" t="s">
        <v>27</v>
      </c>
      <c r="CZ13" s="40" t="s">
        <v>27</v>
      </c>
      <c r="DA13" s="40" t="s">
        <v>27</v>
      </c>
      <c r="DB13" s="40" t="s">
        <v>27</v>
      </c>
      <c r="DC13" s="40" t="s">
        <v>27</v>
      </c>
      <c r="DD13" s="40" t="s">
        <v>27</v>
      </c>
      <c r="DE13" s="40" t="s">
        <v>27</v>
      </c>
      <c r="DF13" s="40" t="s">
        <v>27</v>
      </c>
      <c r="DG13" s="40" t="s">
        <v>27</v>
      </c>
      <c r="DH13" s="40" t="s">
        <v>27</v>
      </c>
      <c r="DI13" s="40" t="s">
        <v>27</v>
      </c>
      <c r="DJ13" s="40" t="s">
        <v>27</v>
      </c>
      <c r="DK13" s="40" t="s">
        <v>27</v>
      </c>
      <c r="DL13" s="40" t="s">
        <v>27</v>
      </c>
      <c r="DM13" s="40" t="s">
        <v>27</v>
      </c>
      <c r="DN13" s="40" t="s">
        <v>27</v>
      </c>
      <c r="DO13" s="40" t="s">
        <v>27</v>
      </c>
      <c r="DP13" s="40" t="s">
        <v>27</v>
      </c>
      <c r="DQ13" s="40" t="s">
        <v>27</v>
      </c>
      <c r="DR13" s="40" t="s">
        <v>27</v>
      </c>
      <c r="DS13" s="40" t="s">
        <v>27</v>
      </c>
      <c r="DT13" s="40" t="s">
        <v>27</v>
      </c>
      <c r="DU13" s="40" t="s">
        <v>27</v>
      </c>
      <c r="DV13" s="40" t="s">
        <v>27</v>
      </c>
      <c r="DW13" s="40" t="s">
        <v>27</v>
      </c>
      <c r="DX13" s="40" t="s">
        <v>27</v>
      </c>
      <c r="DY13" s="40" t="s">
        <v>27</v>
      </c>
      <c r="DZ13" s="40" t="s">
        <v>27</v>
      </c>
      <c r="EA13" s="40" t="s">
        <v>27</v>
      </c>
      <c r="EB13" s="40" t="s">
        <v>27</v>
      </c>
      <c r="EC13" s="40" t="s">
        <v>27</v>
      </c>
      <c r="ED13" s="40" t="s">
        <v>27</v>
      </c>
      <c r="EE13" s="40" t="s">
        <v>27</v>
      </c>
      <c r="EF13" s="40" t="s">
        <v>27</v>
      </c>
      <c r="EG13" s="40" t="s">
        <v>27</v>
      </c>
      <c r="EH13" s="40" t="s">
        <v>27</v>
      </c>
      <c r="EI13" s="40" t="s">
        <v>27</v>
      </c>
      <c r="EJ13" s="40" t="s">
        <v>27</v>
      </c>
      <c r="EK13" s="40" t="s">
        <v>27</v>
      </c>
      <c r="EL13" s="40" t="s">
        <v>27</v>
      </c>
      <c r="EM13" s="40" t="s">
        <v>27</v>
      </c>
      <c r="EN13" s="40" t="s">
        <v>27</v>
      </c>
      <c r="EO13" s="40" t="s">
        <v>27</v>
      </c>
      <c r="EP13" s="40" t="s">
        <v>27</v>
      </c>
      <c r="EQ13" s="40" t="s">
        <v>27</v>
      </c>
      <c r="ER13" s="40" t="s">
        <v>27</v>
      </c>
      <c r="ES13" s="40" t="s">
        <v>27</v>
      </c>
      <c r="ET13" s="40" t="s">
        <v>27</v>
      </c>
      <c r="EU13" s="40" t="s">
        <v>27</v>
      </c>
      <c r="EV13" s="40" t="s">
        <v>27</v>
      </c>
      <c r="EW13" s="40" t="s">
        <v>27</v>
      </c>
      <c r="EX13" s="40" t="s">
        <v>27</v>
      </c>
      <c r="EY13" s="40" t="s">
        <v>27</v>
      </c>
      <c r="EZ13" s="40" t="s">
        <v>27</v>
      </c>
      <c r="FA13" s="40" t="s">
        <v>27</v>
      </c>
      <c r="FB13" s="40" t="s">
        <v>27</v>
      </c>
      <c r="FC13" s="40" t="s">
        <v>27</v>
      </c>
      <c r="FD13" s="40" t="s">
        <v>27</v>
      </c>
      <c r="FE13" s="40" t="s">
        <v>27</v>
      </c>
      <c r="FF13" s="40" t="s">
        <v>27</v>
      </c>
      <c r="FG13" s="40" t="s">
        <v>27</v>
      </c>
      <c r="FH13" s="40" t="s">
        <v>27</v>
      </c>
      <c r="FI13" s="40" t="s">
        <v>27</v>
      </c>
      <c r="FJ13" s="40" t="s">
        <v>27</v>
      </c>
      <c r="FK13" s="40" t="s">
        <v>27</v>
      </c>
      <c r="FL13" s="40" t="s">
        <v>27</v>
      </c>
      <c r="FM13" s="40" t="s">
        <v>27</v>
      </c>
      <c r="FN13" s="40" t="s">
        <v>27</v>
      </c>
      <c r="FO13" s="40" t="s">
        <v>27</v>
      </c>
      <c r="FP13" s="40" t="s">
        <v>27</v>
      </c>
      <c r="FQ13" s="40" t="s">
        <v>27</v>
      </c>
      <c r="FR13" s="40" t="s">
        <v>27</v>
      </c>
      <c r="FS13" s="40" t="s">
        <v>27</v>
      </c>
    </row>
    <row r="14" ht="117" customHeight="1">
      <c r="A14" s="43" t="s">
        <v>57</v>
      </c>
      <c r="B14" s="43" t="s">
        <v>58</v>
      </c>
      <c r="C14" s="43" t="s">
        <v>59</v>
      </c>
      <c r="D14" s="43" t="s">
        <v>60</v>
      </c>
      <c r="E14" s="43" t="s">
        <v>61</v>
      </c>
      <c r="F14" s="45" t="s">
        <v>62</v>
      </c>
      <c r="G14" s="46" t="s">
        <v>63</v>
      </c>
      <c r="H14" s="47" t="s">
        <v>64</v>
      </c>
      <c r="I14" s="57" t="s">
        <v>65</v>
      </c>
      <c r="J14" s="58" t="s">
        <v>66</v>
      </c>
      <c r="K14" s="58" t="s">
        <v>67</v>
      </c>
      <c r="L14" s="58" t="s">
        <v>68</v>
      </c>
      <c r="M14" s="58" t="s">
        <v>69</v>
      </c>
      <c r="N14" s="58" t="s">
        <v>70</v>
      </c>
      <c r="O14" s="58" t="s">
        <v>71</v>
      </c>
      <c r="P14" s="58" t="s">
        <v>72</v>
      </c>
      <c r="Q14" s="58" t="s">
        <v>73</v>
      </c>
      <c r="R14" s="58" t="s">
        <v>74</v>
      </c>
      <c r="S14" s="58" t="s">
        <v>75</v>
      </c>
      <c r="T14" s="58" t="s">
        <v>76</v>
      </c>
      <c r="U14" s="58" t="s">
        <v>77</v>
      </c>
      <c r="V14" s="58" t="s">
        <v>78</v>
      </c>
      <c r="W14" s="58" t="s">
        <v>79</v>
      </c>
      <c r="X14" s="58" t="s">
        <v>80</v>
      </c>
      <c r="Y14" s="58" t="s">
        <v>81</v>
      </c>
      <c r="Z14" s="58" t="s">
        <v>82</v>
      </c>
      <c r="AA14" s="58" t="s">
        <v>83</v>
      </c>
      <c r="AB14" s="58" t="s">
        <v>84</v>
      </c>
      <c r="AC14" s="58" t="s">
        <v>85</v>
      </c>
      <c r="AD14" s="58" t="s">
        <v>86</v>
      </c>
      <c r="AE14" s="58" t="s">
        <v>87</v>
      </c>
      <c r="AF14" s="58" t="s">
        <v>88</v>
      </c>
      <c r="AG14" s="58" t="s">
        <v>89</v>
      </c>
      <c r="AH14" s="58" t="s">
        <v>90</v>
      </c>
      <c r="AI14" s="58" t="s">
        <v>91</v>
      </c>
      <c r="AJ14" s="58" t="s">
        <v>92</v>
      </c>
      <c r="AK14" s="58" t="s">
        <v>93</v>
      </c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9" t="s">
        <v>37</v>
      </c>
      <c r="CG14" s="48" t="s">
        <v>38</v>
      </c>
      <c r="CH14" s="56" t="s">
        <v>39</v>
      </c>
      <c r="CI14" s="60" t="s">
        <v>40</v>
      </c>
      <c r="CJ14" s="49" t="s">
        <v>41</v>
      </c>
      <c r="CK14" s="48" t="s">
        <v>42</v>
      </c>
      <c r="CL14" s="48" t="s">
        <v>43</v>
      </c>
      <c r="CM14" s="48" t="s">
        <v>44</v>
      </c>
      <c r="CN14" s="56" t="s">
        <v>45</v>
      </c>
      <c r="CO14" s="60" t="s">
        <v>46</v>
      </c>
      <c r="CP14" s="49" t="s">
        <v>47</v>
      </c>
      <c r="CQ14" s="48" t="s">
        <v>48</v>
      </c>
      <c r="CR14" s="48" t="s">
        <v>49</v>
      </c>
      <c r="CS14" s="48" t="s">
        <v>50</v>
      </c>
      <c r="CT14" s="56" t="s">
        <v>51</v>
      </c>
      <c r="CU14" s="60" t="s">
        <v>52</v>
      </c>
      <c r="CV14" s="49" t="s">
        <v>53</v>
      </c>
      <c r="CW14" s="50" t="str">
        <f t="shared" ref="CW14:EB14" si="0">IF(I14="","",I$14)</f>
        <v>Not PEPFAR</v>
      </c>
      <c r="CX14" s="50" t="str">
        <f t="shared" si="0"/>
      </c>
      <c r="CY14" s="50" t="str">
        <f t="shared" si="0"/>
      </c>
      <c r="CZ14" s="50" t="str">
        <f t="shared" si="0"/>
      </c>
      <c r="DA14" s="50" t="str">
        <f t="shared" si="0"/>
      </c>
      <c r="DB14" s="50" t="str">
        <f t="shared" si="0"/>
      </c>
      <c r="DC14" s="50" t="str">
        <f t="shared" si="0"/>
      </c>
      <c r="DD14" s="50" t="str">
        <f t="shared" si="0"/>
      </c>
      <c r="DE14" s="50" t="str">
        <f t="shared" si="0"/>
      </c>
      <c r="DF14" s="50" t="str">
        <f t="shared" si="0"/>
      </c>
      <c r="DG14" s="50" t="str">
        <f t="shared" si="0"/>
      </c>
      <c r="DH14" s="50" t="str">
        <f t="shared" si="0"/>
      </c>
      <c r="DI14" s="50" t="str">
        <f t="shared" si="0"/>
      </c>
      <c r="DJ14" s="50" t="str">
        <f t="shared" si="0"/>
      </c>
      <c r="DK14" s="50" t="str">
        <f t="shared" si="0"/>
      </c>
      <c r="DL14" s="50" t="str">
        <f t="shared" si="0"/>
      </c>
      <c r="DM14" s="50" t="str">
        <f t="shared" si="0"/>
      </c>
      <c r="DN14" s="50" t="str">
        <f t="shared" si="0"/>
      </c>
      <c r="DO14" s="50" t="str">
        <f t="shared" si="0"/>
      </c>
      <c r="DP14" s="50" t="str">
        <f t="shared" si="0"/>
      </c>
      <c r="DQ14" s="50" t="str">
        <f t="shared" si="0"/>
      </c>
      <c r="DR14" s="50" t="str">
        <f t="shared" si="0"/>
      </c>
      <c r="DS14" s="50" t="str">
        <f t="shared" si="0"/>
      </c>
      <c r="DT14" s="50" t="str">
        <f t="shared" si="0"/>
      </c>
      <c r="DU14" s="50" t="str">
        <f t="shared" si="0"/>
      </c>
      <c r="DV14" s="50" t="str">
        <f t="shared" si="0"/>
      </c>
      <c r="DW14" s="50" t="str">
        <f t="shared" si="0"/>
      </c>
      <c r="DX14" s="50" t="str">
        <f t="shared" si="0"/>
      </c>
      <c r="DY14" s="50" t="str">
        <f t="shared" si="0"/>
      </c>
      <c r="DZ14" s="50" t="str">
        <f t="shared" si="0"/>
      </c>
      <c r="EA14" s="50" t="str">
        <f t="shared" si="0"/>
      </c>
      <c r="EB14" s="50" t="str">
        <f t="shared" si="0"/>
      </c>
      <c r="EC14" s="50" t="str">
        <f t="shared" ref="EC14:FH14" si="1">IF(AO14="","",AO$14)</f>
      </c>
      <c r="ED14" s="50" t="str">
        <f t="shared" si="1"/>
      </c>
      <c r="EE14" s="50" t="str">
        <f t="shared" si="1"/>
      </c>
      <c r="EF14" s="50" t="str">
        <f t="shared" si="1"/>
      </c>
      <c r="EG14" s="50" t="str">
        <f t="shared" si="1"/>
      </c>
      <c r="EH14" s="50" t="str">
        <f t="shared" si="1"/>
      </c>
      <c r="EI14" s="50" t="str">
        <f t="shared" si="1"/>
      </c>
      <c r="EJ14" s="50" t="str">
        <f t="shared" si="1"/>
      </c>
      <c r="EK14" s="50" t="str">
        <f t="shared" si="1"/>
      </c>
      <c r="EL14" s="50" t="str">
        <f t="shared" si="1"/>
      </c>
      <c r="EM14" s="50" t="str">
        <f t="shared" si="1"/>
      </c>
      <c r="EN14" s="50" t="str">
        <f t="shared" si="1"/>
      </c>
      <c r="EO14" s="50" t="str">
        <f t="shared" si="1"/>
      </c>
      <c r="EP14" s="50" t="str">
        <f t="shared" si="1"/>
      </c>
      <c r="EQ14" s="50" t="str">
        <f t="shared" si="1"/>
      </c>
      <c r="ER14" s="50" t="str">
        <f t="shared" si="1"/>
      </c>
      <c r="ES14" s="50" t="str">
        <f t="shared" si="1"/>
      </c>
      <c r="ET14" s="50" t="str">
        <f t="shared" si="1"/>
      </c>
      <c r="EU14" s="50" t="str">
        <f t="shared" si="1"/>
      </c>
      <c r="EV14" s="50" t="str">
        <f t="shared" si="1"/>
      </c>
      <c r="EW14" s="50" t="str">
        <f t="shared" si="1"/>
      </c>
      <c r="EX14" s="50" t="str">
        <f t="shared" si="1"/>
      </c>
      <c r="EY14" s="50" t="str">
        <f t="shared" si="1"/>
      </c>
      <c r="EZ14" s="50" t="str">
        <f t="shared" si="1"/>
      </c>
      <c r="FA14" s="50" t="str">
        <f t="shared" si="1"/>
      </c>
      <c r="FB14" s="50" t="str">
        <f t="shared" si="1"/>
      </c>
      <c r="FC14" s="50" t="str">
        <f t="shared" si="1"/>
      </c>
      <c r="FD14" s="50" t="str">
        <f t="shared" si="1"/>
      </c>
      <c r="FE14" s="50" t="str">
        <f t="shared" si="1"/>
      </c>
      <c r="FF14" s="50" t="str">
        <f t="shared" si="1"/>
      </c>
      <c r="FG14" s="50" t="str">
        <f t="shared" si="1"/>
      </c>
      <c r="FH14" s="50" t="str">
        <f t="shared" si="1"/>
      </c>
      <c r="FI14" s="50" t="str">
        <f t="shared" ref="FI14:GN14" si="2">IF(BU14="","",BU$14)</f>
      </c>
      <c r="FJ14" s="50" t="str">
        <f t="shared" si="2"/>
      </c>
      <c r="FK14" s="50" t="str">
        <f t="shared" si="2"/>
      </c>
      <c r="FL14" s="50" t="str">
        <f t="shared" si="2"/>
      </c>
      <c r="FM14" s="50" t="str">
        <f t="shared" si="2"/>
      </c>
      <c r="FN14" s="50" t="str">
        <f t="shared" si="2"/>
      </c>
      <c r="FO14" s="50" t="str">
        <f t="shared" si="2"/>
      </c>
      <c r="FP14" s="50" t="str">
        <f t="shared" si="2"/>
      </c>
      <c r="FQ14" s="50" t="str">
        <f t="shared" si="2"/>
      </c>
      <c r="FR14" s="50" t="str">
        <f t="shared" si="2"/>
      </c>
      <c r="FS14" s="50" t="str">
        <f t="shared" si="2"/>
      </c>
    </row>
    <row r="15">
      <c r="A15" s="51" t="s">
        <v>94</v>
      </c>
      <c r="B15" s="51" t="s">
        <v>95</v>
      </c>
      <c r="C15" s="51"/>
      <c r="D15" s="51"/>
      <c r="E15" s="51" t="s">
        <v>96</v>
      </c>
      <c r="F15" t="str">
        <f>$A15&amp;IF($C15&lt;&gt;"","|"&amp;$C15,"")&amp;IF($D15&lt;&gt;"","|"&amp;$D15,"")&amp;IF($E15&lt;&gt;"","|"&amp;$E15,"")</f>
      </c>
      <c r="G15" s="66" t="n">
        <v>2</v>
      </c>
      <c r="H15" s="64" t="str">
        <f>SUM($CJ15,$CW15)</f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3" t="str">
        <f>ROUND(SUM($CP15,$CV15),0)</f>
      </c>
      <c r="CG15" s="63" t="str">
        <f>ROUND(MAX($CP15,$CV15),0)</f>
      </c>
      <c r="CH15" s="52"/>
      <c r="CI15" s="62"/>
      <c r="CJ15" s="64" t="str">
        <f>IF(SUM($CF15)=0,"",IF(SUM($CF15)=SUM($CG15),SUM($CF15),IF(UPPER($CH15)="MAX",$CG15,IF(UPPER($CH15)="CUSTOM",MIN(MAX(ROUND($CF15+$G15*($CI15),0),$CG15),$CF15),$CF15))))</f>
      </c>
      <c r="CK15" s="63" t="str">
        <f>ROUND(SUMIFS($CW15:$FS15,$CW$14:$FS$14,"*DSD*"),0)</f>
      </c>
      <c r="CL15" s="63" t="str">
        <f>MIN_DSD</f>
      </c>
      <c r="CM15" s="63" t="str">
        <f>COUNTIFS($CW$14:$FS$14,"*DSD*",$CW15:$FS15,"&gt;0")</f>
      </c>
      <c r="CN15" s="52"/>
      <c r="CO15" s="62"/>
      <c r="CP15" s="64" t="str">
        <f>IF(SUM($CK15)=0,"",IF(OR(SUM($CK15)=SUM($CL15),AND(SUM($CK15)=ROUND(SUM($G15)*(1-SUM($I15)),0),SUM($CQ15)=0)),SUM($CK15),IF(UPPER($CN15)="MAX",$CL15,IF(UPPER($CN15)="CUSTOM",MIN(MAX(ROUND($CK15+$G15*($CO15),0),$CL15),$CK15),$CK15))))</f>
      </c>
      <c r="CQ15" s="63" t="str">
        <f>ROUND(SUMIFS($CW15:$FS15,$CW$14:$FS$14,"*TA*"),0)</f>
      </c>
      <c r="CR15" s="63" t="str">
        <f>MIN_TA</f>
      </c>
      <c r="CS15" s="63" t="str">
        <f>COUNTIFS($CW$14:$FS$14,"*TA*",$CW15:$FS15,"&gt;0")</f>
      </c>
      <c r="CT15" s="52"/>
      <c r="CU15" s="62"/>
      <c r="CV15" s="64" t="str">
        <f>IF(SUM($CQ15)=0,"",IF(OR(SUM($CQ15)=SUM($CR15),AND(SUM($CQ15)=ROUND(SUM($G15)*(1-SUM($I15)),0),SUM($CK15)=0)),SUM($CQ15),IF(UPPER($CT15)="MAX",$CR15,IF(UPPER($CT15)="CUSTOM",MIN(MAX(ROUND($CQ15+$G15*($CU15),0),$CR15),$CQ15),$CQ15))))</f>
      </c>
      <c r="CW15" s="65" t="str">
        <f t="shared" ref="CW15:EB15" si="3">IF(OR(CW$14="",SUM($G15)=0,SUM(I15)=0),"",ROUND($G15*I15,0))</f>
      </c>
      <c r="CX15" s="65" t="str">
        <f t="shared" si="3"/>
      </c>
      <c r="CY15" s="65" t="str">
        <f t="shared" si="3"/>
      </c>
      <c r="CZ15" s="65" t="str">
        <f t="shared" si="3"/>
      </c>
      <c r="DA15" s="65" t="str">
        <f t="shared" si="3"/>
      </c>
      <c r="DB15" s="65" t="str">
        <f t="shared" si="3"/>
      </c>
      <c r="DC15" s="65" t="str">
        <f t="shared" si="3"/>
      </c>
      <c r="DD15" s="65" t="str">
        <f t="shared" si="3"/>
      </c>
      <c r="DE15" s="65" t="str">
        <f t="shared" si="3"/>
      </c>
      <c r="DF15" s="65" t="str">
        <f t="shared" si="3"/>
      </c>
      <c r="DG15" s="65" t="str">
        <f t="shared" si="3"/>
      </c>
      <c r="DH15" s="65" t="str">
        <f t="shared" si="3"/>
      </c>
      <c r="DI15" s="65" t="str">
        <f t="shared" si="3"/>
      </c>
      <c r="DJ15" s="65" t="str">
        <f t="shared" si="3"/>
      </c>
      <c r="DK15" s="65" t="str">
        <f t="shared" si="3"/>
      </c>
      <c r="DL15" s="65" t="str">
        <f t="shared" si="3"/>
      </c>
      <c r="DM15" s="65" t="str">
        <f t="shared" si="3"/>
      </c>
      <c r="DN15" s="65" t="str">
        <f t="shared" si="3"/>
      </c>
      <c r="DO15" s="65" t="str">
        <f t="shared" si="3"/>
      </c>
      <c r="DP15" s="65" t="str">
        <f t="shared" si="3"/>
      </c>
      <c r="DQ15" s="65" t="str">
        <f t="shared" si="3"/>
      </c>
      <c r="DR15" s="65" t="str">
        <f t="shared" si="3"/>
      </c>
      <c r="DS15" s="65" t="str">
        <f t="shared" si="3"/>
      </c>
      <c r="DT15" s="65" t="str">
        <f t="shared" si="3"/>
      </c>
      <c r="DU15" s="65" t="str">
        <f t="shared" si="3"/>
      </c>
      <c r="DV15" s="65" t="str">
        <f t="shared" si="3"/>
      </c>
      <c r="DW15" s="65" t="str">
        <f t="shared" si="3"/>
      </c>
      <c r="DX15" s="65" t="str">
        <f t="shared" si="3"/>
      </c>
      <c r="DY15" s="65" t="str">
        <f t="shared" si="3"/>
      </c>
      <c r="DZ15" s="65" t="str">
        <f t="shared" si="3"/>
      </c>
      <c r="EA15" s="65" t="str">
        <f t="shared" si="3"/>
      </c>
      <c r="EB15" s="65" t="str">
        <f t="shared" si="3"/>
      </c>
      <c r="EC15" s="65" t="str">
        <f t="shared" ref="EC15:FH15" si="4">IF(OR(EC$14="",SUM($G15)=0,SUM(AO15)=0),"",ROUND($G15*AO15,0))</f>
      </c>
      <c r="ED15" s="65" t="str">
        <f t="shared" si="4"/>
      </c>
      <c r="EE15" s="65" t="str">
        <f t="shared" si="4"/>
      </c>
      <c r="EF15" s="65" t="str">
        <f t="shared" si="4"/>
      </c>
      <c r="EG15" s="65" t="str">
        <f t="shared" si="4"/>
      </c>
      <c r="EH15" s="65" t="str">
        <f t="shared" si="4"/>
      </c>
      <c r="EI15" s="65" t="str">
        <f t="shared" si="4"/>
      </c>
      <c r="EJ15" s="65" t="str">
        <f t="shared" si="4"/>
      </c>
      <c r="EK15" s="65" t="str">
        <f t="shared" si="4"/>
      </c>
      <c r="EL15" s="65" t="str">
        <f t="shared" si="4"/>
      </c>
      <c r="EM15" s="65" t="str">
        <f t="shared" si="4"/>
      </c>
      <c r="EN15" s="65" t="str">
        <f t="shared" si="4"/>
      </c>
      <c r="EO15" s="65" t="str">
        <f t="shared" si="4"/>
      </c>
      <c r="EP15" s="65" t="str">
        <f t="shared" si="4"/>
      </c>
      <c r="EQ15" s="65" t="str">
        <f t="shared" si="4"/>
      </c>
      <c r="ER15" s="65" t="str">
        <f t="shared" si="4"/>
      </c>
      <c r="ES15" s="65" t="str">
        <f t="shared" si="4"/>
      </c>
      <c r="ET15" s="65" t="str">
        <f t="shared" si="4"/>
      </c>
      <c r="EU15" s="65" t="str">
        <f t="shared" si="4"/>
      </c>
      <c r="EV15" s="65" t="str">
        <f t="shared" si="4"/>
      </c>
      <c r="EW15" s="65" t="str">
        <f t="shared" si="4"/>
      </c>
      <c r="EX15" s="65" t="str">
        <f t="shared" si="4"/>
      </c>
      <c r="EY15" s="65" t="str">
        <f t="shared" si="4"/>
      </c>
      <c r="EZ15" s="65" t="str">
        <f t="shared" si="4"/>
      </c>
      <c r="FA15" s="65" t="str">
        <f t="shared" si="4"/>
      </c>
      <c r="FB15" s="65" t="str">
        <f t="shared" si="4"/>
      </c>
      <c r="FC15" s="65" t="str">
        <f t="shared" si="4"/>
      </c>
      <c r="FD15" s="65" t="str">
        <f t="shared" si="4"/>
      </c>
      <c r="FE15" s="65" t="str">
        <f t="shared" si="4"/>
      </c>
      <c r="FF15" s="65" t="str">
        <f t="shared" si="4"/>
      </c>
      <c r="FG15" s="65" t="str">
        <f t="shared" si="4"/>
      </c>
      <c r="FH15" s="65" t="str">
        <f t="shared" si="4"/>
      </c>
      <c r="FI15" s="65" t="str">
        <f t="shared" ref="FI15:GN15" si="5">IF(OR(FI$14="",SUM($G15)=0,SUM(BU15)=0),"",ROUND($G15*BU15,0))</f>
      </c>
      <c r="FJ15" s="65" t="str">
        <f t="shared" si="5"/>
      </c>
      <c r="FK15" s="65" t="str">
        <f t="shared" si="5"/>
      </c>
      <c r="FL15" s="65" t="str">
        <f t="shared" si="5"/>
      </c>
      <c r="FM15" s="65" t="str">
        <f t="shared" si="5"/>
      </c>
      <c r="FN15" s="65" t="str">
        <f t="shared" si="5"/>
      </c>
      <c r="FO15" s="65" t="str">
        <f t="shared" si="5"/>
      </c>
      <c r="FP15" s="65" t="str">
        <f t="shared" si="5"/>
      </c>
      <c r="FQ15" s="65" t="str">
        <f t="shared" si="5"/>
      </c>
      <c r="FR15" s="65" t="str">
        <f t="shared" si="5"/>
      </c>
      <c r="FS15" s="65" t="str">
        <f t="shared" si="5"/>
      </c>
    </row>
    <row r="16">
      <c r="A16" t="s">
        <v>94</v>
      </c>
      <c r="B16" t="s">
        <v>97</v>
      </c>
      <c r="C16" t="s">
        <v>98</v>
      </c>
      <c r="D16" t="s">
        <v>99</v>
      </c>
      <c r="E16"/>
      <c r="F16" t="str">
        <f>$A16&amp;IF($C16&lt;&gt;"","|"&amp;$C16,"")&amp;IF($D16&lt;&gt;"","|"&amp;$D16,"")&amp;IF($E16&lt;&gt;"","|"&amp;$E16,"")</f>
      </c>
      <c r="G16" s="65" t="n">
        <v>45</v>
      </c>
      <c r="H16" s="64" t="str">
        <f>SUM($CJ16,$CW16)</f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 t="n">
        <v>0.101010101010101</v>
      </c>
      <c r="V16" s="62"/>
      <c r="W16" s="62"/>
      <c r="X16" s="62"/>
      <c r="Y16" s="62"/>
      <c r="Z16" s="62"/>
      <c r="AA16" s="62"/>
      <c r="AB16" s="62"/>
      <c r="AC16" s="62"/>
      <c r="AD16" s="62"/>
      <c r="AE16" s="62" t="n">
        <v>0.898989898989899</v>
      </c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3" t="str">
        <f>ROUND(SUM($CP16,$CV16),0)</f>
      </c>
      <c r="CG16" s="63" t="str">
        <f>ROUND(MAX($CP16,$CV16),0)</f>
      </c>
      <c r="CH16" s="52"/>
      <c r="CI16" s="62"/>
      <c r="CJ16" s="64" t="str">
        <f>IF(SUM($CF16)=0,"",IF(SUM($CF16)=SUM($CG16),SUM($CF16),IF(UPPER($CH16)="MAX",$CG16,IF(UPPER($CH16)="CUSTOM",MIN(MAX(ROUND($CF16+$G16*($CI16),0),$CG16),$CF16),$CF16))))</f>
      </c>
      <c r="CK16" s="63" t="str">
        <f>ROUND(SUMIFS($CW16:$FS16,$CW$14:$FS$14,"*DSD*"),0)</f>
      </c>
      <c r="CL16" s="63" t="str">
        <f>MIN_DSD</f>
      </c>
      <c r="CM16" s="63" t="str">
        <f>COUNTIFS($CW$14:$FS$14,"*DSD*",$CW16:$FS16,"&gt;0")</f>
      </c>
      <c r="CN16" s="52" t="s">
        <v>54</v>
      </c>
      <c r="CO16" s="62"/>
      <c r="CP16" s="64" t="str">
        <f>IF(SUM($CK16)=0,"",IF(OR(SUM($CK16)=SUM($CL16),AND(SUM($CK16)=ROUND(SUM($G16)*(1-SUM($I16)),0),SUM($CQ16)=0)),SUM($CK16),IF(UPPER($CN16)="MAX",$CL16,IF(UPPER($CN16)="CUSTOM",MIN(MAX(ROUND($CK16+$G16*($CO16),0),$CL16),$CK16),$CK16))))</f>
      </c>
      <c r="CQ16" s="63" t="str">
        <f>ROUND(SUMIFS($CW16:$FS16,$CW$14:$FS$14,"*TA*"),0)</f>
      </c>
      <c r="CR16" s="63" t="str">
        <f>MIN_TA</f>
      </c>
      <c r="CS16" s="63" t="str">
        <f>COUNTIFS($CW$14:$FS$14,"*TA*",$CW16:$FS16,"&gt;0")</f>
      </c>
      <c r="CT16" s="52"/>
      <c r="CU16" s="62"/>
      <c r="CV16" s="64" t="str">
        <f>IF(SUM($CQ16)=0,"",IF(OR(SUM($CQ16)=SUM($CR16),AND(SUM($CQ16)=ROUND(SUM($G16)*(1-SUM($I16)),0),SUM($CK16)=0)),SUM($CQ16),IF(UPPER($CT16)="MAX",$CR16,IF(UPPER($CT16)="CUSTOM",MIN(MAX(ROUND($CQ16+$G16*($CU16),0),$CR16),$CQ16),$CQ16))))</f>
      </c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65"/>
      <c r="DP16" s="65"/>
      <c r="DQ16" s="65"/>
      <c r="DR16" s="65"/>
      <c r="DS16" s="65"/>
      <c r="DT16" s="65"/>
      <c r="DU16" s="65"/>
      <c r="DV16" s="65"/>
      <c r="DW16" s="65"/>
      <c r="DX16" s="65"/>
      <c r="DY16" s="65"/>
      <c r="DZ16" s="65"/>
      <c r="EA16" s="65"/>
      <c r="EB16" s="65"/>
      <c r="EC16" s="65"/>
      <c r="ED16" s="65"/>
      <c r="EE16" s="65"/>
      <c r="EF16" s="65"/>
      <c r="EG16" s="65"/>
      <c r="EH16" s="65"/>
      <c r="EI16" s="65"/>
      <c r="EJ16" s="65"/>
      <c r="EK16" s="65"/>
      <c r="EL16" s="65"/>
      <c r="EM16" s="65"/>
      <c r="EN16" s="65"/>
      <c r="EO16" s="65"/>
      <c r="EP16" s="65"/>
      <c r="EQ16" s="65"/>
      <c r="ER16" s="65"/>
      <c r="ES16" s="65"/>
      <c r="ET16" s="65"/>
      <c r="EU16" s="65"/>
      <c r="EV16" s="65"/>
      <c r="EW16" s="65"/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J16" s="65"/>
      <c r="FK16" s="65"/>
      <c r="FL16" s="65"/>
      <c r="FM16" s="65"/>
      <c r="FN16" s="65"/>
      <c r="FO16" s="65"/>
      <c r="FP16" s="65"/>
      <c r="FQ16" s="65"/>
      <c r="FR16" s="65"/>
      <c r="FS16" s="65"/>
    </row>
    <row r="17">
      <c r="A17" t="s">
        <v>94</v>
      </c>
      <c r="B17" t="s">
        <v>97</v>
      </c>
      <c r="C17" t="s">
        <v>98</v>
      </c>
      <c r="D17" t="s">
        <v>100</v>
      </c>
      <c r="E17"/>
      <c r="F17" t="str">
        <f>$A17&amp;IF($C17&lt;&gt;"","|"&amp;$C17,"")&amp;IF($D17&lt;&gt;"","|"&amp;$D17,"")&amp;IF($E17&lt;&gt;"","|"&amp;$E17,"")</f>
      </c>
      <c r="G17" s="65" t="n">
        <v>72</v>
      </c>
      <c r="H17" s="64" t="str">
        <f>SUM($CJ17,$CW17)</f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 t="n">
        <v>0.0981308411214953</v>
      </c>
      <c r="V17" s="62"/>
      <c r="W17" s="62"/>
      <c r="X17" s="62"/>
      <c r="Y17" s="62"/>
      <c r="Z17" s="62"/>
      <c r="AA17" s="62"/>
      <c r="AB17" s="62"/>
      <c r="AC17" s="62"/>
      <c r="AD17" s="62"/>
      <c r="AE17" s="62" t="n">
        <v>0.901869158878505</v>
      </c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3" t="str">
        <f>ROUND(SUM($CP17,$CV17),0)</f>
      </c>
      <c r="CG17" s="63" t="str">
        <f>ROUND(MAX($CP17,$CV17),0)</f>
      </c>
      <c r="CH17" s="52"/>
      <c r="CI17" s="62"/>
      <c r="CJ17" s="64" t="str">
        <f>IF(SUM($CF17)=0,"",IF(SUM($CF17)=SUM($CG17),SUM($CF17),IF(UPPER($CH17)="MAX",$CG17,IF(UPPER($CH17)="CUSTOM",MIN(MAX(ROUND($CF17+$G17*($CI17),0),$CG17),$CF17),$CF17))))</f>
      </c>
      <c r="CK17" s="63" t="str">
        <f>ROUND(SUMIFS($CW17:$FS17,$CW$14:$FS$14,"*DSD*"),0)</f>
      </c>
      <c r="CL17" s="63" t="str">
        <f>MIN_DSD</f>
      </c>
      <c r="CM17" s="63" t="str">
        <f>COUNTIFS($CW$14:$FS$14,"*DSD*",$CW17:$FS17,"&gt;0")</f>
      </c>
      <c r="CN17" s="52" t="s">
        <v>54</v>
      </c>
      <c r="CO17" s="62"/>
      <c r="CP17" s="64" t="str">
        <f>IF(SUM($CK17)=0,"",IF(OR(SUM($CK17)=SUM($CL17),AND(SUM($CK17)=ROUND(SUM($G17)*(1-SUM($I17)),0),SUM($CQ17)=0)),SUM($CK17),IF(UPPER($CN17)="MAX",$CL17,IF(UPPER($CN17)="CUSTOM",MIN(MAX(ROUND($CK17+$G17*($CO17),0),$CL17),$CK17),$CK17))))</f>
      </c>
      <c r="CQ17" s="63" t="str">
        <f>ROUND(SUMIFS($CW17:$FS17,$CW$14:$FS$14,"*TA*"),0)</f>
      </c>
      <c r="CR17" s="63" t="str">
        <f>MIN_TA</f>
      </c>
      <c r="CS17" s="63" t="str">
        <f>COUNTIFS($CW$14:$FS$14,"*TA*",$CW17:$FS17,"&gt;0")</f>
      </c>
      <c r="CT17" s="52"/>
      <c r="CU17" s="62"/>
      <c r="CV17" s="64" t="str">
        <f>IF(SUM($CQ17)=0,"",IF(OR(SUM($CQ17)=SUM($CR17),AND(SUM($CQ17)=ROUND(SUM($G17)*(1-SUM($I17)),0),SUM($CK17)=0)),SUM($CQ17),IF(UPPER($CT17)="MAX",$CR17,IF(UPPER($CT17)="CUSTOM",MIN(MAX(ROUND($CQ17+$G17*($CU17),0),$CR17),$CQ17),$CQ17))))</f>
      </c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65"/>
      <c r="DP17" s="65"/>
      <c r="DQ17" s="65"/>
      <c r="DR17" s="65"/>
      <c r="DS17" s="65"/>
      <c r="DT17" s="65"/>
      <c r="DU17" s="65"/>
      <c r="DV17" s="65"/>
      <c r="DW17" s="65"/>
      <c r="DX17" s="65"/>
      <c r="DY17" s="65"/>
      <c r="DZ17" s="65"/>
      <c r="EA17" s="65"/>
      <c r="EB17" s="65"/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/>
      <c r="FA17" s="65"/>
      <c r="FB17" s="65"/>
      <c r="FC17" s="65"/>
      <c r="FD17" s="65"/>
      <c r="FE17" s="65"/>
      <c r="FF17" s="65"/>
      <c r="FG17" s="65"/>
      <c r="FH17" s="65"/>
      <c r="FI17" s="65"/>
      <c r="FJ17" s="65"/>
      <c r="FK17" s="65"/>
      <c r="FL17" s="65"/>
      <c r="FM17" s="65"/>
      <c r="FN17" s="65"/>
      <c r="FO17" s="65"/>
      <c r="FP17" s="65"/>
      <c r="FQ17" s="65"/>
      <c r="FR17" s="65"/>
      <c r="FS17" s="65"/>
    </row>
    <row r="18">
      <c r="A18" t="s">
        <v>94</v>
      </c>
      <c r="B18" t="s">
        <v>101</v>
      </c>
      <c r="C18"/>
      <c r="D18"/>
      <c r="E18" t="s">
        <v>96</v>
      </c>
      <c r="F18" t="str">
        <f>$A18&amp;IF($C18&lt;&gt;"","|"&amp;$C18,"")&amp;IF($D18&lt;&gt;"","|"&amp;$D18,"")&amp;IF($E18&lt;&gt;"","|"&amp;$E18,"")</f>
      </c>
      <c r="G18" s="65" t="n">
        <v>2</v>
      </c>
      <c r="H18" s="64" t="str">
        <f>SUM($CJ18,$CW18)</f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 t="n">
        <v>1</v>
      </c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3" t="str">
        <f>ROUND(SUM($CP18,$CV18),0)</f>
      </c>
      <c r="CG18" s="63" t="str">
        <f>ROUND(MAX($CP18,$CV18),0)</f>
      </c>
      <c r="CH18" s="52"/>
      <c r="CI18" s="62"/>
      <c r="CJ18" s="64" t="str">
        <f>IF(SUM($CF18)=0,"",IF(SUM($CF18)=SUM($CG18),SUM($CF18),IF(UPPER($CH18)="MAX",$CG18,IF(UPPER($CH18)="CUSTOM",MIN(MAX(ROUND($CF18+$G18*($CI18),0),$CG18),$CF18),$CF18))))</f>
      </c>
      <c r="CK18" s="63" t="str">
        <f>ROUND(SUMIFS($CW18:$FS18,$CW$14:$FS$14,"*DSD*"),0)</f>
      </c>
      <c r="CL18" s="63" t="str">
        <f>MIN_DSD</f>
      </c>
      <c r="CM18" s="63" t="str">
        <f>COUNTIFS($CW$14:$FS$14,"*DSD*",$CW18:$FS18,"&gt;0")</f>
      </c>
      <c r="CN18" s="52"/>
      <c r="CO18" s="62"/>
      <c r="CP18" s="64" t="str">
        <f>IF(SUM($CK18)=0,"",IF(OR(SUM($CK18)=SUM($CL18),AND(SUM($CK18)=ROUND(SUM($G18)*(1-SUM($I18)),0),SUM($CQ18)=0)),SUM($CK18),IF(UPPER($CN18)="MAX",$CL18,IF(UPPER($CN18)="CUSTOM",MIN(MAX(ROUND($CK18+$G18*($CO18),0),$CL18),$CK18),$CK18))))</f>
      </c>
      <c r="CQ18" s="63" t="str">
        <f>ROUND(SUMIFS($CW18:$FS18,$CW$14:$FS$14,"*TA*"),0)</f>
      </c>
      <c r="CR18" s="63" t="str">
        <f>MIN_TA</f>
      </c>
      <c r="CS18" s="63" t="str">
        <f>COUNTIFS($CW$14:$FS$14,"*TA*",$CW18:$FS18,"&gt;0")</f>
      </c>
      <c r="CT18" s="52"/>
      <c r="CU18" s="62"/>
      <c r="CV18" s="64" t="str">
        <f>IF(SUM($CQ18)=0,"",IF(OR(SUM($CQ18)=SUM($CR18),AND(SUM($CQ18)=ROUND(SUM($G18)*(1-SUM($I18)),0),SUM($CK18)=0)),SUM($CQ18),IF(UPPER($CT18)="MAX",$CR18,IF(UPPER($CT18)="CUSTOM",MIN(MAX(ROUND($CQ18+$G18*($CU18),0),$CR18),$CQ18),$CQ18))))</f>
      </c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</row>
    <row r="19">
      <c r="A19" t="s">
        <v>94</v>
      </c>
      <c r="B19" t="s">
        <v>102</v>
      </c>
      <c r="C19" t="s">
        <v>103</v>
      </c>
      <c r="D19" t="s">
        <v>99</v>
      </c>
      <c r="E19"/>
      <c r="F19" t="str">
        <f>$A19&amp;IF($C19&lt;&gt;"","|"&amp;$C19,"")&amp;IF($D19&lt;&gt;"","|"&amp;$D19,"")&amp;IF($E19&lt;&gt;"","|"&amp;$E19,"")</f>
      </c>
      <c r="G19" s="65" t="n">
        <v>1</v>
      </c>
      <c r="H19" s="64" t="str">
        <f>SUM($CJ19,$CW19)</f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 t="n">
        <v>0.0303030303030303</v>
      </c>
      <c r="AD19" s="62"/>
      <c r="AE19" s="62" t="n">
        <v>0.96969696969697</v>
      </c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3" t="str">
        <f>ROUND(SUM($CP19,$CV19),0)</f>
      </c>
      <c r="CG19" s="63" t="str">
        <f>ROUND(MAX($CP19,$CV19),0)</f>
      </c>
      <c r="CH19" s="52" t="s">
        <v>54</v>
      </c>
      <c r="CI19" s="62"/>
      <c r="CJ19" s="64" t="str">
        <f>IF(SUM($CF19)=0,"",IF(SUM($CF19)=SUM($CG19),SUM($CF19),IF(UPPER($CH19)="MAX",$CG19,IF(UPPER($CH19)="CUSTOM",MIN(MAX(ROUND($CF19+$G19*($CI19),0),$CG19),$CF19),$CF19))))</f>
      </c>
      <c r="CK19" s="63" t="str">
        <f>ROUND(SUMIFS($CW19:$FS19,$CW$14:$FS$14,"*DSD*"),0)</f>
      </c>
      <c r="CL19" s="63" t="str">
        <f>MIN_DSD</f>
      </c>
      <c r="CM19" s="63" t="str">
        <f>COUNTIFS($CW$14:$FS$14,"*DSD*",$CW19:$FS19,"&gt;0")</f>
      </c>
      <c r="CN19" s="52"/>
      <c r="CO19" s="62"/>
      <c r="CP19" s="64" t="str">
        <f>IF(SUM($CK19)=0,"",IF(OR(SUM($CK19)=SUM($CL19),AND(SUM($CK19)=ROUND(SUM($G19)*(1-SUM($I19)),0),SUM($CQ19)=0)),SUM($CK19),IF(UPPER($CN19)="MAX",$CL19,IF(UPPER($CN19)="CUSTOM",MIN(MAX(ROUND($CK19+$G19*($CO19),0),$CL19),$CK19),$CK19))))</f>
      </c>
      <c r="CQ19" s="63" t="str">
        <f>ROUND(SUMIFS($CW19:$FS19,$CW$14:$FS$14,"*TA*"),0)</f>
      </c>
      <c r="CR19" s="63" t="str">
        <f>MIN_TA</f>
      </c>
      <c r="CS19" s="63" t="str">
        <f>COUNTIFS($CW$14:$FS$14,"*TA*",$CW19:$FS19,"&gt;0")</f>
      </c>
      <c r="CT19" s="52"/>
      <c r="CU19" s="62"/>
      <c r="CV19" s="64" t="str">
        <f>IF(SUM($CQ19)=0,"",IF(OR(SUM($CQ19)=SUM($CR19),AND(SUM($CQ19)=ROUND(SUM($G19)*(1-SUM($I19)),0),SUM($CK19)=0)),SUM($CQ19),IF(UPPER($CT19)="MAX",$CR19,IF(UPPER($CT19)="CUSTOM",MIN(MAX(ROUND($CQ19+$G19*($CU19),0),$CR19),$CQ19),$CQ19))))</f>
      </c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</row>
    <row r="20">
      <c r="A20" t="s">
        <v>94</v>
      </c>
      <c r="B20" t="s">
        <v>104</v>
      </c>
      <c r="C20"/>
      <c r="D20"/>
      <c r="E20"/>
      <c r="F20" t="str">
        <f>$A20&amp;IF($C20&lt;&gt;"","|"&amp;$C20,"")&amp;IF($D20&lt;&gt;"","|"&amp;$D20,"")&amp;IF($E20&lt;&gt;"","|"&amp;$E20,"")</f>
      </c>
      <c r="G20" s="65" t="n">
        <v>4</v>
      </c>
      <c r="H20" s="64" t="str">
        <f>SUM($CJ20,$CW20)</f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3" t="str">
        <f>ROUND(SUM($CP20,$CV20),0)</f>
      </c>
      <c r="CG20" s="63" t="str">
        <f>ROUND(MAX($CP20,$CV20),0)</f>
      </c>
      <c r="CH20" s="52"/>
      <c r="CI20" s="62"/>
      <c r="CJ20" s="64" t="str">
        <f>IF(SUM($CF20)=0,"",IF(SUM($CF20)=SUM($CG20),SUM($CF20),IF(UPPER($CH20)="MAX",$CG20,IF(UPPER($CH20)="CUSTOM",MIN(MAX(ROUND($CF20+$G20*($CI20),0),$CG20),$CF20),$CF20))))</f>
      </c>
      <c r="CK20" s="63" t="str">
        <f>ROUND(SUMIFS($CW20:$FS20,$CW$14:$FS$14,"*DSD*"),0)</f>
      </c>
      <c r="CL20" s="63" t="str">
        <f>MIN_DSD</f>
      </c>
      <c r="CM20" s="63" t="str">
        <f>COUNTIFS($CW$14:$FS$14,"*DSD*",$CW20:$FS20,"&gt;0")</f>
      </c>
      <c r="CN20" s="52"/>
      <c r="CO20" s="62"/>
      <c r="CP20" s="64" t="str">
        <f>IF(SUM($CK20)=0,"",IF(OR(SUM($CK20)=SUM($CL20),AND(SUM($CK20)=ROUND(SUM($G20)*(1-SUM($I20)),0),SUM($CQ20)=0)),SUM($CK20),IF(UPPER($CN20)="MAX",$CL20,IF(UPPER($CN20)="CUSTOM",MIN(MAX(ROUND($CK20+$G20*($CO20),0),$CL20),$CK20),$CK20))))</f>
      </c>
      <c r="CQ20" s="63" t="str">
        <f>ROUND(SUMIFS($CW20:$FS20,$CW$14:$FS$14,"*TA*"),0)</f>
      </c>
      <c r="CR20" s="63" t="str">
        <f>MIN_TA</f>
      </c>
      <c r="CS20" s="63" t="str">
        <f>COUNTIFS($CW$14:$FS$14,"*TA*",$CW20:$FS20,"&gt;0")</f>
      </c>
      <c r="CT20" s="52"/>
      <c r="CU20" s="62"/>
      <c r="CV20" s="64" t="str">
        <f>IF(SUM($CQ20)=0,"",IF(OR(SUM($CQ20)=SUM($CR20),AND(SUM($CQ20)=ROUND(SUM($G20)*(1-SUM($I20)),0),SUM($CK20)=0)),SUM($CQ20),IF(UPPER($CT20)="MAX",$CR20,IF(UPPER($CT20)="CUSTOM",MIN(MAX(ROUND($CQ20+$G20*($CU20),0),$CR20),$CQ20),$CQ20))))</f>
      </c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65"/>
      <c r="FI20" s="65"/>
      <c r="FJ20" s="65"/>
      <c r="FK20" s="65"/>
      <c r="FL20" s="65"/>
      <c r="FM20" s="65"/>
      <c r="FN20" s="65"/>
      <c r="FO20" s="65"/>
      <c r="FP20" s="65"/>
      <c r="FQ20" s="65"/>
      <c r="FR20" s="65"/>
      <c r="FS20" s="65"/>
    </row>
    <row r="21">
      <c r="A21" t="s">
        <v>94</v>
      </c>
      <c r="B21" t="s">
        <v>105</v>
      </c>
      <c r="C21" t="s">
        <v>103</v>
      </c>
      <c r="D21" t="s">
        <v>99</v>
      </c>
      <c r="E21"/>
      <c r="F21" t="str">
        <f>$A21&amp;IF($C21&lt;&gt;"","|"&amp;$C21,"")&amp;IF($D21&lt;&gt;"","|"&amp;$D21,"")&amp;IF($E21&lt;&gt;"","|"&amp;$E21,"")</f>
      </c>
      <c r="G21" s="65" t="n">
        <v>3</v>
      </c>
      <c r="H21" s="64" t="str">
        <f>SUM($CJ21,$CW21)</f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3" t="str">
        <f>ROUND(SUM($CP21,$CV21),0)</f>
      </c>
      <c r="CG21" s="63" t="str">
        <f>ROUND(MAX($CP21,$CV21),0)</f>
      </c>
      <c r="CH21" s="52"/>
      <c r="CI21" s="62"/>
      <c r="CJ21" s="64" t="str">
        <f>IF(SUM($CF21)=0,"",IF(SUM($CF21)=SUM($CG21),SUM($CF21),IF(UPPER($CH21)="MAX",$CG21,IF(UPPER($CH21)="CUSTOM",MIN(MAX(ROUND($CF21+$G21*($CI21),0),$CG21),$CF21),$CF21))))</f>
      </c>
      <c r="CK21" s="63" t="str">
        <f>ROUND(SUMIFS($CW21:$FS21,$CW$14:$FS$14,"*DSD*"),0)</f>
      </c>
      <c r="CL21" s="63" t="str">
        <f>MIN_DSD</f>
      </c>
      <c r="CM21" s="63" t="str">
        <f>COUNTIFS($CW$14:$FS$14,"*DSD*",$CW21:$FS21,"&gt;0")</f>
      </c>
      <c r="CN21" s="52"/>
      <c r="CO21" s="62"/>
      <c r="CP21" s="64" t="str">
        <f>IF(SUM($CK21)=0,"",IF(OR(SUM($CK21)=SUM($CL21),AND(SUM($CK21)=ROUND(SUM($G21)*(1-SUM($I21)),0),SUM($CQ21)=0)),SUM($CK21),IF(UPPER($CN21)="MAX",$CL21,IF(UPPER($CN21)="CUSTOM",MIN(MAX(ROUND($CK21+$G21*($CO21),0),$CL21),$CK21),$CK21))))</f>
      </c>
      <c r="CQ21" s="63" t="str">
        <f>ROUND(SUMIFS($CW21:$FS21,$CW$14:$FS$14,"*TA*"),0)</f>
      </c>
      <c r="CR21" s="63" t="str">
        <f>MIN_TA</f>
      </c>
      <c r="CS21" s="63" t="str">
        <f>COUNTIFS($CW$14:$FS$14,"*TA*",$CW21:$FS21,"&gt;0")</f>
      </c>
      <c r="CT21" s="52"/>
      <c r="CU21" s="62"/>
      <c r="CV21" s="64" t="str">
        <f>IF(SUM($CQ21)=0,"",IF(OR(SUM($CQ21)=SUM($CR21),AND(SUM($CQ21)=ROUND(SUM($G21)*(1-SUM($I21)),0),SUM($CK21)=0)),SUM($CQ21),IF(UPPER($CT21)="MAX",$CR21,IF(UPPER($CT21)="CUSTOM",MIN(MAX(ROUND($CQ21+$G21*($CU21),0),$CR21),$CQ21),$CQ21))))</f>
      </c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</row>
    <row r="22">
      <c r="A22" t="s">
        <v>94</v>
      </c>
      <c r="B22" t="s">
        <v>106</v>
      </c>
      <c r="C22" t="s">
        <v>103</v>
      </c>
      <c r="D22" t="s">
        <v>99</v>
      </c>
      <c r="E22"/>
      <c r="F22" t="str">
        <f>$A22&amp;IF($C22&lt;&gt;"","|"&amp;$C22,"")&amp;IF($D22&lt;&gt;"","|"&amp;$D22,"")&amp;IF($E22&lt;&gt;"","|"&amp;$E22,"")</f>
      </c>
      <c r="G22" s="65" t="n">
        <v>1</v>
      </c>
      <c r="H22" s="64" t="str">
        <f>SUM($CJ22,$CW22)</f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3" t="str">
        <f>ROUND(SUM($CP22,$CV22),0)</f>
      </c>
      <c r="CG22" s="63" t="str">
        <f>ROUND(MAX($CP22,$CV22),0)</f>
      </c>
      <c r="CH22" s="52"/>
      <c r="CI22" s="62"/>
      <c r="CJ22" s="64" t="str">
        <f>IF(SUM($CF22)=0,"",IF(SUM($CF22)=SUM($CG22),SUM($CF22),IF(UPPER($CH22)="MAX",$CG22,IF(UPPER($CH22)="CUSTOM",MIN(MAX(ROUND($CF22+$G22*($CI22),0),$CG22),$CF22),$CF22))))</f>
      </c>
      <c r="CK22" s="63" t="str">
        <f>ROUND(SUMIFS($CW22:$FS22,$CW$14:$FS$14,"*DSD*"),0)</f>
      </c>
      <c r="CL22" s="63" t="str">
        <f>MIN_DSD</f>
      </c>
      <c r="CM22" s="63" t="str">
        <f>COUNTIFS($CW$14:$FS$14,"*DSD*",$CW22:$FS22,"&gt;0")</f>
      </c>
      <c r="CN22" s="52"/>
      <c r="CO22" s="62"/>
      <c r="CP22" s="64" t="str">
        <f>IF(SUM($CK22)=0,"",IF(OR(SUM($CK22)=SUM($CL22),AND(SUM($CK22)=ROUND(SUM($G22)*(1-SUM($I22)),0),SUM($CQ22)=0)),SUM($CK22),IF(UPPER($CN22)="MAX",$CL22,IF(UPPER($CN22)="CUSTOM",MIN(MAX(ROUND($CK22+$G22*($CO22),0),$CL22),$CK22),$CK22))))</f>
      </c>
      <c r="CQ22" s="63" t="str">
        <f>ROUND(SUMIFS($CW22:$FS22,$CW$14:$FS$14,"*TA*"),0)</f>
      </c>
      <c r="CR22" s="63" t="str">
        <f>MIN_TA</f>
      </c>
      <c r="CS22" s="63" t="str">
        <f>COUNTIFS($CW$14:$FS$14,"*TA*",$CW22:$FS22,"&gt;0")</f>
      </c>
      <c r="CT22" s="52"/>
      <c r="CU22" s="62"/>
      <c r="CV22" s="64" t="str">
        <f>IF(SUM($CQ22)=0,"",IF(OR(SUM($CQ22)=SUM($CR22),AND(SUM($CQ22)=ROUND(SUM($G22)*(1-SUM($I22)),0),SUM($CK22)=0)),SUM($CQ22),IF(UPPER($CT22)="MAX",$CR22,IF(UPPER($CT22)="CUSTOM",MIN(MAX(ROUND($CQ22+$G22*($CU22),0),$CR22),$CQ22),$CQ22))))</f>
      </c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65"/>
      <c r="DP22" s="65"/>
      <c r="DQ22" s="65"/>
      <c r="DR22" s="65"/>
      <c r="DS22" s="65"/>
      <c r="DT22" s="65"/>
      <c r="DU22" s="65"/>
      <c r="DV22" s="65"/>
      <c r="DW22" s="65"/>
      <c r="DX22" s="65"/>
      <c r="DY22" s="65"/>
      <c r="DZ22" s="65"/>
      <c r="EA22" s="65"/>
      <c r="EB22" s="65"/>
      <c r="EC22" s="65"/>
      <c r="ED22" s="65"/>
      <c r="EE22" s="65"/>
      <c r="EF22" s="65"/>
      <c r="EG22" s="65"/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65"/>
      <c r="ET22" s="65"/>
      <c r="EU22" s="65"/>
      <c r="EV22" s="65"/>
      <c r="EW22" s="65"/>
      <c r="EX22" s="65"/>
      <c r="EY22" s="65"/>
      <c r="EZ22" s="65"/>
      <c r="FA22" s="65"/>
      <c r="FB22" s="65"/>
      <c r="FC22" s="65"/>
      <c r="FD22" s="65"/>
      <c r="FE22" s="65"/>
      <c r="FF22" s="65"/>
      <c r="FG22" s="65"/>
      <c r="FH22" s="65"/>
      <c r="FI22" s="65"/>
      <c r="FJ22" s="65"/>
      <c r="FK22" s="65"/>
      <c r="FL22" s="65"/>
      <c r="FM22" s="65"/>
      <c r="FN22" s="65"/>
      <c r="FO22" s="65"/>
      <c r="FP22" s="65"/>
      <c r="FQ22" s="65"/>
      <c r="FR22" s="65"/>
      <c r="FS22" s="65"/>
    </row>
    <row r="23">
      <c r="A23" t="s">
        <v>94</v>
      </c>
      <c r="B23" t="s">
        <v>107</v>
      </c>
      <c r="C23" t="s">
        <v>103</v>
      </c>
      <c r="D23" t="s">
        <v>99</v>
      </c>
      <c r="E23"/>
      <c r="F23" t="str">
        <f>$A23&amp;IF($C23&lt;&gt;"","|"&amp;$C23,"")&amp;IF($D23&lt;&gt;"","|"&amp;$D23,"")&amp;IF($E23&lt;&gt;"","|"&amp;$E23,"")</f>
      </c>
      <c r="G23" s="65" t="n">
        <v>4</v>
      </c>
      <c r="H23" s="64" t="str">
        <f>SUM($CJ23,$CW23)</f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 t="n">
        <v>1</v>
      </c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3" t="str">
        <f>ROUND(SUM($CP23,$CV23),0)</f>
      </c>
      <c r="CG23" s="63" t="str">
        <f>ROUND(MAX($CP23,$CV23),0)</f>
      </c>
      <c r="CH23" s="52"/>
      <c r="CI23" s="62"/>
      <c r="CJ23" s="64" t="str">
        <f>IF(SUM($CF23)=0,"",IF(SUM($CF23)=SUM($CG23),SUM($CF23),IF(UPPER($CH23)="MAX",$CG23,IF(UPPER($CH23)="CUSTOM",MIN(MAX(ROUND($CF23+$G23*($CI23),0),$CG23),$CF23),$CF23))))</f>
      </c>
      <c r="CK23" s="63" t="str">
        <f>ROUND(SUMIFS($CW23:$FS23,$CW$14:$FS$14,"*DSD*"),0)</f>
      </c>
      <c r="CL23" s="63" t="str">
        <f>MIN_DSD</f>
      </c>
      <c r="CM23" s="63" t="str">
        <f>COUNTIFS($CW$14:$FS$14,"*DSD*",$CW23:$FS23,"&gt;0")</f>
      </c>
      <c r="CN23" s="52"/>
      <c r="CO23" s="62"/>
      <c r="CP23" s="64" t="str">
        <f>IF(SUM($CK23)=0,"",IF(OR(SUM($CK23)=SUM($CL23),AND(SUM($CK23)=ROUND(SUM($G23)*(1-SUM($I23)),0),SUM($CQ23)=0)),SUM($CK23),IF(UPPER($CN23)="MAX",$CL23,IF(UPPER($CN23)="CUSTOM",MIN(MAX(ROUND($CK23+$G23*($CO23),0),$CL23),$CK23),$CK23))))</f>
      </c>
      <c r="CQ23" s="63" t="str">
        <f>ROUND(SUMIFS($CW23:$FS23,$CW$14:$FS$14,"*TA*"),0)</f>
      </c>
      <c r="CR23" s="63" t="str">
        <f>MIN_TA</f>
      </c>
      <c r="CS23" s="63" t="str">
        <f>COUNTIFS($CW$14:$FS$14,"*TA*",$CW23:$FS23,"&gt;0")</f>
      </c>
      <c r="CT23" s="52"/>
      <c r="CU23" s="62"/>
      <c r="CV23" s="64" t="str">
        <f>IF(SUM($CQ23)=0,"",IF(OR(SUM($CQ23)=SUM($CR23),AND(SUM($CQ23)=ROUND(SUM($G23)*(1-SUM($I23)),0),SUM($CK23)=0)),SUM($CQ23),IF(UPPER($CT23)="MAX",$CR23,IF(UPPER($CT23)="CUSTOM",MIN(MAX(ROUND($CQ23+$G23*($CU23),0),$CR23),$CQ23),$CQ23))))</f>
      </c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</row>
    <row r="24">
      <c r="A24" t="s">
        <v>94</v>
      </c>
      <c r="B24" t="s">
        <v>108</v>
      </c>
      <c r="C24"/>
      <c r="D24"/>
      <c r="E24"/>
      <c r="F24" t="str">
        <f>$A24&amp;IF($C24&lt;&gt;"","|"&amp;$C24,"")&amp;IF($D24&lt;&gt;"","|"&amp;$D24,"")&amp;IF($E24&lt;&gt;"","|"&amp;$E24,"")</f>
      </c>
      <c r="G24" s="65" t="n">
        <v>4</v>
      </c>
      <c r="H24" s="65" t="str">
        <f>SUM($CJ24,$CW24)</f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 t="n">
        <v>0.0395927601809955</v>
      </c>
      <c r="AD24" s="62"/>
      <c r="AE24" s="62" t="n">
        <v>0.960407239819005</v>
      </c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5" t="str">
        <f>ROUND(SUM($CP24,$CV24),0)</f>
      </c>
      <c r="CG24" s="65" t="str">
        <f>ROUND(MAX($CP24,$CV24),0)</f>
      </c>
      <c r="CH24" t="s">
        <v>54</v>
      </c>
      <c r="CI24" s="62"/>
      <c r="CJ24" s="65" t="str">
        <f>IF(SUM($CF24)=0,"",IF(SUM($CF24)=SUM($CG24),SUM($CF24),IF(UPPER($CH24)="MAX",$CG24,IF(UPPER($CH24)="CUSTOM",MIN(MAX(ROUND($CF24+$G24*($CI24),0),$CG24),$CF24),$CF24))))</f>
      </c>
      <c r="CK24" s="65" t="str">
        <f>ROUND(SUMIFS($CW24:$FS24,$CW$14:$FS$14,"*DSD*"),0)</f>
      </c>
      <c r="CL24" s="65" t="str">
        <f>MIN_DSD</f>
      </c>
      <c r="CM24" s="65" t="str">
        <f>COUNTIFS($CW$14:$FS$14,"*DSD*",$CW24:$FS24,"&gt;0")</f>
      </c>
      <c r="CN24"/>
      <c r="CO24" s="62"/>
      <c r="CP24" s="65" t="str">
        <f>IF(SUM($CK24)=0,"",IF(OR(SUM($CK24)=SUM($CL24),AND(SUM($CK24)=ROUND(SUM($G24)*(1-SUM($I24)),0),SUM($CQ24)=0)),SUM($CK24),IF(UPPER($CN24)="MAX",$CL24,IF(UPPER($CN24)="CUSTOM",MIN(MAX(ROUND($CK24+$G24*($CO24),0),$CL24),$CK24),$CK24))))</f>
      </c>
      <c r="CQ24" s="65" t="str">
        <f>ROUND(SUMIFS($CW24:$FS24,$CW$14:$FS$14,"*TA*"),0)</f>
      </c>
      <c r="CR24" s="65" t="str">
        <f>MIN_TA</f>
      </c>
      <c r="CS24" s="65" t="str">
        <f>COUNTIFS($CW$14:$FS$14,"*TA*",$CW24:$FS24,"&gt;0")</f>
      </c>
      <c r="CT24"/>
      <c r="CU24" s="62"/>
      <c r="CV24" s="65" t="str">
        <f>IF(SUM($CQ24)=0,"",IF(OR(SUM($CQ24)=SUM($CR24),AND(SUM($CQ24)=ROUND(SUM($G24)*(1-SUM($I24)),0),SUM($CK24)=0)),SUM($CQ24),IF(UPPER($CT24)="MAX",$CR24,IF(UPPER($CT24)="CUSTOM",MIN(MAX(ROUND($CQ24+$G24*($CU24),0),$CR24),$CQ24),$CQ24))))</f>
      </c>
      <c r="CW24" s="65"/>
      <c r="CX24" s="65"/>
      <c r="CY24" s="65"/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/>
      <c r="DN24" s="65"/>
      <c r="DO24" s="65"/>
      <c r="DP24" s="65"/>
      <c r="DQ24" s="65"/>
      <c r="DR24" s="65"/>
      <c r="DS24" s="65"/>
      <c r="DT24" s="65"/>
      <c r="DU24" s="65"/>
      <c r="DV24" s="65"/>
      <c r="DW24" s="65"/>
      <c r="DX24" s="65"/>
      <c r="DY24" s="65"/>
      <c r="DZ24" s="65"/>
      <c r="EA24" s="65"/>
      <c r="EB24" s="65"/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  <c r="FE24" s="65"/>
      <c r="FF24" s="65"/>
      <c r="FG24" s="65"/>
      <c r="FH24" s="65"/>
      <c r="FI24" s="65"/>
      <c r="FJ24" s="65"/>
      <c r="FK24" s="65"/>
      <c r="FL24" s="65"/>
      <c r="FM24" s="65"/>
      <c r="FN24" s="65"/>
      <c r="FO24" s="65"/>
      <c r="FP24" s="65"/>
      <c r="FQ24" s="65"/>
      <c r="FR24" s="65"/>
      <c r="FS24" s="65"/>
    </row>
    <row r="25">
      <c r="A25" t="s">
        <v>94</v>
      </c>
      <c r="B25" t="s">
        <v>109</v>
      </c>
      <c r="C25" t="s">
        <v>103</v>
      </c>
      <c r="D25" t="s">
        <v>99</v>
      </c>
      <c r="E25"/>
      <c r="F25" t="str">
        <f>$A25&amp;IF($C25&lt;&gt;"","|"&amp;$C25,"")&amp;IF($D25&lt;&gt;"","|"&amp;$D25,"")&amp;IF($E25&lt;&gt;"","|"&amp;$E25,"")</f>
      </c>
      <c r="G25" s="65" t="n">
        <v>5</v>
      </c>
      <c r="H25" s="65" t="str">
        <f>SUM($CJ25,$CW25)</f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 t="n">
        <v>0.0294117647058824</v>
      </c>
      <c r="AD25" s="62"/>
      <c r="AE25" s="62" t="n">
        <v>0.970588235294118</v>
      </c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5" t="str">
        <f>ROUND(SUM($CP25,$CV25),0)</f>
      </c>
      <c r="CG25" s="65" t="str">
        <f>ROUND(MAX($CP25,$CV25),0)</f>
      </c>
      <c r="CH25" t="s">
        <v>54</v>
      </c>
      <c r="CI25" s="62"/>
      <c r="CJ25" s="65" t="str">
        <f>IF(SUM($CF25)=0,"",IF(SUM($CF25)=SUM($CG25),SUM($CF25),IF(UPPER($CH25)="MAX",$CG25,IF(UPPER($CH25)="CUSTOM",MIN(MAX(ROUND($CF25+$G25*($CI25),0),$CG25),$CF25),$CF25))))</f>
      </c>
      <c r="CK25" s="65" t="str">
        <f>ROUND(SUMIFS($CW25:$FS25,$CW$14:$FS$14,"*DSD*"),0)</f>
      </c>
      <c r="CL25" s="65" t="str">
        <f>MIN_DSD</f>
      </c>
      <c r="CM25" s="65" t="str">
        <f>COUNTIFS($CW$14:$FS$14,"*DSD*",$CW25:$FS25,"&gt;0")</f>
      </c>
      <c r="CN25"/>
      <c r="CO25" s="62"/>
      <c r="CP25" s="65" t="str">
        <f>IF(SUM($CK25)=0,"",IF(OR(SUM($CK25)=SUM($CL25),AND(SUM($CK25)=ROUND(SUM($G25)*(1-SUM($I25)),0),SUM($CQ25)=0)),SUM($CK25),IF(UPPER($CN25)="MAX",$CL25,IF(UPPER($CN25)="CUSTOM",MIN(MAX(ROUND($CK25+$G25*($CO25),0),$CL25),$CK25),$CK25))))</f>
      </c>
      <c r="CQ25" s="65" t="str">
        <f>ROUND(SUMIFS($CW25:$FS25,$CW$14:$FS$14,"*TA*"),0)</f>
      </c>
      <c r="CR25" s="65" t="str">
        <f>MIN_TA</f>
      </c>
      <c r="CS25" s="65" t="str">
        <f>COUNTIFS($CW$14:$FS$14,"*TA*",$CW25:$FS25,"&gt;0")</f>
      </c>
      <c r="CT25"/>
      <c r="CU25" s="62"/>
      <c r="CV25" s="65" t="str">
        <f>IF(SUM($CQ25)=0,"",IF(OR(SUM($CQ25)=SUM($CR25),AND(SUM($CQ25)=ROUND(SUM($G25)*(1-SUM($I25)),0),SUM($CK25)=0)),SUM($CQ25),IF(UPPER($CT25)="MAX",$CR25,IF(UPPER($CT25)="CUSTOM",MIN(MAX(ROUND($CQ25+$G25*($CU25),0),$CR25),$CQ25),$CQ25))))</f>
      </c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65"/>
      <c r="DP25" s="65"/>
      <c r="DQ25" s="65"/>
      <c r="DR25" s="65"/>
      <c r="DS25" s="65"/>
      <c r="DT25" s="65"/>
      <c r="DU25" s="65"/>
      <c r="DV25" s="65"/>
      <c r="DW25" s="65"/>
      <c r="DX25" s="65"/>
      <c r="DY25" s="65"/>
      <c r="DZ25" s="65"/>
      <c r="EA25" s="65"/>
      <c r="EB25" s="65"/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  <c r="FH25" s="65"/>
      <c r="FI25" s="65"/>
      <c r="FJ25" s="65"/>
      <c r="FK25" s="65"/>
      <c r="FL25" s="65"/>
      <c r="FM25" s="65"/>
      <c r="FN25" s="65"/>
      <c r="FO25" s="65"/>
      <c r="FP25" s="65"/>
      <c r="FQ25" s="65"/>
      <c r="FR25" s="65"/>
      <c r="FS25" s="65"/>
    </row>
    <row r="26">
      <c r="A26" t="s">
        <v>94</v>
      </c>
      <c r="B26" t="s">
        <v>110</v>
      </c>
      <c r="C26" t="s">
        <v>103</v>
      </c>
      <c r="D26" t="s">
        <v>99</v>
      </c>
      <c r="E26"/>
      <c r="F26" t="str">
        <f>$A26&amp;IF($C26&lt;&gt;"","|"&amp;$C26,"")&amp;IF($D26&lt;&gt;"","|"&amp;$D26,"")&amp;IF($E26&lt;&gt;"","|"&amp;$E26,"")</f>
      </c>
      <c r="G26" s="65" t="n">
        <v>4</v>
      </c>
      <c r="H26" s="65" t="str">
        <f>SUM($CJ26,$CW26)</f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 t="n">
        <v>1</v>
      </c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5" t="str">
        <f>ROUND(SUM($CP26,$CV26),0)</f>
      </c>
      <c r="CG26" s="65" t="str">
        <f>ROUND(MAX($CP26,$CV26),0)</f>
      </c>
      <c r="CH26"/>
      <c r="CI26" s="62"/>
      <c r="CJ26" s="65" t="str">
        <f>IF(SUM($CF26)=0,"",IF(SUM($CF26)=SUM($CG26),SUM($CF26),IF(UPPER($CH26)="MAX",$CG26,IF(UPPER($CH26)="CUSTOM",MIN(MAX(ROUND($CF26+$G26*($CI26),0),$CG26),$CF26),$CF26))))</f>
      </c>
      <c r="CK26" s="65" t="str">
        <f>ROUND(SUMIFS($CW26:$FS26,$CW$14:$FS$14,"*DSD*"),0)</f>
      </c>
      <c r="CL26" s="65" t="str">
        <f>MIN_DSD</f>
      </c>
      <c r="CM26" s="65" t="str">
        <f>COUNTIFS($CW$14:$FS$14,"*DSD*",$CW26:$FS26,"&gt;0")</f>
      </c>
      <c r="CN26"/>
      <c r="CO26" s="62"/>
      <c r="CP26" s="65" t="str">
        <f>IF(SUM($CK26)=0,"",IF(OR(SUM($CK26)=SUM($CL26),AND(SUM($CK26)=ROUND(SUM($G26)*(1-SUM($I26)),0),SUM($CQ26)=0)),SUM($CK26),IF(UPPER($CN26)="MAX",$CL26,IF(UPPER($CN26)="CUSTOM",MIN(MAX(ROUND($CK26+$G26*($CO26),0),$CL26),$CK26),$CK26))))</f>
      </c>
      <c r="CQ26" s="65" t="str">
        <f>ROUND(SUMIFS($CW26:$FS26,$CW$14:$FS$14,"*TA*"),0)</f>
      </c>
      <c r="CR26" s="65" t="str">
        <f>MIN_TA</f>
      </c>
      <c r="CS26" s="65" t="str">
        <f>COUNTIFS($CW$14:$FS$14,"*TA*",$CW26:$FS26,"&gt;0")</f>
      </c>
      <c r="CT26"/>
      <c r="CU26" s="62"/>
      <c r="CV26" s="65" t="str">
        <f>IF(SUM($CQ26)=0,"",IF(OR(SUM($CQ26)=SUM($CR26),AND(SUM($CQ26)=ROUND(SUM($G26)*(1-SUM($I26)),0),SUM($CK26)=0)),SUM($CQ26),IF(UPPER($CT26)="MAX",$CR26,IF(UPPER($CT26)="CUSTOM",MIN(MAX(ROUND($CQ26+$G26*($CU26),0),$CR26),$CQ26),$CQ26))))</f>
      </c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/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65"/>
      <c r="FD26" s="65"/>
      <c r="FE26" s="65"/>
      <c r="FF26" s="65"/>
      <c r="FG26" s="65"/>
      <c r="FH26" s="65"/>
      <c r="FI26" s="65"/>
      <c r="FJ26" s="65"/>
      <c r="FK26" s="65"/>
      <c r="FL26" s="65"/>
      <c r="FM26" s="65"/>
      <c r="FN26" s="65"/>
      <c r="FO26" s="65"/>
      <c r="FP26" s="65"/>
      <c r="FQ26" s="65"/>
      <c r="FR26" s="65"/>
      <c r="FS26" s="65"/>
    </row>
    <row r="27">
      <c r="A27" t="s">
        <v>94</v>
      </c>
      <c r="B27" t="s">
        <v>111</v>
      </c>
      <c r="C27" t="s">
        <v>103</v>
      </c>
      <c r="D27" t="s">
        <v>99</v>
      </c>
      <c r="E27"/>
      <c r="F27" t="str">
        <f>$A27&amp;IF($C27&lt;&gt;"","|"&amp;$C27,"")&amp;IF($D27&lt;&gt;"","|"&amp;$D27,"")&amp;IF($E27&lt;&gt;"","|"&amp;$E27,"")</f>
      </c>
      <c r="G27" s="65" t="n">
        <v>1</v>
      </c>
      <c r="H27" s="65" t="str">
        <f>SUM($CJ27,$CW27)</f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 t="n">
        <v>0.0303030303030303</v>
      </c>
      <c r="AD27" s="62"/>
      <c r="AE27" s="62" t="n">
        <v>0.96969696969697</v>
      </c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5" t="str">
        <f>ROUND(SUM($CP27,$CV27),0)</f>
      </c>
      <c r="CG27" s="65" t="str">
        <f>ROUND(MAX($CP27,$CV27),0)</f>
      </c>
      <c r="CH27" t="s">
        <v>54</v>
      </c>
      <c r="CI27" s="62"/>
      <c r="CJ27" s="65" t="str">
        <f>IF(SUM($CF27)=0,"",IF(SUM($CF27)=SUM($CG27),SUM($CF27),IF(UPPER($CH27)="MAX",$CG27,IF(UPPER($CH27)="CUSTOM",MIN(MAX(ROUND($CF27+$G27*($CI27),0),$CG27),$CF27),$CF27))))</f>
      </c>
      <c r="CK27" s="65" t="str">
        <f>ROUND(SUMIFS($CW27:$FS27,$CW$14:$FS$14,"*DSD*"),0)</f>
      </c>
      <c r="CL27" s="65" t="str">
        <f>MIN_DSD</f>
      </c>
      <c r="CM27" s="65" t="str">
        <f>COUNTIFS($CW$14:$FS$14,"*DSD*",$CW27:$FS27,"&gt;0")</f>
      </c>
      <c r="CN27"/>
      <c r="CO27" s="62"/>
      <c r="CP27" s="65" t="str">
        <f>IF(SUM($CK27)=0,"",IF(OR(SUM($CK27)=SUM($CL27),AND(SUM($CK27)=ROUND(SUM($G27)*(1-SUM($I27)),0),SUM($CQ27)=0)),SUM($CK27),IF(UPPER($CN27)="MAX",$CL27,IF(UPPER($CN27)="CUSTOM",MIN(MAX(ROUND($CK27+$G27*($CO27),0),$CL27),$CK27),$CK27))))</f>
      </c>
      <c r="CQ27" s="65" t="str">
        <f>ROUND(SUMIFS($CW27:$FS27,$CW$14:$FS$14,"*TA*"),0)</f>
      </c>
      <c r="CR27" s="65" t="str">
        <f>MIN_TA</f>
      </c>
      <c r="CS27" s="65" t="str">
        <f>COUNTIFS($CW$14:$FS$14,"*TA*",$CW27:$FS27,"&gt;0")</f>
      </c>
      <c r="CT27"/>
      <c r="CU27" s="62"/>
      <c r="CV27" s="65" t="str">
        <f>IF(SUM($CQ27)=0,"",IF(OR(SUM($CQ27)=SUM($CR27),AND(SUM($CQ27)=ROUND(SUM($G27)*(1-SUM($I27)),0),SUM($CK27)=0)),SUM($CQ27),IF(UPPER($CT27)="MAX",$CR27,IF(UPPER($CT27)="CUSTOM",MIN(MAX(ROUND($CQ27+$G27*($CU27),0),$CR27),$CQ27),$CQ27))))</f>
      </c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/>
      <c r="EA27" s="65"/>
      <c r="EB27" s="65"/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  <c r="FE27" s="65"/>
      <c r="FF27" s="65"/>
      <c r="FG27" s="65"/>
      <c r="FH27" s="65"/>
      <c r="FI27" s="65"/>
      <c r="FJ27" s="65"/>
      <c r="FK27" s="65"/>
      <c r="FL27" s="65"/>
      <c r="FM27" s="65"/>
      <c r="FN27" s="65"/>
      <c r="FO27" s="65"/>
      <c r="FP27" s="65"/>
      <c r="FQ27" s="65"/>
      <c r="FR27" s="65"/>
      <c r="FS27" s="65"/>
    </row>
    <row r="28">
      <c r="A28" t="s">
        <v>94</v>
      </c>
      <c r="B28" t="s">
        <v>112</v>
      </c>
      <c r="C28" t="s">
        <v>98</v>
      </c>
      <c r="D28" t="s">
        <v>100</v>
      </c>
      <c r="E28"/>
      <c r="F28" t="str">
        <f>$A28&amp;IF($C28&lt;&gt;"","|"&amp;$C28,"")&amp;IF($D28&lt;&gt;"","|"&amp;$D28,"")&amp;IF($E28&lt;&gt;"","|"&amp;$E28,"")</f>
      </c>
      <c r="G28" s="65" t="n">
        <v>10</v>
      </c>
      <c r="H28" s="65" t="str">
        <f>SUM($CJ28,$CW28)</f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 t="n">
        <v>0.0625</v>
      </c>
      <c r="V28" s="62"/>
      <c r="W28" s="62"/>
      <c r="X28" s="62"/>
      <c r="Y28" s="62"/>
      <c r="Z28" s="62"/>
      <c r="AA28" s="62"/>
      <c r="AB28" s="62"/>
      <c r="AC28" s="62"/>
      <c r="AD28" s="62"/>
      <c r="AE28" s="62" t="n">
        <v>1</v>
      </c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5" t="str">
        <f>ROUND(SUM($CP28,$CV28),0)</f>
      </c>
      <c r="CG28" s="65" t="str">
        <f>ROUND(MAX($CP28,$CV28),0)</f>
      </c>
      <c r="CH28"/>
      <c r="CI28" s="62"/>
      <c r="CJ28" s="65" t="str">
        <f>IF(SUM($CF28)=0,"",IF(SUM($CF28)=SUM($CG28),SUM($CF28),IF(UPPER($CH28)="MAX",$CG28,IF(UPPER($CH28)="CUSTOM",MIN(MAX(ROUND($CF28+$G28*($CI28),0),$CG28),$CF28),$CF28))))</f>
      </c>
      <c r="CK28" s="65" t="str">
        <f>ROUND(SUMIFS($CW28:$FS28,$CW$14:$FS$14,"*DSD*"),0)</f>
      </c>
      <c r="CL28" s="65" t="str">
        <f>MIN_DSD</f>
      </c>
      <c r="CM28" s="65" t="str">
        <f>COUNTIFS($CW$14:$FS$14,"*DSD*",$CW28:$FS28,"&gt;0")</f>
      </c>
      <c r="CN28" t="s">
        <v>55</v>
      </c>
      <c r="CO28" s="62" t="n">
        <v>-0.0625</v>
      </c>
      <c r="CP28" s="65" t="str">
        <f>IF(SUM($CK28)=0,"",IF(OR(SUM($CK28)=SUM($CL28),AND(SUM($CK28)=ROUND(SUM($G28)*(1-SUM($I28)),0),SUM($CQ28)=0)),SUM($CK28),IF(UPPER($CN28)="MAX",$CL28,IF(UPPER($CN28)="CUSTOM",MIN(MAX(ROUND($CK28+$G28*($CO28),0),$CL28),$CK28),$CK28))))</f>
      </c>
      <c r="CQ28" s="65" t="str">
        <f>ROUND(SUMIFS($CW28:$FS28,$CW$14:$FS$14,"*TA*"),0)</f>
      </c>
      <c r="CR28" s="65" t="str">
        <f>MIN_TA</f>
      </c>
      <c r="CS28" s="65" t="str">
        <f>COUNTIFS($CW$14:$FS$14,"*TA*",$CW28:$FS28,"&gt;0")</f>
      </c>
      <c r="CT28"/>
      <c r="CU28" s="62"/>
      <c r="CV28" s="65" t="str">
        <f>IF(SUM($CQ28)=0,"",IF(OR(SUM($CQ28)=SUM($CR28),AND(SUM($CQ28)=ROUND(SUM($G28)*(1-SUM($I28)),0),SUM($CK28)=0)),SUM($CQ28),IF(UPPER($CT28)="MAX",$CR28,IF(UPPER($CT28)="CUSTOM",MIN(MAX(ROUND($CQ28+$G28*($CU28),0),$CR28),$CQ28),$CQ28))))</f>
      </c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  <c r="DZ28" s="65"/>
      <c r="EA28" s="65"/>
      <c r="EB28" s="65"/>
      <c r="EC28" s="65"/>
      <c r="ED28" s="65"/>
      <c r="EE28" s="65"/>
      <c r="EF28" s="65"/>
      <c r="EG28" s="65"/>
      <c r="EH28" s="65"/>
      <c r="EI28" s="65"/>
      <c r="EJ28" s="65"/>
      <c r="EK28" s="65"/>
      <c r="EL28" s="65"/>
      <c r="EM28" s="65"/>
      <c r="EN28" s="65"/>
      <c r="EO28" s="65"/>
      <c r="EP28" s="65"/>
      <c r="EQ28" s="65"/>
      <c r="ER28" s="65"/>
      <c r="ES28" s="65"/>
      <c r="ET28" s="65"/>
      <c r="EU28" s="65"/>
      <c r="EV28" s="65"/>
      <c r="EW28" s="65"/>
      <c r="EX28" s="65"/>
      <c r="EY28" s="65"/>
      <c r="EZ28" s="65"/>
      <c r="FA28" s="65"/>
      <c r="FB28" s="65"/>
      <c r="FC28" s="65"/>
      <c r="FD28" s="65"/>
      <c r="FE28" s="65"/>
      <c r="FF28" s="65"/>
      <c r="FG28" s="65"/>
      <c r="FH28" s="65"/>
      <c r="FI28" s="65"/>
      <c r="FJ28" s="65"/>
      <c r="FK28" s="65"/>
      <c r="FL28" s="65"/>
      <c r="FM28" s="65"/>
      <c r="FN28" s="65"/>
      <c r="FO28" s="65"/>
      <c r="FP28" s="65"/>
      <c r="FQ28" s="65"/>
      <c r="FR28" s="65"/>
      <c r="FS28" s="65"/>
    </row>
    <row r="29">
      <c r="A29" t="s">
        <v>94</v>
      </c>
      <c r="B29" t="s">
        <v>113</v>
      </c>
      <c r="C29" t="s">
        <v>114</v>
      </c>
      <c r="D29" t="s">
        <v>99</v>
      </c>
      <c r="E29"/>
      <c r="F29" t="str">
        <f>$A29&amp;IF($C29&lt;&gt;"","|"&amp;$C29,"")&amp;IF($D29&lt;&gt;"","|"&amp;$D29,"")&amp;IF($E29&lt;&gt;"","|"&amp;$E29,"")</f>
      </c>
      <c r="G29" s="65" t="n">
        <v>1</v>
      </c>
      <c r="H29" s="65" t="str">
        <f>SUM($CJ29,$CW29)</f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5" t="str">
        <f>ROUND(SUM($CP29,$CV29),0)</f>
      </c>
      <c r="CG29" s="65" t="str">
        <f>ROUND(MAX($CP29,$CV29),0)</f>
      </c>
      <c r="CH29"/>
      <c r="CI29" s="62"/>
      <c r="CJ29" s="65" t="str">
        <f>IF(SUM($CF29)=0,"",IF(SUM($CF29)=SUM($CG29),SUM($CF29),IF(UPPER($CH29)="MAX",$CG29,IF(UPPER($CH29)="CUSTOM",MIN(MAX(ROUND($CF29+$G29*($CI29),0),$CG29),$CF29),$CF29))))</f>
      </c>
      <c r="CK29" s="65" t="str">
        <f>ROUND(SUMIFS($CW29:$FS29,$CW$14:$FS$14,"*DSD*"),0)</f>
      </c>
      <c r="CL29" s="65" t="str">
        <f>MIN_DSD</f>
      </c>
      <c r="CM29" s="65" t="str">
        <f>COUNTIFS($CW$14:$FS$14,"*DSD*",$CW29:$FS29,"&gt;0")</f>
      </c>
      <c r="CN29"/>
      <c r="CO29" s="62"/>
      <c r="CP29" s="65" t="str">
        <f>IF(SUM($CK29)=0,"",IF(OR(SUM($CK29)=SUM($CL29),AND(SUM($CK29)=ROUND(SUM($G29)*(1-SUM($I29)),0),SUM($CQ29)=0)),SUM($CK29),IF(UPPER($CN29)="MAX",$CL29,IF(UPPER($CN29)="CUSTOM",MIN(MAX(ROUND($CK29+$G29*($CO29),0),$CL29),$CK29),$CK29))))</f>
      </c>
      <c r="CQ29" s="65" t="str">
        <f>ROUND(SUMIFS($CW29:$FS29,$CW$14:$FS$14,"*TA*"),0)</f>
      </c>
      <c r="CR29" s="65" t="str">
        <f>MIN_TA</f>
      </c>
      <c r="CS29" s="65" t="str">
        <f>COUNTIFS($CW$14:$FS$14,"*TA*",$CW29:$FS29,"&gt;0")</f>
      </c>
      <c r="CT29"/>
      <c r="CU29" s="62"/>
      <c r="CV29" s="65" t="str">
        <f>IF(SUM($CQ29)=0,"",IF(OR(SUM($CQ29)=SUM($CR29),AND(SUM($CQ29)=ROUND(SUM($G29)*(1-SUM($I29)),0),SUM($CK29)=0)),SUM($CQ29),IF(UPPER($CT29)="MAX",$CR29,IF(UPPER($CT29)="CUSTOM",MIN(MAX(ROUND($CQ29+$G29*($CU29),0),$CR29),$CQ29),$CQ29))))</f>
      </c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S29" s="65"/>
      <c r="DT29" s="65"/>
      <c r="DU29" s="65"/>
      <c r="DV29" s="65"/>
      <c r="DW29" s="65"/>
      <c r="DX29" s="65"/>
      <c r="DY29" s="65"/>
      <c r="DZ29" s="65"/>
      <c r="EA29" s="65"/>
      <c r="EB29" s="65"/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65"/>
      <c r="FI29" s="65"/>
      <c r="FJ29" s="65"/>
      <c r="FK29" s="65"/>
      <c r="FL29" s="65"/>
      <c r="FM29" s="65"/>
      <c r="FN29" s="65"/>
      <c r="FO29" s="65"/>
      <c r="FP29" s="65"/>
      <c r="FQ29" s="65"/>
      <c r="FR29" s="65"/>
      <c r="FS29" s="65"/>
    </row>
    <row r="30">
      <c r="A30" t="s">
        <v>94</v>
      </c>
      <c r="B30" t="s">
        <v>113</v>
      </c>
      <c r="C30" t="s">
        <v>114</v>
      </c>
      <c r="D30" t="s">
        <v>100</v>
      </c>
      <c r="E30"/>
      <c r="F30" t="str">
        <f>$A30&amp;IF($C30&lt;&gt;"","|"&amp;$C30,"")&amp;IF($D30&lt;&gt;"","|"&amp;$D30,"")&amp;IF($E30&lt;&gt;"","|"&amp;$E30,"")</f>
      </c>
      <c r="G30" s="65" t="n">
        <v>1</v>
      </c>
      <c r="H30" s="65" t="str">
        <f>SUM($CJ30,$CW30)</f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5" t="str">
        <f>ROUND(SUM($CP30,$CV30),0)</f>
      </c>
      <c r="CG30" s="65" t="str">
        <f>ROUND(MAX($CP30,$CV30),0)</f>
      </c>
      <c r="CH30"/>
      <c r="CI30" s="62"/>
      <c r="CJ30" s="65" t="str">
        <f>IF(SUM($CF30)=0,"",IF(SUM($CF30)=SUM($CG30),SUM($CF30),IF(UPPER($CH30)="MAX",$CG30,IF(UPPER($CH30)="CUSTOM",MIN(MAX(ROUND($CF30+$G30*($CI30),0),$CG30),$CF30),$CF30))))</f>
      </c>
      <c r="CK30" s="65" t="str">
        <f>ROUND(SUMIFS($CW30:$FS30,$CW$14:$FS$14,"*DSD*"),0)</f>
      </c>
      <c r="CL30" s="65" t="str">
        <f>MIN_DSD</f>
      </c>
      <c r="CM30" s="65" t="str">
        <f>COUNTIFS($CW$14:$FS$14,"*DSD*",$CW30:$FS30,"&gt;0")</f>
      </c>
      <c r="CN30"/>
      <c r="CO30" s="62"/>
      <c r="CP30" s="65" t="str">
        <f>IF(SUM($CK30)=0,"",IF(OR(SUM($CK30)=SUM($CL30),AND(SUM($CK30)=ROUND(SUM($G30)*(1-SUM($I30)),0),SUM($CQ30)=0)),SUM($CK30),IF(UPPER($CN30)="MAX",$CL30,IF(UPPER($CN30)="CUSTOM",MIN(MAX(ROUND($CK30+$G30*($CO30),0),$CL30),$CK30),$CK30))))</f>
      </c>
      <c r="CQ30" s="65" t="str">
        <f>ROUND(SUMIFS($CW30:$FS30,$CW$14:$FS$14,"*TA*"),0)</f>
      </c>
      <c r="CR30" s="65" t="str">
        <f>MIN_TA</f>
      </c>
      <c r="CS30" s="65" t="str">
        <f>COUNTIFS($CW$14:$FS$14,"*TA*",$CW30:$FS30,"&gt;0")</f>
      </c>
      <c r="CT30"/>
      <c r="CU30" s="62"/>
      <c r="CV30" s="65" t="str">
        <f>IF(SUM($CQ30)=0,"",IF(OR(SUM($CQ30)=SUM($CR30),AND(SUM($CQ30)=ROUND(SUM($G30)*(1-SUM($I30)),0),SUM($CK30)=0)),SUM($CQ30),IF(UPPER($CT30)="MAX",$CR30,IF(UPPER($CT30)="CUSTOM",MIN(MAX(ROUND($CQ30+$G30*($CU30),0),$CR30),$CQ30),$CQ30))))</f>
      </c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65"/>
      <c r="DZ30" s="65"/>
      <c r="EA30" s="65"/>
      <c r="EB30" s="65"/>
      <c r="EC30" s="65"/>
      <c r="ED30" s="65"/>
      <c r="EE30" s="65"/>
      <c r="EF30" s="65"/>
      <c r="EG30" s="65"/>
      <c r="EH30" s="65"/>
      <c r="EI30" s="65"/>
      <c r="EJ30" s="65"/>
      <c r="EK30" s="65"/>
      <c r="EL30" s="65"/>
      <c r="EM30" s="65"/>
      <c r="EN30" s="65"/>
      <c r="EO30" s="65"/>
      <c r="EP30" s="65"/>
      <c r="EQ30" s="65"/>
      <c r="ER30" s="65"/>
      <c r="ES30" s="65"/>
      <c r="ET30" s="65"/>
      <c r="EU30" s="65"/>
      <c r="EV30" s="65"/>
      <c r="EW30" s="65"/>
      <c r="EX30" s="65"/>
      <c r="EY30" s="65"/>
      <c r="EZ30" s="65"/>
      <c r="FA30" s="65"/>
      <c r="FB30" s="65"/>
      <c r="FC30" s="65"/>
      <c r="FD30" s="65"/>
      <c r="FE30" s="65"/>
      <c r="FF30" s="65"/>
      <c r="FG30" s="65"/>
      <c r="FH30" s="65"/>
      <c r="FI30" s="65"/>
      <c r="FJ30" s="65"/>
      <c r="FK30" s="65"/>
      <c r="FL30" s="65"/>
      <c r="FM30" s="65"/>
      <c r="FN30" s="65"/>
      <c r="FO30" s="65"/>
      <c r="FP30" s="65"/>
      <c r="FQ30" s="65"/>
      <c r="FR30" s="65"/>
      <c r="FS30" s="65"/>
    </row>
    <row r="31">
      <c r="A31" t="s">
        <v>94</v>
      </c>
      <c r="B31" t="s">
        <v>115</v>
      </c>
      <c r="C31" t="s">
        <v>114</v>
      </c>
      <c r="D31" t="s">
        <v>99</v>
      </c>
      <c r="E31"/>
      <c r="F31" t="str">
        <f>$A31&amp;IF($C31&lt;&gt;"","|"&amp;$C31,"")&amp;IF($D31&lt;&gt;"","|"&amp;$D31,"")&amp;IF($E31&lt;&gt;"","|"&amp;$E31,"")</f>
      </c>
      <c r="G31" s="65" t="n">
        <v>1</v>
      </c>
      <c r="H31" s="65" t="str">
        <f>SUM($CJ31,$CW31)</f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 t="n">
        <v>1</v>
      </c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5" t="str">
        <f>ROUND(SUM($CP31,$CV31),0)</f>
      </c>
      <c r="CG31" s="65" t="str">
        <f>ROUND(MAX($CP31,$CV31),0)</f>
      </c>
      <c r="CH31"/>
      <c r="CI31" s="62"/>
      <c r="CJ31" s="65" t="str">
        <f>IF(SUM($CF31)=0,"",IF(SUM($CF31)=SUM($CG31),SUM($CF31),IF(UPPER($CH31)="MAX",$CG31,IF(UPPER($CH31)="CUSTOM",MIN(MAX(ROUND($CF31+$G31*($CI31),0),$CG31),$CF31),$CF31))))</f>
      </c>
      <c r="CK31" s="65" t="str">
        <f>ROUND(SUMIFS($CW31:$FS31,$CW$14:$FS$14,"*DSD*"),0)</f>
      </c>
      <c r="CL31" s="65" t="str">
        <f>MIN_DSD</f>
      </c>
      <c r="CM31" s="65" t="str">
        <f>COUNTIFS($CW$14:$FS$14,"*DSD*",$CW31:$FS31,"&gt;0")</f>
      </c>
      <c r="CN31"/>
      <c r="CO31" s="62"/>
      <c r="CP31" s="65" t="str">
        <f>IF(SUM($CK31)=0,"",IF(OR(SUM($CK31)=SUM($CL31),AND(SUM($CK31)=ROUND(SUM($G31)*(1-SUM($I31)),0),SUM($CQ31)=0)),SUM($CK31),IF(UPPER($CN31)="MAX",$CL31,IF(UPPER($CN31)="CUSTOM",MIN(MAX(ROUND($CK31+$G31*($CO31),0),$CL31),$CK31),$CK31))))</f>
      </c>
      <c r="CQ31" s="65" t="str">
        <f>ROUND(SUMIFS($CW31:$FS31,$CW$14:$FS$14,"*TA*"),0)</f>
      </c>
      <c r="CR31" s="65" t="str">
        <f>MIN_TA</f>
      </c>
      <c r="CS31" s="65" t="str">
        <f>COUNTIFS($CW$14:$FS$14,"*TA*",$CW31:$FS31,"&gt;0")</f>
      </c>
      <c r="CT31"/>
      <c r="CU31" s="62"/>
      <c r="CV31" s="65" t="str">
        <f>IF(SUM($CQ31)=0,"",IF(OR(SUM($CQ31)=SUM($CR31),AND(SUM($CQ31)=ROUND(SUM($G31)*(1-SUM($I31)),0),SUM($CK31)=0)),SUM($CQ31),IF(UPPER($CT31)="MAX",$CR31,IF(UPPER($CT31)="CUSTOM",MIN(MAX(ROUND($CQ31+$G31*($CU31),0),$CR31),$CQ31),$CQ31))))</f>
      </c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U31" s="65"/>
      <c r="EV31" s="65"/>
      <c r="EW31" s="65"/>
      <c r="EX31" s="65"/>
      <c r="EY31" s="65"/>
      <c r="EZ31" s="65"/>
      <c r="FA31" s="65"/>
      <c r="FB31" s="65"/>
      <c r="FC31" s="65"/>
      <c r="FD31" s="65"/>
      <c r="FE31" s="65"/>
      <c r="FF31" s="65"/>
      <c r="FG31" s="65"/>
      <c r="FH31" s="65"/>
      <c r="FI31" s="65"/>
      <c r="FJ31" s="65"/>
      <c r="FK31" s="65"/>
      <c r="FL31" s="65"/>
      <c r="FM31" s="65"/>
      <c r="FN31" s="65"/>
      <c r="FO31" s="65"/>
      <c r="FP31" s="65"/>
      <c r="FQ31" s="65"/>
      <c r="FR31" s="65"/>
      <c r="FS31" s="65"/>
    </row>
    <row r="32">
      <c r="A32" t="s">
        <v>94</v>
      </c>
      <c r="B32" t="s">
        <v>115</v>
      </c>
      <c r="C32" t="s">
        <v>114</v>
      </c>
      <c r="D32" t="s">
        <v>100</v>
      </c>
      <c r="E32"/>
      <c r="F32" t="str">
        <f>$A32&amp;IF($C32&lt;&gt;"","|"&amp;$C32,"")&amp;IF($D32&lt;&gt;"","|"&amp;$D32,"")&amp;IF($E32&lt;&gt;"","|"&amp;$E32,"")</f>
      </c>
      <c r="G32" s="65" t="n">
        <v>1</v>
      </c>
      <c r="H32" s="65" t="str">
        <f>SUM($CJ32,$CW32)</f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 t="n">
        <v>1</v>
      </c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5" t="str">
        <f>ROUND(SUM($CP32,$CV32),0)</f>
      </c>
      <c r="CG32" s="65" t="str">
        <f>ROUND(MAX($CP32,$CV32),0)</f>
      </c>
      <c r="CH32"/>
      <c r="CI32" s="62"/>
      <c r="CJ32" s="65" t="str">
        <f>IF(SUM($CF32)=0,"",IF(SUM($CF32)=SUM($CG32),SUM($CF32),IF(UPPER($CH32)="MAX",$CG32,IF(UPPER($CH32)="CUSTOM",MIN(MAX(ROUND($CF32+$G32*($CI32),0),$CG32),$CF32),$CF32))))</f>
      </c>
      <c r="CK32" s="65" t="str">
        <f>ROUND(SUMIFS($CW32:$FS32,$CW$14:$FS$14,"*DSD*"),0)</f>
      </c>
      <c r="CL32" s="65" t="str">
        <f>MIN_DSD</f>
      </c>
      <c r="CM32" s="65" t="str">
        <f>COUNTIFS($CW$14:$FS$14,"*DSD*",$CW32:$FS32,"&gt;0")</f>
      </c>
      <c r="CN32"/>
      <c r="CO32" s="62"/>
      <c r="CP32" s="65" t="str">
        <f>IF(SUM($CK32)=0,"",IF(OR(SUM($CK32)=SUM($CL32),AND(SUM($CK32)=ROUND(SUM($G32)*(1-SUM($I32)),0),SUM($CQ32)=0)),SUM($CK32),IF(UPPER($CN32)="MAX",$CL32,IF(UPPER($CN32)="CUSTOM",MIN(MAX(ROUND($CK32+$G32*($CO32),0),$CL32),$CK32),$CK32))))</f>
      </c>
      <c r="CQ32" s="65" t="str">
        <f>ROUND(SUMIFS($CW32:$FS32,$CW$14:$FS$14,"*TA*"),0)</f>
      </c>
      <c r="CR32" s="65" t="str">
        <f>MIN_TA</f>
      </c>
      <c r="CS32" s="65" t="str">
        <f>COUNTIFS($CW$14:$FS$14,"*TA*",$CW32:$FS32,"&gt;0")</f>
      </c>
      <c r="CT32"/>
      <c r="CU32" s="62"/>
      <c r="CV32" s="65" t="str">
        <f>IF(SUM($CQ32)=0,"",IF(OR(SUM($CQ32)=SUM($CR32),AND(SUM($CQ32)=ROUND(SUM($G32)*(1-SUM($I32)),0),SUM($CK32)=0)),SUM($CQ32),IF(UPPER($CT32)="MAX",$CR32,IF(UPPER($CT32)="CUSTOM",MIN(MAX(ROUND($CQ32+$G32*($CU32),0),$CR32),$CQ32),$CQ32))))</f>
      </c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</row>
    <row r="33">
      <c r="A33" t="s">
        <v>94</v>
      </c>
      <c r="B33" t="s">
        <v>116</v>
      </c>
      <c r="C33" t="s">
        <v>114</v>
      </c>
      <c r="D33" t="s">
        <v>99</v>
      </c>
      <c r="E33"/>
      <c r="F33" t="str">
        <f>$A33&amp;IF($C33&lt;&gt;"","|"&amp;$C33,"")&amp;IF($D33&lt;&gt;"","|"&amp;$D33,"")&amp;IF($E33&lt;&gt;"","|"&amp;$E33,"")</f>
      </c>
      <c r="G33" s="65" t="n">
        <v>1</v>
      </c>
      <c r="H33" s="65" t="str">
        <f>SUM($CJ33,$CW33)</f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5" t="str">
        <f>ROUND(SUM($CP33,$CV33),0)</f>
      </c>
      <c r="CG33" s="65" t="str">
        <f>ROUND(MAX($CP33,$CV33),0)</f>
      </c>
      <c r="CH33"/>
      <c r="CI33" s="62"/>
      <c r="CJ33" s="65" t="str">
        <f>IF(SUM($CF33)=0,"",IF(SUM($CF33)=SUM($CG33),SUM($CF33),IF(UPPER($CH33)="MAX",$CG33,IF(UPPER($CH33)="CUSTOM",MIN(MAX(ROUND($CF33+$G33*($CI33),0),$CG33),$CF33),$CF33))))</f>
      </c>
      <c r="CK33" s="65" t="str">
        <f>ROUND(SUMIFS($CW33:$FS33,$CW$14:$FS$14,"*DSD*"),0)</f>
      </c>
      <c r="CL33" s="65" t="str">
        <f>MIN_DSD</f>
      </c>
      <c r="CM33" s="65" t="str">
        <f>COUNTIFS($CW$14:$FS$14,"*DSD*",$CW33:$FS33,"&gt;0")</f>
      </c>
      <c r="CN33"/>
      <c r="CO33" s="62"/>
      <c r="CP33" s="65" t="str">
        <f>IF(SUM($CK33)=0,"",IF(OR(SUM($CK33)=SUM($CL33),AND(SUM($CK33)=ROUND(SUM($G33)*(1-SUM($I33)),0),SUM($CQ33)=0)),SUM($CK33),IF(UPPER($CN33)="MAX",$CL33,IF(UPPER($CN33)="CUSTOM",MIN(MAX(ROUND($CK33+$G33*($CO33),0),$CL33),$CK33),$CK33))))</f>
      </c>
      <c r="CQ33" s="65" t="str">
        <f>ROUND(SUMIFS($CW33:$FS33,$CW$14:$FS$14,"*TA*"),0)</f>
      </c>
      <c r="CR33" s="65" t="str">
        <f>MIN_TA</f>
      </c>
      <c r="CS33" s="65" t="str">
        <f>COUNTIFS($CW$14:$FS$14,"*TA*",$CW33:$FS33,"&gt;0")</f>
      </c>
      <c r="CT33"/>
      <c r="CU33" s="62"/>
      <c r="CV33" s="65" t="str">
        <f>IF(SUM($CQ33)=0,"",IF(OR(SUM($CQ33)=SUM($CR33),AND(SUM($CQ33)=ROUND(SUM($G33)*(1-SUM($I33)),0),SUM($CK33)=0)),SUM($CQ33),IF(UPPER($CT33)="MAX",$CR33,IF(UPPER($CT33)="CUSTOM",MIN(MAX(ROUND($CQ33+$G33*($CU33),0),$CR33),$CQ33),$CQ33))))</f>
      </c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/>
      <c r="FO33" s="65"/>
      <c r="FP33" s="65"/>
      <c r="FQ33" s="65"/>
      <c r="FR33" s="65"/>
      <c r="FS33" s="65"/>
    </row>
    <row r="34">
      <c r="A34" t="s">
        <v>94</v>
      </c>
      <c r="B34" t="s">
        <v>116</v>
      </c>
      <c r="C34" t="s">
        <v>114</v>
      </c>
      <c r="D34" t="s">
        <v>100</v>
      </c>
      <c r="E34"/>
      <c r="F34" t="str">
        <f>$A34&amp;IF($C34&lt;&gt;"","|"&amp;$C34,"")&amp;IF($D34&lt;&gt;"","|"&amp;$D34,"")&amp;IF($E34&lt;&gt;"","|"&amp;$E34,"")</f>
      </c>
      <c r="G34" s="65" t="n">
        <v>1</v>
      </c>
      <c r="H34" s="65" t="str">
        <f>SUM($CJ34,$CW34)</f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5" t="str">
        <f>ROUND(SUM($CP34,$CV34),0)</f>
      </c>
      <c r="CG34" s="65" t="str">
        <f>ROUND(MAX($CP34,$CV34),0)</f>
      </c>
      <c r="CH34"/>
      <c r="CI34" s="62"/>
      <c r="CJ34" s="65" t="str">
        <f>IF(SUM($CF34)=0,"",IF(SUM($CF34)=SUM($CG34),SUM($CF34),IF(UPPER($CH34)="MAX",$CG34,IF(UPPER($CH34)="CUSTOM",MIN(MAX(ROUND($CF34+$G34*($CI34),0),$CG34),$CF34),$CF34))))</f>
      </c>
      <c r="CK34" s="65" t="str">
        <f>ROUND(SUMIFS($CW34:$FS34,$CW$14:$FS$14,"*DSD*"),0)</f>
      </c>
      <c r="CL34" s="65" t="str">
        <f>MIN_DSD</f>
      </c>
      <c r="CM34" s="65" t="str">
        <f>COUNTIFS($CW$14:$FS$14,"*DSD*",$CW34:$FS34,"&gt;0")</f>
      </c>
      <c r="CN34"/>
      <c r="CO34" s="62"/>
      <c r="CP34" s="65" t="str">
        <f>IF(SUM($CK34)=0,"",IF(OR(SUM($CK34)=SUM($CL34),AND(SUM($CK34)=ROUND(SUM($G34)*(1-SUM($I34)),0),SUM($CQ34)=0)),SUM($CK34),IF(UPPER($CN34)="MAX",$CL34,IF(UPPER($CN34)="CUSTOM",MIN(MAX(ROUND($CK34+$G34*($CO34),0),$CL34),$CK34),$CK34))))</f>
      </c>
      <c r="CQ34" s="65" t="str">
        <f>ROUND(SUMIFS($CW34:$FS34,$CW$14:$FS$14,"*TA*"),0)</f>
      </c>
      <c r="CR34" s="65" t="str">
        <f>MIN_TA</f>
      </c>
      <c r="CS34" s="65" t="str">
        <f>COUNTIFS($CW$14:$FS$14,"*TA*",$CW34:$FS34,"&gt;0")</f>
      </c>
      <c r="CT34"/>
      <c r="CU34" s="62"/>
      <c r="CV34" s="65" t="str">
        <f>IF(SUM($CQ34)=0,"",IF(OR(SUM($CQ34)=SUM($CR34),AND(SUM($CQ34)=ROUND(SUM($G34)*(1-SUM($I34)),0),SUM($CK34)=0)),SUM($CQ34),IF(UPPER($CT34)="MAX",$CR34,IF(UPPER($CT34)="CUSTOM",MIN(MAX(ROUND($CQ34+$G34*($CU34),0),$CR34),$CQ34),$CQ34))))</f>
      </c>
      <c r="CW34" s="65"/>
      <c r="CX34" s="65"/>
      <c r="CY34" s="65"/>
      <c r="CZ34" s="65"/>
      <c r="DA34" s="65"/>
      <c r="DB34" s="65"/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65"/>
      <c r="DP34" s="65"/>
      <c r="DQ34" s="65"/>
      <c r="DR34" s="65"/>
      <c r="DS34" s="65"/>
      <c r="DT34" s="65"/>
      <c r="DU34" s="65"/>
      <c r="DV34" s="65"/>
      <c r="DW34" s="65"/>
      <c r="DX34" s="65"/>
      <c r="DY34" s="65"/>
      <c r="DZ34" s="65"/>
      <c r="EA34" s="65"/>
      <c r="EB34" s="65"/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/>
      <c r="EP34" s="65"/>
      <c r="EQ34" s="65"/>
      <c r="ER34" s="65"/>
      <c r="ES34" s="65"/>
      <c r="ET34" s="65"/>
      <c r="EU34" s="65"/>
      <c r="EV34" s="65"/>
      <c r="EW34" s="65"/>
      <c r="EX34" s="65"/>
      <c r="EY34" s="65"/>
      <c r="EZ34" s="65"/>
      <c r="FA34" s="65"/>
      <c r="FB34" s="65"/>
      <c r="FC34" s="65"/>
      <c r="FD34" s="65"/>
      <c r="FE34" s="65"/>
      <c r="FF34" s="65"/>
      <c r="FG34" s="65"/>
      <c r="FH34" s="65"/>
      <c r="FI34" s="65"/>
      <c r="FJ34" s="65"/>
      <c r="FK34" s="65"/>
      <c r="FL34" s="65"/>
      <c r="FM34" s="65"/>
      <c r="FN34" s="65"/>
      <c r="FO34" s="65"/>
      <c r="FP34" s="65"/>
      <c r="FQ34" s="65"/>
      <c r="FR34" s="65"/>
      <c r="FS34" s="65"/>
    </row>
    <row r="35">
      <c r="A35" t="s">
        <v>94</v>
      </c>
      <c r="B35" t="s">
        <v>117</v>
      </c>
      <c r="C35" t="s">
        <v>114</v>
      </c>
      <c r="D35" t="s">
        <v>99</v>
      </c>
      <c r="E35"/>
      <c r="F35" t="str">
        <f>$A35&amp;IF($C35&lt;&gt;"","|"&amp;$C35,"")&amp;IF($D35&lt;&gt;"","|"&amp;$D35,"")&amp;IF($E35&lt;&gt;"","|"&amp;$E35,"")</f>
      </c>
      <c r="G35" s="65" t="n">
        <v>1</v>
      </c>
      <c r="H35" s="65" t="str">
        <f>SUM($CJ35,$CW35)</f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 t="n">
        <v>1</v>
      </c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5" t="str">
        <f>ROUND(SUM($CP35,$CV35),0)</f>
      </c>
      <c r="CG35" s="65" t="str">
        <f>ROUND(MAX($CP35,$CV35),0)</f>
      </c>
      <c r="CH35"/>
      <c r="CI35" s="62"/>
      <c r="CJ35" s="65" t="str">
        <f>IF(SUM($CF35)=0,"",IF(SUM($CF35)=SUM($CG35),SUM($CF35),IF(UPPER($CH35)="MAX",$CG35,IF(UPPER($CH35)="CUSTOM",MIN(MAX(ROUND($CF35+$G35*($CI35),0),$CG35),$CF35),$CF35))))</f>
      </c>
      <c r="CK35" s="65" t="str">
        <f>ROUND(SUMIFS($CW35:$FS35,$CW$14:$FS$14,"*DSD*"),0)</f>
      </c>
      <c r="CL35" s="65" t="str">
        <f>MIN_DSD</f>
      </c>
      <c r="CM35" s="65" t="str">
        <f>COUNTIFS($CW$14:$FS$14,"*DSD*",$CW35:$FS35,"&gt;0")</f>
      </c>
      <c r="CN35"/>
      <c r="CO35" s="62"/>
      <c r="CP35" s="65" t="str">
        <f>IF(SUM($CK35)=0,"",IF(OR(SUM($CK35)=SUM($CL35),AND(SUM($CK35)=ROUND(SUM($G35)*(1-SUM($I35)),0),SUM($CQ35)=0)),SUM($CK35),IF(UPPER($CN35)="MAX",$CL35,IF(UPPER($CN35)="CUSTOM",MIN(MAX(ROUND($CK35+$G35*($CO35),0),$CL35),$CK35),$CK35))))</f>
      </c>
      <c r="CQ35" s="65" t="str">
        <f>ROUND(SUMIFS($CW35:$FS35,$CW$14:$FS$14,"*TA*"),0)</f>
      </c>
      <c r="CR35" s="65" t="str">
        <f>MIN_TA</f>
      </c>
      <c r="CS35" s="65" t="str">
        <f>COUNTIFS($CW$14:$FS$14,"*TA*",$CW35:$FS35,"&gt;0")</f>
      </c>
      <c r="CT35"/>
      <c r="CU35" s="62"/>
      <c r="CV35" s="65" t="str">
        <f>IF(SUM($CQ35)=0,"",IF(OR(SUM($CQ35)=SUM($CR35),AND(SUM($CQ35)=ROUND(SUM($G35)*(1-SUM($I35)),0),SUM($CK35)=0)),SUM($CQ35),IF(UPPER($CT35)="MAX",$CR35,IF(UPPER($CT35)="CUSTOM",MIN(MAX(ROUND($CQ35+$G35*($CU35),0),$CR35),$CQ35),$CQ35))))</f>
      </c>
      <c r="CW35" s="65"/>
      <c r="CX35" s="65"/>
      <c r="CY35" s="65"/>
      <c r="CZ35" s="65"/>
      <c r="DA35" s="65"/>
      <c r="DB35" s="65"/>
      <c r="DC35" s="65"/>
      <c r="DD35" s="65"/>
      <c r="DE35" s="65"/>
      <c r="DF35" s="65"/>
      <c r="DG35" s="65"/>
      <c r="DH35" s="65"/>
      <c r="DI35" s="65"/>
      <c r="DJ35" s="65"/>
      <c r="DK35" s="65"/>
      <c r="DL35" s="65"/>
      <c r="DM35" s="65"/>
      <c r="DN35" s="65"/>
      <c r="DO35" s="65"/>
      <c r="DP35" s="65"/>
      <c r="DQ35" s="65"/>
      <c r="DR35" s="65"/>
      <c r="DS35" s="65"/>
      <c r="DT35" s="65"/>
      <c r="DU35" s="65"/>
      <c r="DV35" s="65"/>
      <c r="DW35" s="65"/>
      <c r="DX35" s="65"/>
      <c r="DY35" s="65"/>
      <c r="DZ35" s="65"/>
      <c r="EA35" s="65"/>
      <c r="EB35" s="65"/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U35" s="65"/>
      <c r="EV35" s="65"/>
      <c r="EW35" s="65"/>
      <c r="EX35" s="65"/>
      <c r="EY35" s="65"/>
      <c r="EZ35" s="65"/>
      <c r="FA35" s="65"/>
      <c r="FB35" s="65"/>
      <c r="FC35" s="65"/>
      <c r="FD35" s="65"/>
      <c r="FE35" s="65"/>
      <c r="FF35" s="65"/>
      <c r="FG35" s="65"/>
      <c r="FH35" s="65"/>
      <c r="FI35" s="65"/>
      <c r="FJ35" s="65"/>
      <c r="FK35" s="65"/>
      <c r="FL35" s="65"/>
      <c r="FM35" s="65"/>
      <c r="FN35" s="65"/>
      <c r="FO35" s="65"/>
      <c r="FP35" s="65"/>
      <c r="FQ35" s="65"/>
      <c r="FR35" s="65"/>
      <c r="FS35" s="65"/>
    </row>
    <row r="36">
      <c r="A36" t="s">
        <v>94</v>
      </c>
      <c r="B36" t="s">
        <v>117</v>
      </c>
      <c r="C36" t="s">
        <v>114</v>
      </c>
      <c r="D36" t="s">
        <v>100</v>
      </c>
      <c r="E36"/>
      <c r="F36" t="str">
        <f>$A36&amp;IF($C36&lt;&gt;"","|"&amp;$C36,"")&amp;IF($D36&lt;&gt;"","|"&amp;$D36,"")&amp;IF($E36&lt;&gt;"","|"&amp;$E36,"")</f>
      </c>
      <c r="G36" s="65" t="n">
        <v>1</v>
      </c>
      <c r="H36" s="65" t="str">
        <f>SUM($CJ36,$CW36)</f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 t="n">
        <v>1</v>
      </c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5" t="str">
        <f>ROUND(SUM($CP36,$CV36),0)</f>
      </c>
      <c r="CG36" s="65" t="str">
        <f>ROUND(MAX($CP36,$CV36),0)</f>
      </c>
      <c r="CH36"/>
      <c r="CI36" s="62"/>
      <c r="CJ36" s="65" t="str">
        <f>IF(SUM($CF36)=0,"",IF(SUM($CF36)=SUM($CG36),SUM($CF36),IF(UPPER($CH36)="MAX",$CG36,IF(UPPER($CH36)="CUSTOM",MIN(MAX(ROUND($CF36+$G36*($CI36),0),$CG36),$CF36),$CF36))))</f>
      </c>
      <c r="CK36" s="65" t="str">
        <f>ROUND(SUMIFS($CW36:$FS36,$CW$14:$FS$14,"*DSD*"),0)</f>
      </c>
      <c r="CL36" s="65" t="str">
        <f>MIN_DSD</f>
      </c>
      <c r="CM36" s="65" t="str">
        <f>COUNTIFS($CW$14:$FS$14,"*DSD*",$CW36:$FS36,"&gt;0")</f>
      </c>
      <c r="CN36"/>
      <c r="CO36" s="62"/>
      <c r="CP36" s="65" t="str">
        <f>IF(SUM($CK36)=0,"",IF(OR(SUM($CK36)=SUM($CL36),AND(SUM($CK36)=ROUND(SUM($G36)*(1-SUM($I36)),0),SUM($CQ36)=0)),SUM($CK36),IF(UPPER($CN36)="MAX",$CL36,IF(UPPER($CN36)="CUSTOM",MIN(MAX(ROUND($CK36+$G36*($CO36),0),$CL36),$CK36),$CK36))))</f>
      </c>
      <c r="CQ36" s="65" t="str">
        <f>ROUND(SUMIFS($CW36:$FS36,$CW$14:$FS$14,"*TA*"),0)</f>
      </c>
      <c r="CR36" s="65" t="str">
        <f>MIN_TA</f>
      </c>
      <c r="CS36" s="65" t="str">
        <f>COUNTIFS($CW$14:$FS$14,"*TA*",$CW36:$FS36,"&gt;0")</f>
      </c>
      <c r="CT36"/>
      <c r="CU36" s="62"/>
      <c r="CV36" s="65" t="str">
        <f>IF(SUM($CQ36)=0,"",IF(OR(SUM($CQ36)=SUM($CR36),AND(SUM($CQ36)=ROUND(SUM($G36)*(1-SUM($I36)),0),SUM($CK36)=0)),SUM($CQ36),IF(UPPER($CT36)="MAX",$CR36,IF(UPPER($CT36)="CUSTOM",MIN(MAX(ROUND($CQ36+$G36*($CU36),0),$CR36),$CQ36),$CQ36))))</f>
      </c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/>
      <c r="DU36" s="65"/>
      <c r="DV36" s="65"/>
      <c r="DW36" s="65"/>
      <c r="DX36" s="65"/>
      <c r="DY36" s="65"/>
      <c r="DZ36" s="65"/>
      <c r="EA36" s="65"/>
      <c r="EB36" s="65"/>
      <c r="EC36" s="65"/>
      <c r="ED36" s="65"/>
      <c r="EE36" s="65"/>
      <c r="EF36" s="65"/>
      <c r="EG36" s="65"/>
      <c r="EH36" s="65"/>
      <c r="EI36" s="65"/>
      <c r="EJ36" s="65"/>
      <c r="EK36" s="65"/>
      <c r="EL36" s="65"/>
      <c r="EM36" s="65"/>
      <c r="EN36" s="65"/>
      <c r="EO36" s="65"/>
      <c r="EP36" s="65"/>
      <c r="EQ36" s="65"/>
      <c r="ER36" s="65"/>
      <c r="ES36" s="65"/>
      <c r="ET36" s="65"/>
      <c r="EU36" s="65"/>
      <c r="EV36" s="65"/>
      <c r="EW36" s="65"/>
      <c r="EX36" s="65"/>
      <c r="EY36" s="65"/>
      <c r="EZ36" s="65"/>
      <c r="FA36" s="65"/>
      <c r="FB36" s="65"/>
      <c r="FC36" s="65"/>
      <c r="FD36" s="65"/>
      <c r="FE36" s="65"/>
      <c r="FF36" s="65"/>
      <c r="FG36" s="65"/>
      <c r="FH36" s="65"/>
      <c r="FI36" s="65"/>
      <c r="FJ36" s="65"/>
      <c r="FK36" s="65"/>
      <c r="FL36" s="65"/>
      <c r="FM36" s="65"/>
      <c r="FN36" s="65"/>
      <c r="FO36" s="65"/>
      <c r="FP36" s="65"/>
      <c r="FQ36" s="65"/>
      <c r="FR36" s="65"/>
      <c r="FS36" s="65"/>
    </row>
    <row r="37">
      <c r="A37" t="s">
        <v>94</v>
      </c>
      <c r="B37" t="s">
        <v>118</v>
      </c>
      <c r="C37" t="s">
        <v>103</v>
      </c>
      <c r="D37" t="s">
        <v>99</v>
      </c>
      <c r="E37"/>
      <c r="F37" t="str">
        <f>$A37&amp;IF($C37&lt;&gt;"","|"&amp;$C37,"")&amp;IF($D37&lt;&gt;"","|"&amp;$D37,"")&amp;IF($E37&lt;&gt;"","|"&amp;$E37,"")</f>
      </c>
      <c r="G37" s="65" t="n">
        <v>1</v>
      </c>
      <c r="H37" s="65" t="str">
        <f>SUM($CJ37,$CW37)</f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 t="n">
        <v>1</v>
      </c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5" t="str">
        <f>ROUND(SUM($CP37,$CV37),0)</f>
      </c>
      <c r="CG37" s="65" t="str">
        <f>ROUND(MAX($CP37,$CV37),0)</f>
      </c>
      <c r="CH37"/>
      <c r="CI37" s="62"/>
      <c r="CJ37" s="65" t="str">
        <f>IF(SUM($CF37)=0,"",IF(SUM($CF37)=SUM($CG37),SUM($CF37),IF(UPPER($CH37)="MAX",$CG37,IF(UPPER($CH37)="CUSTOM",MIN(MAX(ROUND($CF37+$G37*($CI37),0),$CG37),$CF37),$CF37))))</f>
      </c>
      <c r="CK37" s="65" t="str">
        <f>ROUND(SUMIFS($CW37:$FS37,$CW$14:$FS$14,"*DSD*"),0)</f>
      </c>
      <c r="CL37" s="65" t="str">
        <f>MIN_DSD</f>
      </c>
      <c r="CM37" s="65" t="str">
        <f>COUNTIFS($CW$14:$FS$14,"*DSD*",$CW37:$FS37,"&gt;0")</f>
      </c>
      <c r="CN37"/>
      <c r="CO37" s="62"/>
      <c r="CP37" s="65" t="str">
        <f>IF(SUM($CK37)=0,"",IF(OR(SUM($CK37)=SUM($CL37),AND(SUM($CK37)=ROUND(SUM($G37)*(1-SUM($I37)),0),SUM($CQ37)=0)),SUM($CK37),IF(UPPER($CN37)="MAX",$CL37,IF(UPPER($CN37)="CUSTOM",MIN(MAX(ROUND($CK37+$G37*($CO37),0),$CL37),$CK37),$CK37))))</f>
      </c>
      <c r="CQ37" s="65" t="str">
        <f>ROUND(SUMIFS($CW37:$FS37,$CW$14:$FS$14,"*TA*"),0)</f>
      </c>
      <c r="CR37" s="65" t="str">
        <f>MIN_TA</f>
      </c>
      <c r="CS37" s="65" t="str">
        <f>COUNTIFS($CW$14:$FS$14,"*TA*",$CW37:$FS37,"&gt;0")</f>
      </c>
      <c r="CT37"/>
      <c r="CU37" s="62"/>
      <c r="CV37" s="65" t="str">
        <f>IF(SUM($CQ37)=0,"",IF(OR(SUM($CQ37)=SUM($CR37),AND(SUM($CQ37)=ROUND(SUM($G37)*(1-SUM($I37)),0),SUM($CK37)=0)),SUM($CQ37),IF(UPPER($CT37)="MAX",$CR37,IF(UPPER($CT37)="CUSTOM",MIN(MAX(ROUND($CQ37+$G37*($CU37),0),$CR37),$CQ37),$CQ37))))</f>
      </c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</row>
    <row r="38">
      <c r="A38" t="s">
        <v>94</v>
      </c>
      <c r="B38" t="s">
        <v>119</v>
      </c>
      <c r="C38" t="s">
        <v>103</v>
      </c>
      <c r="D38" t="s">
        <v>99</v>
      </c>
      <c r="E38"/>
      <c r="F38" t="str">
        <f>$A38&amp;IF($C38&lt;&gt;"","|"&amp;$C38,"")&amp;IF($D38&lt;&gt;"","|"&amp;$D38,"")&amp;IF($E38&lt;&gt;"","|"&amp;$E38,"")</f>
      </c>
      <c r="G38" s="65" t="n">
        <v>1</v>
      </c>
      <c r="H38" s="65" t="str">
        <f>SUM($CJ38,$CW38)</f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 t="n">
        <v>1</v>
      </c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5" t="str">
        <f>ROUND(SUM($CP38,$CV38),0)</f>
      </c>
      <c r="CG38" s="65" t="str">
        <f>ROUND(MAX($CP38,$CV38),0)</f>
      </c>
      <c r="CH38"/>
      <c r="CI38" s="62"/>
      <c r="CJ38" s="65" t="str">
        <f>IF(SUM($CF38)=0,"",IF(SUM($CF38)=SUM($CG38),SUM($CF38),IF(UPPER($CH38)="MAX",$CG38,IF(UPPER($CH38)="CUSTOM",MIN(MAX(ROUND($CF38+$G38*($CI38),0),$CG38),$CF38),$CF38))))</f>
      </c>
      <c r="CK38" s="65" t="str">
        <f>ROUND(SUMIFS($CW38:$FS38,$CW$14:$FS$14,"*DSD*"),0)</f>
      </c>
      <c r="CL38" s="65" t="str">
        <f>MIN_DSD</f>
      </c>
      <c r="CM38" s="65" t="str">
        <f>COUNTIFS($CW$14:$FS$14,"*DSD*",$CW38:$FS38,"&gt;0")</f>
      </c>
      <c r="CN38"/>
      <c r="CO38" s="62"/>
      <c r="CP38" s="65" t="str">
        <f>IF(SUM($CK38)=0,"",IF(OR(SUM($CK38)=SUM($CL38),AND(SUM($CK38)=ROUND(SUM($G38)*(1-SUM($I38)),0),SUM($CQ38)=0)),SUM($CK38),IF(UPPER($CN38)="MAX",$CL38,IF(UPPER($CN38)="CUSTOM",MIN(MAX(ROUND($CK38+$G38*($CO38),0),$CL38),$CK38),$CK38))))</f>
      </c>
      <c r="CQ38" s="65" t="str">
        <f>ROUND(SUMIFS($CW38:$FS38,$CW$14:$FS$14,"*TA*"),0)</f>
      </c>
      <c r="CR38" s="65" t="str">
        <f>MIN_TA</f>
      </c>
      <c r="CS38" s="65" t="str">
        <f>COUNTIFS($CW$14:$FS$14,"*TA*",$CW38:$FS38,"&gt;0")</f>
      </c>
      <c r="CT38"/>
      <c r="CU38" s="62"/>
      <c r="CV38" s="65" t="str">
        <f>IF(SUM($CQ38)=0,"",IF(OR(SUM($CQ38)=SUM($CR38),AND(SUM($CQ38)=ROUND(SUM($G38)*(1-SUM($I38)),0),SUM($CK38)=0)),SUM($CQ38),IF(UPPER($CT38)="MAX",$CR38,IF(UPPER($CT38)="CUSTOM",MIN(MAX(ROUND($CQ38+$G38*($CU38),0),$CR38),$CQ38),$CQ38))))</f>
      </c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  <c r="DS38" s="65"/>
      <c r="DT38" s="65"/>
      <c r="DU38" s="65"/>
      <c r="DV38" s="65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65"/>
      <c r="EU38" s="65"/>
      <c r="EV38" s="65"/>
      <c r="EW38" s="65"/>
      <c r="EX38" s="65"/>
      <c r="EY38" s="65"/>
      <c r="EZ38" s="65"/>
      <c r="FA38" s="65"/>
      <c r="FB38" s="65"/>
      <c r="FC38" s="65"/>
      <c r="FD38" s="65"/>
      <c r="FE38" s="65"/>
      <c r="FF38" s="65"/>
      <c r="FG38" s="65"/>
      <c r="FH38" s="65"/>
      <c r="FI38" s="65"/>
      <c r="FJ38" s="65"/>
      <c r="FK38" s="65"/>
      <c r="FL38" s="65"/>
      <c r="FM38" s="65"/>
      <c r="FN38" s="65"/>
      <c r="FO38" s="65"/>
      <c r="FP38" s="65"/>
      <c r="FQ38" s="65"/>
      <c r="FR38" s="65"/>
      <c r="FS38" s="65"/>
    </row>
    <row r="39">
      <c r="A39" t="s">
        <v>94</v>
      </c>
      <c r="B39" t="s">
        <v>120</v>
      </c>
      <c r="C39"/>
      <c r="D39"/>
      <c r="E39" t="s">
        <v>96</v>
      </c>
      <c r="F39" t="str">
        <f>$A39&amp;IF($C39&lt;&gt;"","|"&amp;$C39,"")&amp;IF($D39&lt;&gt;"","|"&amp;$D39,"")&amp;IF($E39&lt;&gt;"","|"&amp;$E39,"")</f>
      </c>
      <c r="G39" s="65" t="n">
        <v>94</v>
      </c>
      <c r="H39" s="65" t="str">
        <f>SUM($CJ39,$CW39)</f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 t="n">
        <v>1</v>
      </c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5" t="str">
        <f>ROUND(SUM($CP39,$CV39),0)</f>
      </c>
      <c r="CG39" s="65" t="str">
        <f>ROUND(MAX($CP39,$CV39),0)</f>
      </c>
      <c r="CH39"/>
      <c r="CI39" s="62"/>
      <c r="CJ39" s="65" t="str">
        <f>IF(SUM($CF39)=0,"",IF(SUM($CF39)=SUM($CG39),SUM($CF39),IF(UPPER($CH39)="MAX",$CG39,IF(UPPER($CH39)="CUSTOM",MIN(MAX(ROUND($CF39+$G39*($CI39),0),$CG39),$CF39),$CF39))))</f>
      </c>
      <c r="CK39" s="65" t="str">
        <f>ROUND(SUMIFS($CW39:$FS39,$CW$14:$FS$14,"*DSD*"),0)</f>
      </c>
      <c r="CL39" s="65" t="str">
        <f>MIN_DSD</f>
      </c>
      <c r="CM39" s="65" t="str">
        <f>COUNTIFS($CW$14:$FS$14,"*DSD*",$CW39:$FS39,"&gt;0")</f>
      </c>
      <c r="CN39"/>
      <c r="CO39" s="62"/>
      <c r="CP39" s="65" t="str">
        <f>IF(SUM($CK39)=0,"",IF(OR(SUM($CK39)=SUM($CL39),AND(SUM($CK39)=ROUND(SUM($G39)*(1-SUM($I39)),0),SUM($CQ39)=0)),SUM($CK39),IF(UPPER($CN39)="MAX",$CL39,IF(UPPER($CN39)="CUSTOM",MIN(MAX(ROUND($CK39+$G39*($CO39),0),$CL39),$CK39),$CK39))))</f>
      </c>
      <c r="CQ39" s="65" t="str">
        <f>ROUND(SUMIFS($CW39:$FS39,$CW$14:$FS$14,"*TA*"),0)</f>
      </c>
      <c r="CR39" s="65" t="str">
        <f>MIN_TA</f>
      </c>
      <c r="CS39" s="65" t="str">
        <f>COUNTIFS($CW$14:$FS$14,"*TA*",$CW39:$FS39,"&gt;0")</f>
      </c>
      <c r="CT39"/>
      <c r="CU39" s="62"/>
      <c r="CV39" s="65" t="str">
        <f>IF(SUM($CQ39)=0,"",IF(OR(SUM($CQ39)=SUM($CR39),AND(SUM($CQ39)=ROUND(SUM($G39)*(1-SUM($I39)),0),SUM($CK39)=0)),SUM($CQ39),IF(UPPER($CT39)="MAX",$CR39,IF(UPPER($CT39)="CUSTOM",MIN(MAX(ROUND($CQ39+$G39*($CU39),0),$CR39),$CQ39),$CQ39))))</f>
      </c>
      <c r="CW39" s="65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  <c r="DQ39" s="65"/>
      <c r="DR39" s="65"/>
      <c r="DS39" s="65"/>
      <c r="DT39" s="65"/>
      <c r="DU39" s="65"/>
      <c r="DV39" s="65"/>
      <c r="DW39" s="65"/>
      <c r="DX39" s="65"/>
      <c r="DY39" s="65"/>
      <c r="DZ39" s="65"/>
      <c r="EA39" s="65"/>
      <c r="EB39" s="65"/>
      <c r="EC39" s="65"/>
      <c r="ED39" s="65"/>
      <c r="EE39" s="65"/>
      <c r="EF39" s="65"/>
      <c r="EG39" s="65"/>
      <c r="EH39" s="65"/>
      <c r="EI39" s="65"/>
      <c r="EJ39" s="65"/>
      <c r="EK39" s="65"/>
      <c r="EL39" s="65"/>
      <c r="EM39" s="65"/>
      <c r="EN39" s="65"/>
      <c r="EO39" s="65"/>
      <c r="EP39" s="65"/>
      <c r="EQ39" s="65"/>
      <c r="ER39" s="65"/>
      <c r="ES39" s="65"/>
      <c r="ET39" s="65"/>
      <c r="EU39" s="65"/>
      <c r="EV39" s="65"/>
      <c r="EW39" s="65"/>
      <c r="EX39" s="65"/>
      <c r="EY39" s="65"/>
      <c r="EZ39" s="65"/>
      <c r="FA39" s="65"/>
      <c r="FB39" s="65"/>
      <c r="FC39" s="65"/>
      <c r="FD39" s="65"/>
      <c r="FE39" s="65"/>
      <c r="FF39" s="65"/>
      <c r="FG39" s="65"/>
      <c r="FH39" s="65"/>
      <c r="FI39" s="65"/>
      <c r="FJ39" s="65"/>
      <c r="FK39" s="65"/>
      <c r="FL39" s="65"/>
      <c r="FM39" s="65"/>
      <c r="FN39" s="65"/>
      <c r="FO39" s="65"/>
      <c r="FP39" s="65"/>
      <c r="FQ39" s="65"/>
      <c r="FR39" s="65"/>
      <c r="FS39" s="65"/>
    </row>
    <row r="40">
      <c r="A40" t="s">
        <v>94</v>
      </c>
      <c r="B40" t="s">
        <v>120</v>
      </c>
      <c r="C40"/>
      <c r="D40"/>
      <c r="E40" t="s">
        <v>121</v>
      </c>
      <c r="F40" t="str">
        <f>$A40&amp;IF($C40&lt;&gt;"","|"&amp;$C40,"")&amp;IF($D40&lt;&gt;"","|"&amp;$D40,"")&amp;IF($E40&lt;&gt;"","|"&amp;$E40,"")</f>
      </c>
      <c r="G40" s="65" t="n">
        <v>9</v>
      </c>
      <c r="H40" s="65" t="str">
        <f>SUM($CJ40,$CW40)</f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 t="n">
        <v>1</v>
      </c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5" t="str">
        <f>ROUND(SUM($CP40,$CV40),0)</f>
      </c>
      <c r="CG40" s="65" t="str">
        <f>ROUND(MAX($CP40,$CV40),0)</f>
      </c>
      <c r="CH40"/>
      <c r="CI40" s="62"/>
      <c r="CJ40" s="65" t="str">
        <f>IF(SUM($CF40)=0,"",IF(SUM($CF40)=SUM($CG40),SUM($CF40),IF(UPPER($CH40)="MAX",$CG40,IF(UPPER($CH40)="CUSTOM",MIN(MAX(ROUND($CF40+$G40*($CI40),0),$CG40),$CF40),$CF40))))</f>
      </c>
      <c r="CK40" s="65" t="str">
        <f>ROUND(SUMIFS($CW40:$FS40,$CW$14:$FS$14,"*DSD*"),0)</f>
      </c>
      <c r="CL40" s="65" t="str">
        <f>MIN_DSD</f>
      </c>
      <c r="CM40" s="65" t="str">
        <f>COUNTIFS($CW$14:$FS$14,"*DSD*",$CW40:$FS40,"&gt;0")</f>
      </c>
      <c r="CN40"/>
      <c r="CO40" s="62"/>
      <c r="CP40" s="65" t="str">
        <f>IF(SUM($CK40)=0,"",IF(OR(SUM($CK40)=SUM($CL40),AND(SUM($CK40)=ROUND(SUM($G40)*(1-SUM($I40)),0),SUM($CQ40)=0)),SUM($CK40),IF(UPPER($CN40)="MAX",$CL40,IF(UPPER($CN40)="CUSTOM",MIN(MAX(ROUND($CK40+$G40*($CO40),0),$CL40),$CK40),$CK40))))</f>
      </c>
      <c r="CQ40" s="65" t="str">
        <f>ROUND(SUMIFS($CW40:$FS40,$CW$14:$FS$14,"*TA*"),0)</f>
      </c>
      <c r="CR40" s="65" t="str">
        <f>MIN_TA</f>
      </c>
      <c r="CS40" s="65" t="str">
        <f>COUNTIFS($CW$14:$FS$14,"*TA*",$CW40:$FS40,"&gt;0")</f>
      </c>
      <c r="CT40"/>
      <c r="CU40" s="62"/>
      <c r="CV40" s="65" t="str">
        <f>IF(SUM($CQ40)=0,"",IF(OR(SUM($CQ40)=SUM($CR40),AND(SUM($CQ40)=ROUND(SUM($G40)*(1-SUM($I40)),0),SUM($CK40)=0)),SUM($CQ40),IF(UPPER($CT40)="MAX",$CR40,IF(UPPER($CT40)="CUSTOM",MIN(MAX(ROUND($CQ40+$G40*($CU40),0),$CR40),$CQ40),$CQ40))))</f>
      </c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</row>
    <row r="41">
      <c r="A41" t="s">
        <v>94</v>
      </c>
      <c r="B41" t="s">
        <v>122</v>
      </c>
      <c r="C41" t="s">
        <v>123</v>
      </c>
      <c r="D41" t="s">
        <v>99</v>
      </c>
      <c r="E41"/>
      <c r="F41" t="str">
        <f>$A41&amp;IF($C41&lt;&gt;"","|"&amp;$C41,"")&amp;IF($D41&lt;&gt;"","|"&amp;$D41,"")&amp;IF($E41&lt;&gt;"","|"&amp;$E41,"")</f>
      </c>
      <c r="G41" s="65" t="n">
        <v>1</v>
      </c>
      <c r="H41" s="65" t="str">
        <f>SUM($CJ41,$CW41)</f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 t="n">
        <v>0.25</v>
      </c>
      <c r="AD41" s="62"/>
      <c r="AE41" s="62" t="n">
        <v>0.75</v>
      </c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5" t="str">
        <f>ROUND(SUM($CP41,$CV41),0)</f>
      </c>
      <c r="CG41" s="65" t="str">
        <f>ROUND(MAX($CP41,$CV41),0)</f>
      </c>
      <c r="CH41" t="s">
        <v>54</v>
      </c>
      <c r="CI41" s="62"/>
      <c r="CJ41" s="65" t="str">
        <f>IF(SUM($CF41)=0,"",IF(SUM($CF41)=SUM($CG41),SUM($CF41),IF(UPPER($CH41)="MAX",$CG41,IF(UPPER($CH41)="CUSTOM",MIN(MAX(ROUND($CF41+$G41*($CI41),0),$CG41),$CF41),$CF41))))</f>
      </c>
      <c r="CK41" s="65" t="str">
        <f>ROUND(SUMIFS($CW41:$FS41,$CW$14:$FS$14,"*DSD*"),0)</f>
      </c>
      <c r="CL41" s="65" t="str">
        <f>MIN_DSD</f>
      </c>
      <c r="CM41" s="65" t="str">
        <f>COUNTIFS($CW$14:$FS$14,"*DSD*",$CW41:$FS41,"&gt;0")</f>
      </c>
      <c r="CN41"/>
      <c r="CO41" s="62"/>
      <c r="CP41" s="65" t="str">
        <f>IF(SUM($CK41)=0,"",IF(OR(SUM($CK41)=SUM($CL41),AND(SUM($CK41)=ROUND(SUM($G41)*(1-SUM($I41)),0),SUM($CQ41)=0)),SUM($CK41),IF(UPPER($CN41)="MAX",$CL41,IF(UPPER($CN41)="CUSTOM",MIN(MAX(ROUND($CK41+$G41*($CO41),0),$CL41),$CK41),$CK41))))</f>
      </c>
      <c r="CQ41" s="65" t="str">
        <f>ROUND(SUMIFS($CW41:$FS41,$CW$14:$FS$14,"*TA*"),0)</f>
      </c>
      <c r="CR41" s="65" t="str">
        <f>MIN_TA</f>
      </c>
      <c r="CS41" s="65" t="str">
        <f>COUNTIFS($CW$14:$FS$14,"*TA*",$CW41:$FS41,"&gt;0")</f>
      </c>
      <c r="CT41"/>
      <c r="CU41" s="62"/>
      <c r="CV41" s="65" t="str">
        <f>IF(SUM($CQ41)=0,"",IF(OR(SUM($CQ41)=SUM($CR41),AND(SUM($CQ41)=ROUND(SUM($G41)*(1-SUM($I41)),0),SUM($CK41)=0)),SUM($CQ41),IF(UPPER($CT41)="MAX",$CR41,IF(UPPER($CT41)="CUSTOM",MIN(MAX(ROUND($CQ41+$G41*($CU41),0),$CR41),$CQ41),$CQ41))))</f>
      </c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</row>
    <row r="42">
      <c r="A42" t="s">
        <v>94</v>
      </c>
      <c r="B42" t="s">
        <v>122</v>
      </c>
      <c r="C42" t="s">
        <v>123</v>
      </c>
      <c r="D42" t="s">
        <v>100</v>
      </c>
      <c r="E42"/>
      <c r="F42" t="str">
        <f>$A42&amp;IF($C42&lt;&gt;"","|"&amp;$C42,"")&amp;IF($D42&lt;&gt;"","|"&amp;$D42,"")&amp;IF($E42&lt;&gt;"","|"&amp;$E42,"")</f>
      </c>
      <c r="G42" s="65" t="n">
        <v>1</v>
      </c>
      <c r="H42" s="65" t="str">
        <f>SUM($CJ42,$CW42)</f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 t="n">
        <v>0.25</v>
      </c>
      <c r="AD42" s="62"/>
      <c r="AE42" s="62" t="n">
        <v>0.75</v>
      </c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5" t="str">
        <f>ROUND(SUM($CP42,$CV42),0)</f>
      </c>
      <c r="CG42" s="65" t="str">
        <f>ROUND(MAX($CP42,$CV42),0)</f>
      </c>
      <c r="CH42" t="s">
        <v>54</v>
      </c>
      <c r="CI42" s="62"/>
      <c r="CJ42" s="65" t="str">
        <f>IF(SUM($CF42)=0,"",IF(SUM($CF42)=SUM($CG42),SUM($CF42),IF(UPPER($CH42)="MAX",$CG42,IF(UPPER($CH42)="CUSTOM",MIN(MAX(ROUND($CF42+$G42*($CI42),0),$CG42),$CF42),$CF42))))</f>
      </c>
      <c r="CK42" s="65" t="str">
        <f>ROUND(SUMIFS($CW42:$FS42,$CW$14:$FS$14,"*DSD*"),0)</f>
      </c>
      <c r="CL42" s="65" t="str">
        <f>MIN_DSD</f>
      </c>
      <c r="CM42" s="65" t="str">
        <f>COUNTIFS($CW$14:$FS$14,"*DSD*",$CW42:$FS42,"&gt;0")</f>
      </c>
      <c r="CN42"/>
      <c r="CO42" s="62"/>
      <c r="CP42" s="65" t="str">
        <f>IF(SUM($CK42)=0,"",IF(OR(SUM($CK42)=SUM($CL42),AND(SUM($CK42)=ROUND(SUM($G42)*(1-SUM($I42)),0),SUM($CQ42)=0)),SUM($CK42),IF(UPPER($CN42)="MAX",$CL42,IF(UPPER($CN42)="CUSTOM",MIN(MAX(ROUND($CK42+$G42*($CO42),0),$CL42),$CK42),$CK42))))</f>
      </c>
      <c r="CQ42" s="65" t="str">
        <f>ROUND(SUMIFS($CW42:$FS42,$CW$14:$FS$14,"*TA*"),0)</f>
      </c>
      <c r="CR42" s="65" t="str">
        <f>MIN_TA</f>
      </c>
      <c r="CS42" s="65" t="str">
        <f>COUNTIFS($CW$14:$FS$14,"*TA*",$CW42:$FS42,"&gt;0")</f>
      </c>
      <c r="CT42"/>
      <c r="CU42" s="62"/>
      <c r="CV42" s="65" t="str">
        <f>IF(SUM($CQ42)=0,"",IF(OR(SUM($CQ42)=SUM($CR42),AND(SUM($CQ42)=ROUND(SUM($G42)*(1-SUM($I42)),0),SUM($CK42)=0)),SUM($CQ42),IF(UPPER($CT42)="MAX",$CR42,IF(UPPER($CT42)="CUSTOM",MIN(MAX(ROUND($CQ42+$G42*($CU42),0),$CR42),$CQ42),$CQ42))))</f>
      </c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  <c r="DS42" s="65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J42" s="65"/>
      <c r="FK42" s="65"/>
      <c r="FL42" s="65"/>
      <c r="FM42" s="65"/>
      <c r="FN42" s="65"/>
      <c r="FO42" s="65"/>
      <c r="FP42" s="65"/>
      <c r="FQ42" s="65"/>
      <c r="FR42" s="65"/>
      <c r="FS42" s="65"/>
    </row>
    <row r="43">
      <c r="A43" t="s">
        <v>94</v>
      </c>
      <c r="B43" t="s">
        <v>124</v>
      </c>
      <c r="C43"/>
      <c r="D43"/>
      <c r="E43" t="s">
        <v>96</v>
      </c>
      <c r="F43" t="str">
        <f>$A43&amp;IF($C43&lt;&gt;"","|"&amp;$C43,"")&amp;IF($D43&lt;&gt;"","|"&amp;$D43,"")&amp;IF($E43&lt;&gt;"","|"&amp;$E43,"")</f>
      </c>
      <c r="G43" s="65" t="n">
        <v>2</v>
      </c>
      <c r="H43" s="65" t="str">
        <f>SUM($CJ43,$CW43)</f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 t="n">
        <v>1</v>
      </c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5" t="str">
        <f>ROUND(SUM($CP43,$CV43),0)</f>
      </c>
      <c r="CG43" s="65" t="str">
        <f>ROUND(MAX($CP43,$CV43),0)</f>
      </c>
      <c r="CH43"/>
      <c r="CI43" s="62"/>
      <c r="CJ43" s="65" t="str">
        <f>IF(SUM($CF43)=0,"",IF(SUM($CF43)=SUM($CG43),SUM($CF43),IF(UPPER($CH43)="MAX",$CG43,IF(UPPER($CH43)="CUSTOM",MIN(MAX(ROUND($CF43+$G43*($CI43),0),$CG43),$CF43),$CF43))))</f>
      </c>
      <c r="CK43" s="65" t="str">
        <f>ROUND(SUMIFS($CW43:$FS43,$CW$14:$FS$14,"*DSD*"),0)</f>
      </c>
      <c r="CL43" s="65" t="str">
        <f>MIN_DSD</f>
      </c>
      <c r="CM43" s="65" t="str">
        <f>COUNTIFS($CW$14:$FS$14,"*DSD*",$CW43:$FS43,"&gt;0")</f>
      </c>
      <c r="CN43"/>
      <c r="CO43" s="62"/>
      <c r="CP43" s="65" t="str">
        <f>IF(SUM($CK43)=0,"",IF(OR(SUM($CK43)=SUM($CL43),AND(SUM($CK43)=ROUND(SUM($G43)*(1-SUM($I43)),0),SUM($CQ43)=0)),SUM($CK43),IF(UPPER($CN43)="MAX",$CL43,IF(UPPER($CN43)="CUSTOM",MIN(MAX(ROUND($CK43+$G43*($CO43),0),$CL43),$CK43),$CK43))))</f>
      </c>
      <c r="CQ43" s="65" t="str">
        <f>ROUND(SUMIFS($CW43:$FS43,$CW$14:$FS$14,"*TA*"),0)</f>
      </c>
      <c r="CR43" s="65" t="str">
        <f>MIN_TA</f>
      </c>
      <c r="CS43" s="65" t="str">
        <f>COUNTIFS($CW$14:$FS$14,"*TA*",$CW43:$FS43,"&gt;0")</f>
      </c>
      <c r="CT43"/>
      <c r="CU43" s="62"/>
      <c r="CV43" s="65" t="str">
        <f>IF(SUM($CQ43)=0,"",IF(OR(SUM($CQ43)=SUM($CR43),AND(SUM($CQ43)=ROUND(SUM($G43)*(1-SUM($I43)),0),SUM($CK43)=0)),SUM($CQ43),IF(UPPER($CT43)="MAX",$CR43,IF(UPPER($CT43)="CUSTOM",MIN(MAX(ROUND($CQ43+$G43*($CU43),0),$CR43),$CQ43),$CQ43))))</f>
      </c>
      <c r="CW43" s="65"/>
      <c r="CX43" s="65"/>
      <c r="CY43" s="65"/>
      <c r="CZ43" s="65"/>
      <c r="DA43" s="65"/>
      <c r="DB43" s="65"/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65"/>
      <c r="DP43" s="65"/>
      <c r="DQ43" s="65"/>
      <c r="DR43" s="65"/>
      <c r="DS43" s="65"/>
      <c r="DT43" s="65"/>
      <c r="DU43" s="65"/>
      <c r="DV43" s="65"/>
      <c r="DW43" s="65"/>
      <c r="DX43" s="65"/>
      <c r="DY43" s="65"/>
      <c r="DZ43" s="65"/>
      <c r="EA43" s="65"/>
      <c r="EB43" s="65"/>
      <c r="EC43" s="65"/>
      <c r="ED43" s="65"/>
      <c r="EE43" s="65"/>
      <c r="EF43" s="65"/>
      <c r="EG43" s="65"/>
      <c r="EH43" s="65"/>
      <c r="EI43" s="65"/>
      <c r="EJ43" s="65"/>
      <c r="EK43" s="65"/>
      <c r="EL43" s="65"/>
      <c r="EM43" s="65"/>
      <c r="EN43" s="65"/>
      <c r="EO43" s="65"/>
      <c r="EP43" s="65"/>
      <c r="EQ43" s="65"/>
      <c r="ER43" s="65"/>
      <c r="ES43" s="65"/>
      <c r="ET43" s="65"/>
      <c r="EU43" s="65"/>
      <c r="EV43" s="65"/>
      <c r="EW43" s="65"/>
      <c r="EX43" s="65"/>
      <c r="EY43" s="65"/>
      <c r="EZ43" s="65"/>
      <c r="FA43" s="65"/>
      <c r="FB43" s="65"/>
      <c r="FC43" s="65"/>
      <c r="FD43" s="65"/>
      <c r="FE43" s="65"/>
      <c r="FF43" s="65"/>
      <c r="FG43" s="65"/>
      <c r="FH43" s="65"/>
      <c r="FI43" s="65"/>
      <c r="FJ43" s="65"/>
      <c r="FK43" s="65"/>
      <c r="FL43" s="65"/>
      <c r="FM43" s="65"/>
      <c r="FN43" s="65"/>
      <c r="FO43" s="65"/>
      <c r="FP43" s="65"/>
      <c r="FQ43" s="65"/>
      <c r="FR43" s="65"/>
      <c r="FS43" s="65"/>
    </row>
    <row r="44">
      <c r="A44" t="s">
        <v>94</v>
      </c>
      <c r="B44" t="s">
        <v>125</v>
      </c>
      <c r="C44" t="s">
        <v>123</v>
      </c>
      <c r="D44" t="s">
        <v>99</v>
      </c>
      <c r="E44"/>
      <c r="F44" t="str">
        <f>$A44&amp;IF($C44&lt;&gt;"","|"&amp;$C44,"")&amp;IF($D44&lt;&gt;"","|"&amp;$D44,"")&amp;IF($E44&lt;&gt;"","|"&amp;$E44,"")</f>
      </c>
      <c r="G44" s="65" t="n">
        <v>1</v>
      </c>
      <c r="H44" s="65" t="str">
        <f>SUM($CJ44,$CW44)</f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 t="n">
        <v>0.25</v>
      </c>
      <c r="AD44" s="62"/>
      <c r="AE44" s="62" t="n">
        <v>0.75</v>
      </c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5" t="str">
        <f>ROUND(SUM($CP44,$CV44),0)</f>
      </c>
      <c r="CG44" s="65" t="str">
        <f>ROUND(MAX($CP44,$CV44),0)</f>
      </c>
      <c r="CH44" t="s">
        <v>54</v>
      </c>
      <c r="CI44" s="62"/>
      <c r="CJ44" s="65" t="str">
        <f>IF(SUM($CF44)=0,"",IF(SUM($CF44)=SUM($CG44),SUM($CF44),IF(UPPER($CH44)="MAX",$CG44,IF(UPPER($CH44)="CUSTOM",MIN(MAX(ROUND($CF44+$G44*($CI44),0),$CG44),$CF44),$CF44))))</f>
      </c>
      <c r="CK44" s="65" t="str">
        <f>ROUND(SUMIFS($CW44:$FS44,$CW$14:$FS$14,"*DSD*"),0)</f>
      </c>
      <c r="CL44" s="65" t="str">
        <f>MIN_DSD</f>
      </c>
      <c r="CM44" s="65" t="str">
        <f>COUNTIFS($CW$14:$FS$14,"*DSD*",$CW44:$FS44,"&gt;0")</f>
      </c>
      <c r="CN44"/>
      <c r="CO44" s="62"/>
      <c r="CP44" s="65" t="str">
        <f>IF(SUM($CK44)=0,"",IF(OR(SUM($CK44)=SUM($CL44),AND(SUM($CK44)=ROUND(SUM($G44)*(1-SUM($I44)),0),SUM($CQ44)=0)),SUM($CK44),IF(UPPER($CN44)="MAX",$CL44,IF(UPPER($CN44)="CUSTOM",MIN(MAX(ROUND($CK44+$G44*($CO44),0),$CL44),$CK44),$CK44))))</f>
      </c>
      <c r="CQ44" s="65" t="str">
        <f>ROUND(SUMIFS($CW44:$FS44,$CW$14:$FS$14,"*TA*"),0)</f>
      </c>
      <c r="CR44" s="65" t="str">
        <f>MIN_TA</f>
      </c>
      <c r="CS44" s="65" t="str">
        <f>COUNTIFS($CW$14:$FS$14,"*TA*",$CW44:$FS44,"&gt;0")</f>
      </c>
      <c r="CT44"/>
      <c r="CU44" s="62"/>
      <c r="CV44" s="65" t="str">
        <f>IF(SUM($CQ44)=0,"",IF(OR(SUM($CQ44)=SUM($CR44),AND(SUM($CQ44)=ROUND(SUM($G44)*(1-SUM($I44)),0),SUM($CK44)=0)),SUM($CQ44),IF(UPPER($CT44)="MAX",$CR44,IF(UPPER($CT44)="CUSTOM",MIN(MAX(ROUND($CQ44+$G44*($CU44),0),$CR44),$CQ44),$CQ44))))</f>
      </c>
      <c r="CW44" s="65"/>
      <c r="CX44" s="65"/>
      <c r="CY44" s="65"/>
      <c r="CZ44" s="65"/>
      <c r="DA44" s="65"/>
      <c r="DB44" s="65"/>
      <c r="DC44" s="65"/>
      <c r="DD44" s="65"/>
      <c r="DE44" s="65"/>
      <c r="DF44" s="65"/>
      <c r="DG44" s="65"/>
      <c r="DH44" s="65"/>
      <c r="DI44" s="65"/>
      <c r="DJ44" s="65"/>
      <c r="DK44" s="65"/>
      <c r="DL44" s="65"/>
      <c r="DM44" s="65"/>
      <c r="DN44" s="65"/>
      <c r="DO44" s="65"/>
      <c r="DP44" s="65"/>
      <c r="DQ44" s="65"/>
      <c r="DR44" s="65"/>
      <c r="DS44" s="65"/>
      <c r="DT44" s="65"/>
      <c r="DU44" s="65"/>
      <c r="DV44" s="65"/>
      <c r="DW44" s="65"/>
      <c r="DX44" s="65"/>
      <c r="DY44" s="65"/>
      <c r="DZ44" s="65"/>
      <c r="EA44" s="65"/>
      <c r="EB44" s="65"/>
      <c r="EC44" s="65"/>
      <c r="ED44" s="65"/>
      <c r="EE44" s="65"/>
      <c r="EF44" s="65"/>
      <c r="EG44" s="65"/>
      <c r="EH44" s="65"/>
      <c r="EI44" s="65"/>
      <c r="EJ44" s="65"/>
      <c r="EK44" s="65"/>
      <c r="EL44" s="65"/>
      <c r="EM44" s="65"/>
      <c r="EN44" s="65"/>
      <c r="EO44" s="65"/>
      <c r="EP44" s="65"/>
      <c r="EQ44" s="65"/>
      <c r="ER44" s="65"/>
      <c r="ES44" s="65"/>
      <c r="ET44" s="65"/>
      <c r="EU44" s="65"/>
      <c r="EV44" s="65"/>
      <c r="EW44" s="65"/>
      <c r="EX44" s="65"/>
      <c r="EY44" s="65"/>
      <c r="EZ44" s="65"/>
      <c r="FA44" s="65"/>
      <c r="FB44" s="65"/>
      <c r="FC44" s="65"/>
      <c r="FD44" s="65"/>
      <c r="FE44" s="65"/>
      <c r="FF44" s="65"/>
      <c r="FG44" s="65"/>
      <c r="FH44" s="65"/>
      <c r="FI44" s="65"/>
      <c r="FJ44" s="65"/>
      <c r="FK44" s="65"/>
      <c r="FL44" s="65"/>
      <c r="FM44" s="65"/>
      <c r="FN44" s="65"/>
      <c r="FO44" s="65"/>
      <c r="FP44" s="65"/>
      <c r="FQ44" s="65"/>
      <c r="FR44" s="65"/>
      <c r="FS44" s="65"/>
    </row>
    <row r="45">
      <c r="A45" t="s">
        <v>94</v>
      </c>
      <c r="B45" t="s">
        <v>125</v>
      </c>
      <c r="C45" t="s">
        <v>123</v>
      </c>
      <c r="D45" t="s">
        <v>100</v>
      </c>
      <c r="E45"/>
      <c r="F45" t="str">
        <f>$A45&amp;IF($C45&lt;&gt;"","|"&amp;$C45,"")&amp;IF($D45&lt;&gt;"","|"&amp;$D45,"")&amp;IF($E45&lt;&gt;"","|"&amp;$E45,"")</f>
      </c>
      <c r="G45" s="65" t="n">
        <v>1</v>
      </c>
      <c r="H45" s="65" t="str">
        <f>SUM($CJ45,$CW45)</f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 t="n">
        <v>0.25</v>
      </c>
      <c r="AD45" s="62"/>
      <c r="AE45" s="62" t="n">
        <v>0.75</v>
      </c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5" t="str">
        <f>ROUND(SUM($CP45,$CV45),0)</f>
      </c>
      <c r="CG45" s="65" t="str">
        <f>ROUND(MAX($CP45,$CV45),0)</f>
      </c>
      <c r="CH45" t="s">
        <v>54</v>
      </c>
      <c r="CI45" s="62"/>
      <c r="CJ45" s="65" t="str">
        <f>IF(SUM($CF45)=0,"",IF(SUM($CF45)=SUM($CG45),SUM($CF45),IF(UPPER($CH45)="MAX",$CG45,IF(UPPER($CH45)="CUSTOM",MIN(MAX(ROUND($CF45+$G45*($CI45),0),$CG45),$CF45),$CF45))))</f>
      </c>
      <c r="CK45" s="65" t="str">
        <f>ROUND(SUMIFS($CW45:$FS45,$CW$14:$FS$14,"*DSD*"),0)</f>
      </c>
      <c r="CL45" s="65" t="str">
        <f>MIN_DSD</f>
      </c>
      <c r="CM45" s="65" t="str">
        <f>COUNTIFS($CW$14:$FS$14,"*DSD*",$CW45:$FS45,"&gt;0")</f>
      </c>
      <c r="CN45"/>
      <c r="CO45" s="62"/>
      <c r="CP45" s="65" t="str">
        <f>IF(SUM($CK45)=0,"",IF(OR(SUM($CK45)=SUM($CL45),AND(SUM($CK45)=ROUND(SUM($G45)*(1-SUM($I45)),0),SUM($CQ45)=0)),SUM($CK45),IF(UPPER($CN45)="MAX",$CL45,IF(UPPER($CN45)="CUSTOM",MIN(MAX(ROUND($CK45+$G45*($CO45),0),$CL45),$CK45),$CK45))))</f>
      </c>
      <c r="CQ45" s="65" t="str">
        <f>ROUND(SUMIFS($CW45:$FS45,$CW$14:$FS$14,"*TA*"),0)</f>
      </c>
      <c r="CR45" s="65" t="str">
        <f>MIN_TA</f>
      </c>
      <c r="CS45" s="65" t="str">
        <f>COUNTIFS($CW$14:$FS$14,"*TA*",$CW45:$FS45,"&gt;0")</f>
      </c>
      <c r="CT45"/>
      <c r="CU45" s="62"/>
      <c r="CV45" s="65" t="str">
        <f>IF(SUM($CQ45)=0,"",IF(OR(SUM($CQ45)=SUM($CR45),AND(SUM($CQ45)=ROUND(SUM($G45)*(1-SUM($I45)),0),SUM($CK45)=0)),SUM($CQ45),IF(UPPER($CT45)="MAX",$CR45,IF(UPPER($CT45)="CUSTOM",MIN(MAX(ROUND($CQ45+$G45*($CU45),0),$CR45),$CQ45),$CQ45))))</f>
      </c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</row>
    <row r="46">
      <c r="A46" t="s">
        <v>94</v>
      </c>
      <c r="B46" t="s">
        <v>126</v>
      </c>
      <c r="C46"/>
      <c r="D46"/>
      <c r="E46" t="s">
        <v>96</v>
      </c>
      <c r="F46" t="str">
        <f>$A46&amp;IF($C46&lt;&gt;"","|"&amp;$C46,"")&amp;IF($D46&lt;&gt;"","|"&amp;$D46,"")&amp;IF($E46&lt;&gt;"","|"&amp;$E46,"")</f>
      </c>
      <c r="G46" s="65" t="n">
        <v>90</v>
      </c>
      <c r="H46" s="65" t="str">
        <f>SUM($CJ46,$CW46)</f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 t="n">
        <v>1</v>
      </c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5" t="str">
        <f>ROUND(SUM($CP46,$CV46),0)</f>
      </c>
      <c r="CG46" s="65" t="str">
        <f>ROUND(MAX($CP46,$CV46),0)</f>
      </c>
      <c r="CH46"/>
      <c r="CI46" s="62"/>
      <c r="CJ46" s="65" t="str">
        <f>IF(SUM($CF46)=0,"",IF(SUM($CF46)=SUM($CG46),SUM($CF46),IF(UPPER($CH46)="MAX",$CG46,IF(UPPER($CH46)="CUSTOM",MIN(MAX(ROUND($CF46+$G46*($CI46),0),$CG46),$CF46),$CF46))))</f>
      </c>
      <c r="CK46" s="65" t="str">
        <f>ROUND(SUMIFS($CW46:$FS46,$CW$14:$FS$14,"*DSD*"),0)</f>
      </c>
      <c r="CL46" s="65" t="str">
        <f>MIN_DSD</f>
      </c>
      <c r="CM46" s="65" t="str">
        <f>COUNTIFS($CW$14:$FS$14,"*DSD*",$CW46:$FS46,"&gt;0")</f>
      </c>
      <c r="CN46"/>
      <c r="CO46" s="62"/>
      <c r="CP46" s="65" t="str">
        <f>IF(SUM($CK46)=0,"",IF(OR(SUM($CK46)=SUM($CL46),AND(SUM($CK46)=ROUND(SUM($G46)*(1-SUM($I46)),0),SUM($CQ46)=0)),SUM($CK46),IF(UPPER($CN46)="MAX",$CL46,IF(UPPER($CN46)="CUSTOM",MIN(MAX(ROUND($CK46+$G46*($CO46),0),$CL46),$CK46),$CK46))))</f>
      </c>
      <c r="CQ46" s="65" t="str">
        <f>ROUND(SUMIFS($CW46:$FS46,$CW$14:$FS$14,"*TA*"),0)</f>
      </c>
      <c r="CR46" s="65" t="str">
        <f>MIN_TA</f>
      </c>
      <c r="CS46" s="65" t="str">
        <f>COUNTIFS($CW$14:$FS$14,"*TA*",$CW46:$FS46,"&gt;0")</f>
      </c>
      <c r="CT46"/>
      <c r="CU46" s="62"/>
      <c r="CV46" s="65" t="str">
        <f>IF(SUM($CQ46)=0,"",IF(OR(SUM($CQ46)=SUM($CR46),AND(SUM($CQ46)=ROUND(SUM($G46)*(1-SUM($I46)),0),SUM($CK46)=0)),SUM($CQ46),IF(UPPER($CT46)="MAX",$CR46,IF(UPPER($CT46)="CUSTOM",MIN(MAX(ROUND($CQ46+$G46*($CU46),0),$CR46),$CQ46),$CQ46))))</f>
      </c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  <c r="DS46" s="65"/>
      <c r="DT46" s="65"/>
      <c r="DU46" s="65"/>
      <c r="DV46" s="65"/>
      <c r="DW46" s="65"/>
      <c r="DX46" s="65"/>
      <c r="DY46" s="65"/>
      <c r="DZ46" s="65"/>
      <c r="EA46" s="65"/>
      <c r="EB46" s="65"/>
      <c r="EC46" s="65"/>
      <c r="ED46" s="65"/>
      <c r="EE46" s="65"/>
      <c r="EF46" s="65"/>
      <c r="EG46" s="65"/>
      <c r="EH46" s="65"/>
      <c r="EI46" s="65"/>
      <c r="EJ46" s="65"/>
      <c r="EK46" s="65"/>
      <c r="EL46" s="65"/>
      <c r="EM46" s="65"/>
      <c r="EN46" s="65"/>
      <c r="EO46" s="65"/>
      <c r="EP46" s="65"/>
      <c r="EQ46" s="65"/>
      <c r="ER46" s="65"/>
      <c r="ES46" s="65"/>
      <c r="ET46" s="65"/>
      <c r="EU46" s="65"/>
      <c r="EV46" s="65"/>
      <c r="EW46" s="65"/>
      <c r="EX46" s="65"/>
      <c r="EY46" s="65"/>
      <c r="EZ46" s="65"/>
      <c r="FA46" s="65"/>
      <c r="FB46" s="65"/>
      <c r="FC46" s="65"/>
      <c r="FD46" s="65"/>
      <c r="FE46" s="65"/>
      <c r="FF46" s="65"/>
      <c r="FG46" s="65"/>
      <c r="FH46" s="65"/>
      <c r="FI46" s="65"/>
      <c r="FJ46" s="65"/>
      <c r="FK46" s="65"/>
      <c r="FL46" s="65"/>
      <c r="FM46" s="65"/>
      <c r="FN46" s="65"/>
      <c r="FO46" s="65"/>
      <c r="FP46" s="65"/>
      <c r="FQ46" s="65"/>
      <c r="FR46" s="65"/>
      <c r="FS46" s="65"/>
    </row>
    <row r="47">
      <c r="A47" t="s">
        <v>94</v>
      </c>
      <c r="B47" t="s">
        <v>126</v>
      </c>
      <c r="C47"/>
      <c r="D47"/>
      <c r="E47" t="s">
        <v>121</v>
      </c>
      <c r="F47" t="str">
        <f>$A47&amp;IF($C47&lt;&gt;"","|"&amp;$C47,"")&amp;IF($D47&lt;&gt;"","|"&amp;$D47,"")&amp;IF($E47&lt;&gt;"","|"&amp;$E47,"")</f>
      </c>
      <c r="G47" s="65" t="n">
        <v>9</v>
      </c>
      <c r="H47" s="65" t="str">
        <f>SUM($CJ47,$CW47)</f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 t="n">
        <v>1</v>
      </c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5" t="str">
        <f>ROUND(SUM($CP47,$CV47),0)</f>
      </c>
      <c r="CG47" s="65" t="str">
        <f>ROUND(MAX($CP47,$CV47),0)</f>
      </c>
      <c r="CH47"/>
      <c r="CI47" s="62"/>
      <c r="CJ47" s="65" t="str">
        <f>IF(SUM($CF47)=0,"",IF(SUM($CF47)=SUM($CG47),SUM($CF47),IF(UPPER($CH47)="MAX",$CG47,IF(UPPER($CH47)="CUSTOM",MIN(MAX(ROUND($CF47+$G47*($CI47),0),$CG47),$CF47),$CF47))))</f>
      </c>
      <c r="CK47" s="65" t="str">
        <f>ROUND(SUMIFS($CW47:$FS47,$CW$14:$FS$14,"*DSD*"),0)</f>
      </c>
      <c r="CL47" s="65" t="str">
        <f>MIN_DSD</f>
      </c>
      <c r="CM47" s="65" t="str">
        <f>COUNTIFS($CW$14:$FS$14,"*DSD*",$CW47:$FS47,"&gt;0")</f>
      </c>
      <c r="CN47"/>
      <c r="CO47" s="62"/>
      <c r="CP47" s="65" t="str">
        <f>IF(SUM($CK47)=0,"",IF(OR(SUM($CK47)=SUM($CL47),AND(SUM($CK47)=ROUND(SUM($G47)*(1-SUM($I47)),0),SUM($CQ47)=0)),SUM($CK47),IF(UPPER($CN47)="MAX",$CL47,IF(UPPER($CN47)="CUSTOM",MIN(MAX(ROUND($CK47+$G47*($CO47),0),$CL47),$CK47),$CK47))))</f>
      </c>
      <c r="CQ47" s="65" t="str">
        <f>ROUND(SUMIFS($CW47:$FS47,$CW$14:$FS$14,"*TA*"),0)</f>
      </c>
      <c r="CR47" s="65" t="str">
        <f>MIN_TA</f>
      </c>
      <c r="CS47" s="65" t="str">
        <f>COUNTIFS($CW$14:$FS$14,"*TA*",$CW47:$FS47,"&gt;0")</f>
      </c>
      <c r="CT47"/>
      <c r="CU47" s="62"/>
      <c r="CV47" s="65" t="str">
        <f>IF(SUM($CQ47)=0,"",IF(OR(SUM($CQ47)=SUM($CR47),AND(SUM($CQ47)=ROUND(SUM($G47)*(1-SUM($I47)),0),SUM($CK47)=0)),SUM($CQ47),IF(UPPER($CT47)="MAX",$CR47,IF(UPPER($CT47)="CUSTOM",MIN(MAX(ROUND($CQ47+$G47*($CU47),0),$CR47),$CQ47),$CQ47))))</f>
      </c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/>
      <c r="DU47" s="65"/>
      <c r="DV47" s="65"/>
      <c r="DW47" s="65"/>
      <c r="DX47" s="65"/>
      <c r="DY47" s="65"/>
      <c r="DZ47" s="65"/>
      <c r="EA47" s="65"/>
      <c r="EB47" s="65"/>
      <c r="EC47" s="65"/>
      <c r="ED47" s="65"/>
      <c r="EE47" s="65"/>
      <c r="EF47" s="65"/>
      <c r="EG47" s="65"/>
      <c r="EH47" s="65"/>
      <c r="EI47" s="65"/>
      <c r="EJ47" s="65"/>
      <c r="EK47" s="65"/>
      <c r="EL47" s="65"/>
      <c r="EM47" s="65"/>
      <c r="EN47" s="65"/>
      <c r="EO47" s="65"/>
      <c r="EP47" s="65"/>
      <c r="EQ47" s="65"/>
      <c r="ER47" s="65"/>
      <c r="ES47" s="65"/>
      <c r="ET47" s="65"/>
      <c r="EU47" s="65"/>
      <c r="EV47" s="65"/>
      <c r="EW47" s="65"/>
      <c r="EX47" s="65"/>
      <c r="EY47" s="65"/>
      <c r="EZ47" s="65"/>
      <c r="FA47" s="65"/>
      <c r="FB47" s="65"/>
      <c r="FC47" s="65"/>
      <c r="FD47" s="65"/>
      <c r="FE47" s="65"/>
      <c r="FF47" s="65"/>
      <c r="FG47" s="65"/>
      <c r="FH47" s="65"/>
      <c r="FI47" s="65"/>
      <c r="FJ47" s="65"/>
      <c r="FK47" s="65"/>
      <c r="FL47" s="65"/>
      <c r="FM47" s="65"/>
      <c r="FN47" s="65"/>
      <c r="FO47" s="65"/>
      <c r="FP47" s="65"/>
      <c r="FQ47" s="65"/>
      <c r="FR47" s="65"/>
      <c r="FS47" s="65"/>
    </row>
    <row r="48">
      <c r="A48" t="s">
        <v>94</v>
      </c>
      <c r="B48" t="s">
        <v>127</v>
      </c>
      <c r="C48" t="s">
        <v>103</v>
      </c>
      <c r="D48" t="s">
        <v>99</v>
      </c>
      <c r="E48"/>
      <c r="F48" t="str">
        <f>$A48&amp;IF($C48&lt;&gt;"","|"&amp;$C48,"")&amp;IF($D48&lt;&gt;"","|"&amp;$D48,"")&amp;IF($E48&lt;&gt;"","|"&amp;$E48,"")</f>
      </c>
      <c r="G48" s="65" t="n">
        <v>27</v>
      </c>
      <c r="H48" s="65" t="str">
        <f>SUM($CJ48,$CW48)</f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 t="n">
        <v>0.130057803468208</v>
      </c>
      <c r="AD48" s="62"/>
      <c r="AE48" s="62" t="n">
        <v>0.869942196531792</v>
      </c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5" t="str">
        <f>ROUND(SUM($CP48,$CV48),0)</f>
      </c>
      <c r="CG48" s="65" t="str">
        <f>ROUND(MAX($CP48,$CV48),0)</f>
      </c>
      <c r="CH48" t="s">
        <v>54</v>
      </c>
      <c r="CI48" s="62"/>
      <c r="CJ48" s="65" t="str">
        <f>IF(SUM($CF48)=0,"",IF(SUM($CF48)=SUM($CG48),SUM($CF48),IF(UPPER($CH48)="MAX",$CG48,IF(UPPER($CH48)="CUSTOM",MIN(MAX(ROUND($CF48+$G48*($CI48),0),$CG48),$CF48),$CF48))))</f>
      </c>
      <c r="CK48" s="65" t="str">
        <f>ROUND(SUMIFS($CW48:$FS48,$CW$14:$FS$14,"*DSD*"),0)</f>
      </c>
      <c r="CL48" s="65" t="str">
        <f>MIN_DSD</f>
      </c>
      <c r="CM48" s="65" t="str">
        <f>COUNTIFS($CW$14:$FS$14,"*DSD*",$CW48:$FS48,"&gt;0")</f>
      </c>
      <c r="CN48"/>
      <c r="CO48" s="62"/>
      <c r="CP48" s="65" t="str">
        <f>IF(SUM($CK48)=0,"",IF(OR(SUM($CK48)=SUM($CL48),AND(SUM($CK48)=ROUND(SUM($G48)*(1-SUM($I48)),0),SUM($CQ48)=0)),SUM($CK48),IF(UPPER($CN48)="MAX",$CL48,IF(UPPER($CN48)="CUSTOM",MIN(MAX(ROUND($CK48+$G48*($CO48),0),$CL48),$CK48),$CK48))))</f>
      </c>
      <c r="CQ48" s="65" t="str">
        <f>ROUND(SUMIFS($CW48:$FS48,$CW$14:$FS$14,"*TA*"),0)</f>
      </c>
      <c r="CR48" s="65" t="str">
        <f>MIN_TA</f>
      </c>
      <c r="CS48" s="65" t="str">
        <f>COUNTIFS($CW$14:$FS$14,"*TA*",$CW48:$FS48,"&gt;0")</f>
      </c>
      <c r="CT48"/>
      <c r="CU48" s="62"/>
      <c r="CV48" s="65" t="str">
        <f>IF(SUM($CQ48)=0,"",IF(OR(SUM($CQ48)=SUM($CR48),AND(SUM($CQ48)=ROUND(SUM($G48)*(1-SUM($I48)),0),SUM($CK48)=0)),SUM($CQ48),IF(UPPER($CT48)="MAX",$CR48,IF(UPPER($CT48)="CUSTOM",MIN(MAX(ROUND($CQ48+$G48*($CU48),0),$CR48),$CQ48),$CQ48))))</f>
      </c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65"/>
      <c r="FO48" s="65"/>
      <c r="FP48" s="65"/>
      <c r="FQ48" s="65"/>
      <c r="FR48" s="65"/>
      <c r="FS48" s="65"/>
    </row>
    <row r="49">
      <c r="A49" t="s">
        <v>94</v>
      </c>
      <c r="B49" t="s">
        <v>127</v>
      </c>
      <c r="C49" t="s">
        <v>103</v>
      </c>
      <c r="D49" t="s">
        <v>100</v>
      </c>
      <c r="E49"/>
      <c r="F49" t="str">
        <f>$A49&amp;IF($C49&lt;&gt;"","|"&amp;$C49,"")&amp;IF($D49&lt;&gt;"","|"&amp;$D49,"")&amp;IF($E49&lt;&gt;"","|"&amp;$E49,"")</f>
      </c>
      <c r="G49" s="65" t="n">
        <v>10</v>
      </c>
      <c r="H49" s="65" t="str">
        <f>SUM($CJ49,$CW49)</f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 t="n">
        <v>0.129577464788732</v>
      </c>
      <c r="AD49" s="62"/>
      <c r="AE49" s="62" t="n">
        <v>0.870422535211268</v>
      </c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5" t="str">
        <f>ROUND(SUM($CP49,$CV49),0)</f>
      </c>
      <c r="CG49" s="65" t="str">
        <f>ROUND(MAX($CP49,$CV49),0)</f>
      </c>
      <c r="CH49" t="s">
        <v>54</v>
      </c>
      <c r="CI49" s="62"/>
      <c r="CJ49" s="65" t="str">
        <f>IF(SUM($CF49)=0,"",IF(SUM($CF49)=SUM($CG49),SUM($CF49),IF(UPPER($CH49)="MAX",$CG49,IF(UPPER($CH49)="CUSTOM",MIN(MAX(ROUND($CF49+$G49*($CI49),0),$CG49),$CF49),$CF49))))</f>
      </c>
      <c r="CK49" s="65" t="str">
        <f>ROUND(SUMIFS($CW49:$FS49,$CW$14:$FS$14,"*DSD*"),0)</f>
      </c>
      <c r="CL49" s="65" t="str">
        <f>MIN_DSD</f>
      </c>
      <c r="CM49" s="65" t="str">
        <f>COUNTIFS($CW$14:$FS$14,"*DSD*",$CW49:$FS49,"&gt;0")</f>
      </c>
      <c r="CN49"/>
      <c r="CO49" s="62"/>
      <c r="CP49" s="65" t="str">
        <f>IF(SUM($CK49)=0,"",IF(OR(SUM($CK49)=SUM($CL49),AND(SUM($CK49)=ROUND(SUM($G49)*(1-SUM($I49)),0),SUM($CQ49)=0)),SUM($CK49),IF(UPPER($CN49)="MAX",$CL49,IF(UPPER($CN49)="CUSTOM",MIN(MAX(ROUND($CK49+$G49*($CO49),0),$CL49),$CK49),$CK49))))</f>
      </c>
      <c r="CQ49" s="65" t="str">
        <f>ROUND(SUMIFS($CW49:$FS49,$CW$14:$FS$14,"*TA*"),0)</f>
      </c>
      <c r="CR49" s="65" t="str">
        <f>MIN_TA</f>
      </c>
      <c r="CS49" s="65" t="str">
        <f>COUNTIFS($CW$14:$FS$14,"*TA*",$CW49:$FS49,"&gt;0")</f>
      </c>
      <c r="CT49"/>
      <c r="CU49" s="62"/>
      <c r="CV49" s="65" t="str">
        <f>IF(SUM($CQ49)=0,"",IF(OR(SUM($CQ49)=SUM($CR49),AND(SUM($CQ49)=ROUND(SUM($G49)*(1-SUM($I49)),0),SUM($CK49)=0)),SUM($CQ49),IF(UPPER($CT49)="MAX",$CR49,IF(UPPER($CT49)="CUSTOM",MIN(MAX(ROUND($CQ49+$G49*($CU49),0),$CR49),$CQ49),$CQ49))))</f>
      </c>
      <c r="CW49" s="65"/>
      <c r="CX49" s="65"/>
      <c r="CY49" s="65"/>
      <c r="CZ49" s="65"/>
      <c r="DA49" s="65"/>
      <c r="DB49" s="65"/>
      <c r="DC49" s="65"/>
      <c r="DD49" s="65"/>
      <c r="DE49" s="65"/>
      <c r="DF49" s="65"/>
      <c r="DG49" s="65"/>
      <c r="DH49" s="65"/>
      <c r="DI49" s="65"/>
      <c r="DJ49" s="65"/>
      <c r="DK49" s="65"/>
      <c r="DL49" s="65"/>
      <c r="DM49" s="65"/>
      <c r="DN49" s="65"/>
      <c r="DO49" s="65"/>
      <c r="DP49" s="65"/>
      <c r="DQ49" s="65"/>
      <c r="DR49" s="65"/>
      <c r="DS49" s="65"/>
      <c r="DT49" s="65"/>
      <c r="DU49" s="65"/>
      <c r="DV49" s="65"/>
      <c r="DW49" s="65"/>
      <c r="DX49" s="65"/>
      <c r="DY49" s="65"/>
      <c r="DZ49" s="65"/>
      <c r="EA49" s="65"/>
      <c r="EB49" s="65"/>
      <c r="EC49" s="65"/>
      <c r="ED49" s="65"/>
      <c r="EE49" s="65"/>
      <c r="EF49" s="65"/>
      <c r="EG49" s="65"/>
      <c r="EH49" s="65"/>
      <c r="EI49" s="65"/>
      <c r="EJ49" s="65"/>
      <c r="EK49" s="65"/>
      <c r="EL49" s="65"/>
      <c r="EM49" s="65"/>
      <c r="EN49" s="65"/>
      <c r="EO49" s="65"/>
      <c r="EP49" s="65"/>
      <c r="EQ49" s="65"/>
      <c r="ER49" s="65"/>
      <c r="ES49" s="65"/>
      <c r="ET49" s="65"/>
      <c r="EU49" s="65"/>
      <c r="EV49" s="65"/>
      <c r="EW49" s="65"/>
      <c r="EX49" s="65"/>
      <c r="EY49" s="65"/>
      <c r="EZ49" s="65"/>
      <c r="FA49" s="65"/>
      <c r="FB49" s="65"/>
      <c r="FC49" s="65"/>
      <c r="FD49" s="65"/>
      <c r="FE49" s="65"/>
      <c r="FF49" s="65"/>
      <c r="FG49" s="65"/>
      <c r="FH49" s="65"/>
      <c r="FI49" s="65"/>
      <c r="FJ49" s="65"/>
      <c r="FK49" s="65"/>
      <c r="FL49" s="65"/>
      <c r="FM49" s="65"/>
      <c r="FN49" s="65"/>
      <c r="FO49" s="65"/>
      <c r="FP49" s="65"/>
      <c r="FQ49" s="65"/>
      <c r="FR49" s="65"/>
      <c r="FS49" s="65"/>
    </row>
    <row r="50">
      <c r="A50" t="s">
        <v>94</v>
      </c>
      <c r="B50" t="s">
        <v>127</v>
      </c>
      <c r="C50" t="s">
        <v>123</v>
      </c>
      <c r="D50" t="s">
        <v>99</v>
      </c>
      <c r="E50"/>
      <c r="F50" t="str">
        <f>$A50&amp;IF($C50&lt;&gt;"","|"&amp;$C50,"")&amp;IF($D50&lt;&gt;"","|"&amp;$D50,"")&amp;IF($E50&lt;&gt;"","|"&amp;$E50,"")</f>
      </c>
      <c r="G50" s="65" t="n">
        <v>1</v>
      </c>
      <c r="H50" s="65" t="str">
        <f>SUM($CJ50,$CW50)</f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 t="n">
        <v>0.333333333333333</v>
      </c>
      <c r="AD50" s="62"/>
      <c r="AE50" s="62" t="n">
        <v>0.666666666666667</v>
      </c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5" t="str">
        <f>ROUND(SUM($CP50,$CV50),0)</f>
      </c>
      <c r="CG50" s="65" t="str">
        <f>ROUND(MAX($CP50,$CV50),0)</f>
      </c>
      <c r="CH50" t="s">
        <v>54</v>
      </c>
      <c r="CI50" s="62"/>
      <c r="CJ50" s="65" t="str">
        <f>IF(SUM($CF50)=0,"",IF(SUM($CF50)=SUM($CG50),SUM($CF50),IF(UPPER($CH50)="MAX",$CG50,IF(UPPER($CH50)="CUSTOM",MIN(MAX(ROUND($CF50+$G50*($CI50),0),$CG50),$CF50),$CF50))))</f>
      </c>
      <c r="CK50" s="65" t="str">
        <f>ROUND(SUMIFS($CW50:$FS50,$CW$14:$FS$14,"*DSD*"),0)</f>
      </c>
      <c r="CL50" s="65" t="str">
        <f>MIN_DSD</f>
      </c>
      <c r="CM50" s="65" t="str">
        <f>COUNTIFS($CW$14:$FS$14,"*DSD*",$CW50:$FS50,"&gt;0")</f>
      </c>
      <c r="CN50"/>
      <c r="CO50" s="62"/>
      <c r="CP50" s="65" t="str">
        <f>IF(SUM($CK50)=0,"",IF(OR(SUM($CK50)=SUM($CL50),AND(SUM($CK50)=ROUND(SUM($G50)*(1-SUM($I50)),0),SUM($CQ50)=0)),SUM($CK50),IF(UPPER($CN50)="MAX",$CL50,IF(UPPER($CN50)="CUSTOM",MIN(MAX(ROUND($CK50+$G50*($CO50),0),$CL50),$CK50),$CK50))))</f>
      </c>
      <c r="CQ50" s="65" t="str">
        <f>ROUND(SUMIFS($CW50:$FS50,$CW$14:$FS$14,"*TA*"),0)</f>
      </c>
      <c r="CR50" s="65" t="str">
        <f>MIN_TA</f>
      </c>
      <c r="CS50" s="65" t="str">
        <f>COUNTIFS($CW$14:$FS$14,"*TA*",$CW50:$FS50,"&gt;0")</f>
      </c>
      <c r="CT50"/>
      <c r="CU50" s="62"/>
      <c r="CV50" s="65" t="str">
        <f>IF(SUM($CQ50)=0,"",IF(OR(SUM($CQ50)=SUM($CR50),AND(SUM($CQ50)=ROUND(SUM($G50)*(1-SUM($I50)),0),SUM($CK50)=0)),SUM($CQ50),IF(UPPER($CT50)="MAX",$CR50,IF(UPPER($CT50)="CUSTOM",MIN(MAX(ROUND($CQ50+$G50*($CU50),0),$CR50),$CQ50),$CQ50))))</f>
      </c>
      <c r="CW50" s="65"/>
      <c r="CX50" s="65"/>
      <c r="CY50" s="65"/>
      <c r="CZ50" s="65"/>
      <c r="DA50" s="65"/>
      <c r="DB50" s="65"/>
      <c r="DC50" s="65"/>
      <c r="DD50" s="65"/>
      <c r="DE50" s="65"/>
      <c r="DF50" s="65"/>
      <c r="DG50" s="65"/>
      <c r="DH50" s="65"/>
      <c r="DI50" s="65"/>
      <c r="DJ50" s="65"/>
      <c r="DK50" s="65"/>
      <c r="DL50" s="65"/>
      <c r="DM50" s="65"/>
      <c r="DN50" s="65"/>
      <c r="DO50" s="65"/>
      <c r="DP50" s="65"/>
      <c r="DQ50" s="65"/>
      <c r="DR50" s="65"/>
      <c r="DS50" s="65"/>
      <c r="DT50" s="65"/>
      <c r="DU50" s="65"/>
      <c r="DV50" s="65"/>
      <c r="DW50" s="65"/>
      <c r="DX50" s="65"/>
      <c r="DY50" s="65"/>
      <c r="DZ50" s="65"/>
      <c r="EA50" s="65"/>
      <c r="EB50" s="65"/>
      <c r="EC50" s="65"/>
      <c r="ED50" s="65"/>
      <c r="EE50" s="65"/>
      <c r="EF50" s="65"/>
      <c r="EG50" s="65"/>
      <c r="EH50" s="65"/>
      <c r="EI50" s="65"/>
      <c r="EJ50" s="65"/>
      <c r="EK50" s="65"/>
      <c r="EL50" s="65"/>
      <c r="EM50" s="65"/>
      <c r="EN50" s="65"/>
      <c r="EO50" s="65"/>
      <c r="EP50" s="65"/>
      <c r="EQ50" s="65"/>
      <c r="ER50" s="65"/>
      <c r="ES50" s="65"/>
      <c r="ET50" s="65"/>
      <c r="EU50" s="65"/>
      <c r="EV50" s="65"/>
      <c r="EW50" s="65"/>
      <c r="EX50" s="65"/>
      <c r="EY50" s="65"/>
      <c r="EZ50" s="65"/>
      <c r="FA50" s="65"/>
      <c r="FB50" s="65"/>
      <c r="FC50" s="65"/>
      <c r="FD50" s="65"/>
      <c r="FE50" s="65"/>
      <c r="FF50" s="65"/>
      <c r="FG50" s="65"/>
      <c r="FH50" s="65"/>
      <c r="FI50" s="65"/>
      <c r="FJ50" s="65"/>
      <c r="FK50" s="65"/>
      <c r="FL50" s="65"/>
      <c r="FM50" s="65"/>
      <c r="FN50" s="65"/>
      <c r="FO50" s="65"/>
      <c r="FP50" s="65"/>
      <c r="FQ50" s="65"/>
      <c r="FR50" s="65"/>
      <c r="FS50" s="65"/>
    </row>
    <row r="51">
      <c r="A51" t="s">
        <v>94</v>
      </c>
      <c r="B51" t="s">
        <v>127</v>
      </c>
      <c r="C51" t="s">
        <v>123</v>
      </c>
      <c r="D51" t="s">
        <v>100</v>
      </c>
      <c r="E51"/>
      <c r="F51" t="str">
        <f>$A51&amp;IF($C51&lt;&gt;"","|"&amp;$C51,"")&amp;IF($D51&lt;&gt;"","|"&amp;$D51,"")&amp;IF($E51&lt;&gt;"","|"&amp;$E51,"")</f>
      </c>
      <c r="G51" s="65" t="n">
        <v>1</v>
      </c>
      <c r="H51" s="65" t="str">
        <f>SUM($CJ51,$CW51)</f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 t="n">
        <v>0.333333333333333</v>
      </c>
      <c r="AD51" s="62"/>
      <c r="AE51" s="62" t="n">
        <v>0.666666666666667</v>
      </c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5" t="str">
        <f>ROUND(SUM($CP51,$CV51),0)</f>
      </c>
      <c r="CG51" s="65" t="str">
        <f>ROUND(MAX($CP51,$CV51),0)</f>
      </c>
      <c r="CH51" t="s">
        <v>54</v>
      </c>
      <c r="CI51" s="62"/>
      <c r="CJ51" s="65" t="str">
        <f>IF(SUM($CF51)=0,"",IF(SUM($CF51)=SUM($CG51),SUM($CF51),IF(UPPER($CH51)="MAX",$CG51,IF(UPPER($CH51)="CUSTOM",MIN(MAX(ROUND($CF51+$G51*($CI51),0),$CG51),$CF51),$CF51))))</f>
      </c>
      <c r="CK51" s="65" t="str">
        <f>ROUND(SUMIFS($CW51:$FS51,$CW$14:$FS$14,"*DSD*"),0)</f>
      </c>
      <c r="CL51" s="65" t="str">
        <f>MIN_DSD</f>
      </c>
      <c r="CM51" s="65" t="str">
        <f>COUNTIFS($CW$14:$FS$14,"*DSD*",$CW51:$FS51,"&gt;0")</f>
      </c>
      <c r="CN51"/>
      <c r="CO51" s="62"/>
      <c r="CP51" s="65" t="str">
        <f>IF(SUM($CK51)=0,"",IF(OR(SUM($CK51)=SUM($CL51),AND(SUM($CK51)=ROUND(SUM($G51)*(1-SUM($I51)),0),SUM($CQ51)=0)),SUM($CK51),IF(UPPER($CN51)="MAX",$CL51,IF(UPPER($CN51)="CUSTOM",MIN(MAX(ROUND($CK51+$G51*($CO51),0),$CL51),$CK51),$CK51))))</f>
      </c>
      <c r="CQ51" s="65" t="str">
        <f>ROUND(SUMIFS($CW51:$FS51,$CW$14:$FS$14,"*TA*"),0)</f>
      </c>
      <c r="CR51" s="65" t="str">
        <f>MIN_TA</f>
      </c>
      <c r="CS51" s="65" t="str">
        <f>COUNTIFS($CW$14:$FS$14,"*TA*",$CW51:$FS51,"&gt;0")</f>
      </c>
      <c r="CT51"/>
      <c r="CU51" s="62"/>
      <c r="CV51" s="65" t="str">
        <f>IF(SUM($CQ51)=0,"",IF(OR(SUM($CQ51)=SUM($CR51),AND(SUM($CQ51)=ROUND(SUM($G51)*(1-SUM($I51)),0),SUM($CK51)=0)),SUM($CQ51),IF(UPPER($CT51)="MAX",$CR51,IF(UPPER($CT51)="CUSTOM",MIN(MAX(ROUND($CQ51+$G51*($CU51),0),$CR51),$CQ51),$CQ51))))</f>
      </c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65"/>
      <c r="DP51" s="65"/>
      <c r="DQ51" s="65"/>
      <c r="DR51" s="65"/>
      <c r="DS51" s="65"/>
      <c r="DT51" s="65"/>
      <c r="DU51" s="65"/>
      <c r="DV51" s="65"/>
      <c r="DW51" s="65"/>
      <c r="DX51" s="65"/>
      <c r="DY51" s="65"/>
      <c r="DZ51" s="65"/>
      <c r="EA51" s="65"/>
      <c r="EB51" s="65"/>
      <c r="EC51" s="65"/>
      <c r="ED51" s="65"/>
      <c r="EE51" s="65"/>
      <c r="EF51" s="65"/>
      <c r="EG51" s="65"/>
      <c r="EH51" s="65"/>
      <c r="EI51" s="65"/>
      <c r="EJ51" s="65"/>
      <c r="EK51" s="65"/>
      <c r="EL51" s="65"/>
      <c r="EM51" s="65"/>
      <c r="EN51" s="65"/>
      <c r="EO51" s="65"/>
      <c r="EP51" s="65"/>
      <c r="EQ51" s="65"/>
      <c r="ER51" s="65"/>
      <c r="ES51" s="65"/>
      <c r="ET51" s="65"/>
      <c r="EU51" s="65"/>
      <c r="EV51" s="65"/>
      <c r="EW51" s="65"/>
      <c r="EX51" s="65"/>
      <c r="EY51" s="65"/>
      <c r="EZ51" s="65"/>
      <c r="FA51" s="65"/>
      <c r="FB51" s="65"/>
      <c r="FC51" s="65"/>
      <c r="FD51" s="65"/>
      <c r="FE51" s="65"/>
      <c r="FF51" s="65"/>
      <c r="FG51" s="65"/>
      <c r="FH51" s="65"/>
      <c r="FI51" s="65"/>
      <c r="FJ51" s="65"/>
      <c r="FK51" s="65"/>
      <c r="FL51" s="65"/>
      <c r="FM51" s="65"/>
      <c r="FN51" s="65"/>
      <c r="FO51" s="65"/>
      <c r="FP51" s="65"/>
      <c r="FQ51" s="65"/>
      <c r="FR51" s="65"/>
      <c r="FS51" s="65"/>
    </row>
    <row r="52">
      <c r="A52" t="s">
        <v>94</v>
      </c>
      <c r="B52" t="s">
        <v>128</v>
      </c>
      <c r="C52"/>
      <c r="D52"/>
      <c r="E52" t="s">
        <v>96</v>
      </c>
      <c r="F52" t="str">
        <f>$A52&amp;IF($C52&lt;&gt;"","|"&amp;$C52,"")&amp;IF($D52&lt;&gt;"","|"&amp;$D52,"")&amp;IF($E52&lt;&gt;"","|"&amp;$E52,"")</f>
      </c>
      <c r="G52" s="65" t="n">
        <v>86</v>
      </c>
      <c r="H52" s="65" t="str">
        <f>SUM($CJ52,$CW52)</f>
      </c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 t="n">
        <v>1</v>
      </c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5" t="str">
        <f>ROUND(SUM($CP52,$CV52),0)</f>
      </c>
      <c r="CG52" s="65" t="str">
        <f>ROUND(MAX($CP52,$CV52),0)</f>
      </c>
      <c r="CH52"/>
      <c r="CI52" s="62"/>
      <c r="CJ52" s="65" t="str">
        <f>IF(SUM($CF52)=0,"",IF(SUM($CF52)=SUM($CG52),SUM($CF52),IF(UPPER($CH52)="MAX",$CG52,IF(UPPER($CH52)="CUSTOM",MIN(MAX(ROUND($CF52+$G52*($CI52),0),$CG52),$CF52),$CF52))))</f>
      </c>
      <c r="CK52" s="65" t="str">
        <f>ROUND(SUMIFS($CW52:$FS52,$CW$14:$FS$14,"*DSD*"),0)</f>
      </c>
      <c r="CL52" s="65" t="str">
        <f>MIN_DSD</f>
      </c>
      <c r="CM52" s="65" t="str">
        <f>COUNTIFS($CW$14:$FS$14,"*DSD*",$CW52:$FS52,"&gt;0")</f>
      </c>
      <c r="CN52"/>
      <c r="CO52" s="62"/>
      <c r="CP52" s="65" t="str">
        <f>IF(SUM($CK52)=0,"",IF(OR(SUM($CK52)=SUM($CL52),AND(SUM($CK52)=ROUND(SUM($G52)*(1-SUM($I52)),0),SUM($CQ52)=0)),SUM($CK52),IF(UPPER($CN52)="MAX",$CL52,IF(UPPER($CN52)="CUSTOM",MIN(MAX(ROUND($CK52+$G52*($CO52),0),$CL52),$CK52),$CK52))))</f>
      </c>
      <c r="CQ52" s="65" t="str">
        <f>ROUND(SUMIFS($CW52:$FS52,$CW$14:$FS$14,"*TA*"),0)</f>
      </c>
      <c r="CR52" s="65" t="str">
        <f>MIN_TA</f>
      </c>
      <c r="CS52" s="65" t="str">
        <f>COUNTIFS($CW$14:$FS$14,"*TA*",$CW52:$FS52,"&gt;0")</f>
      </c>
      <c r="CT52"/>
      <c r="CU52" s="62"/>
      <c r="CV52" s="65" t="str">
        <f>IF(SUM($CQ52)=0,"",IF(OR(SUM($CQ52)=SUM($CR52),AND(SUM($CQ52)=ROUND(SUM($G52)*(1-SUM($I52)),0),SUM($CK52)=0)),SUM($CQ52),IF(UPPER($CT52)="MAX",$CR52,IF(UPPER($CT52)="CUSTOM",MIN(MAX(ROUND($CQ52+$G52*($CU52),0),$CR52),$CQ52),$CQ52))))</f>
      </c>
      <c r="CW52" s="65"/>
      <c r="CX52" s="65"/>
      <c r="CY52" s="65"/>
      <c r="CZ52" s="65"/>
      <c r="DA52" s="65"/>
      <c r="DB52" s="65"/>
      <c r="DC52" s="65"/>
      <c r="DD52" s="65"/>
      <c r="DE52" s="65"/>
      <c r="DF52" s="65"/>
      <c r="DG52" s="65"/>
      <c r="DH52" s="65"/>
      <c r="DI52" s="65"/>
      <c r="DJ52" s="65"/>
      <c r="DK52" s="65"/>
      <c r="DL52" s="65"/>
      <c r="DM52" s="65"/>
      <c r="DN52" s="65"/>
      <c r="DO52" s="65"/>
      <c r="DP52" s="65"/>
      <c r="DQ52" s="65"/>
      <c r="DR52" s="65"/>
      <c r="DS52" s="65"/>
      <c r="DT52" s="65"/>
      <c r="DU52" s="65"/>
      <c r="DV52" s="65"/>
      <c r="DW52" s="65"/>
      <c r="DX52" s="65"/>
      <c r="DY52" s="65"/>
      <c r="DZ52" s="65"/>
      <c r="EA52" s="65"/>
      <c r="EB52" s="65"/>
      <c r="EC52" s="65"/>
      <c r="ED52" s="65"/>
      <c r="EE52" s="65"/>
      <c r="EF52" s="65"/>
      <c r="EG52" s="65"/>
      <c r="EH52" s="65"/>
      <c r="EI52" s="65"/>
      <c r="EJ52" s="65"/>
      <c r="EK52" s="65"/>
      <c r="EL52" s="65"/>
      <c r="EM52" s="65"/>
      <c r="EN52" s="65"/>
      <c r="EO52" s="65"/>
      <c r="EP52" s="65"/>
      <c r="EQ52" s="65"/>
      <c r="ER52" s="65"/>
      <c r="ES52" s="65"/>
      <c r="ET52" s="65"/>
      <c r="EU52" s="65"/>
      <c r="EV52" s="65"/>
      <c r="EW52" s="65"/>
      <c r="EX52" s="65"/>
      <c r="EY52" s="65"/>
      <c r="EZ52" s="65"/>
      <c r="FA52" s="65"/>
      <c r="FB52" s="65"/>
      <c r="FC52" s="65"/>
      <c r="FD52" s="65"/>
      <c r="FE52" s="65"/>
      <c r="FF52" s="65"/>
      <c r="FG52" s="65"/>
      <c r="FH52" s="65"/>
      <c r="FI52" s="65"/>
      <c r="FJ52" s="65"/>
      <c r="FK52" s="65"/>
      <c r="FL52" s="65"/>
      <c r="FM52" s="65"/>
      <c r="FN52" s="65"/>
      <c r="FO52" s="65"/>
      <c r="FP52" s="65"/>
      <c r="FQ52" s="65"/>
      <c r="FR52" s="65"/>
      <c r="FS52" s="65"/>
    </row>
    <row r="53">
      <c r="A53" t="s">
        <v>94</v>
      </c>
      <c r="B53" t="s">
        <v>128</v>
      </c>
      <c r="C53"/>
      <c r="D53"/>
      <c r="E53" t="s">
        <v>121</v>
      </c>
      <c r="F53" t="str">
        <f>$A53&amp;IF($C53&lt;&gt;"","|"&amp;$C53,"")&amp;IF($D53&lt;&gt;"","|"&amp;$D53,"")&amp;IF($E53&lt;&gt;"","|"&amp;$E53,"")</f>
      </c>
      <c r="G53" s="65" t="n">
        <v>9</v>
      </c>
      <c r="H53" s="65" t="str">
        <f>SUM($CJ53,$CW53)</f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 t="n">
        <v>1</v>
      </c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5" t="str">
        <f>ROUND(SUM($CP53,$CV53),0)</f>
      </c>
      <c r="CG53" s="65" t="str">
        <f>ROUND(MAX($CP53,$CV53),0)</f>
      </c>
      <c r="CH53"/>
      <c r="CI53" s="62"/>
      <c r="CJ53" s="65" t="str">
        <f>IF(SUM($CF53)=0,"",IF(SUM($CF53)=SUM($CG53),SUM($CF53),IF(UPPER($CH53)="MAX",$CG53,IF(UPPER($CH53)="CUSTOM",MIN(MAX(ROUND($CF53+$G53*($CI53),0),$CG53),$CF53),$CF53))))</f>
      </c>
      <c r="CK53" s="65" t="str">
        <f>ROUND(SUMIFS($CW53:$FS53,$CW$14:$FS$14,"*DSD*"),0)</f>
      </c>
      <c r="CL53" s="65" t="str">
        <f>MIN_DSD</f>
      </c>
      <c r="CM53" s="65" t="str">
        <f>COUNTIFS($CW$14:$FS$14,"*DSD*",$CW53:$FS53,"&gt;0")</f>
      </c>
      <c r="CN53"/>
      <c r="CO53" s="62"/>
      <c r="CP53" s="65" t="str">
        <f>IF(SUM($CK53)=0,"",IF(OR(SUM($CK53)=SUM($CL53),AND(SUM($CK53)=ROUND(SUM($G53)*(1-SUM($I53)),0),SUM($CQ53)=0)),SUM($CK53),IF(UPPER($CN53)="MAX",$CL53,IF(UPPER($CN53)="CUSTOM",MIN(MAX(ROUND($CK53+$G53*($CO53),0),$CL53),$CK53),$CK53))))</f>
      </c>
      <c r="CQ53" s="65" t="str">
        <f>ROUND(SUMIFS($CW53:$FS53,$CW$14:$FS$14,"*TA*"),0)</f>
      </c>
      <c r="CR53" s="65" t="str">
        <f>MIN_TA</f>
      </c>
      <c r="CS53" s="65" t="str">
        <f>COUNTIFS($CW$14:$FS$14,"*TA*",$CW53:$FS53,"&gt;0")</f>
      </c>
      <c r="CT53"/>
      <c r="CU53" s="62"/>
      <c r="CV53" s="65" t="str">
        <f>IF(SUM($CQ53)=0,"",IF(OR(SUM($CQ53)=SUM($CR53),AND(SUM($CQ53)=ROUND(SUM($G53)*(1-SUM($I53)),0),SUM($CK53)=0)),SUM($CQ53),IF(UPPER($CT53)="MAX",$CR53,IF(UPPER($CT53)="CUSTOM",MIN(MAX(ROUND($CQ53+$G53*($CU53),0),$CR53),$CQ53),$CQ53))))</f>
      </c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J53" s="65"/>
      <c r="DK53" s="65"/>
      <c r="DL53" s="65"/>
      <c r="DM53" s="65"/>
      <c r="DN53" s="65"/>
      <c r="DO53" s="65"/>
      <c r="DP53" s="65"/>
      <c r="DQ53" s="65"/>
      <c r="DR53" s="65"/>
      <c r="DS53" s="65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  <c r="EF53" s="65"/>
      <c r="EG53" s="65"/>
      <c r="EH53" s="65"/>
      <c r="EI53" s="65"/>
      <c r="EJ53" s="65"/>
      <c r="EK53" s="65"/>
      <c r="EL53" s="65"/>
      <c r="EM53" s="65"/>
      <c r="EN53" s="65"/>
      <c r="EO53" s="65"/>
      <c r="EP53" s="65"/>
      <c r="EQ53" s="65"/>
      <c r="ER53" s="65"/>
      <c r="ES53" s="65"/>
      <c r="ET53" s="65"/>
      <c r="EU53" s="65"/>
      <c r="EV53" s="65"/>
      <c r="EW53" s="65"/>
      <c r="EX53" s="65"/>
      <c r="EY53" s="65"/>
      <c r="EZ53" s="65"/>
      <c r="FA53" s="65"/>
      <c r="FB53" s="65"/>
      <c r="FC53" s="65"/>
      <c r="FD53" s="65"/>
      <c r="FE53" s="65"/>
      <c r="FF53" s="65"/>
      <c r="FG53" s="65"/>
      <c r="FH53" s="65"/>
      <c r="FI53" s="65"/>
      <c r="FJ53" s="65"/>
      <c r="FK53" s="65"/>
      <c r="FL53" s="65"/>
      <c r="FM53" s="65"/>
      <c r="FN53" s="65"/>
      <c r="FO53" s="65"/>
      <c r="FP53" s="65"/>
      <c r="FQ53" s="65"/>
      <c r="FR53" s="65"/>
      <c r="FS53" s="65"/>
    </row>
    <row r="54">
      <c r="A54" t="s">
        <v>94</v>
      </c>
      <c r="B54" t="s">
        <v>129</v>
      </c>
      <c r="C54" t="s">
        <v>103</v>
      </c>
      <c r="D54" t="s">
        <v>99</v>
      </c>
      <c r="E54"/>
      <c r="F54" t="str">
        <f>$A54&amp;IF($C54&lt;&gt;"","|"&amp;$C54,"")&amp;IF($D54&lt;&gt;"","|"&amp;$D54,"")&amp;IF($E54&lt;&gt;"","|"&amp;$E54,"")</f>
      </c>
      <c r="G54" s="65" t="n">
        <v>26</v>
      </c>
      <c r="H54" s="65" t="str">
        <f>SUM($CJ54,$CW54)</f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 t="n">
        <v>0.130699088145897</v>
      </c>
      <c r="AD54" s="62"/>
      <c r="AE54" s="62" t="n">
        <v>0.869300911854103</v>
      </c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5" t="str">
        <f>ROUND(SUM($CP54,$CV54),0)</f>
      </c>
      <c r="CG54" s="65" t="str">
        <f>ROUND(MAX($CP54,$CV54),0)</f>
      </c>
      <c r="CH54" t="s">
        <v>54</v>
      </c>
      <c r="CI54" s="62"/>
      <c r="CJ54" s="65" t="str">
        <f>IF(SUM($CF54)=0,"",IF(SUM($CF54)=SUM($CG54),SUM($CF54),IF(UPPER($CH54)="MAX",$CG54,IF(UPPER($CH54)="CUSTOM",MIN(MAX(ROUND($CF54+$G54*($CI54),0),$CG54),$CF54),$CF54))))</f>
      </c>
      <c r="CK54" s="65" t="str">
        <f>ROUND(SUMIFS($CW54:$FS54,$CW$14:$FS$14,"*DSD*"),0)</f>
      </c>
      <c r="CL54" s="65" t="str">
        <f>MIN_DSD</f>
      </c>
      <c r="CM54" s="65" t="str">
        <f>COUNTIFS($CW$14:$FS$14,"*DSD*",$CW54:$FS54,"&gt;0")</f>
      </c>
      <c r="CN54"/>
      <c r="CO54" s="62"/>
      <c r="CP54" s="65" t="str">
        <f>IF(SUM($CK54)=0,"",IF(OR(SUM($CK54)=SUM($CL54),AND(SUM($CK54)=ROUND(SUM($G54)*(1-SUM($I54)),0),SUM($CQ54)=0)),SUM($CK54),IF(UPPER($CN54)="MAX",$CL54,IF(UPPER($CN54)="CUSTOM",MIN(MAX(ROUND($CK54+$G54*($CO54),0),$CL54),$CK54),$CK54))))</f>
      </c>
      <c r="CQ54" s="65" t="str">
        <f>ROUND(SUMIFS($CW54:$FS54,$CW$14:$FS$14,"*TA*"),0)</f>
      </c>
      <c r="CR54" s="65" t="str">
        <f>MIN_TA</f>
      </c>
      <c r="CS54" s="65" t="str">
        <f>COUNTIFS($CW$14:$FS$14,"*TA*",$CW54:$FS54,"&gt;0")</f>
      </c>
      <c r="CT54"/>
      <c r="CU54" s="62"/>
      <c r="CV54" s="65" t="str">
        <f>IF(SUM($CQ54)=0,"",IF(OR(SUM($CQ54)=SUM($CR54),AND(SUM($CQ54)=ROUND(SUM($G54)*(1-SUM($I54)),0),SUM($CK54)=0)),SUM($CQ54),IF(UPPER($CT54)="MAX",$CR54,IF(UPPER($CT54)="CUSTOM",MIN(MAX(ROUND($CQ54+$G54*($CU54),0),$CR54),$CQ54),$CQ54))))</f>
      </c>
      <c r="CW54" s="65"/>
      <c r="CX54" s="65"/>
      <c r="CY54" s="65"/>
      <c r="CZ54" s="65"/>
      <c r="DA54" s="65"/>
      <c r="DB54" s="65"/>
      <c r="DC54" s="65"/>
      <c r="DD54" s="65"/>
      <c r="DE54" s="65"/>
      <c r="DF54" s="65"/>
      <c r="DG54" s="65"/>
      <c r="DH54" s="65"/>
      <c r="DI54" s="65"/>
      <c r="DJ54" s="65"/>
      <c r="DK54" s="65"/>
      <c r="DL54" s="65"/>
      <c r="DM54" s="65"/>
      <c r="DN54" s="65"/>
      <c r="DO54" s="65"/>
      <c r="DP54" s="65"/>
      <c r="DQ54" s="65"/>
      <c r="DR54" s="65"/>
      <c r="DS54" s="65"/>
      <c r="DT54" s="65"/>
      <c r="DU54" s="65"/>
      <c r="DV54" s="65"/>
      <c r="DW54" s="65"/>
      <c r="DX54" s="65"/>
      <c r="DY54" s="65"/>
      <c r="DZ54" s="65"/>
      <c r="EA54" s="65"/>
      <c r="EB54" s="65"/>
      <c r="EC54" s="65"/>
      <c r="ED54" s="65"/>
      <c r="EE54" s="65"/>
      <c r="EF54" s="65"/>
      <c r="EG54" s="65"/>
      <c r="EH54" s="65"/>
      <c r="EI54" s="65"/>
      <c r="EJ54" s="65"/>
      <c r="EK54" s="65"/>
      <c r="EL54" s="65"/>
      <c r="EM54" s="65"/>
      <c r="EN54" s="65"/>
      <c r="EO54" s="65"/>
      <c r="EP54" s="65"/>
      <c r="EQ54" s="65"/>
      <c r="ER54" s="65"/>
      <c r="ES54" s="65"/>
      <c r="ET54" s="65"/>
      <c r="EU54" s="65"/>
      <c r="EV54" s="65"/>
      <c r="EW54" s="65"/>
      <c r="EX54" s="65"/>
      <c r="EY54" s="65"/>
      <c r="EZ54" s="65"/>
      <c r="FA54" s="65"/>
      <c r="FB54" s="65"/>
      <c r="FC54" s="65"/>
      <c r="FD54" s="65"/>
      <c r="FE54" s="65"/>
      <c r="FF54" s="65"/>
      <c r="FG54" s="65"/>
      <c r="FH54" s="65"/>
      <c r="FI54" s="65"/>
      <c r="FJ54" s="65"/>
      <c r="FK54" s="65"/>
      <c r="FL54" s="65"/>
      <c r="FM54" s="65"/>
      <c r="FN54" s="65"/>
      <c r="FO54" s="65"/>
      <c r="FP54" s="65"/>
      <c r="FQ54" s="65"/>
      <c r="FR54" s="65"/>
      <c r="FS54" s="65"/>
    </row>
    <row r="55">
      <c r="A55" t="s">
        <v>94</v>
      </c>
      <c r="B55" t="s">
        <v>129</v>
      </c>
      <c r="C55" t="s">
        <v>103</v>
      </c>
      <c r="D55" t="s">
        <v>100</v>
      </c>
      <c r="E55"/>
      <c r="F55" t="str">
        <f>$A55&amp;IF($C55&lt;&gt;"","|"&amp;$C55,"")&amp;IF($D55&lt;&gt;"","|"&amp;$D55,"")&amp;IF($E55&lt;&gt;"","|"&amp;$E55,"")</f>
      </c>
      <c r="G55" s="65" t="n">
        <v>10</v>
      </c>
      <c r="H55" s="65" t="str">
        <f>SUM($CJ55,$CW55)</f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 t="n">
        <v>0.130563798219585</v>
      </c>
      <c r="AD55" s="62"/>
      <c r="AE55" s="62" t="n">
        <v>0.869436201780415</v>
      </c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5" t="str">
        <f>ROUND(SUM($CP55,$CV55),0)</f>
      </c>
      <c r="CG55" s="65" t="str">
        <f>ROUND(MAX($CP55,$CV55),0)</f>
      </c>
      <c r="CH55" t="s">
        <v>54</v>
      </c>
      <c r="CI55" s="62"/>
      <c r="CJ55" s="65" t="str">
        <f>IF(SUM($CF55)=0,"",IF(SUM($CF55)=SUM($CG55),SUM($CF55),IF(UPPER($CH55)="MAX",$CG55,IF(UPPER($CH55)="CUSTOM",MIN(MAX(ROUND($CF55+$G55*($CI55),0),$CG55),$CF55),$CF55))))</f>
      </c>
      <c r="CK55" s="65" t="str">
        <f>ROUND(SUMIFS($CW55:$FS55,$CW$14:$FS$14,"*DSD*"),0)</f>
      </c>
      <c r="CL55" s="65" t="str">
        <f>MIN_DSD</f>
      </c>
      <c r="CM55" s="65" t="str">
        <f>COUNTIFS($CW$14:$FS$14,"*DSD*",$CW55:$FS55,"&gt;0")</f>
      </c>
      <c r="CN55"/>
      <c r="CO55" s="62"/>
      <c r="CP55" s="65" t="str">
        <f>IF(SUM($CK55)=0,"",IF(OR(SUM($CK55)=SUM($CL55),AND(SUM($CK55)=ROUND(SUM($G55)*(1-SUM($I55)),0),SUM($CQ55)=0)),SUM($CK55),IF(UPPER($CN55)="MAX",$CL55,IF(UPPER($CN55)="CUSTOM",MIN(MAX(ROUND($CK55+$G55*($CO55),0),$CL55),$CK55),$CK55))))</f>
      </c>
      <c r="CQ55" s="65" t="str">
        <f>ROUND(SUMIFS($CW55:$FS55,$CW$14:$FS$14,"*TA*"),0)</f>
      </c>
      <c r="CR55" s="65" t="str">
        <f>MIN_TA</f>
      </c>
      <c r="CS55" s="65" t="str">
        <f>COUNTIFS($CW$14:$FS$14,"*TA*",$CW55:$FS55,"&gt;0")</f>
      </c>
      <c r="CT55"/>
      <c r="CU55" s="62"/>
      <c r="CV55" s="65" t="str">
        <f>IF(SUM($CQ55)=0,"",IF(OR(SUM($CQ55)=SUM($CR55),AND(SUM($CQ55)=ROUND(SUM($G55)*(1-SUM($I55)),0),SUM($CK55)=0)),SUM($CQ55),IF(UPPER($CT55)="MAX",$CR55,IF(UPPER($CT55)="CUSTOM",MIN(MAX(ROUND($CQ55+$G55*($CU55),0),$CR55),$CQ55),$CQ55))))</f>
      </c>
      <c r="CW55" s="65"/>
      <c r="CX55" s="65"/>
      <c r="CY55" s="65"/>
      <c r="CZ55" s="65"/>
      <c r="DA55" s="65"/>
      <c r="DB55" s="65"/>
      <c r="DC55" s="65"/>
      <c r="DD55" s="65"/>
      <c r="DE55" s="65"/>
      <c r="DF55" s="65"/>
      <c r="DG55" s="65"/>
      <c r="DH55" s="65"/>
      <c r="DI55" s="65"/>
      <c r="DJ55" s="65"/>
      <c r="DK55" s="65"/>
      <c r="DL55" s="65"/>
      <c r="DM55" s="65"/>
      <c r="DN55" s="65"/>
      <c r="DO55" s="65"/>
      <c r="DP55" s="65"/>
      <c r="DQ55" s="65"/>
      <c r="DR55" s="65"/>
      <c r="DS55" s="65"/>
      <c r="DT55" s="65"/>
      <c r="DU55" s="65"/>
      <c r="DV55" s="65"/>
      <c r="DW55" s="65"/>
      <c r="DX55" s="65"/>
      <c r="DY55" s="65"/>
      <c r="DZ55" s="65"/>
      <c r="EA55" s="65"/>
      <c r="EB55" s="65"/>
      <c r="EC55" s="65"/>
      <c r="ED55" s="65"/>
      <c r="EE55" s="65"/>
      <c r="EF55" s="65"/>
      <c r="EG55" s="65"/>
      <c r="EH55" s="65"/>
      <c r="EI55" s="65"/>
      <c r="EJ55" s="65"/>
      <c r="EK55" s="65"/>
      <c r="EL55" s="65"/>
      <c r="EM55" s="65"/>
      <c r="EN55" s="65"/>
      <c r="EO55" s="65"/>
      <c r="EP55" s="65"/>
      <c r="EQ55" s="65"/>
      <c r="ER55" s="65"/>
      <c r="ES55" s="65"/>
      <c r="ET55" s="65"/>
      <c r="EU55" s="65"/>
      <c r="EV55" s="65"/>
      <c r="EW55" s="65"/>
      <c r="EX55" s="65"/>
      <c r="EY55" s="65"/>
      <c r="EZ55" s="65"/>
      <c r="FA55" s="65"/>
      <c r="FB55" s="65"/>
      <c r="FC55" s="65"/>
      <c r="FD55" s="65"/>
      <c r="FE55" s="65"/>
      <c r="FF55" s="65"/>
      <c r="FG55" s="65"/>
      <c r="FH55" s="65"/>
      <c r="FI55" s="65"/>
      <c r="FJ55" s="65"/>
      <c r="FK55" s="65"/>
      <c r="FL55" s="65"/>
      <c r="FM55" s="65"/>
      <c r="FN55" s="65"/>
      <c r="FO55" s="65"/>
      <c r="FP55" s="65"/>
      <c r="FQ55" s="65"/>
      <c r="FR55" s="65"/>
      <c r="FS55" s="65"/>
    </row>
    <row r="56">
      <c r="A56" t="s">
        <v>94</v>
      </c>
      <c r="B56" t="s">
        <v>129</v>
      </c>
      <c r="C56" t="s">
        <v>123</v>
      </c>
      <c r="D56" t="s">
        <v>99</v>
      </c>
      <c r="E56"/>
      <c r="F56" t="str">
        <f>$A56&amp;IF($C56&lt;&gt;"","|"&amp;$C56,"")&amp;IF($D56&lt;&gt;"","|"&amp;$D56,"")&amp;IF($E56&lt;&gt;"","|"&amp;$E56,"")</f>
      </c>
      <c r="G56" s="65" t="n">
        <v>1</v>
      </c>
      <c r="H56" s="65" t="str">
        <f>SUM($CJ56,$CW56)</f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 t="n">
        <v>0.333333333333333</v>
      </c>
      <c r="AD56" s="62"/>
      <c r="AE56" s="62" t="n">
        <v>0.666666666666667</v>
      </c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5" t="str">
        <f>ROUND(SUM($CP56,$CV56),0)</f>
      </c>
      <c r="CG56" s="65" t="str">
        <f>ROUND(MAX($CP56,$CV56),0)</f>
      </c>
      <c r="CH56" t="s">
        <v>54</v>
      </c>
      <c r="CI56" s="62"/>
      <c r="CJ56" s="65" t="str">
        <f>IF(SUM($CF56)=0,"",IF(SUM($CF56)=SUM($CG56),SUM($CF56),IF(UPPER($CH56)="MAX",$CG56,IF(UPPER($CH56)="CUSTOM",MIN(MAX(ROUND($CF56+$G56*($CI56),0),$CG56),$CF56),$CF56))))</f>
      </c>
      <c r="CK56" s="65" t="str">
        <f>ROUND(SUMIFS($CW56:$FS56,$CW$14:$FS$14,"*DSD*"),0)</f>
      </c>
      <c r="CL56" s="65" t="str">
        <f>MIN_DSD</f>
      </c>
      <c r="CM56" s="65" t="str">
        <f>COUNTIFS($CW$14:$FS$14,"*DSD*",$CW56:$FS56,"&gt;0")</f>
      </c>
      <c r="CN56"/>
      <c r="CO56" s="62"/>
      <c r="CP56" s="65" t="str">
        <f>IF(SUM($CK56)=0,"",IF(OR(SUM($CK56)=SUM($CL56),AND(SUM($CK56)=ROUND(SUM($G56)*(1-SUM($I56)),0),SUM($CQ56)=0)),SUM($CK56),IF(UPPER($CN56)="MAX",$CL56,IF(UPPER($CN56)="CUSTOM",MIN(MAX(ROUND($CK56+$G56*($CO56),0),$CL56),$CK56),$CK56))))</f>
      </c>
      <c r="CQ56" s="65" t="str">
        <f>ROUND(SUMIFS($CW56:$FS56,$CW$14:$FS$14,"*TA*"),0)</f>
      </c>
      <c r="CR56" s="65" t="str">
        <f>MIN_TA</f>
      </c>
      <c r="CS56" s="65" t="str">
        <f>COUNTIFS($CW$14:$FS$14,"*TA*",$CW56:$FS56,"&gt;0")</f>
      </c>
      <c r="CT56"/>
      <c r="CU56" s="62"/>
      <c r="CV56" s="65" t="str">
        <f>IF(SUM($CQ56)=0,"",IF(OR(SUM($CQ56)=SUM($CR56),AND(SUM($CQ56)=ROUND(SUM($G56)*(1-SUM($I56)),0),SUM($CK56)=0)),SUM($CQ56),IF(UPPER($CT56)="MAX",$CR56,IF(UPPER($CT56)="CUSTOM",MIN(MAX(ROUND($CQ56+$G56*($CU56),0),$CR56),$CQ56),$CQ56))))</f>
      </c>
      <c r="CW56" s="65"/>
      <c r="CX56" s="65"/>
      <c r="CY56" s="65"/>
      <c r="CZ56" s="65"/>
      <c r="DA56" s="65"/>
      <c r="DB56" s="65"/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65"/>
      <c r="DP56" s="65"/>
      <c r="DQ56" s="65"/>
      <c r="DR56" s="65"/>
      <c r="DS56" s="65"/>
      <c r="DT56" s="65"/>
      <c r="DU56" s="65"/>
      <c r="DV56" s="65"/>
      <c r="DW56" s="65"/>
      <c r="DX56" s="65"/>
      <c r="DY56" s="65"/>
      <c r="DZ56" s="65"/>
      <c r="EA56" s="65"/>
      <c r="EB56" s="65"/>
      <c r="EC56" s="65"/>
      <c r="ED56" s="65"/>
      <c r="EE56" s="65"/>
      <c r="EF56" s="65"/>
      <c r="EG56" s="65"/>
      <c r="EH56" s="65"/>
      <c r="EI56" s="65"/>
      <c r="EJ56" s="65"/>
      <c r="EK56" s="65"/>
      <c r="EL56" s="65"/>
      <c r="EM56" s="65"/>
      <c r="EN56" s="65"/>
      <c r="EO56" s="65"/>
      <c r="EP56" s="65"/>
      <c r="EQ56" s="65"/>
      <c r="ER56" s="65"/>
      <c r="ES56" s="65"/>
      <c r="ET56" s="65"/>
      <c r="EU56" s="65"/>
      <c r="EV56" s="65"/>
      <c r="EW56" s="65"/>
      <c r="EX56" s="65"/>
      <c r="EY56" s="65"/>
      <c r="EZ56" s="65"/>
      <c r="FA56" s="65"/>
      <c r="FB56" s="65"/>
      <c r="FC56" s="65"/>
      <c r="FD56" s="65"/>
      <c r="FE56" s="65"/>
      <c r="FF56" s="65"/>
      <c r="FG56" s="65"/>
      <c r="FH56" s="65"/>
      <c r="FI56" s="65"/>
      <c r="FJ56" s="65"/>
      <c r="FK56" s="65"/>
      <c r="FL56" s="65"/>
      <c r="FM56" s="65"/>
      <c r="FN56" s="65"/>
      <c r="FO56" s="65"/>
      <c r="FP56" s="65"/>
      <c r="FQ56" s="65"/>
      <c r="FR56" s="65"/>
      <c r="FS56" s="65"/>
    </row>
    <row r="57">
      <c r="A57" t="s">
        <v>94</v>
      </c>
      <c r="B57" t="s">
        <v>129</v>
      </c>
      <c r="C57" t="s">
        <v>123</v>
      </c>
      <c r="D57" t="s">
        <v>100</v>
      </c>
      <c r="E57"/>
      <c r="F57" t="str">
        <f>$A57&amp;IF($C57&lt;&gt;"","|"&amp;$C57,"")&amp;IF($D57&lt;&gt;"","|"&amp;$D57,"")&amp;IF($E57&lt;&gt;"","|"&amp;$E57,"")</f>
      </c>
      <c r="G57" s="65" t="n">
        <v>1</v>
      </c>
      <c r="H57" s="65" t="str">
        <f>SUM($CJ57,$CW57)</f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 t="n">
        <v>0.333333333333333</v>
      </c>
      <c r="AD57" s="62"/>
      <c r="AE57" s="62" t="n">
        <v>0.666666666666667</v>
      </c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5" t="str">
        <f>ROUND(SUM($CP57,$CV57),0)</f>
      </c>
      <c r="CG57" s="65" t="str">
        <f>ROUND(MAX($CP57,$CV57),0)</f>
      </c>
      <c r="CH57" t="s">
        <v>54</v>
      </c>
      <c r="CI57" s="62"/>
      <c r="CJ57" s="65" t="str">
        <f>IF(SUM($CF57)=0,"",IF(SUM($CF57)=SUM($CG57),SUM($CF57),IF(UPPER($CH57)="MAX",$CG57,IF(UPPER($CH57)="CUSTOM",MIN(MAX(ROUND($CF57+$G57*($CI57),0),$CG57),$CF57),$CF57))))</f>
      </c>
      <c r="CK57" s="65" t="str">
        <f>ROUND(SUMIFS($CW57:$FS57,$CW$14:$FS$14,"*DSD*"),0)</f>
      </c>
      <c r="CL57" s="65" t="str">
        <f>MIN_DSD</f>
      </c>
      <c r="CM57" s="65" t="str">
        <f>COUNTIFS($CW$14:$FS$14,"*DSD*",$CW57:$FS57,"&gt;0")</f>
      </c>
      <c r="CN57"/>
      <c r="CO57" s="62"/>
      <c r="CP57" s="65" t="str">
        <f>IF(SUM($CK57)=0,"",IF(OR(SUM($CK57)=SUM($CL57),AND(SUM($CK57)=ROUND(SUM($G57)*(1-SUM($I57)),0),SUM($CQ57)=0)),SUM($CK57),IF(UPPER($CN57)="MAX",$CL57,IF(UPPER($CN57)="CUSTOM",MIN(MAX(ROUND($CK57+$G57*($CO57),0),$CL57),$CK57),$CK57))))</f>
      </c>
      <c r="CQ57" s="65" t="str">
        <f>ROUND(SUMIFS($CW57:$FS57,$CW$14:$FS$14,"*TA*"),0)</f>
      </c>
      <c r="CR57" s="65" t="str">
        <f>MIN_TA</f>
      </c>
      <c r="CS57" s="65" t="str">
        <f>COUNTIFS($CW$14:$FS$14,"*TA*",$CW57:$FS57,"&gt;0")</f>
      </c>
      <c r="CT57"/>
      <c r="CU57" s="62"/>
      <c r="CV57" s="65" t="str">
        <f>IF(SUM($CQ57)=0,"",IF(OR(SUM($CQ57)=SUM($CR57),AND(SUM($CQ57)=ROUND(SUM($G57)*(1-SUM($I57)),0),SUM($CK57)=0)),SUM($CQ57),IF(UPPER($CT57)="MAX",$CR57,IF(UPPER($CT57)="CUSTOM",MIN(MAX(ROUND($CQ57+$G57*($CU57),0),$CR57),$CQ57),$CQ57))))</f>
      </c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65"/>
      <c r="DQ57" s="65"/>
      <c r="DR57" s="65"/>
      <c r="DS57" s="65"/>
      <c r="DT57" s="65"/>
      <c r="DU57" s="65"/>
      <c r="DV57" s="65"/>
      <c r="DW57" s="65"/>
      <c r="DX57" s="65"/>
      <c r="DY57" s="65"/>
      <c r="DZ57" s="65"/>
      <c r="EA57" s="65"/>
      <c r="EB57" s="65"/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/>
      <c r="EQ57" s="65"/>
      <c r="ER57" s="65"/>
      <c r="ES57" s="65"/>
      <c r="ET57" s="65"/>
      <c r="EU57" s="65"/>
      <c r="EV57" s="65"/>
      <c r="EW57" s="65"/>
      <c r="EX57" s="65"/>
      <c r="EY57" s="65"/>
      <c r="EZ57" s="65"/>
      <c r="FA57" s="65"/>
      <c r="FB57" s="65"/>
      <c r="FC57" s="65"/>
      <c r="FD57" s="65"/>
      <c r="FE57" s="65"/>
      <c r="FF57" s="65"/>
      <c r="FG57" s="65"/>
      <c r="FH57" s="65"/>
      <c r="FI57" s="65"/>
      <c r="FJ57" s="65"/>
      <c r="FK57" s="65"/>
      <c r="FL57" s="65"/>
      <c r="FM57" s="65"/>
      <c r="FN57" s="65"/>
      <c r="FO57" s="65"/>
      <c r="FP57" s="65"/>
      <c r="FQ57" s="65"/>
      <c r="FR57" s="65"/>
      <c r="FS57" s="65"/>
    </row>
    <row r="58">
      <c r="A58" t="s">
        <v>94</v>
      </c>
      <c r="B58" t="s">
        <v>130</v>
      </c>
      <c r="C58" t="s">
        <v>114</v>
      </c>
      <c r="D58" t="s">
        <v>99</v>
      </c>
      <c r="E58"/>
      <c r="F58" t="str">
        <f>$A58&amp;IF($C58&lt;&gt;"","|"&amp;$C58,"")&amp;IF($D58&lt;&gt;"","|"&amp;$D58,"")&amp;IF($E58&lt;&gt;"","|"&amp;$E58,"")</f>
      </c>
      <c r="G58" s="65" t="n">
        <v>1</v>
      </c>
      <c r="H58" s="65" t="str">
        <f>SUM($CJ58,$CW58)</f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 t="n">
        <v>0.130263157894737</v>
      </c>
      <c r="AD58" s="62"/>
      <c r="AE58" s="62" t="n">
        <v>0.869736842105263</v>
      </c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5" t="str">
        <f>ROUND(SUM($CP58,$CV58),0)</f>
      </c>
      <c r="CG58" s="65" t="str">
        <f>ROUND(MAX($CP58,$CV58),0)</f>
      </c>
      <c r="CH58" t="s">
        <v>54</v>
      </c>
      <c r="CI58" s="62"/>
      <c r="CJ58" s="65" t="str">
        <f>IF(SUM($CF58)=0,"",IF(SUM($CF58)=SUM($CG58),SUM($CF58),IF(UPPER($CH58)="MAX",$CG58,IF(UPPER($CH58)="CUSTOM",MIN(MAX(ROUND($CF58+$G58*($CI58),0),$CG58),$CF58),$CF58))))</f>
      </c>
      <c r="CK58" s="65" t="str">
        <f>ROUND(SUMIFS($CW58:$FS58,$CW$14:$FS$14,"*DSD*"),0)</f>
      </c>
      <c r="CL58" s="65" t="str">
        <f>MIN_DSD</f>
      </c>
      <c r="CM58" s="65" t="str">
        <f>COUNTIFS($CW$14:$FS$14,"*DSD*",$CW58:$FS58,"&gt;0")</f>
      </c>
      <c r="CN58"/>
      <c r="CO58" s="62"/>
      <c r="CP58" s="65" t="str">
        <f>IF(SUM($CK58)=0,"",IF(OR(SUM($CK58)=SUM($CL58),AND(SUM($CK58)=ROUND(SUM($G58)*(1-SUM($I58)),0),SUM($CQ58)=0)),SUM($CK58),IF(UPPER($CN58)="MAX",$CL58,IF(UPPER($CN58)="CUSTOM",MIN(MAX(ROUND($CK58+$G58*($CO58),0),$CL58),$CK58),$CK58))))</f>
      </c>
      <c r="CQ58" s="65" t="str">
        <f>ROUND(SUMIFS($CW58:$FS58,$CW$14:$FS$14,"*TA*"),0)</f>
      </c>
      <c r="CR58" s="65" t="str">
        <f>MIN_TA</f>
      </c>
      <c r="CS58" s="65" t="str">
        <f>COUNTIFS($CW$14:$FS$14,"*TA*",$CW58:$FS58,"&gt;0")</f>
      </c>
      <c r="CT58"/>
      <c r="CU58" s="62"/>
      <c r="CV58" s="65" t="str">
        <f>IF(SUM($CQ58)=0,"",IF(OR(SUM($CQ58)=SUM($CR58),AND(SUM($CQ58)=ROUND(SUM($G58)*(1-SUM($I58)),0),SUM($CK58)=0)),SUM($CQ58),IF(UPPER($CT58)="MAX",$CR58,IF(UPPER($CT58)="CUSTOM",MIN(MAX(ROUND($CQ58+$G58*($CU58),0),$CR58),$CQ58),$CQ58))))</f>
      </c>
      <c r="CW58" s="65"/>
      <c r="CX58" s="65"/>
      <c r="CY58" s="65"/>
      <c r="CZ58" s="65"/>
      <c r="DA58" s="65"/>
      <c r="DB58" s="65"/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65"/>
      <c r="DP58" s="65"/>
      <c r="DQ58" s="65"/>
      <c r="DR58" s="65"/>
      <c r="DS58" s="65"/>
      <c r="DT58" s="65"/>
      <c r="DU58" s="65"/>
      <c r="DV58" s="65"/>
      <c r="DW58" s="65"/>
      <c r="DX58" s="65"/>
      <c r="DY58" s="65"/>
      <c r="DZ58" s="65"/>
      <c r="EA58" s="65"/>
      <c r="EB58" s="65"/>
      <c r="EC58" s="65"/>
      <c r="ED58" s="65"/>
      <c r="EE58" s="65"/>
      <c r="EF58" s="65"/>
      <c r="EG58" s="65"/>
      <c r="EH58" s="65"/>
      <c r="EI58" s="65"/>
      <c r="EJ58" s="65"/>
      <c r="EK58" s="65"/>
      <c r="EL58" s="65"/>
      <c r="EM58" s="65"/>
      <c r="EN58" s="65"/>
      <c r="EO58" s="65"/>
      <c r="EP58" s="65"/>
      <c r="EQ58" s="65"/>
      <c r="ER58" s="65"/>
      <c r="ES58" s="65"/>
      <c r="ET58" s="65"/>
      <c r="EU58" s="65"/>
      <c r="EV58" s="65"/>
      <c r="EW58" s="65"/>
      <c r="EX58" s="65"/>
      <c r="EY58" s="65"/>
      <c r="EZ58" s="65"/>
      <c r="FA58" s="65"/>
      <c r="FB58" s="65"/>
      <c r="FC58" s="65"/>
      <c r="FD58" s="65"/>
      <c r="FE58" s="65"/>
      <c r="FF58" s="65"/>
      <c r="FG58" s="65"/>
      <c r="FH58" s="65"/>
      <c r="FI58" s="65"/>
      <c r="FJ58" s="65"/>
      <c r="FK58" s="65"/>
      <c r="FL58" s="65"/>
      <c r="FM58" s="65"/>
      <c r="FN58" s="65"/>
      <c r="FO58" s="65"/>
      <c r="FP58" s="65"/>
      <c r="FQ58" s="65"/>
      <c r="FR58" s="65"/>
      <c r="FS58" s="65"/>
    </row>
    <row r="59">
      <c r="A59" t="s">
        <v>94</v>
      </c>
      <c r="B59" t="s">
        <v>130</v>
      </c>
      <c r="C59" t="s">
        <v>114</v>
      </c>
      <c r="D59" t="s">
        <v>100</v>
      </c>
      <c r="E59"/>
      <c r="F59" t="str">
        <f>$A59&amp;IF($C59&lt;&gt;"","|"&amp;$C59,"")&amp;IF($D59&lt;&gt;"","|"&amp;$D59,"")&amp;IF($E59&lt;&gt;"","|"&amp;$E59,"")</f>
      </c>
      <c r="G59" s="65" t="n">
        <v>1</v>
      </c>
      <c r="H59" s="65" t="str">
        <f>SUM($CJ59,$CW59)</f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 t="n">
        <v>0.12924071082391</v>
      </c>
      <c r="AD59" s="62"/>
      <c r="AE59" s="62" t="n">
        <v>0.87075928917609</v>
      </c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5" t="str">
        <f>ROUND(SUM($CP59,$CV59),0)</f>
      </c>
      <c r="CG59" s="65" t="str">
        <f>ROUND(MAX($CP59,$CV59),0)</f>
      </c>
      <c r="CH59" t="s">
        <v>54</v>
      </c>
      <c r="CI59" s="62"/>
      <c r="CJ59" s="65" t="str">
        <f>IF(SUM($CF59)=0,"",IF(SUM($CF59)=SUM($CG59),SUM($CF59),IF(UPPER($CH59)="MAX",$CG59,IF(UPPER($CH59)="CUSTOM",MIN(MAX(ROUND($CF59+$G59*($CI59),0),$CG59),$CF59),$CF59))))</f>
      </c>
      <c r="CK59" s="65" t="str">
        <f>ROUND(SUMIFS($CW59:$FS59,$CW$14:$FS$14,"*DSD*"),0)</f>
      </c>
      <c r="CL59" s="65" t="str">
        <f>MIN_DSD</f>
      </c>
      <c r="CM59" s="65" t="str">
        <f>COUNTIFS($CW$14:$FS$14,"*DSD*",$CW59:$FS59,"&gt;0")</f>
      </c>
      <c r="CN59"/>
      <c r="CO59" s="62"/>
      <c r="CP59" s="65" t="str">
        <f>IF(SUM($CK59)=0,"",IF(OR(SUM($CK59)=SUM($CL59),AND(SUM($CK59)=ROUND(SUM($G59)*(1-SUM($I59)),0),SUM($CQ59)=0)),SUM($CK59),IF(UPPER($CN59)="MAX",$CL59,IF(UPPER($CN59)="CUSTOM",MIN(MAX(ROUND($CK59+$G59*($CO59),0),$CL59),$CK59),$CK59))))</f>
      </c>
      <c r="CQ59" s="65" t="str">
        <f>ROUND(SUMIFS($CW59:$FS59,$CW$14:$FS$14,"*TA*"),0)</f>
      </c>
      <c r="CR59" s="65" t="str">
        <f>MIN_TA</f>
      </c>
      <c r="CS59" s="65" t="str">
        <f>COUNTIFS($CW$14:$FS$14,"*TA*",$CW59:$FS59,"&gt;0")</f>
      </c>
      <c r="CT59"/>
      <c r="CU59" s="62"/>
      <c r="CV59" s="65" t="str">
        <f>IF(SUM($CQ59)=0,"",IF(OR(SUM($CQ59)=SUM($CR59),AND(SUM($CQ59)=ROUND(SUM($G59)*(1-SUM($I59)),0),SUM($CK59)=0)),SUM($CQ59),IF(UPPER($CT59)="MAX",$CR59,IF(UPPER($CT59)="CUSTOM",MIN(MAX(ROUND($CQ59+$G59*($CU59),0),$CR59),$CQ59),$CQ59))))</f>
      </c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65"/>
      <c r="FI59" s="65"/>
      <c r="FJ59" s="65"/>
      <c r="FK59" s="65"/>
      <c r="FL59" s="65"/>
      <c r="FM59" s="65"/>
      <c r="FN59" s="65"/>
      <c r="FO59" s="65"/>
      <c r="FP59" s="65"/>
      <c r="FQ59" s="65"/>
      <c r="FR59" s="65"/>
      <c r="FS59" s="65"/>
    </row>
    <row r="60">
      <c r="A60" t="s">
        <v>94</v>
      </c>
      <c r="B60" t="s">
        <v>131</v>
      </c>
      <c r="C60" t="s">
        <v>114</v>
      </c>
      <c r="D60" t="s">
        <v>99</v>
      </c>
      <c r="E60"/>
      <c r="F60" t="str">
        <f>$A60&amp;IF($C60&lt;&gt;"","|"&amp;$C60,"")&amp;IF($D60&lt;&gt;"","|"&amp;$D60,"")&amp;IF($E60&lt;&gt;"","|"&amp;$E60,"")</f>
      </c>
      <c r="G60" s="65" t="n">
        <v>1</v>
      </c>
      <c r="H60" s="65" t="str">
        <f>SUM($CJ60,$CW60)</f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 t="n">
        <v>0.111111111111111</v>
      </c>
      <c r="AD60" s="62"/>
      <c r="AE60" s="62" t="n">
        <v>0.888888888888889</v>
      </c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5" t="str">
        <f>ROUND(SUM($CP60,$CV60),0)</f>
      </c>
      <c r="CG60" s="65" t="str">
        <f>ROUND(MAX($CP60,$CV60),0)</f>
      </c>
      <c r="CH60" t="s">
        <v>54</v>
      </c>
      <c r="CI60" s="62"/>
      <c r="CJ60" s="65" t="str">
        <f>IF(SUM($CF60)=0,"",IF(SUM($CF60)=SUM($CG60),SUM($CF60),IF(UPPER($CH60)="MAX",$CG60,IF(UPPER($CH60)="CUSTOM",MIN(MAX(ROUND($CF60+$G60*($CI60),0),$CG60),$CF60),$CF60))))</f>
      </c>
      <c r="CK60" s="65" t="str">
        <f>ROUND(SUMIFS($CW60:$FS60,$CW$14:$FS$14,"*DSD*"),0)</f>
      </c>
      <c r="CL60" s="65" t="str">
        <f>MIN_DSD</f>
      </c>
      <c r="CM60" s="65" t="str">
        <f>COUNTIFS($CW$14:$FS$14,"*DSD*",$CW60:$FS60,"&gt;0")</f>
      </c>
      <c r="CN60"/>
      <c r="CO60" s="62"/>
      <c r="CP60" s="65" t="str">
        <f>IF(SUM($CK60)=0,"",IF(OR(SUM($CK60)=SUM($CL60),AND(SUM($CK60)=ROUND(SUM($G60)*(1-SUM($I60)),0),SUM($CQ60)=0)),SUM($CK60),IF(UPPER($CN60)="MAX",$CL60,IF(UPPER($CN60)="CUSTOM",MIN(MAX(ROUND($CK60+$G60*($CO60),0),$CL60),$CK60),$CK60))))</f>
      </c>
      <c r="CQ60" s="65" t="str">
        <f>ROUND(SUMIFS($CW60:$FS60,$CW$14:$FS$14,"*TA*"),0)</f>
      </c>
      <c r="CR60" s="65" t="str">
        <f>MIN_TA</f>
      </c>
      <c r="CS60" s="65" t="str">
        <f>COUNTIFS($CW$14:$FS$14,"*TA*",$CW60:$FS60,"&gt;0")</f>
      </c>
      <c r="CT60"/>
      <c r="CU60" s="62"/>
      <c r="CV60" s="65" t="str">
        <f>IF(SUM($CQ60)=0,"",IF(OR(SUM($CQ60)=SUM($CR60),AND(SUM($CQ60)=ROUND(SUM($G60)*(1-SUM($I60)),0),SUM($CK60)=0)),SUM($CQ60),IF(UPPER($CT60)="MAX",$CR60,IF(UPPER($CT60)="CUSTOM",MIN(MAX(ROUND($CQ60+$G60*($CU60),0),$CR60),$CQ60),$CQ60))))</f>
      </c>
      <c r="CW60" s="65"/>
      <c r="CX60" s="65"/>
      <c r="CY60" s="65"/>
      <c r="CZ60" s="65"/>
      <c r="DA60" s="65"/>
      <c r="DB60" s="65"/>
      <c r="DC60" s="65"/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65"/>
      <c r="DP60" s="65"/>
      <c r="DQ60" s="65"/>
      <c r="DR60" s="65"/>
      <c r="DS60" s="65"/>
      <c r="DT60" s="65"/>
      <c r="DU60" s="65"/>
      <c r="DV60" s="65"/>
      <c r="DW60" s="65"/>
      <c r="DX60" s="65"/>
      <c r="DY60" s="65"/>
      <c r="DZ60" s="65"/>
      <c r="EA60" s="65"/>
      <c r="EB60" s="65"/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R60" s="65"/>
      <c r="ES60" s="65"/>
      <c r="ET60" s="65"/>
      <c r="EU60" s="65"/>
      <c r="EV60" s="65"/>
      <c r="EW60" s="65"/>
      <c r="EX60" s="65"/>
      <c r="EY60" s="65"/>
      <c r="EZ60" s="65"/>
      <c r="FA60" s="65"/>
      <c r="FB60" s="65"/>
      <c r="FC60" s="65"/>
      <c r="FD60" s="65"/>
      <c r="FE60" s="65"/>
      <c r="FF60" s="65"/>
      <c r="FG60" s="65"/>
      <c r="FH60" s="65"/>
      <c r="FI60" s="65"/>
      <c r="FJ60" s="65"/>
      <c r="FK60" s="65"/>
      <c r="FL60" s="65"/>
      <c r="FM60" s="65"/>
      <c r="FN60" s="65"/>
      <c r="FO60" s="65"/>
      <c r="FP60" s="65"/>
      <c r="FQ60" s="65"/>
      <c r="FR60" s="65"/>
      <c r="FS60" s="65"/>
    </row>
    <row r="61">
      <c r="A61" t="s">
        <v>94</v>
      </c>
      <c r="B61" t="s">
        <v>131</v>
      </c>
      <c r="C61" t="s">
        <v>114</v>
      </c>
      <c r="D61" t="s">
        <v>100</v>
      </c>
      <c r="E61"/>
      <c r="F61" t="str">
        <f>$A61&amp;IF($C61&lt;&gt;"","|"&amp;$C61,"")&amp;IF($D61&lt;&gt;"","|"&amp;$D61,"")&amp;IF($E61&lt;&gt;"","|"&amp;$E61,"")</f>
      </c>
      <c r="G61" s="65" t="n">
        <v>1</v>
      </c>
      <c r="H61" s="65" t="str">
        <f>SUM($CJ61,$CW61)</f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 t="n">
        <v>0.161764705882353</v>
      </c>
      <c r="AD61" s="62"/>
      <c r="AE61" s="62" t="n">
        <v>0.838235294117647</v>
      </c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5" t="str">
        <f>ROUND(SUM($CP61,$CV61),0)</f>
      </c>
      <c r="CG61" s="65" t="str">
        <f>ROUND(MAX($CP61,$CV61),0)</f>
      </c>
      <c r="CH61" t="s">
        <v>54</v>
      </c>
      <c r="CI61" s="62"/>
      <c r="CJ61" s="65" t="str">
        <f>IF(SUM($CF61)=0,"",IF(SUM($CF61)=SUM($CG61),SUM($CF61),IF(UPPER($CH61)="MAX",$CG61,IF(UPPER($CH61)="CUSTOM",MIN(MAX(ROUND($CF61+$G61*($CI61),0),$CG61),$CF61),$CF61))))</f>
      </c>
      <c r="CK61" s="65" t="str">
        <f>ROUND(SUMIFS($CW61:$FS61,$CW$14:$FS$14,"*DSD*"),0)</f>
      </c>
      <c r="CL61" s="65" t="str">
        <f>MIN_DSD</f>
      </c>
      <c r="CM61" s="65" t="str">
        <f>COUNTIFS($CW$14:$FS$14,"*DSD*",$CW61:$FS61,"&gt;0")</f>
      </c>
      <c r="CN61"/>
      <c r="CO61" s="62"/>
      <c r="CP61" s="65" t="str">
        <f>IF(SUM($CK61)=0,"",IF(OR(SUM($CK61)=SUM($CL61),AND(SUM($CK61)=ROUND(SUM($G61)*(1-SUM($I61)),0),SUM($CQ61)=0)),SUM($CK61),IF(UPPER($CN61)="MAX",$CL61,IF(UPPER($CN61)="CUSTOM",MIN(MAX(ROUND($CK61+$G61*($CO61),0),$CL61),$CK61),$CK61))))</f>
      </c>
      <c r="CQ61" s="65" t="str">
        <f>ROUND(SUMIFS($CW61:$FS61,$CW$14:$FS$14,"*TA*"),0)</f>
      </c>
      <c r="CR61" s="65" t="str">
        <f>MIN_TA</f>
      </c>
      <c r="CS61" s="65" t="str">
        <f>COUNTIFS($CW$14:$FS$14,"*TA*",$CW61:$FS61,"&gt;0")</f>
      </c>
      <c r="CT61"/>
      <c r="CU61" s="62"/>
      <c r="CV61" s="65" t="str">
        <f>IF(SUM($CQ61)=0,"",IF(OR(SUM($CQ61)=SUM($CR61),AND(SUM($CQ61)=ROUND(SUM($G61)*(1-SUM($I61)),0),SUM($CK61)=0)),SUM($CQ61),IF(UPPER($CT61)="MAX",$CR61,IF(UPPER($CT61)="CUSTOM",MIN(MAX(ROUND($CQ61+$G61*($CU61),0),$CR61),$CQ61),$CQ61))))</f>
      </c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/>
      <c r="ES61" s="65"/>
      <c r="ET61" s="65"/>
      <c r="EU61" s="65"/>
      <c r="EV61" s="65"/>
      <c r="EW61" s="65"/>
      <c r="EX61" s="65"/>
      <c r="EY61" s="65"/>
      <c r="EZ61" s="65"/>
      <c r="FA61" s="65"/>
      <c r="FB61" s="65"/>
      <c r="FC61" s="65"/>
      <c r="FD61" s="65"/>
      <c r="FE61" s="65"/>
      <c r="FF61" s="65"/>
      <c r="FG61" s="65"/>
      <c r="FH61" s="65"/>
      <c r="FI61" s="65"/>
      <c r="FJ61" s="65"/>
      <c r="FK61" s="65"/>
      <c r="FL61" s="65"/>
      <c r="FM61" s="65"/>
      <c r="FN61" s="65"/>
      <c r="FO61" s="65"/>
      <c r="FP61" s="65"/>
      <c r="FQ61" s="65"/>
      <c r="FR61" s="65"/>
      <c r="FS61" s="65"/>
    </row>
    <row r="62">
      <c r="A62" t="s">
        <v>132</v>
      </c>
      <c r="B62" t="s">
        <v>133</v>
      </c>
      <c r="C62"/>
      <c r="D62"/>
      <c r="E62"/>
      <c r="F62" t="str">
        <f>$A62&amp;IF($C62&lt;&gt;"","|"&amp;$C62,"")&amp;IF($D62&lt;&gt;"","|"&amp;$D62,"")&amp;IF($E62&lt;&gt;"","|"&amp;$E62,"")</f>
      </c>
      <c r="G62" s="65" t="n">
        <v>811</v>
      </c>
      <c r="H62" s="65" t="str">
        <f>SUM($CJ62,$CW62)</f>
      </c>
      <c r="I62" s="62"/>
      <c r="J62" s="62"/>
      <c r="K62" s="62" t="n">
        <v>0.12979683972912</v>
      </c>
      <c r="L62" s="62"/>
      <c r="M62" s="62"/>
      <c r="N62" s="62"/>
      <c r="O62" s="62"/>
      <c r="P62" s="62"/>
      <c r="Q62" s="62" t="n">
        <v>0.308126410835214</v>
      </c>
      <c r="R62" s="62" t="n">
        <v>0.0400677200902935</v>
      </c>
      <c r="S62" s="62"/>
      <c r="T62" s="62"/>
      <c r="U62" s="62" t="n">
        <v>0.0502257336343115</v>
      </c>
      <c r="V62" s="62" t="n">
        <v>0.0101580135440181</v>
      </c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 t="n">
        <v>0.461625282167043</v>
      </c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5" t="str">
        <f>ROUND(SUM($CP62,$CV62),0)</f>
      </c>
      <c r="CG62" s="65" t="str">
        <f>ROUND(MAX($CP62,$CV62),0)</f>
      </c>
      <c r="CH62"/>
      <c r="CI62" s="62"/>
      <c r="CJ62" s="65" t="str">
        <f>IF(SUM($CF62)=0,"",IF(SUM($CF62)=SUM($CG62),SUM($CF62),IF(UPPER($CH62)="MAX",$CG62,IF(UPPER($CH62)="CUSTOM",MIN(MAX(ROUND($CF62+$G62*($CI62),0),$CG62),$CF62),$CF62))))</f>
      </c>
      <c r="CK62" s="65" t="str">
        <f>ROUND(SUMIFS($CW62:$FS62,$CW$14:$FS$14,"*DSD*"),0)</f>
      </c>
      <c r="CL62" s="65" t="str">
        <f>MIN_DSD</f>
      </c>
      <c r="CM62" s="65" t="str">
        <f>COUNTIFS($CW$14:$FS$14,"*DSD*",$CW62:$FS62,"&gt;0")</f>
      </c>
      <c r="CN62" t="s">
        <v>54</v>
      </c>
      <c r="CO62" s="62"/>
      <c r="CP62" s="65" t="str">
        <f>IF(SUM($CK62)=0,"",IF(OR(SUM($CK62)=SUM($CL62),AND(SUM($CK62)=ROUND(SUM($G62)*(1-SUM($I62)),0),SUM($CQ62)=0)),SUM($CK62),IF(UPPER($CN62)="MAX",$CL62,IF(UPPER($CN62)="CUSTOM",MIN(MAX(ROUND($CK62+$G62*($CO62),0),$CL62),$CK62),$CK62))))</f>
      </c>
      <c r="CQ62" s="65" t="str">
        <f>ROUND(SUMIFS($CW62:$FS62,$CW$14:$FS$14,"*TA*"),0)</f>
      </c>
      <c r="CR62" s="65" t="str">
        <f>MIN_TA</f>
      </c>
      <c r="CS62" s="65" t="str">
        <f>COUNTIFS($CW$14:$FS$14,"*TA*",$CW62:$FS62,"&gt;0")</f>
      </c>
      <c r="CT62"/>
      <c r="CU62" s="62"/>
      <c r="CV62" s="65" t="str">
        <f>IF(SUM($CQ62)=0,"",IF(OR(SUM($CQ62)=SUM($CR62),AND(SUM($CQ62)=ROUND(SUM($G62)*(1-SUM($I62)),0),SUM($CK62)=0)),SUM($CQ62),IF(UPPER($CT62)="MAX",$CR62,IF(UPPER($CT62)="CUSTOM",MIN(MAX(ROUND($CQ62+$G62*($CU62),0),$CR62),$CQ62),$CQ62))))</f>
      </c>
      <c r="CW62" s="65"/>
      <c r="CX62" s="65"/>
      <c r="CY62" s="65"/>
      <c r="CZ62" s="65"/>
      <c r="DA62" s="65"/>
      <c r="DB62" s="65"/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5"/>
      <c r="DS62" s="65"/>
      <c r="DT62" s="65"/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/>
      <c r="ES62" s="65"/>
      <c r="ET62" s="65"/>
      <c r="EU62" s="65"/>
      <c r="EV62" s="65"/>
      <c r="EW62" s="65"/>
      <c r="EX62" s="65"/>
      <c r="EY62" s="65"/>
      <c r="EZ62" s="65"/>
      <c r="FA62" s="65"/>
      <c r="FB62" s="65"/>
      <c r="FC62" s="65"/>
      <c r="FD62" s="65"/>
      <c r="FE62" s="65"/>
      <c r="FF62" s="65"/>
      <c r="FG62" s="65"/>
      <c r="FH62" s="65"/>
      <c r="FI62" s="65"/>
      <c r="FJ62" s="65"/>
      <c r="FK62" s="65"/>
      <c r="FL62" s="65"/>
      <c r="FM62" s="65"/>
      <c r="FN62" s="65"/>
      <c r="FO62" s="65"/>
      <c r="FP62" s="65"/>
      <c r="FQ62" s="65"/>
      <c r="FR62" s="65"/>
      <c r="FS62" s="65"/>
    </row>
    <row r="63">
      <c r="A63" t="s">
        <v>132</v>
      </c>
      <c r="B63" t="s">
        <v>134</v>
      </c>
      <c r="C63"/>
      <c r="D63"/>
      <c r="E63"/>
      <c r="F63" t="str">
        <f>$A63&amp;IF($C63&lt;&gt;"","|"&amp;$C63,"")&amp;IF($D63&lt;&gt;"","|"&amp;$D63,"")&amp;IF($E63&lt;&gt;"","|"&amp;$E63,"")</f>
      </c>
      <c r="G63" s="65" t="n">
        <v>59</v>
      </c>
      <c r="H63" s="65" t="str">
        <f>SUM($CJ63,$CW63)</f>
      </c>
      <c r="I63" s="62"/>
      <c r="J63" s="62"/>
      <c r="K63" s="62" t="n">
        <v>0.130177514792899</v>
      </c>
      <c r="L63" s="62"/>
      <c r="M63" s="62"/>
      <c r="N63" s="62"/>
      <c r="O63" s="62"/>
      <c r="P63" s="62"/>
      <c r="Q63" s="62" t="n">
        <v>0.307692307692308</v>
      </c>
      <c r="R63" s="62" t="n">
        <v>0.0399408284023669</v>
      </c>
      <c r="S63" s="62"/>
      <c r="T63" s="62"/>
      <c r="U63" s="62" t="n">
        <v>0.0502958579881657</v>
      </c>
      <c r="V63" s="62" t="n">
        <v>0.0103550295857988</v>
      </c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 t="n">
        <v>0.461538461538462</v>
      </c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5" t="str">
        <f>ROUND(SUM($CP63,$CV63),0)</f>
      </c>
      <c r="CG63" s="65" t="str">
        <f>ROUND(MAX($CP63,$CV63),0)</f>
      </c>
      <c r="CH63"/>
      <c r="CI63" s="62"/>
      <c r="CJ63" s="65" t="str">
        <f>IF(SUM($CF63)=0,"",IF(SUM($CF63)=SUM($CG63),SUM($CF63),IF(UPPER($CH63)="MAX",$CG63,IF(UPPER($CH63)="CUSTOM",MIN(MAX(ROUND($CF63+$G63*($CI63),0),$CG63),$CF63),$CF63))))</f>
      </c>
      <c r="CK63" s="65" t="str">
        <f>ROUND(SUMIFS($CW63:$FS63,$CW$14:$FS$14,"*DSD*"),0)</f>
      </c>
      <c r="CL63" s="65" t="str">
        <f>MIN_DSD</f>
      </c>
      <c r="CM63" s="65" t="str">
        <f>COUNTIFS($CW$14:$FS$14,"*DSD*",$CW63:$FS63,"&gt;0")</f>
      </c>
      <c r="CN63" t="s">
        <v>54</v>
      </c>
      <c r="CO63" s="62"/>
      <c r="CP63" s="65" t="str">
        <f>IF(SUM($CK63)=0,"",IF(OR(SUM($CK63)=SUM($CL63),AND(SUM($CK63)=ROUND(SUM($G63)*(1-SUM($I63)),0),SUM($CQ63)=0)),SUM($CK63),IF(UPPER($CN63)="MAX",$CL63,IF(UPPER($CN63)="CUSTOM",MIN(MAX(ROUND($CK63+$G63*($CO63),0),$CL63),$CK63),$CK63))))</f>
      </c>
      <c r="CQ63" s="65" t="str">
        <f>ROUND(SUMIFS($CW63:$FS63,$CW$14:$FS$14,"*TA*"),0)</f>
      </c>
      <c r="CR63" s="65" t="str">
        <f>MIN_TA</f>
      </c>
      <c r="CS63" s="65" t="str">
        <f>COUNTIFS($CW$14:$FS$14,"*TA*",$CW63:$FS63,"&gt;0")</f>
      </c>
      <c r="CT63"/>
      <c r="CU63" s="62"/>
      <c r="CV63" s="65" t="str">
        <f>IF(SUM($CQ63)=0,"",IF(OR(SUM($CQ63)=SUM($CR63),AND(SUM($CQ63)=ROUND(SUM($G63)*(1-SUM($I63)),0),SUM($CK63)=0)),SUM($CQ63),IF(UPPER($CT63)="MAX",$CR63,IF(UPPER($CT63)="CUSTOM",MIN(MAX(ROUND($CQ63+$G63*($CU63),0),$CR63),$CQ63),$CQ63))))</f>
      </c>
      <c r="CW63" s="65"/>
      <c r="CX63" s="65"/>
      <c r="CY63" s="65"/>
      <c r="CZ63" s="65"/>
      <c r="DA63" s="65"/>
      <c r="DB63" s="65"/>
      <c r="DC63" s="65"/>
      <c r="DD63" s="65"/>
      <c r="DE63" s="65"/>
      <c r="DF63" s="65"/>
      <c r="DG63" s="65"/>
      <c r="DH63" s="65"/>
      <c r="DI63" s="65"/>
      <c r="DJ63" s="65"/>
      <c r="DK63" s="65"/>
      <c r="DL63" s="65"/>
      <c r="DM63" s="65"/>
      <c r="DN63" s="65"/>
      <c r="DO63" s="65"/>
      <c r="DP63" s="65"/>
      <c r="DQ63" s="65"/>
      <c r="DR63" s="65"/>
      <c r="DS63" s="65"/>
      <c r="DT63" s="65"/>
      <c r="DU63" s="65"/>
      <c r="DV63" s="65"/>
      <c r="DW63" s="65"/>
      <c r="DX63" s="65"/>
      <c r="DY63" s="65"/>
      <c r="DZ63" s="65"/>
      <c r="EA63" s="65"/>
      <c r="EB63" s="65"/>
      <c r="EC63" s="65"/>
      <c r="ED63" s="65"/>
      <c r="EE63" s="65"/>
      <c r="EF63" s="65"/>
      <c r="EG63" s="65"/>
      <c r="EH63" s="65"/>
      <c r="EI63" s="65"/>
      <c r="EJ63" s="65"/>
      <c r="EK63" s="65"/>
      <c r="EL63" s="65"/>
      <c r="EM63" s="65"/>
      <c r="EN63" s="65"/>
      <c r="EO63" s="65"/>
      <c r="EP63" s="65"/>
      <c r="EQ63" s="65"/>
      <c r="ER63" s="65"/>
      <c r="ES63" s="65"/>
      <c r="ET63" s="65"/>
      <c r="EU63" s="65"/>
      <c r="EV63" s="65"/>
      <c r="EW63" s="65"/>
      <c r="EX63" s="65"/>
      <c r="EY63" s="65"/>
      <c r="EZ63" s="65"/>
      <c r="FA63" s="65"/>
      <c r="FB63" s="65"/>
      <c r="FC63" s="65"/>
      <c r="FD63" s="65"/>
      <c r="FE63" s="65"/>
      <c r="FF63" s="65"/>
      <c r="FG63" s="65"/>
      <c r="FH63" s="65"/>
      <c r="FI63" s="65"/>
      <c r="FJ63" s="65"/>
      <c r="FK63" s="65"/>
      <c r="FL63" s="65"/>
      <c r="FM63" s="65"/>
      <c r="FN63" s="65"/>
      <c r="FO63" s="65"/>
      <c r="FP63" s="65"/>
      <c r="FQ63" s="65"/>
      <c r="FR63" s="65"/>
      <c r="FS63" s="65"/>
    </row>
    <row r="64">
      <c r="A64" t="s">
        <v>132</v>
      </c>
      <c r="B64" t="s">
        <v>95</v>
      </c>
      <c r="C64"/>
      <c r="D64"/>
      <c r="E64" t="s">
        <v>96</v>
      </c>
      <c r="F64" t="str">
        <f>$A64&amp;IF($C64&lt;&gt;"","|"&amp;$C64,"")&amp;IF($D64&lt;&gt;"","|"&amp;$D64,"")&amp;IF($E64&lt;&gt;"","|"&amp;$E64,"")</f>
      </c>
      <c r="G64" s="65" t="n">
        <v>1</v>
      </c>
      <c r="H64" s="65" t="str">
        <f>SUM($CJ64,$CW64)</f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5" t="str">
        <f>ROUND(SUM($CP64,$CV64),0)</f>
      </c>
      <c r="CG64" s="65" t="str">
        <f>ROUND(MAX($CP64,$CV64),0)</f>
      </c>
      <c r="CH64"/>
      <c r="CI64" s="62"/>
      <c r="CJ64" s="65" t="str">
        <f>IF(SUM($CF64)=0,"",IF(SUM($CF64)=SUM($CG64),SUM($CF64),IF(UPPER($CH64)="MAX",$CG64,IF(UPPER($CH64)="CUSTOM",MIN(MAX(ROUND($CF64+$G64*($CI64),0),$CG64),$CF64),$CF64))))</f>
      </c>
      <c r="CK64" s="65" t="str">
        <f>ROUND(SUMIFS($CW64:$FS64,$CW$14:$FS$14,"*DSD*"),0)</f>
      </c>
      <c r="CL64" s="65" t="str">
        <f>MIN_DSD</f>
      </c>
      <c r="CM64" s="65" t="str">
        <f>COUNTIFS($CW$14:$FS$14,"*DSD*",$CW64:$FS64,"&gt;0")</f>
      </c>
      <c r="CN64"/>
      <c r="CO64" s="62"/>
      <c r="CP64" s="65" t="str">
        <f>IF(SUM($CK64)=0,"",IF(OR(SUM($CK64)=SUM($CL64),AND(SUM($CK64)=ROUND(SUM($G64)*(1-SUM($I64)),0),SUM($CQ64)=0)),SUM($CK64),IF(UPPER($CN64)="MAX",$CL64,IF(UPPER($CN64)="CUSTOM",MIN(MAX(ROUND($CK64+$G64*($CO64),0),$CL64),$CK64),$CK64))))</f>
      </c>
      <c r="CQ64" s="65" t="str">
        <f>ROUND(SUMIFS($CW64:$FS64,$CW$14:$FS$14,"*TA*"),0)</f>
      </c>
      <c r="CR64" s="65" t="str">
        <f>MIN_TA</f>
      </c>
      <c r="CS64" s="65" t="str">
        <f>COUNTIFS($CW$14:$FS$14,"*TA*",$CW64:$FS64,"&gt;0")</f>
      </c>
      <c r="CT64"/>
      <c r="CU64" s="62"/>
      <c r="CV64" s="65" t="str">
        <f>IF(SUM($CQ64)=0,"",IF(OR(SUM($CQ64)=SUM($CR64),AND(SUM($CQ64)=ROUND(SUM($G64)*(1-SUM($I64)),0),SUM($CK64)=0)),SUM($CQ64),IF(UPPER($CT64)="MAX",$CR64,IF(UPPER($CT64)="CUSTOM",MIN(MAX(ROUND($CQ64+$G64*($CU64),0),$CR64),$CQ64),$CQ64))))</f>
      </c>
      <c r="CW64" s="65"/>
      <c r="CX64" s="65"/>
      <c r="CY64" s="65"/>
      <c r="CZ64" s="65"/>
      <c r="DA64" s="65"/>
      <c r="DB64" s="65"/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65"/>
      <c r="DP64" s="65"/>
      <c r="DQ64" s="65"/>
      <c r="DR64" s="65"/>
      <c r="DS64" s="65"/>
      <c r="DT64" s="65"/>
      <c r="DU64" s="65"/>
      <c r="DV64" s="65"/>
      <c r="DW64" s="65"/>
      <c r="DX64" s="65"/>
      <c r="DY64" s="65"/>
      <c r="DZ64" s="65"/>
      <c r="EA64" s="65"/>
      <c r="EB64" s="65"/>
      <c r="EC64" s="65"/>
      <c r="ED64" s="65"/>
      <c r="EE64" s="65"/>
      <c r="EF64" s="65"/>
      <c r="EG64" s="65"/>
      <c r="EH64" s="65"/>
      <c r="EI64" s="65"/>
      <c r="EJ64" s="65"/>
      <c r="EK64" s="65"/>
      <c r="EL64" s="65"/>
      <c r="EM64" s="65"/>
      <c r="EN64" s="65"/>
      <c r="EO64" s="65"/>
      <c r="EP64" s="65"/>
      <c r="EQ64" s="65"/>
      <c r="ER64" s="65"/>
      <c r="ES64" s="65"/>
      <c r="ET64" s="65"/>
      <c r="EU64" s="65"/>
      <c r="EV64" s="65"/>
      <c r="EW64" s="65"/>
      <c r="EX64" s="65"/>
      <c r="EY64" s="65"/>
      <c r="EZ64" s="65"/>
      <c r="FA64" s="65"/>
      <c r="FB64" s="65"/>
      <c r="FC64" s="65"/>
      <c r="FD64" s="65"/>
      <c r="FE64" s="65"/>
      <c r="FF64" s="65"/>
      <c r="FG64" s="65"/>
      <c r="FH64" s="65"/>
      <c r="FI64" s="65"/>
      <c r="FJ64" s="65"/>
      <c r="FK64" s="65"/>
      <c r="FL64" s="65"/>
      <c r="FM64" s="65"/>
      <c r="FN64" s="65"/>
      <c r="FO64" s="65"/>
      <c r="FP64" s="65"/>
      <c r="FQ64" s="65"/>
      <c r="FR64" s="65"/>
      <c r="FS64" s="65"/>
    </row>
    <row r="65">
      <c r="A65" t="s">
        <v>132</v>
      </c>
      <c r="B65" t="s">
        <v>95</v>
      </c>
      <c r="C65"/>
      <c r="D65"/>
      <c r="E65" t="s">
        <v>135</v>
      </c>
      <c r="F65" t="str">
        <f>$A65&amp;IF($C65&lt;&gt;"","|"&amp;$C65,"")&amp;IF($D65&lt;&gt;"","|"&amp;$D65,"")&amp;IF($E65&lt;&gt;"","|"&amp;$E65,"")</f>
      </c>
      <c r="G65" s="65" t="n">
        <v>2</v>
      </c>
      <c r="H65" s="65" t="str">
        <f>SUM($CJ65,$CW65)</f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5" t="str">
        <f>ROUND(SUM($CP65,$CV65),0)</f>
      </c>
      <c r="CG65" s="65" t="str">
        <f>ROUND(MAX($CP65,$CV65),0)</f>
      </c>
      <c r="CH65"/>
      <c r="CI65" s="62"/>
      <c r="CJ65" s="65" t="str">
        <f>IF(SUM($CF65)=0,"",IF(SUM($CF65)=SUM($CG65),SUM($CF65),IF(UPPER($CH65)="MAX",$CG65,IF(UPPER($CH65)="CUSTOM",MIN(MAX(ROUND($CF65+$G65*($CI65),0),$CG65),$CF65),$CF65))))</f>
      </c>
      <c r="CK65" s="65" t="str">
        <f>ROUND(SUMIFS($CW65:$FS65,$CW$14:$FS$14,"*DSD*"),0)</f>
      </c>
      <c r="CL65" s="65" t="str">
        <f>MIN_DSD</f>
      </c>
      <c r="CM65" s="65" t="str">
        <f>COUNTIFS($CW$14:$FS$14,"*DSD*",$CW65:$FS65,"&gt;0")</f>
      </c>
      <c r="CN65"/>
      <c r="CO65" s="62"/>
      <c r="CP65" s="65" t="str">
        <f>IF(SUM($CK65)=0,"",IF(OR(SUM($CK65)=SUM($CL65),AND(SUM($CK65)=ROUND(SUM($G65)*(1-SUM($I65)),0),SUM($CQ65)=0)),SUM($CK65),IF(UPPER($CN65)="MAX",$CL65,IF(UPPER($CN65)="CUSTOM",MIN(MAX(ROUND($CK65+$G65*($CO65),0),$CL65),$CK65),$CK65))))</f>
      </c>
      <c r="CQ65" s="65" t="str">
        <f>ROUND(SUMIFS($CW65:$FS65,$CW$14:$FS$14,"*TA*"),0)</f>
      </c>
      <c r="CR65" s="65" t="str">
        <f>MIN_TA</f>
      </c>
      <c r="CS65" s="65" t="str">
        <f>COUNTIFS($CW$14:$FS$14,"*TA*",$CW65:$FS65,"&gt;0")</f>
      </c>
      <c r="CT65"/>
      <c r="CU65" s="62"/>
      <c r="CV65" s="65" t="str">
        <f>IF(SUM($CQ65)=0,"",IF(OR(SUM($CQ65)=SUM($CR65),AND(SUM($CQ65)=ROUND(SUM($G65)*(1-SUM($I65)),0),SUM($CK65)=0)),SUM($CQ65),IF(UPPER($CT65)="MAX",$CR65,IF(UPPER($CT65)="CUSTOM",MIN(MAX(ROUND($CQ65+$G65*($CU65),0),$CR65),$CQ65),$CQ65))))</f>
      </c>
      <c r="CW65" s="65"/>
      <c r="CX65" s="65"/>
      <c r="CY65" s="65"/>
      <c r="CZ65" s="65"/>
      <c r="DA65" s="65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DM65" s="65"/>
      <c r="DN65" s="65"/>
      <c r="DO65" s="65"/>
      <c r="DP65" s="65"/>
      <c r="DQ65" s="65"/>
      <c r="DR65" s="65"/>
      <c r="DS65" s="65"/>
      <c r="DT65" s="65"/>
      <c r="DU65" s="65"/>
      <c r="DV65" s="65"/>
      <c r="DW65" s="65"/>
      <c r="DX65" s="65"/>
      <c r="DY65" s="65"/>
      <c r="DZ65" s="65"/>
      <c r="EA65" s="65"/>
      <c r="EB65" s="65"/>
      <c r="EC65" s="65"/>
      <c r="ED65" s="65"/>
      <c r="EE65" s="65"/>
      <c r="EF65" s="65"/>
      <c r="EG65" s="65"/>
      <c r="EH65" s="65"/>
      <c r="EI65" s="65"/>
      <c r="EJ65" s="65"/>
      <c r="EK65" s="65"/>
      <c r="EL65" s="65"/>
      <c r="EM65" s="65"/>
      <c r="EN65" s="65"/>
      <c r="EO65" s="65"/>
      <c r="EP65" s="65"/>
      <c r="EQ65" s="65"/>
      <c r="ER65" s="65"/>
      <c r="ES65" s="65"/>
      <c r="ET65" s="65"/>
      <c r="EU65" s="65"/>
      <c r="EV65" s="65"/>
      <c r="EW65" s="65"/>
      <c r="EX65" s="65"/>
      <c r="EY65" s="65"/>
      <c r="EZ65" s="65"/>
      <c r="FA65" s="65"/>
      <c r="FB65" s="65"/>
      <c r="FC65" s="65"/>
      <c r="FD65" s="65"/>
      <c r="FE65" s="65"/>
      <c r="FF65" s="65"/>
      <c r="FG65" s="65"/>
      <c r="FH65" s="65"/>
      <c r="FI65" s="65"/>
      <c r="FJ65" s="65"/>
      <c r="FK65" s="65"/>
      <c r="FL65" s="65"/>
      <c r="FM65" s="65"/>
      <c r="FN65" s="65"/>
      <c r="FO65" s="65"/>
      <c r="FP65" s="65"/>
      <c r="FQ65" s="65"/>
      <c r="FR65" s="65"/>
      <c r="FS65" s="65"/>
    </row>
    <row r="66">
      <c r="A66" t="s">
        <v>132</v>
      </c>
      <c r="B66" t="s">
        <v>97</v>
      </c>
      <c r="C66" t="s">
        <v>103</v>
      </c>
      <c r="D66" t="s">
        <v>99</v>
      </c>
      <c r="E66"/>
      <c r="F66" t="str">
        <f>$A66&amp;IF($C66&lt;&gt;"","|"&amp;$C66,"")&amp;IF($D66&lt;&gt;"","|"&amp;$D66,"")&amp;IF($E66&lt;&gt;"","|"&amp;$E66,"")</f>
      </c>
      <c r="G66" s="65" t="n">
        <v>9154</v>
      </c>
      <c r="H66" s="65" t="str">
        <f>SUM($CJ66,$CW66)</f>
      </c>
      <c r="I66" s="62"/>
      <c r="J66" s="62"/>
      <c r="K66" s="62" t="n">
        <v>0.0199869295283738</v>
      </c>
      <c r="L66" s="62"/>
      <c r="M66" s="62"/>
      <c r="N66" s="62"/>
      <c r="O66" s="62"/>
      <c r="P66" s="62"/>
      <c r="Q66" s="62" t="n">
        <v>0.212013941836401</v>
      </c>
      <c r="R66" s="62"/>
      <c r="S66" s="62"/>
      <c r="T66" s="62"/>
      <c r="U66" s="62"/>
      <c r="V66" s="62"/>
      <c r="W66" s="62" t="n">
        <v>0.179991286352249</v>
      </c>
      <c r="X66" s="62"/>
      <c r="Y66" s="62"/>
      <c r="Z66" s="62"/>
      <c r="AA66" s="62"/>
      <c r="AB66" s="62"/>
      <c r="AC66" s="62" t="n">
        <v>0.270014159677595</v>
      </c>
      <c r="AD66" s="62"/>
      <c r="AE66" s="62"/>
      <c r="AF66" s="62"/>
      <c r="AG66" s="62" t="n">
        <v>0.317993682605381</v>
      </c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5" t="str">
        <f>ROUND(SUM($CP66,$CV66),0)</f>
      </c>
      <c r="CG66" s="65" t="str">
        <f>ROUND(MAX($CP66,$CV66),0)</f>
      </c>
      <c r="CH66" t="s">
        <v>54</v>
      </c>
      <c r="CI66" s="62"/>
      <c r="CJ66" s="65" t="str">
        <f>IF(SUM($CF66)=0,"",IF(SUM($CF66)=SUM($CG66),SUM($CF66),IF(UPPER($CH66)="MAX",$CG66,IF(UPPER($CH66)="CUSTOM",MIN(MAX(ROUND($CF66+$G66*($CI66),0),$CG66),$CF66),$CF66))))</f>
      </c>
      <c r="CK66" s="65" t="str">
        <f>ROUND(SUMIFS($CW66:$FS66,$CW$14:$FS$14,"*DSD*"),0)</f>
      </c>
      <c r="CL66" s="65" t="str">
        <f>MIN_DSD</f>
      </c>
      <c r="CM66" s="65" t="str">
        <f>COUNTIFS($CW$14:$FS$14,"*DSD*",$CW66:$FS66,"&gt;0")</f>
      </c>
      <c r="CN66" t="s">
        <v>54</v>
      </c>
      <c r="CO66" s="62"/>
      <c r="CP66" s="65" t="str">
        <f>IF(SUM($CK66)=0,"",IF(OR(SUM($CK66)=SUM($CL66),AND(SUM($CK66)=ROUND(SUM($G66)*(1-SUM($I66)),0),SUM($CQ66)=0)),SUM($CK66),IF(UPPER($CN66)="MAX",$CL66,IF(UPPER($CN66)="CUSTOM",MIN(MAX(ROUND($CK66+$G66*($CO66),0),$CL66),$CK66),$CK66))))</f>
      </c>
      <c r="CQ66" s="65" t="str">
        <f>ROUND(SUMIFS($CW66:$FS66,$CW$14:$FS$14,"*TA*"),0)</f>
      </c>
      <c r="CR66" s="65" t="str">
        <f>MIN_TA</f>
      </c>
      <c r="CS66" s="65" t="str">
        <f>COUNTIFS($CW$14:$FS$14,"*TA*",$CW66:$FS66,"&gt;0")</f>
      </c>
      <c r="CT66"/>
      <c r="CU66" s="62"/>
      <c r="CV66" s="65" t="str">
        <f>IF(SUM($CQ66)=0,"",IF(OR(SUM($CQ66)=SUM($CR66),AND(SUM($CQ66)=ROUND(SUM($G66)*(1-SUM($I66)),0),SUM($CK66)=0)),SUM($CQ66),IF(UPPER($CT66)="MAX",$CR66,IF(UPPER($CT66)="CUSTOM",MIN(MAX(ROUND($CQ66+$G66*($CU66),0),$CR66),$CQ66),$CQ66))))</f>
      </c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65"/>
      <c r="FI66" s="65"/>
      <c r="FJ66" s="65"/>
      <c r="FK66" s="65"/>
      <c r="FL66" s="65"/>
      <c r="FM66" s="65"/>
      <c r="FN66" s="65"/>
      <c r="FO66" s="65"/>
      <c r="FP66" s="65"/>
      <c r="FQ66" s="65"/>
      <c r="FR66" s="65"/>
      <c r="FS66" s="65"/>
    </row>
    <row r="67">
      <c r="A67" t="s">
        <v>132</v>
      </c>
      <c r="B67" t="s">
        <v>97</v>
      </c>
      <c r="C67" t="s">
        <v>98</v>
      </c>
      <c r="D67" t="s">
        <v>99</v>
      </c>
      <c r="E67"/>
      <c r="F67" t="str">
        <f>$A67&amp;IF($C67&lt;&gt;"","|"&amp;$C67,"")&amp;IF($D67&lt;&gt;"","|"&amp;$D67,"")&amp;IF($E67&lt;&gt;"","|"&amp;$E67,"")</f>
      </c>
      <c r="G67" s="65" t="n">
        <v>945</v>
      </c>
      <c r="H67" s="65" t="str">
        <f>SUM($CJ67,$CW67)</f>
      </c>
      <c r="I67" s="62"/>
      <c r="J67" s="62"/>
      <c r="K67" s="62" t="n">
        <v>0.0186274509803922</v>
      </c>
      <c r="L67" s="62" t="n">
        <v>0.0431372549019608</v>
      </c>
      <c r="M67" s="62" t="n">
        <v>0.0431372549019608</v>
      </c>
      <c r="N67" s="62"/>
      <c r="O67" s="62"/>
      <c r="P67" s="62" t="n">
        <v>0.162745098039216</v>
      </c>
      <c r="Q67" s="62" t="n">
        <v>0.251960784313725</v>
      </c>
      <c r="R67" s="62" t="n">
        <v>0.0303921568627451</v>
      </c>
      <c r="S67" s="62"/>
      <c r="T67" s="62"/>
      <c r="U67" s="62" t="n">
        <v>0.0284313725490196</v>
      </c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 t="n">
        <v>0.37843137254902</v>
      </c>
      <c r="AH67" s="62"/>
      <c r="AI67" s="62"/>
      <c r="AJ67" s="62"/>
      <c r="AK67" s="62" t="n">
        <v>0.0431372549019608</v>
      </c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5" t="str">
        <f>ROUND(SUM($CP67,$CV67),0)</f>
      </c>
      <c r="CG67" s="65" t="str">
        <f>ROUND(MAX($CP67,$CV67),0)</f>
      </c>
      <c r="CH67"/>
      <c r="CI67" s="62"/>
      <c r="CJ67" s="65" t="str">
        <f>IF(SUM($CF67)=0,"",IF(SUM($CF67)=SUM($CG67),SUM($CF67),IF(UPPER($CH67)="MAX",$CG67,IF(UPPER($CH67)="CUSTOM",MIN(MAX(ROUND($CF67+$G67*($CI67),0),$CG67),$CF67),$CF67))))</f>
      </c>
      <c r="CK67" s="65" t="str">
        <f>ROUND(SUMIFS($CW67:$FS67,$CW$14:$FS$14,"*DSD*"),0)</f>
      </c>
      <c r="CL67" s="65" t="str">
        <f>MIN_DSD</f>
      </c>
      <c r="CM67" s="65" t="str">
        <f>COUNTIFS($CW$14:$FS$14,"*DSD*",$CW67:$FS67,"&gt;0")</f>
      </c>
      <c r="CN67" t="s">
        <v>54</v>
      </c>
      <c r="CO67" s="62"/>
      <c r="CP67" s="65" t="str">
        <f>IF(SUM($CK67)=0,"",IF(OR(SUM($CK67)=SUM($CL67),AND(SUM($CK67)=ROUND(SUM($G67)*(1-SUM($I67)),0),SUM($CQ67)=0)),SUM($CK67),IF(UPPER($CN67)="MAX",$CL67,IF(UPPER($CN67)="CUSTOM",MIN(MAX(ROUND($CK67+$G67*($CO67),0),$CL67),$CK67),$CK67))))</f>
      </c>
      <c r="CQ67" s="65" t="str">
        <f>ROUND(SUMIFS($CW67:$FS67,$CW$14:$FS$14,"*TA*"),0)</f>
      </c>
      <c r="CR67" s="65" t="str">
        <f>MIN_TA</f>
      </c>
      <c r="CS67" s="65" t="str">
        <f>COUNTIFS($CW$14:$FS$14,"*TA*",$CW67:$FS67,"&gt;0")</f>
      </c>
      <c r="CT67"/>
      <c r="CU67" s="62"/>
      <c r="CV67" s="65" t="str">
        <f>IF(SUM($CQ67)=0,"",IF(OR(SUM($CQ67)=SUM($CR67),AND(SUM($CQ67)=ROUND(SUM($G67)*(1-SUM($I67)),0),SUM($CK67)=0)),SUM($CQ67),IF(UPPER($CT67)="MAX",$CR67,IF(UPPER($CT67)="CUSTOM",MIN(MAX(ROUND($CQ67+$G67*($CU67),0),$CR67),$CQ67),$CQ67))))</f>
      </c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65"/>
      <c r="EF67" s="65"/>
      <c r="EG67" s="65"/>
      <c r="EH67" s="65"/>
      <c r="EI67" s="65"/>
      <c r="EJ67" s="65"/>
      <c r="EK67" s="65"/>
      <c r="EL67" s="65"/>
      <c r="EM67" s="65"/>
      <c r="EN67" s="65"/>
      <c r="EO67" s="65"/>
      <c r="EP67" s="65"/>
      <c r="EQ67" s="65"/>
      <c r="ER67" s="65"/>
      <c r="ES67" s="65"/>
      <c r="ET67" s="65"/>
      <c r="EU67" s="65"/>
      <c r="EV67" s="65"/>
      <c r="EW67" s="65"/>
      <c r="EX67" s="65"/>
      <c r="EY67" s="65"/>
      <c r="EZ67" s="65"/>
      <c r="FA67" s="65"/>
      <c r="FB67" s="65"/>
      <c r="FC67" s="65"/>
      <c r="FD67" s="65"/>
      <c r="FE67" s="65"/>
      <c r="FF67" s="65"/>
      <c r="FG67" s="65"/>
      <c r="FH67" s="65"/>
      <c r="FI67" s="65"/>
      <c r="FJ67" s="65"/>
      <c r="FK67" s="65"/>
      <c r="FL67" s="65"/>
      <c r="FM67" s="65"/>
      <c r="FN67" s="65"/>
      <c r="FO67" s="65"/>
      <c r="FP67" s="65"/>
      <c r="FQ67" s="65"/>
      <c r="FR67" s="65"/>
      <c r="FS67" s="65"/>
    </row>
    <row r="68">
      <c r="A68" t="s">
        <v>132</v>
      </c>
      <c r="B68" t="s">
        <v>97</v>
      </c>
      <c r="C68" t="s">
        <v>98</v>
      </c>
      <c r="D68" t="s">
        <v>100</v>
      </c>
      <c r="E68"/>
      <c r="F68" t="str">
        <f>$A68&amp;IF($C68&lt;&gt;"","|"&amp;$C68,"")&amp;IF($D68&lt;&gt;"","|"&amp;$D68,"")&amp;IF($E68&lt;&gt;"","|"&amp;$E68,"")</f>
      </c>
      <c r="G68" s="65" t="n">
        <v>513</v>
      </c>
      <c r="H68" s="65" t="str">
        <f>SUM($CJ68,$CW68)</f>
      </c>
      <c r="I68" s="62"/>
      <c r="J68" s="62"/>
      <c r="K68" s="62" t="n">
        <v>0.0188412623645784</v>
      </c>
      <c r="L68" s="62" t="n">
        <v>0.0475741874705605</v>
      </c>
      <c r="M68" s="62" t="n">
        <v>0.0475741874705605</v>
      </c>
      <c r="N68" s="62"/>
      <c r="O68" s="62"/>
      <c r="P68" s="62" t="n">
        <v>0.162034856335374</v>
      </c>
      <c r="Q68" s="62" t="n">
        <v>0.243994347621291</v>
      </c>
      <c r="R68" s="62"/>
      <c r="S68" s="62"/>
      <c r="T68" s="62"/>
      <c r="U68" s="62" t="n">
        <v>0.0287329251059821</v>
      </c>
      <c r="V68" s="62" t="n">
        <v>0.0188412623645784</v>
      </c>
      <c r="W68" s="62"/>
      <c r="X68" s="62" t="n">
        <v>0.0188412623645784</v>
      </c>
      <c r="Y68" s="62"/>
      <c r="Z68" s="62"/>
      <c r="AA68" s="62"/>
      <c r="AB68" s="62"/>
      <c r="AC68" s="62"/>
      <c r="AD68" s="62"/>
      <c r="AE68" s="62"/>
      <c r="AF68" s="62"/>
      <c r="AG68" s="62" t="n">
        <v>0.365991521431936</v>
      </c>
      <c r="AH68" s="62"/>
      <c r="AI68" s="62"/>
      <c r="AJ68" s="62"/>
      <c r="AK68" s="62" t="n">
        <v>0.0475741874705605</v>
      </c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5" t="str">
        <f>ROUND(SUM($CP68,$CV68),0)</f>
      </c>
      <c r="CG68" s="65" t="str">
        <f>ROUND(MAX($CP68,$CV68),0)</f>
      </c>
      <c r="CH68"/>
      <c r="CI68" s="62"/>
      <c r="CJ68" s="65" t="str">
        <f>IF(SUM($CF68)=0,"",IF(SUM($CF68)=SUM($CG68),SUM($CF68),IF(UPPER($CH68)="MAX",$CG68,IF(UPPER($CH68)="CUSTOM",MIN(MAX(ROUND($CF68+$G68*($CI68),0),$CG68),$CF68),$CF68))))</f>
      </c>
      <c r="CK68" s="65" t="str">
        <f>ROUND(SUMIFS($CW68:$FS68,$CW$14:$FS$14,"*DSD*"),0)</f>
      </c>
      <c r="CL68" s="65" t="str">
        <f>MIN_DSD</f>
      </c>
      <c r="CM68" s="65" t="str">
        <f>COUNTIFS($CW$14:$FS$14,"*DSD*",$CW68:$FS68,"&gt;0")</f>
      </c>
      <c r="CN68" t="s">
        <v>54</v>
      </c>
      <c r="CO68" s="62"/>
      <c r="CP68" s="65" t="str">
        <f>IF(SUM($CK68)=0,"",IF(OR(SUM($CK68)=SUM($CL68),AND(SUM($CK68)=ROUND(SUM($G68)*(1-SUM($I68)),0),SUM($CQ68)=0)),SUM($CK68),IF(UPPER($CN68)="MAX",$CL68,IF(UPPER($CN68)="CUSTOM",MIN(MAX(ROUND($CK68+$G68*($CO68),0),$CL68),$CK68),$CK68))))</f>
      </c>
      <c r="CQ68" s="65" t="str">
        <f>ROUND(SUMIFS($CW68:$FS68,$CW$14:$FS$14,"*TA*"),0)</f>
      </c>
      <c r="CR68" s="65" t="str">
        <f>MIN_TA</f>
      </c>
      <c r="CS68" s="65" t="str">
        <f>COUNTIFS($CW$14:$FS$14,"*TA*",$CW68:$FS68,"&gt;0")</f>
      </c>
      <c r="CT68"/>
      <c r="CU68" s="62"/>
      <c r="CV68" s="65" t="str">
        <f>IF(SUM($CQ68)=0,"",IF(OR(SUM($CQ68)=SUM($CR68),AND(SUM($CQ68)=ROUND(SUM($G68)*(1-SUM($I68)),0),SUM($CK68)=0)),SUM($CQ68),IF(UPPER($CT68)="MAX",$CR68,IF(UPPER($CT68)="CUSTOM",MIN(MAX(ROUND($CQ68+$G68*($CU68),0),$CR68),$CQ68),$CQ68))))</f>
      </c>
      <c r="CW68" s="65"/>
      <c r="CX68" s="65"/>
      <c r="CY68" s="65"/>
      <c r="CZ68" s="65"/>
      <c r="DA68" s="65"/>
      <c r="DB68" s="65"/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65"/>
      <c r="DP68" s="65"/>
      <c r="DQ68" s="65"/>
      <c r="DR68" s="65"/>
      <c r="DS68" s="65"/>
      <c r="DT68" s="65"/>
      <c r="DU68" s="65"/>
      <c r="DV68" s="65"/>
      <c r="DW68" s="65"/>
      <c r="DX68" s="65"/>
      <c r="DY68" s="65"/>
      <c r="DZ68" s="65"/>
      <c r="EA68" s="65"/>
      <c r="EB68" s="65"/>
      <c r="EC68" s="65"/>
      <c r="ED68" s="65"/>
      <c r="EE68" s="65"/>
      <c r="EF68" s="65"/>
      <c r="EG68" s="65"/>
      <c r="EH68" s="65"/>
      <c r="EI68" s="65"/>
      <c r="EJ68" s="65"/>
      <c r="EK68" s="65"/>
      <c r="EL68" s="65"/>
      <c r="EM68" s="65"/>
      <c r="EN68" s="65"/>
      <c r="EO68" s="65"/>
      <c r="EP68" s="65"/>
      <c r="EQ68" s="65"/>
      <c r="ER68" s="65"/>
      <c r="ES68" s="65"/>
      <c r="ET68" s="65"/>
      <c r="EU68" s="65"/>
      <c r="EV68" s="65"/>
      <c r="EW68" s="65"/>
      <c r="EX68" s="65"/>
      <c r="EY68" s="65"/>
      <c r="EZ68" s="65"/>
      <c r="FA68" s="65"/>
      <c r="FB68" s="65"/>
      <c r="FC68" s="65"/>
      <c r="FD68" s="65"/>
      <c r="FE68" s="65"/>
      <c r="FF68" s="65"/>
      <c r="FG68" s="65"/>
      <c r="FH68" s="65"/>
      <c r="FI68" s="65"/>
      <c r="FJ68" s="65"/>
      <c r="FK68" s="65"/>
      <c r="FL68" s="65"/>
      <c r="FM68" s="65"/>
      <c r="FN68" s="65"/>
      <c r="FO68" s="65"/>
      <c r="FP68" s="65"/>
      <c r="FQ68" s="65"/>
      <c r="FR68" s="65"/>
      <c r="FS68" s="65"/>
    </row>
    <row r="69">
      <c r="A69" t="s">
        <v>132</v>
      </c>
      <c r="B69" t="s">
        <v>101</v>
      </c>
      <c r="C69"/>
      <c r="D69"/>
      <c r="E69" t="s">
        <v>96</v>
      </c>
      <c r="F69" t="str">
        <f>$A69&amp;IF($C69&lt;&gt;"","|"&amp;$C69,"")&amp;IF($D69&lt;&gt;"","|"&amp;$D69,"")&amp;IF($E69&lt;&gt;"","|"&amp;$E69,"")</f>
      </c>
      <c r="G69" s="65" t="n">
        <v>1</v>
      </c>
      <c r="H69" s="65" t="str">
        <f>SUM($CJ69,$CW69)</f>
      </c>
      <c r="I69" s="62"/>
      <c r="J69" s="62"/>
      <c r="K69" s="62"/>
      <c r="L69" s="62"/>
      <c r="M69" s="62"/>
      <c r="N69" s="62"/>
      <c r="O69" s="62"/>
      <c r="P69" s="62"/>
      <c r="Q69" s="62"/>
      <c r="R69" s="62" t="n">
        <v>0.902061855670103</v>
      </c>
      <c r="S69" s="62"/>
      <c r="T69" s="62"/>
      <c r="U69" s="62" t="n">
        <v>0.0979381443298969</v>
      </c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5" t="str">
        <f>ROUND(SUM($CP69,$CV69),0)</f>
      </c>
      <c r="CG69" s="65" t="str">
        <f>ROUND(MAX($CP69,$CV69),0)</f>
      </c>
      <c r="CH69"/>
      <c r="CI69" s="62"/>
      <c r="CJ69" s="65" t="str">
        <f>IF(SUM($CF69)=0,"",IF(SUM($CF69)=SUM($CG69),SUM($CF69),IF(UPPER($CH69)="MAX",$CG69,IF(UPPER($CH69)="CUSTOM",MIN(MAX(ROUND($CF69+$G69*($CI69),0),$CG69),$CF69),$CF69))))</f>
      </c>
      <c r="CK69" s="65" t="str">
        <f>ROUND(SUMIFS($CW69:$FS69,$CW$14:$FS$14,"*DSD*"),0)</f>
      </c>
      <c r="CL69" s="65" t="str">
        <f>MIN_DSD</f>
      </c>
      <c r="CM69" s="65" t="str">
        <f>COUNTIFS($CW$14:$FS$14,"*DSD*",$CW69:$FS69,"&gt;0")</f>
      </c>
      <c r="CN69" t="s">
        <v>54</v>
      </c>
      <c r="CO69" s="62"/>
      <c r="CP69" s="65" t="str">
        <f>IF(SUM($CK69)=0,"",IF(OR(SUM($CK69)=SUM($CL69),AND(SUM($CK69)=ROUND(SUM($G69)*(1-SUM($I69)),0),SUM($CQ69)=0)),SUM($CK69),IF(UPPER($CN69)="MAX",$CL69,IF(UPPER($CN69)="CUSTOM",MIN(MAX(ROUND($CK69+$G69*($CO69),0),$CL69),$CK69),$CK69))))</f>
      </c>
      <c r="CQ69" s="65" t="str">
        <f>ROUND(SUMIFS($CW69:$FS69,$CW$14:$FS$14,"*TA*"),0)</f>
      </c>
      <c r="CR69" s="65" t="str">
        <f>MIN_TA</f>
      </c>
      <c r="CS69" s="65" t="str">
        <f>COUNTIFS($CW$14:$FS$14,"*TA*",$CW69:$FS69,"&gt;0")</f>
      </c>
      <c r="CT69"/>
      <c r="CU69" s="62"/>
      <c r="CV69" s="65" t="str">
        <f>IF(SUM($CQ69)=0,"",IF(OR(SUM($CQ69)=SUM($CR69),AND(SUM($CQ69)=ROUND(SUM($G69)*(1-SUM($I69)),0),SUM($CK69)=0)),SUM($CQ69),IF(UPPER($CT69)="MAX",$CR69,IF(UPPER($CT69)="CUSTOM",MIN(MAX(ROUND($CQ69+$G69*($CU69),0),$CR69),$CQ69),$CQ69))))</f>
      </c>
      <c r="CW69" s="65"/>
      <c r="CX69" s="65"/>
      <c r="CY69" s="65"/>
      <c r="CZ69" s="65"/>
      <c r="DA69" s="65"/>
      <c r="DB69" s="65"/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65"/>
      <c r="DP69" s="65"/>
      <c r="DQ69" s="65"/>
      <c r="DR69" s="65"/>
      <c r="DS69" s="65"/>
      <c r="DT69" s="65"/>
      <c r="DU69" s="65"/>
      <c r="DV69" s="65"/>
      <c r="DW69" s="65"/>
      <c r="DX69" s="65"/>
      <c r="DY69" s="65"/>
      <c r="DZ69" s="65"/>
      <c r="EA69" s="65"/>
      <c r="EB69" s="65"/>
      <c r="EC69" s="65"/>
      <c r="ED69" s="65"/>
      <c r="EE69" s="65"/>
      <c r="EF69" s="65"/>
      <c r="EG69" s="65"/>
      <c r="EH69" s="65"/>
      <c r="EI69" s="65"/>
      <c r="EJ69" s="65"/>
      <c r="EK69" s="65"/>
      <c r="EL69" s="65"/>
      <c r="EM69" s="65"/>
      <c r="EN69" s="65"/>
      <c r="EO69" s="65"/>
      <c r="EP69" s="65"/>
      <c r="EQ69" s="65"/>
      <c r="ER69" s="65"/>
      <c r="ES69" s="65"/>
      <c r="ET69" s="65"/>
      <c r="EU69" s="65"/>
      <c r="EV69" s="65"/>
      <c r="EW69" s="65"/>
      <c r="EX69" s="65"/>
      <c r="EY69" s="65"/>
      <c r="EZ69" s="65"/>
      <c r="FA69" s="65"/>
      <c r="FB69" s="65"/>
      <c r="FC69" s="65"/>
      <c r="FD69" s="65"/>
      <c r="FE69" s="65"/>
      <c r="FF69" s="65"/>
      <c r="FG69" s="65"/>
      <c r="FH69" s="65"/>
      <c r="FI69" s="65"/>
      <c r="FJ69" s="65"/>
      <c r="FK69" s="65"/>
      <c r="FL69" s="65"/>
      <c r="FM69" s="65"/>
      <c r="FN69" s="65"/>
      <c r="FO69" s="65"/>
      <c r="FP69" s="65"/>
      <c r="FQ69" s="65"/>
      <c r="FR69" s="65"/>
      <c r="FS69" s="65"/>
    </row>
    <row r="70">
      <c r="A70" t="s">
        <v>132</v>
      </c>
      <c r="B70" t="s">
        <v>101</v>
      </c>
      <c r="C70"/>
      <c r="D70"/>
      <c r="E70" t="s">
        <v>135</v>
      </c>
      <c r="F70" t="str">
        <f>$A70&amp;IF($C70&lt;&gt;"","|"&amp;$C70,"")&amp;IF($D70&lt;&gt;"","|"&amp;$D70,"")&amp;IF($E70&lt;&gt;"","|"&amp;$E70,"")</f>
      </c>
      <c r="G70" s="65" t="n">
        <v>2</v>
      </c>
      <c r="H70" s="65" t="str">
        <f>SUM($CJ70,$CW70)</f>
      </c>
      <c r="I70" s="62"/>
      <c r="J70" s="62"/>
      <c r="K70" s="62"/>
      <c r="L70" s="62"/>
      <c r="M70" s="62"/>
      <c r="N70" s="62"/>
      <c r="O70" s="62"/>
      <c r="P70" s="62"/>
      <c r="Q70" s="62" t="n">
        <v>0.4</v>
      </c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 t="n">
        <v>0.6</v>
      </c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5" t="str">
        <f>ROUND(SUM($CP70,$CV70),0)</f>
      </c>
      <c r="CG70" s="65" t="str">
        <f>ROUND(MAX($CP70,$CV70),0)</f>
      </c>
      <c r="CH70"/>
      <c r="CI70" s="62"/>
      <c r="CJ70" s="65" t="str">
        <f>IF(SUM($CF70)=0,"",IF(SUM($CF70)=SUM($CG70),SUM($CF70),IF(UPPER($CH70)="MAX",$CG70,IF(UPPER($CH70)="CUSTOM",MIN(MAX(ROUND($CF70+$G70*($CI70),0),$CG70),$CF70),$CF70))))</f>
      </c>
      <c r="CK70" s="65" t="str">
        <f>ROUND(SUMIFS($CW70:$FS70,$CW$14:$FS$14,"*DSD*"),0)</f>
      </c>
      <c r="CL70" s="65" t="str">
        <f>MIN_DSD</f>
      </c>
      <c r="CM70" s="65" t="str">
        <f>COUNTIFS($CW$14:$FS$14,"*DSD*",$CW70:$FS70,"&gt;0")</f>
      </c>
      <c r="CN70" t="s">
        <v>54</v>
      </c>
      <c r="CO70" s="62"/>
      <c r="CP70" s="65" t="str">
        <f>IF(SUM($CK70)=0,"",IF(OR(SUM($CK70)=SUM($CL70),AND(SUM($CK70)=ROUND(SUM($G70)*(1-SUM($I70)),0),SUM($CQ70)=0)),SUM($CK70),IF(UPPER($CN70)="MAX",$CL70,IF(UPPER($CN70)="CUSTOM",MIN(MAX(ROUND($CK70+$G70*($CO70),0),$CL70),$CK70),$CK70))))</f>
      </c>
      <c r="CQ70" s="65" t="str">
        <f>ROUND(SUMIFS($CW70:$FS70,$CW$14:$FS$14,"*TA*"),0)</f>
      </c>
      <c r="CR70" s="65" t="str">
        <f>MIN_TA</f>
      </c>
      <c r="CS70" s="65" t="str">
        <f>COUNTIFS($CW$14:$FS$14,"*TA*",$CW70:$FS70,"&gt;0")</f>
      </c>
      <c r="CT70"/>
      <c r="CU70" s="62"/>
      <c r="CV70" s="65" t="str">
        <f>IF(SUM($CQ70)=0,"",IF(OR(SUM($CQ70)=SUM($CR70),AND(SUM($CQ70)=ROUND(SUM($G70)*(1-SUM($I70)),0),SUM($CK70)=0)),SUM($CQ70),IF(UPPER($CT70)="MAX",$CR70,IF(UPPER($CT70)="CUSTOM",MIN(MAX(ROUND($CQ70+$G70*($CU70),0),$CR70),$CQ70),$CQ70))))</f>
      </c>
      <c r="CW70" s="65"/>
      <c r="CX70" s="65"/>
      <c r="CY70" s="65"/>
      <c r="CZ70" s="65"/>
      <c r="DA70" s="65"/>
      <c r="DB70" s="65"/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65"/>
      <c r="DP70" s="65"/>
      <c r="DQ70" s="65"/>
      <c r="DR70" s="65"/>
      <c r="DS70" s="65"/>
      <c r="DT70" s="65"/>
      <c r="DU70" s="65"/>
      <c r="DV70" s="65"/>
      <c r="DW70" s="65"/>
      <c r="DX70" s="65"/>
      <c r="DY70" s="65"/>
      <c r="DZ70" s="65"/>
      <c r="EA70" s="65"/>
      <c r="EB70" s="65"/>
      <c r="EC70" s="65"/>
      <c r="ED70" s="65"/>
      <c r="EE70" s="65"/>
      <c r="EF70" s="65"/>
      <c r="EG70" s="65"/>
      <c r="EH70" s="65"/>
      <c r="EI70" s="65"/>
      <c r="EJ70" s="65"/>
      <c r="EK70" s="65"/>
      <c r="EL70" s="65"/>
      <c r="EM70" s="65"/>
      <c r="EN70" s="65"/>
      <c r="EO70" s="65"/>
      <c r="EP70" s="65"/>
      <c r="EQ70" s="65"/>
      <c r="ER70" s="65"/>
      <c r="ES70" s="65"/>
      <c r="ET70" s="65"/>
      <c r="EU70" s="65"/>
      <c r="EV70" s="65"/>
      <c r="EW70" s="65"/>
      <c r="EX70" s="65"/>
      <c r="EY70" s="65"/>
      <c r="EZ70" s="65"/>
      <c r="FA70" s="65"/>
      <c r="FB70" s="65"/>
      <c r="FC70" s="65"/>
      <c r="FD70" s="65"/>
      <c r="FE70" s="65"/>
      <c r="FF70" s="65"/>
      <c r="FG70" s="65"/>
      <c r="FH70" s="65"/>
      <c r="FI70" s="65"/>
      <c r="FJ70" s="65"/>
      <c r="FK70" s="65"/>
      <c r="FL70" s="65"/>
      <c r="FM70" s="65"/>
      <c r="FN70" s="65"/>
      <c r="FO70" s="65"/>
      <c r="FP70" s="65"/>
      <c r="FQ70" s="65"/>
      <c r="FR70" s="65"/>
      <c r="FS70" s="65"/>
    </row>
    <row r="71">
      <c r="A71" t="s">
        <v>132</v>
      </c>
      <c r="B71" t="s">
        <v>136</v>
      </c>
      <c r="C71" t="s">
        <v>103</v>
      </c>
      <c r="D71" t="s">
        <v>99</v>
      </c>
      <c r="E71"/>
      <c r="F71" t="str">
        <f>$A71&amp;IF($C71&lt;&gt;"","|"&amp;$C71,"")&amp;IF($D71&lt;&gt;"","|"&amp;$D71,"")&amp;IF($E71&lt;&gt;"","|"&amp;$E71,"")</f>
      </c>
      <c r="G71" s="65" t="n">
        <v>1</v>
      </c>
      <c r="H71" s="65" t="str">
        <f>SUM($CJ71,$CW71)</f>
      </c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5" t="str">
        <f>ROUND(SUM($CP71,$CV71),0)</f>
      </c>
      <c r="CG71" s="65" t="str">
        <f>ROUND(MAX($CP71,$CV71),0)</f>
      </c>
      <c r="CH71"/>
      <c r="CI71" s="62"/>
      <c r="CJ71" s="65" t="str">
        <f>IF(SUM($CF71)=0,"",IF(SUM($CF71)=SUM($CG71),SUM($CF71),IF(UPPER($CH71)="MAX",$CG71,IF(UPPER($CH71)="CUSTOM",MIN(MAX(ROUND($CF71+$G71*($CI71),0),$CG71),$CF71),$CF71))))</f>
      </c>
      <c r="CK71" s="65" t="str">
        <f>ROUND(SUMIFS($CW71:$FS71,$CW$14:$FS$14,"*DSD*"),0)</f>
      </c>
      <c r="CL71" s="65" t="str">
        <f>MIN_DSD</f>
      </c>
      <c r="CM71" s="65" t="str">
        <f>COUNTIFS($CW$14:$FS$14,"*DSD*",$CW71:$FS71,"&gt;0")</f>
      </c>
      <c r="CN71"/>
      <c r="CO71" s="62"/>
      <c r="CP71" s="65" t="str">
        <f>IF(SUM($CK71)=0,"",IF(OR(SUM($CK71)=SUM($CL71),AND(SUM($CK71)=ROUND(SUM($G71)*(1-SUM($I71)),0),SUM($CQ71)=0)),SUM($CK71),IF(UPPER($CN71)="MAX",$CL71,IF(UPPER($CN71)="CUSTOM",MIN(MAX(ROUND($CK71+$G71*($CO71),0),$CL71),$CK71),$CK71))))</f>
      </c>
      <c r="CQ71" s="65" t="str">
        <f>ROUND(SUMIFS($CW71:$FS71,$CW$14:$FS$14,"*TA*"),0)</f>
      </c>
      <c r="CR71" s="65" t="str">
        <f>MIN_TA</f>
      </c>
      <c r="CS71" s="65" t="str">
        <f>COUNTIFS($CW$14:$FS$14,"*TA*",$CW71:$FS71,"&gt;0")</f>
      </c>
      <c r="CT71"/>
      <c r="CU71" s="62"/>
      <c r="CV71" s="65" t="str">
        <f>IF(SUM($CQ71)=0,"",IF(OR(SUM($CQ71)=SUM($CR71),AND(SUM($CQ71)=ROUND(SUM($G71)*(1-SUM($I71)),0),SUM($CK71)=0)),SUM($CQ71),IF(UPPER($CT71)="MAX",$CR71,IF(UPPER($CT71)="CUSTOM",MIN(MAX(ROUND($CQ71+$G71*($CU71),0),$CR71),$CQ71),$CQ71))))</f>
      </c>
      <c r="CW71" s="65"/>
      <c r="CX71" s="65"/>
      <c r="CY71" s="65"/>
      <c r="CZ71" s="65"/>
      <c r="DA71" s="65"/>
      <c r="DB71" s="65"/>
      <c r="DC71" s="65"/>
      <c r="DD71" s="65"/>
      <c r="DE71" s="65"/>
      <c r="DF71" s="65"/>
      <c r="DG71" s="65"/>
      <c r="DH71" s="65"/>
      <c r="DI71" s="65"/>
      <c r="DJ71" s="65"/>
      <c r="DK71" s="65"/>
      <c r="DL71" s="65"/>
      <c r="DM71" s="65"/>
      <c r="DN71" s="65"/>
      <c r="DO71" s="65"/>
      <c r="DP71" s="65"/>
      <c r="DQ71" s="65"/>
      <c r="DR71" s="65"/>
      <c r="DS71" s="65"/>
      <c r="DT71" s="65"/>
      <c r="DU71" s="65"/>
      <c r="DV71" s="65"/>
      <c r="DW71" s="65"/>
      <c r="DX71" s="65"/>
      <c r="DY71" s="65"/>
      <c r="DZ71" s="65"/>
      <c r="EA71" s="65"/>
      <c r="EB71" s="65"/>
      <c r="EC71" s="65"/>
      <c r="ED71" s="65"/>
      <c r="EE71" s="65"/>
      <c r="EF71" s="65"/>
      <c r="EG71" s="65"/>
      <c r="EH71" s="65"/>
      <c r="EI71" s="65"/>
      <c r="EJ71" s="65"/>
      <c r="EK71" s="65"/>
      <c r="EL71" s="65"/>
      <c r="EM71" s="65"/>
      <c r="EN71" s="65"/>
      <c r="EO71" s="65"/>
      <c r="EP71" s="65"/>
      <c r="EQ71" s="65"/>
      <c r="ER71" s="65"/>
      <c r="ES71" s="65"/>
      <c r="ET71" s="65"/>
      <c r="EU71" s="65"/>
      <c r="EV71" s="65"/>
      <c r="EW71" s="65"/>
      <c r="EX71" s="65"/>
      <c r="EY71" s="65"/>
      <c r="EZ71" s="65"/>
      <c r="FA71" s="65"/>
      <c r="FB71" s="65"/>
      <c r="FC71" s="65"/>
      <c r="FD71" s="65"/>
      <c r="FE71" s="65"/>
      <c r="FF71" s="65"/>
      <c r="FG71" s="65"/>
      <c r="FH71" s="65"/>
      <c r="FI71" s="65"/>
      <c r="FJ71" s="65"/>
      <c r="FK71" s="65"/>
      <c r="FL71" s="65"/>
      <c r="FM71" s="65"/>
      <c r="FN71" s="65"/>
      <c r="FO71" s="65"/>
      <c r="FP71" s="65"/>
      <c r="FQ71" s="65"/>
      <c r="FR71" s="65"/>
      <c r="FS71" s="65"/>
    </row>
    <row r="72">
      <c r="A72" t="s">
        <v>132</v>
      </c>
      <c r="B72" t="s">
        <v>104</v>
      </c>
      <c r="C72"/>
      <c r="D72"/>
      <c r="E72"/>
      <c r="F72" t="str">
        <f>$A72&amp;IF($C72&lt;&gt;"","|"&amp;$C72,"")&amp;IF($D72&lt;&gt;"","|"&amp;$D72,"")&amp;IF($E72&lt;&gt;"","|"&amp;$E72,"")</f>
      </c>
      <c r="G72" s="65" t="n">
        <v>12939</v>
      </c>
      <c r="H72" s="65" t="str">
        <f>SUM($CJ72,$CW72)</f>
      </c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 t="n">
        <v>1</v>
      </c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5" t="str">
        <f>ROUND(SUM($CP72,$CV72),0)</f>
      </c>
      <c r="CG72" s="65" t="str">
        <f>ROUND(MAX($CP72,$CV72),0)</f>
      </c>
      <c r="CH72"/>
      <c r="CI72" s="62"/>
      <c r="CJ72" s="65" t="str">
        <f>IF(SUM($CF72)=0,"",IF(SUM($CF72)=SUM($CG72),SUM($CF72),IF(UPPER($CH72)="MAX",$CG72,IF(UPPER($CH72)="CUSTOM",MIN(MAX(ROUND($CF72+$G72*($CI72),0),$CG72),$CF72),$CF72))))</f>
      </c>
      <c r="CK72" s="65" t="str">
        <f>ROUND(SUMIFS($CW72:$FS72,$CW$14:$FS$14,"*DSD*"),0)</f>
      </c>
      <c r="CL72" s="65" t="str">
        <f>MIN_DSD</f>
      </c>
      <c r="CM72" s="65" t="str">
        <f>COUNTIFS($CW$14:$FS$14,"*DSD*",$CW72:$FS72,"&gt;0")</f>
      </c>
      <c r="CN72"/>
      <c r="CO72" s="62"/>
      <c r="CP72" s="65" t="str">
        <f>IF(SUM($CK72)=0,"",IF(OR(SUM($CK72)=SUM($CL72),AND(SUM($CK72)=ROUND(SUM($G72)*(1-SUM($I72)),0),SUM($CQ72)=0)),SUM($CK72),IF(UPPER($CN72)="MAX",$CL72,IF(UPPER($CN72)="CUSTOM",MIN(MAX(ROUND($CK72+$G72*($CO72),0),$CL72),$CK72),$CK72))))</f>
      </c>
      <c r="CQ72" s="65" t="str">
        <f>ROUND(SUMIFS($CW72:$FS72,$CW$14:$FS$14,"*TA*"),0)</f>
      </c>
      <c r="CR72" s="65" t="str">
        <f>MIN_TA</f>
      </c>
      <c r="CS72" s="65" t="str">
        <f>COUNTIFS($CW$14:$FS$14,"*TA*",$CW72:$FS72,"&gt;0")</f>
      </c>
      <c r="CT72"/>
      <c r="CU72" s="62"/>
      <c r="CV72" s="65" t="str">
        <f>IF(SUM($CQ72)=0,"",IF(OR(SUM($CQ72)=SUM($CR72),AND(SUM($CQ72)=ROUND(SUM($G72)*(1-SUM($I72)),0),SUM($CK72)=0)),SUM($CQ72),IF(UPPER($CT72)="MAX",$CR72,IF(UPPER($CT72)="CUSTOM",MIN(MAX(ROUND($CQ72+$G72*($CU72),0),$CR72),$CQ72),$CQ72))))</f>
      </c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/>
      <c r="DY72" s="65"/>
      <c r="DZ72" s="65"/>
      <c r="EA72" s="65"/>
      <c r="EB72" s="65"/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65"/>
      <c r="FI72" s="65"/>
      <c r="FJ72" s="65"/>
      <c r="FK72" s="65"/>
      <c r="FL72" s="65"/>
      <c r="FM72" s="65"/>
      <c r="FN72" s="65"/>
      <c r="FO72" s="65"/>
      <c r="FP72" s="65"/>
      <c r="FQ72" s="65"/>
      <c r="FR72" s="65"/>
      <c r="FS72" s="65"/>
    </row>
    <row r="73">
      <c r="A73" t="s">
        <v>132</v>
      </c>
      <c r="B73" t="s">
        <v>105</v>
      </c>
      <c r="C73" t="s">
        <v>137</v>
      </c>
      <c r="D73" t="s">
        <v>99</v>
      </c>
      <c r="E73"/>
      <c r="F73" t="str">
        <f>$A73&amp;IF($C73&lt;&gt;"","|"&amp;$C73,"")&amp;IF($D73&lt;&gt;"","|"&amp;$D73,"")&amp;IF($E73&lt;&gt;"","|"&amp;$E73,"")</f>
      </c>
      <c r="G73" s="65" t="n">
        <v>453</v>
      </c>
      <c r="H73" s="65" t="str">
        <f>SUM($CJ73,$CW73)</f>
      </c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 t="n">
        <v>1</v>
      </c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5" t="str">
        <f>ROUND(SUM($CP73,$CV73),0)</f>
      </c>
      <c r="CG73" s="65" t="str">
        <f>ROUND(MAX($CP73,$CV73),0)</f>
      </c>
      <c r="CH73"/>
      <c r="CI73" s="62"/>
      <c r="CJ73" s="65" t="str">
        <f>IF(SUM($CF73)=0,"",IF(SUM($CF73)=SUM($CG73),SUM($CF73),IF(UPPER($CH73)="MAX",$CG73,IF(UPPER($CH73)="CUSTOM",MIN(MAX(ROUND($CF73+$G73*($CI73),0),$CG73),$CF73),$CF73))))</f>
      </c>
      <c r="CK73" s="65" t="str">
        <f>ROUND(SUMIFS($CW73:$FS73,$CW$14:$FS$14,"*DSD*"),0)</f>
      </c>
      <c r="CL73" s="65" t="str">
        <f>MIN_DSD</f>
      </c>
      <c r="CM73" s="65" t="str">
        <f>COUNTIFS($CW$14:$FS$14,"*DSD*",$CW73:$FS73,"&gt;0")</f>
      </c>
      <c r="CN73"/>
      <c r="CO73" s="62"/>
      <c r="CP73" s="65" t="str">
        <f>IF(SUM($CK73)=0,"",IF(OR(SUM($CK73)=SUM($CL73),AND(SUM($CK73)=ROUND(SUM($G73)*(1-SUM($I73)),0),SUM($CQ73)=0)),SUM($CK73),IF(UPPER($CN73)="MAX",$CL73,IF(UPPER($CN73)="CUSTOM",MIN(MAX(ROUND($CK73+$G73*($CO73),0),$CL73),$CK73),$CK73))))</f>
      </c>
      <c r="CQ73" s="65" t="str">
        <f>ROUND(SUMIFS($CW73:$FS73,$CW$14:$FS$14,"*TA*"),0)</f>
      </c>
      <c r="CR73" s="65" t="str">
        <f>MIN_TA</f>
      </c>
      <c r="CS73" s="65" t="str">
        <f>COUNTIFS($CW$14:$FS$14,"*TA*",$CW73:$FS73,"&gt;0")</f>
      </c>
      <c r="CT73"/>
      <c r="CU73" s="62"/>
      <c r="CV73" s="65" t="str">
        <f>IF(SUM($CQ73)=0,"",IF(OR(SUM($CQ73)=SUM($CR73),AND(SUM($CQ73)=ROUND(SUM($G73)*(1-SUM($I73)),0),SUM($CK73)=0)),SUM($CQ73),IF(UPPER($CT73)="MAX",$CR73,IF(UPPER($CT73)="CUSTOM",MIN(MAX(ROUND($CQ73+$G73*($CU73),0),$CR73),$CQ73),$CQ73))))</f>
      </c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65"/>
      <c r="FO73" s="65"/>
      <c r="FP73" s="65"/>
      <c r="FQ73" s="65"/>
      <c r="FR73" s="65"/>
      <c r="FS73" s="65"/>
    </row>
    <row r="74">
      <c r="A74" t="s">
        <v>132</v>
      </c>
      <c r="B74" t="s">
        <v>105</v>
      </c>
      <c r="C74" t="s">
        <v>137</v>
      </c>
      <c r="D74" t="s">
        <v>100</v>
      </c>
      <c r="E74"/>
      <c r="F74" t="str">
        <f>$A74&amp;IF($C74&lt;&gt;"","|"&amp;$C74,"")&amp;IF($D74&lt;&gt;"","|"&amp;$D74,"")&amp;IF($E74&lt;&gt;"","|"&amp;$E74,"")</f>
      </c>
      <c r="G74" s="65" t="n">
        <v>514</v>
      </c>
      <c r="H74" s="65" t="str">
        <f>SUM($CJ74,$CW74)</f>
      </c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 t="n">
        <v>1</v>
      </c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5" t="str">
        <f>ROUND(SUM($CP74,$CV74),0)</f>
      </c>
      <c r="CG74" s="65" t="str">
        <f>ROUND(MAX($CP74,$CV74),0)</f>
      </c>
      <c r="CH74"/>
      <c r="CI74" s="62"/>
      <c r="CJ74" s="65" t="str">
        <f>IF(SUM($CF74)=0,"",IF(SUM($CF74)=SUM($CG74),SUM($CF74),IF(UPPER($CH74)="MAX",$CG74,IF(UPPER($CH74)="CUSTOM",MIN(MAX(ROUND($CF74+$G74*($CI74),0),$CG74),$CF74),$CF74))))</f>
      </c>
      <c r="CK74" s="65" t="str">
        <f>ROUND(SUMIFS($CW74:$FS74,$CW$14:$FS$14,"*DSD*"),0)</f>
      </c>
      <c r="CL74" s="65" t="str">
        <f>MIN_DSD</f>
      </c>
      <c r="CM74" s="65" t="str">
        <f>COUNTIFS($CW$14:$FS$14,"*DSD*",$CW74:$FS74,"&gt;0")</f>
      </c>
      <c r="CN74"/>
      <c r="CO74" s="62"/>
      <c r="CP74" s="65" t="str">
        <f>IF(SUM($CK74)=0,"",IF(OR(SUM($CK74)=SUM($CL74),AND(SUM($CK74)=ROUND(SUM($G74)*(1-SUM($I74)),0),SUM($CQ74)=0)),SUM($CK74),IF(UPPER($CN74)="MAX",$CL74,IF(UPPER($CN74)="CUSTOM",MIN(MAX(ROUND($CK74+$G74*($CO74),0),$CL74),$CK74),$CK74))))</f>
      </c>
      <c r="CQ74" s="65" t="str">
        <f>ROUND(SUMIFS($CW74:$FS74,$CW$14:$FS$14,"*TA*"),0)</f>
      </c>
      <c r="CR74" s="65" t="str">
        <f>MIN_TA</f>
      </c>
      <c r="CS74" s="65" t="str">
        <f>COUNTIFS($CW$14:$FS$14,"*TA*",$CW74:$FS74,"&gt;0")</f>
      </c>
      <c r="CT74"/>
      <c r="CU74" s="62"/>
      <c r="CV74" s="65" t="str">
        <f>IF(SUM($CQ74)=0,"",IF(OR(SUM($CQ74)=SUM($CR74),AND(SUM($CQ74)=ROUND(SUM($G74)*(1-SUM($I74)),0),SUM($CK74)=0)),SUM($CQ74),IF(UPPER($CT74)="MAX",$CR74,IF(UPPER($CT74)="CUSTOM",MIN(MAX(ROUND($CQ74+$G74*($CU74),0),$CR74),$CQ74),$CQ74))))</f>
      </c>
      <c r="CW74" s="65"/>
      <c r="CX74" s="65"/>
      <c r="CY74" s="65"/>
      <c r="CZ74" s="65"/>
      <c r="DA74" s="65"/>
      <c r="DB74" s="65"/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65"/>
      <c r="DP74" s="65"/>
      <c r="DQ74" s="65"/>
      <c r="DR74" s="65"/>
      <c r="DS74" s="65"/>
      <c r="DT74" s="65"/>
      <c r="DU74" s="65"/>
      <c r="DV74" s="65"/>
      <c r="DW74" s="65"/>
      <c r="DX74" s="65"/>
      <c r="DY74" s="65"/>
      <c r="DZ74" s="65"/>
      <c r="EA74" s="65"/>
      <c r="EB74" s="65"/>
      <c r="EC74" s="65"/>
      <c r="ED74" s="65"/>
      <c r="EE74" s="65"/>
      <c r="EF74" s="65"/>
      <c r="EG74" s="65"/>
      <c r="EH74" s="65"/>
      <c r="EI74" s="65"/>
      <c r="EJ74" s="65"/>
      <c r="EK74" s="65"/>
      <c r="EL74" s="65"/>
      <c r="EM74" s="65"/>
      <c r="EN74" s="65"/>
      <c r="EO74" s="65"/>
      <c r="EP74" s="65"/>
      <c r="EQ74" s="65"/>
      <c r="ER74" s="65"/>
      <c r="ES74" s="65"/>
      <c r="ET74" s="65"/>
      <c r="EU74" s="65"/>
      <c r="EV74" s="65"/>
      <c r="EW74" s="65"/>
      <c r="EX74" s="65"/>
      <c r="EY74" s="65"/>
      <c r="EZ74" s="65"/>
      <c r="FA74" s="65"/>
      <c r="FB74" s="65"/>
      <c r="FC74" s="65"/>
      <c r="FD74" s="65"/>
      <c r="FE74" s="65"/>
      <c r="FF74" s="65"/>
      <c r="FG74" s="65"/>
      <c r="FH74" s="65"/>
      <c r="FI74" s="65"/>
      <c r="FJ74" s="65"/>
      <c r="FK74" s="65"/>
      <c r="FL74" s="65"/>
      <c r="FM74" s="65"/>
      <c r="FN74" s="65"/>
      <c r="FO74" s="65"/>
      <c r="FP74" s="65"/>
      <c r="FQ74" s="65"/>
      <c r="FR74" s="65"/>
      <c r="FS74" s="65"/>
    </row>
    <row r="75">
      <c r="A75" t="s">
        <v>132</v>
      </c>
      <c r="B75" t="s">
        <v>105</v>
      </c>
      <c r="C75" t="s">
        <v>138</v>
      </c>
      <c r="D75" t="s">
        <v>99</v>
      </c>
      <c r="E75"/>
      <c r="F75" t="str">
        <f>$A75&amp;IF($C75&lt;&gt;"","|"&amp;$C75,"")&amp;IF($D75&lt;&gt;"","|"&amp;$D75,"")&amp;IF($E75&lt;&gt;"","|"&amp;$E75,"")</f>
      </c>
      <c r="G75" s="65" t="n">
        <v>719</v>
      </c>
      <c r="H75" s="65" t="str">
        <f>SUM($CJ75,$CW75)</f>
      </c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 t="n">
        <v>1</v>
      </c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5" t="str">
        <f>ROUND(SUM($CP75,$CV75),0)</f>
      </c>
      <c r="CG75" s="65" t="str">
        <f>ROUND(MAX($CP75,$CV75),0)</f>
      </c>
      <c r="CH75"/>
      <c r="CI75" s="62"/>
      <c r="CJ75" s="65" t="str">
        <f>IF(SUM($CF75)=0,"",IF(SUM($CF75)=SUM($CG75),SUM($CF75),IF(UPPER($CH75)="MAX",$CG75,IF(UPPER($CH75)="CUSTOM",MIN(MAX(ROUND($CF75+$G75*($CI75),0),$CG75),$CF75),$CF75))))</f>
      </c>
      <c r="CK75" s="65" t="str">
        <f>ROUND(SUMIFS($CW75:$FS75,$CW$14:$FS$14,"*DSD*"),0)</f>
      </c>
      <c r="CL75" s="65" t="str">
        <f>MIN_DSD</f>
      </c>
      <c r="CM75" s="65" t="str">
        <f>COUNTIFS($CW$14:$FS$14,"*DSD*",$CW75:$FS75,"&gt;0")</f>
      </c>
      <c r="CN75"/>
      <c r="CO75" s="62"/>
      <c r="CP75" s="65" t="str">
        <f>IF(SUM($CK75)=0,"",IF(OR(SUM($CK75)=SUM($CL75),AND(SUM($CK75)=ROUND(SUM($G75)*(1-SUM($I75)),0),SUM($CQ75)=0)),SUM($CK75),IF(UPPER($CN75)="MAX",$CL75,IF(UPPER($CN75)="CUSTOM",MIN(MAX(ROUND($CK75+$G75*($CO75),0),$CL75),$CK75),$CK75))))</f>
      </c>
      <c r="CQ75" s="65" t="str">
        <f>ROUND(SUMIFS($CW75:$FS75,$CW$14:$FS$14,"*TA*"),0)</f>
      </c>
      <c r="CR75" s="65" t="str">
        <f>MIN_TA</f>
      </c>
      <c r="CS75" s="65" t="str">
        <f>COUNTIFS($CW$14:$FS$14,"*TA*",$CW75:$FS75,"&gt;0")</f>
      </c>
      <c r="CT75"/>
      <c r="CU75" s="62"/>
      <c r="CV75" s="65" t="str">
        <f>IF(SUM($CQ75)=0,"",IF(OR(SUM($CQ75)=SUM($CR75),AND(SUM($CQ75)=ROUND(SUM($G75)*(1-SUM($I75)),0),SUM($CK75)=0)),SUM($CQ75),IF(UPPER($CT75)="MAX",$CR75,IF(UPPER($CT75)="CUSTOM",MIN(MAX(ROUND($CQ75+$G75*($CU75),0),$CR75),$CQ75),$CQ75))))</f>
      </c>
      <c r="CW75" s="65"/>
      <c r="CX75" s="65"/>
      <c r="CY75" s="65"/>
      <c r="CZ75" s="65"/>
      <c r="DA75" s="65"/>
      <c r="DB75" s="65"/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65"/>
      <c r="DP75" s="65"/>
      <c r="DQ75" s="65"/>
      <c r="DR75" s="65"/>
      <c r="DS75" s="65"/>
      <c r="DT75" s="65"/>
      <c r="DU75" s="65"/>
      <c r="DV75" s="65"/>
      <c r="DW75" s="65"/>
      <c r="DX75" s="65"/>
      <c r="DY75" s="65"/>
      <c r="DZ75" s="65"/>
      <c r="EA75" s="65"/>
      <c r="EB75" s="65"/>
      <c r="EC75" s="65"/>
      <c r="ED75" s="65"/>
      <c r="EE75" s="65"/>
      <c r="EF75" s="65"/>
      <c r="EG75" s="65"/>
      <c r="EH75" s="65"/>
      <c r="EI75" s="65"/>
      <c r="EJ75" s="65"/>
      <c r="EK75" s="65"/>
      <c r="EL75" s="65"/>
      <c r="EM75" s="65"/>
      <c r="EN75" s="65"/>
      <c r="EO75" s="65"/>
      <c r="EP75" s="65"/>
      <c r="EQ75" s="65"/>
      <c r="ER75" s="65"/>
      <c r="ES75" s="65"/>
      <c r="ET75" s="65"/>
      <c r="EU75" s="65"/>
      <c r="EV75" s="65"/>
      <c r="EW75" s="65"/>
      <c r="EX75" s="65"/>
      <c r="EY75" s="65"/>
      <c r="EZ75" s="65"/>
      <c r="FA75" s="65"/>
      <c r="FB75" s="65"/>
      <c r="FC75" s="65"/>
      <c r="FD75" s="65"/>
      <c r="FE75" s="65"/>
      <c r="FF75" s="65"/>
      <c r="FG75" s="65"/>
      <c r="FH75" s="65"/>
      <c r="FI75" s="65"/>
      <c r="FJ75" s="65"/>
      <c r="FK75" s="65"/>
      <c r="FL75" s="65"/>
      <c r="FM75" s="65"/>
      <c r="FN75" s="65"/>
      <c r="FO75" s="65"/>
      <c r="FP75" s="65"/>
      <c r="FQ75" s="65"/>
      <c r="FR75" s="65"/>
      <c r="FS75" s="65"/>
    </row>
    <row r="76">
      <c r="A76" t="s">
        <v>132</v>
      </c>
      <c r="B76" t="s">
        <v>105</v>
      </c>
      <c r="C76" t="s">
        <v>138</v>
      </c>
      <c r="D76" t="s">
        <v>100</v>
      </c>
      <c r="E76"/>
      <c r="F76" t="str">
        <f>$A76&amp;IF($C76&lt;&gt;"","|"&amp;$C76,"")&amp;IF($D76&lt;&gt;"","|"&amp;$D76,"")&amp;IF($E76&lt;&gt;"","|"&amp;$E76,"")</f>
      </c>
      <c r="G76" s="65" t="n">
        <v>462</v>
      </c>
      <c r="H76" s="65" t="str">
        <f>SUM($CJ76,$CW76)</f>
      </c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 t="n">
        <v>1</v>
      </c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5" t="str">
        <f>ROUND(SUM($CP76,$CV76),0)</f>
      </c>
      <c r="CG76" s="65" t="str">
        <f>ROUND(MAX($CP76,$CV76),0)</f>
      </c>
      <c r="CH76"/>
      <c r="CI76" s="62"/>
      <c r="CJ76" s="65" t="str">
        <f>IF(SUM($CF76)=0,"",IF(SUM($CF76)=SUM($CG76),SUM($CF76),IF(UPPER($CH76)="MAX",$CG76,IF(UPPER($CH76)="CUSTOM",MIN(MAX(ROUND($CF76+$G76*($CI76),0),$CG76),$CF76),$CF76))))</f>
      </c>
      <c r="CK76" s="65" t="str">
        <f>ROUND(SUMIFS($CW76:$FS76,$CW$14:$FS$14,"*DSD*"),0)</f>
      </c>
      <c r="CL76" s="65" t="str">
        <f>MIN_DSD</f>
      </c>
      <c r="CM76" s="65" t="str">
        <f>COUNTIFS($CW$14:$FS$14,"*DSD*",$CW76:$FS76,"&gt;0")</f>
      </c>
      <c r="CN76"/>
      <c r="CO76" s="62"/>
      <c r="CP76" s="65" t="str">
        <f>IF(SUM($CK76)=0,"",IF(OR(SUM($CK76)=SUM($CL76),AND(SUM($CK76)=ROUND(SUM($G76)*(1-SUM($I76)),0),SUM($CQ76)=0)),SUM($CK76),IF(UPPER($CN76)="MAX",$CL76,IF(UPPER($CN76)="CUSTOM",MIN(MAX(ROUND($CK76+$G76*($CO76),0),$CL76),$CK76),$CK76))))</f>
      </c>
      <c r="CQ76" s="65" t="str">
        <f>ROUND(SUMIFS($CW76:$FS76,$CW$14:$FS$14,"*TA*"),0)</f>
      </c>
      <c r="CR76" s="65" t="str">
        <f>MIN_TA</f>
      </c>
      <c r="CS76" s="65" t="str">
        <f>COUNTIFS($CW$14:$FS$14,"*TA*",$CW76:$FS76,"&gt;0")</f>
      </c>
      <c r="CT76"/>
      <c r="CU76" s="62"/>
      <c r="CV76" s="65" t="str">
        <f>IF(SUM($CQ76)=0,"",IF(OR(SUM($CQ76)=SUM($CR76),AND(SUM($CQ76)=ROUND(SUM($G76)*(1-SUM($I76)),0),SUM($CK76)=0)),SUM($CQ76),IF(UPPER($CT76)="MAX",$CR76,IF(UPPER($CT76)="CUSTOM",MIN(MAX(ROUND($CQ76+$G76*($CU76),0),$CR76),$CQ76),$CQ76))))</f>
      </c>
      <c r="CW76" s="65"/>
      <c r="CX76" s="65"/>
      <c r="CY76" s="65"/>
      <c r="CZ76" s="65"/>
      <c r="DA76" s="65"/>
      <c r="DB76" s="65"/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65"/>
      <c r="DP76" s="65"/>
      <c r="DQ76" s="65"/>
      <c r="DR76" s="65"/>
      <c r="DS76" s="65"/>
      <c r="DT76" s="65"/>
      <c r="DU76" s="65"/>
      <c r="DV76" s="65"/>
      <c r="DW76" s="65"/>
      <c r="DX76" s="65"/>
      <c r="DY76" s="65"/>
      <c r="DZ76" s="65"/>
      <c r="EA76" s="65"/>
      <c r="EB76" s="65"/>
      <c r="EC76" s="65"/>
      <c r="ED76" s="65"/>
      <c r="EE76" s="65"/>
      <c r="EF76" s="65"/>
      <c r="EG76" s="65"/>
      <c r="EH76" s="65"/>
      <c r="EI76" s="65"/>
      <c r="EJ76" s="65"/>
      <c r="EK76" s="65"/>
      <c r="EL76" s="65"/>
      <c r="EM76" s="65"/>
      <c r="EN76" s="65"/>
      <c r="EO76" s="65"/>
      <c r="EP76" s="65"/>
      <c r="EQ76" s="65"/>
      <c r="ER76" s="65"/>
      <c r="ES76" s="65"/>
      <c r="ET76" s="65"/>
      <c r="EU76" s="65"/>
      <c r="EV76" s="65"/>
      <c r="EW76" s="65"/>
      <c r="EX76" s="65"/>
      <c r="EY76" s="65"/>
      <c r="EZ76" s="65"/>
      <c r="FA76" s="65"/>
      <c r="FB76" s="65"/>
      <c r="FC76" s="65"/>
      <c r="FD76" s="65"/>
      <c r="FE76" s="65"/>
      <c r="FF76" s="65"/>
      <c r="FG76" s="65"/>
      <c r="FH76" s="65"/>
      <c r="FI76" s="65"/>
      <c r="FJ76" s="65"/>
      <c r="FK76" s="65"/>
      <c r="FL76" s="65"/>
      <c r="FM76" s="65"/>
      <c r="FN76" s="65"/>
      <c r="FO76" s="65"/>
      <c r="FP76" s="65"/>
      <c r="FQ76" s="65"/>
      <c r="FR76" s="65"/>
      <c r="FS76" s="65"/>
    </row>
    <row r="77">
      <c r="A77" t="s">
        <v>132</v>
      </c>
      <c r="B77" t="s">
        <v>105</v>
      </c>
      <c r="C77" t="s">
        <v>103</v>
      </c>
      <c r="D77" t="s">
        <v>99</v>
      </c>
      <c r="E77"/>
      <c r="F77" t="str">
        <f>$A77&amp;IF($C77&lt;&gt;"","|"&amp;$C77,"")&amp;IF($D77&lt;&gt;"","|"&amp;$D77,"")&amp;IF($E77&lt;&gt;"","|"&amp;$E77,"")</f>
      </c>
      <c r="G77" s="65" t="n">
        <v>342</v>
      </c>
      <c r="H77" s="65" t="str">
        <f>SUM($CJ77,$CW77)</f>
      </c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 t="n">
        <v>1</v>
      </c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5" t="str">
        <f>ROUND(SUM($CP77,$CV77),0)</f>
      </c>
      <c r="CG77" s="65" t="str">
        <f>ROUND(MAX($CP77,$CV77),0)</f>
      </c>
      <c r="CH77"/>
      <c r="CI77" s="62"/>
      <c r="CJ77" s="65" t="str">
        <f>IF(SUM($CF77)=0,"",IF(SUM($CF77)=SUM($CG77),SUM($CF77),IF(UPPER($CH77)="MAX",$CG77,IF(UPPER($CH77)="CUSTOM",MIN(MAX(ROUND($CF77+$G77*($CI77),0),$CG77),$CF77),$CF77))))</f>
      </c>
      <c r="CK77" s="65" t="str">
        <f>ROUND(SUMIFS($CW77:$FS77,$CW$14:$FS$14,"*DSD*"),0)</f>
      </c>
      <c r="CL77" s="65" t="str">
        <f>MIN_DSD</f>
      </c>
      <c r="CM77" s="65" t="str">
        <f>COUNTIFS($CW$14:$FS$14,"*DSD*",$CW77:$FS77,"&gt;0")</f>
      </c>
      <c r="CN77"/>
      <c r="CO77" s="62"/>
      <c r="CP77" s="65" t="str">
        <f>IF(SUM($CK77)=0,"",IF(OR(SUM($CK77)=SUM($CL77),AND(SUM($CK77)=ROUND(SUM($G77)*(1-SUM($I77)),0),SUM($CQ77)=0)),SUM($CK77),IF(UPPER($CN77)="MAX",$CL77,IF(UPPER($CN77)="CUSTOM",MIN(MAX(ROUND($CK77+$G77*($CO77),0),$CL77),$CK77),$CK77))))</f>
      </c>
      <c r="CQ77" s="65" t="str">
        <f>ROUND(SUMIFS($CW77:$FS77,$CW$14:$FS$14,"*TA*"),0)</f>
      </c>
      <c r="CR77" s="65" t="str">
        <f>MIN_TA</f>
      </c>
      <c r="CS77" s="65" t="str">
        <f>COUNTIFS($CW$14:$FS$14,"*TA*",$CW77:$FS77,"&gt;0")</f>
      </c>
      <c r="CT77"/>
      <c r="CU77" s="62"/>
      <c r="CV77" s="65" t="str">
        <f>IF(SUM($CQ77)=0,"",IF(OR(SUM($CQ77)=SUM($CR77),AND(SUM($CQ77)=ROUND(SUM($G77)*(1-SUM($I77)),0),SUM($CK77)=0)),SUM($CQ77),IF(UPPER($CT77)="MAX",$CR77,IF(UPPER($CT77)="CUSTOM",MIN(MAX(ROUND($CQ77+$G77*($CU77),0),$CR77),$CQ77),$CQ77))))</f>
      </c>
      <c r="CW77" s="65"/>
      <c r="CX77" s="65"/>
      <c r="CY77" s="65"/>
      <c r="CZ77" s="65"/>
      <c r="DA77" s="65"/>
      <c r="DB77" s="65"/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65"/>
      <c r="DP77" s="65"/>
      <c r="DQ77" s="65"/>
      <c r="DR77" s="65"/>
      <c r="DS77" s="65"/>
      <c r="DT77" s="65"/>
      <c r="DU77" s="65"/>
      <c r="DV77" s="65"/>
      <c r="DW77" s="65"/>
      <c r="DX77" s="65"/>
      <c r="DY77" s="65"/>
      <c r="DZ77" s="65"/>
      <c r="EA77" s="65"/>
      <c r="EB77" s="65"/>
      <c r="EC77" s="65"/>
      <c r="ED77" s="65"/>
      <c r="EE77" s="65"/>
      <c r="EF77" s="65"/>
      <c r="EG77" s="65"/>
      <c r="EH77" s="65"/>
      <c r="EI77" s="65"/>
      <c r="EJ77" s="65"/>
      <c r="EK77" s="65"/>
      <c r="EL77" s="65"/>
      <c r="EM77" s="65"/>
      <c r="EN77" s="65"/>
      <c r="EO77" s="65"/>
      <c r="EP77" s="65"/>
      <c r="EQ77" s="65"/>
      <c r="ER77" s="65"/>
      <c r="ES77" s="65"/>
      <c r="ET77" s="65"/>
      <c r="EU77" s="65"/>
      <c r="EV77" s="65"/>
      <c r="EW77" s="65"/>
      <c r="EX77" s="65"/>
      <c r="EY77" s="65"/>
      <c r="EZ77" s="65"/>
      <c r="FA77" s="65"/>
      <c r="FB77" s="65"/>
      <c r="FC77" s="65"/>
      <c r="FD77" s="65"/>
      <c r="FE77" s="65"/>
      <c r="FF77" s="65"/>
      <c r="FG77" s="65"/>
      <c r="FH77" s="65"/>
      <c r="FI77" s="65"/>
      <c r="FJ77" s="65"/>
      <c r="FK77" s="65"/>
      <c r="FL77" s="65"/>
      <c r="FM77" s="65"/>
      <c r="FN77" s="65"/>
      <c r="FO77" s="65"/>
      <c r="FP77" s="65"/>
      <c r="FQ77" s="65"/>
      <c r="FR77" s="65"/>
      <c r="FS77" s="65"/>
    </row>
    <row r="78">
      <c r="A78" t="s">
        <v>132</v>
      </c>
      <c r="B78" t="s">
        <v>105</v>
      </c>
      <c r="C78" t="s">
        <v>103</v>
      </c>
      <c r="D78" t="s">
        <v>100</v>
      </c>
      <c r="E78"/>
      <c r="F78" t="str">
        <f>$A78&amp;IF($C78&lt;&gt;"","|"&amp;$C78,"")&amp;IF($D78&lt;&gt;"","|"&amp;$D78,"")&amp;IF($E78&lt;&gt;"","|"&amp;$E78,"")</f>
      </c>
      <c r="G78" s="65" t="n">
        <v>595</v>
      </c>
      <c r="H78" s="65" t="str">
        <f>SUM($CJ78,$CW78)</f>
      </c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 t="n">
        <v>1</v>
      </c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5" t="str">
        <f>ROUND(SUM($CP78,$CV78),0)</f>
      </c>
      <c r="CG78" s="65" t="str">
        <f>ROUND(MAX($CP78,$CV78),0)</f>
      </c>
      <c r="CH78"/>
      <c r="CI78" s="62"/>
      <c r="CJ78" s="65" t="str">
        <f>IF(SUM($CF78)=0,"",IF(SUM($CF78)=SUM($CG78),SUM($CF78),IF(UPPER($CH78)="MAX",$CG78,IF(UPPER($CH78)="CUSTOM",MIN(MAX(ROUND($CF78+$G78*($CI78),0),$CG78),$CF78),$CF78))))</f>
      </c>
      <c r="CK78" s="65" t="str">
        <f>ROUND(SUMIFS($CW78:$FS78,$CW$14:$FS$14,"*DSD*"),0)</f>
      </c>
      <c r="CL78" s="65" t="str">
        <f>MIN_DSD</f>
      </c>
      <c r="CM78" s="65" t="str">
        <f>COUNTIFS($CW$14:$FS$14,"*DSD*",$CW78:$FS78,"&gt;0")</f>
      </c>
      <c r="CN78"/>
      <c r="CO78" s="62"/>
      <c r="CP78" s="65" t="str">
        <f>IF(SUM($CK78)=0,"",IF(OR(SUM($CK78)=SUM($CL78),AND(SUM($CK78)=ROUND(SUM($G78)*(1-SUM($I78)),0),SUM($CQ78)=0)),SUM($CK78),IF(UPPER($CN78)="MAX",$CL78,IF(UPPER($CN78)="CUSTOM",MIN(MAX(ROUND($CK78+$G78*($CO78),0),$CL78),$CK78),$CK78))))</f>
      </c>
      <c r="CQ78" s="65" t="str">
        <f>ROUND(SUMIFS($CW78:$FS78,$CW$14:$FS$14,"*TA*"),0)</f>
      </c>
      <c r="CR78" s="65" t="str">
        <f>MIN_TA</f>
      </c>
      <c r="CS78" s="65" t="str">
        <f>COUNTIFS($CW$14:$FS$14,"*TA*",$CW78:$FS78,"&gt;0")</f>
      </c>
      <c r="CT78"/>
      <c r="CU78" s="62"/>
      <c r="CV78" s="65" t="str">
        <f>IF(SUM($CQ78)=0,"",IF(OR(SUM($CQ78)=SUM($CR78),AND(SUM($CQ78)=ROUND(SUM($G78)*(1-SUM($I78)),0),SUM($CK78)=0)),SUM($CQ78),IF(UPPER($CT78)="MAX",$CR78,IF(UPPER($CT78)="CUSTOM",MIN(MAX(ROUND($CQ78+$G78*($CU78),0),$CR78),$CQ78),$CQ78))))</f>
      </c>
      <c r="CW78" s="65"/>
      <c r="CX78" s="65"/>
      <c r="CY78" s="65"/>
      <c r="CZ78" s="65"/>
      <c r="DA78" s="65"/>
      <c r="DB78" s="65"/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65"/>
      <c r="DP78" s="65"/>
      <c r="DQ78" s="65"/>
      <c r="DR78" s="65"/>
      <c r="DS78" s="65"/>
      <c r="DT78" s="65"/>
      <c r="DU78" s="65"/>
      <c r="DV78" s="65"/>
      <c r="DW78" s="65"/>
      <c r="DX78" s="65"/>
      <c r="DY78" s="65"/>
      <c r="DZ78" s="65"/>
      <c r="EA78" s="65"/>
      <c r="EB78" s="65"/>
      <c r="EC78" s="65"/>
      <c r="ED78" s="65"/>
      <c r="EE78" s="65"/>
      <c r="EF78" s="65"/>
      <c r="EG78" s="65"/>
      <c r="EH78" s="65"/>
      <c r="EI78" s="65"/>
      <c r="EJ78" s="65"/>
      <c r="EK78" s="65"/>
      <c r="EL78" s="65"/>
      <c r="EM78" s="65"/>
      <c r="EN78" s="65"/>
      <c r="EO78" s="65"/>
      <c r="EP78" s="65"/>
      <c r="EQ78" s="65"/>
      <c r="ER78" s="65"/>
      <c r="ES78" s="65"/>
      <c r="ET78" s="65"/>
      <c r="EU78" s="65"/>
      <c r="EV78" s="65"/>
      <c r="EW78" s="65"/>
      <c r="EX78" s="65"/>
      <c r="EY78" s="65"/>
      <c r="EZ78" s="65"/>
      <c r="FA78" s="65"/>
      <c r="FB78" s="65"/>
      <c r="FC78" s="65"/>
      <c r="FD78" s="65"/>
      <c r="FE78" s="65"/>
      <c r="FF78" s="65"/>
      <c r="FG78" s="65"/>
      <c r="FH78" s="65"/>
      <c r="FI78" s="65"/>
      <c r="FJ78" s="65"/>
      <c r="FK78" s="65"/>
      <c r="FL78" s="65"/>
      <c r="FM78" s="65"/>
      <c r="FN78" s="65"/>
      <c r="FO78" s="65"/>
      <c r="FP78" s="65"/>
      <c r="FQ78" s="65"/>
      <c r="FR78" s="65"/>
      <c r="FS78" s="65"/>
    </row>
    <row r="79">
      <c r="A79" t="s">
        <v>132</v>
      </c>
      <c r="B79" t="s">
        <v>105</v>
      </c>
      <c r="C79" t="s">
        <v>139</v>
      </c>
      <c r="D79" t="s">
        <v>99</v>
      </c>
      <c r="E79"/>
      <c r="F79" t="str">
        <f>$A79&amp;IF($C79&lt;&gt;"","|"&amp;$C79,"")&amp;IF($D79&lt;&gt;"","|"&amp;$D79,"")&amp;IF($E79&lt;&gt;"","|"&amp;$E79,"")</f>
      </c>
      <c r="G79" s="65" t="n">
        <v>6773</v>
      </c>
      <c r="H79" s="65" t="str">
        <f>SUM($CJ79,$CW79)</f>
      </c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 t="n">
        <v>1</v>
      </c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5" t="str">
        <f>ROUND(SUM($CP79,$CV79),0)</f>
      </c>
      <c r="CG79" s="65" t="str">
        <f>ROUND(MAX($CP79,$CV79),0)</f>
      </c>
      <c r="CH79"/>
      <c r="CI79" s="62"/>
      <c r="CJ79" s="65" t="str">
        <f>IF(SUM($CF79)=0,"",IF(SUM($CF79)=SUM($CG79),SUM($CF79),IF(UPPER($CH79)="MAX",$CG79,IF(UPPER($CH79)="CUSTOM",MIN(MAX(ROUND($CF79+$G79*($CI79),0),$CG79),$CF79),$CF79))))</f>
      </c>
      <c r="CK79" s="65" t="str">
        <f>ROUND(SUMIFS($CW79:$FS79,$CW$14:$FS$14,"*DSD*"),0)</f>
      </c>
      <c r="CL79" s="65" t="str">
        <f>MIN_DSD</f>
      </c>
      <c r="CM79" s="65" t="str">
        <f>COUNTIFS($CW$14:$FS$14,"*DSD*",$CW79:$FS79,"&gt;0")</f>
      </c>
      <c r="CN79"/>
      <c r="CO79" s="62"/>
      <c r="CP79" s="65" t="str">
        <f>IF(SUM($CK79)=0,"",IF(OR(SUM($CK79)=SUM($CL79),AND(SUM($CK79)=ROUND(SUM($G79)*(1-SUM($I79)),0),SUM($CQ79)=0)),SUM($CK79),IF(UPPER($CN79)="MAX",$CL79,IF(UPPER($CN79)="CUSTOM",MIN(MAX(ROUND($CK79+$G79*($CO79),0),$CL79),$CK79),$CK79))))</f>
      </c>
      <c r="CQ79" s="65" t="str">
        <f>ROUND(SUMIFS($CW79:$FS79,$CW$14:$FS$14,"*TA*"),0)</f>
      </c>
      <c r="CR79" s="65" t="str">
        <f>MIN_TA</f>
      </c>
      <c r="CS79" s="65" t="str">
        <f>COUNTIFS($CW$14:$FS$14,"*TA*",$CW79:$FS79,"&gt;0")</f>
      </c>
      <c r="CT79"/>
      <c r="CU79" s="62"/>
      <c r="CV79" s="65" t="str">
        <f>IF(SUM($CQ79)=0,"",IF(OR(SUM($CQ79)=SUM($CR79),AND(SUM($CQ79)=ROUND(SUM($G79)*(1-SUM($I79)),0),SUM($CK79)=0)),SUM($CQ79),IF(UPPER($CT79)="MAX",$CR79,IF(UPPER($CT79)="CUSTOM",MIN(MAX(ROUND($CQ79+$G79*($CU79),0),$CR79),$CQ79),$CQ79))))</f>
      </c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  <c r="DS79" s="65"/>
      <c r="DT79" s="65"/>
      <c r="DU79" s="65"/>
      <c r="DV79" s="65"/>
      <c r="DW79" s="65"/>
      <c r="DX79" s="65"/>
      <c r="DY79" s="65"/>
      <c r="DZ79" s="65"/>
      <c r="EA79" s="65"/>
      <c r="EB79" s="65"/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/>
      <c r="FA79" s="65"/>
      <c r="FB79" s="65"/>
      <c r="FC79" s="65"/>
      <c r="FD79" s="65"/>
      <c r="FE79" s="65"/>
      <c r="FF79" s="65"/>
      <c r="FG79" s="65"/>
      <c r="FH79" s="65"/>
      <c r="FI79" s="65"/>
      <c r="FJ79" s="65"/>
      <c r="FK79" s="65"/>
      <c r="FL79" s="65"/>
      <c r="FM79" s="65"/>
      <c r="FN79" s="65"/>
      <c r="FO79" s="65"/>
      <c r="FP79" s="65"/>
      <c r="FQ79" s="65"/>
      <c r="FR79" s="65"/>
      <c r="FS79" s="65"/>
    </row>
    <row r="80">
      <c r="A80" t="s">
        <v>132</v>
      </c>
      <c r="B80" t="s">
        <v>105</v>
      </c>
      <c r="C80" t="s">
        <v>139</v>
      </c>
      <c r="D80" t="s">
        <v>100</v>
      </c>
      <c r="E80"/>
      <c r="F80" t="str">
        <f>$A80&amp;IF($C80&lt;&gt;"","|"&amp;$C80,"")&amp;IF($D80&lt;&gt;"","|"&amp;$D80,"")&amp;IF($E80&lt;&gt;"","|"&amp;$E80,"")</f>
      </c>
      <c r="G80" s="65" t="n">
        <v>392</v>
      </c>
      <c r="H80" s="65" t="str">
        <f>SUM($CJ80,$CW80)</f>
      </c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 t="n">
        <v>1</v>
      </c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5" t="str">
        <f>ROUND(SUM($CP80,$CV80),0)</f>
      </c>
      <c r="CG80" s="65" t="str">
        <f>ROUND(MAX($CP80,$CV80),0)</f>
      </c>
      <c r="CH80"/>
      <c r="CI80" s="62"/>
      <c r="CJ80" s="65" t="str">
        <f>IF(SUM($CF80)=0,"",IF(SUM($CF80)=SUM($CG80),SUM($CF80),IF(UPPER($CH80)="MAX",$CG80,IF(UPPER($CH80)="CUSTOM",MIN(MAX(ROUND($CF80+$G80*($CI80),0),$CG80),$CF80),$CF80))))</f>
      </c>
      <c r="CK80" s="65" t="str">
        <f>ROUND(SUMIFS($CW80:$FS80,$CW$14:$FS$14,"*DSD*"),0)</f>
      </c>
      <c r="CL80" s="65" t="str">
        <f>MIN_DSD</f>
      </c>
      <c r="CM80" s="65" t="str">
        <f>COUNTIFS($CW$14:$FS$14,"*DSD*",$CW80:$FS80,"&gt;0")</f>
      </c>
      <c r="CN80"/>
      <c r="CO80" s="62"/>
      <c r="CP80" s="65" t="str">
        <f>IF(SUM($CK80)=0,"",IF(OR(SUM($CK80)=SUM($CL80),AND(SUM($CK80)=ROUND(SUM($G80)*(1-SUM($I80)),0),SUM($CQ80)=0)),SUM($CK80),IF(UPPER($CN80)="MAX",$CL80,IF(UPPER($CN80)="CUSTOM",MIN(MAX(ROUND($CK80+$G80*($CO80),0),$CL80),$CK80),$CK80))))</f>
      </c>
      <c r="CQ80" s="65" t="str">
        <f>ROUND(SUMIFS($CW80:$FS80,$CW$14:$FS$14,"*TA*"),0)</f>
      </c>
      <c r="CR80" s="65" t="str">
        <f>MIN_TA</f>
      </c>
      <c r="CS80" s="65" t="str">
        <f>COUNTIFS($CW$14:$FS$14,"*TA*",$CW80:$FS80,"&gt;0")</f>
      </c>
      <c r="CT80"/>
      <c r="CU80" s="62"/>
      <c r="CV80" s="65" t="str">
        <f>IF(SUM($CQ80)=0,"",IF(OR(SUM($CQ80)=SUM($CR80),AND(SUM($CQ80)=ROUND(SUM($G80)*(1-SUM($I80)),0),SUM($CK80)=0)),SUM($CQ80),IF(UPPER($CT80)="MAX",$CR80,IF(UPPER($CT80)="CUSTOM",MIN(MAX(ROUND($CQ80+$G80*($CU80),0),$CR80),$CQ80),$CQ80))))</f>
      </c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5"/>
      <c r="DV80" s="65"/>
      <c r="DW80" s="65"/>
      <c r="DX80" s="65"/>
      <c r="DY80" s="65"/>
      <c r="DZ80" s="65"/>
      <c r="EA80" s="65"/>
      <c r="EB80" s="65"/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</row>
    <row r="81">
      <c r="A81" t="s">
        <v>132</v>
      </c>
      <c r="B81" t="s">
        <v>105</v>
      </c>
      <c r="C81" t="s">
        <v>140</v>
      </c>
      <c r="D81" t="s">
        <v>99</v>
      </c>
      <c r="E81"/>
      <c r="F81" t="str">
        <f>$A81&amp;IF($C81&lt;&gt;"","|"&amp;$C81,"")&amp;IF($D81&lt;&gt;"","|"&amp;$D81,"")&amp;IF($E81&lt;&gt;"","|"&amp;$E81,"")</f>
      </c>
      <c r="G81" s="65" t="n">
        <v>672</v>
      </c>
      <c r="H81" s="65" t="str">
        <f>SUM($CJ81,$CW81)</f>
      </c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 t="n">
        <v>1</v>
      </c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5" t="str">
        <f>ROUND(SUM($CP81,$CV81),0)</f>
      </c>
      <c r="CG81" s="65" t="str">
        <f>ROUND(MAX($CP81,$CV81),0)</f>
      </c>
      <c r="CH81"/>
      <c r="CI81" s="62"/>
      <c r="CJ81" s="65" t="str">
        <f>IF(SUM($CF81)=0,"",IF(SUM($CF81)=SUM($CG81),SUM($CF81),IF(UPPER($CH81)="MAX",$CG81,IF(UPPER($CH81)="CUSTOM",MIN(MAX(ROUND($CF81+$G81*($CI81),0),$CG81),$CF81),$CF81))))</f>
      </c>
      <c r="CK81" s="65" t="str">
        <f>ROUND(SUMIFS($CW81:$FS81,$CW$14:$FS$14,"*DSD*"),0)</f>
      </c>
      <c r="CL81" s="65" t="str">
        <f>MIN_DSD</f>
      </c>
      <c r="CM81" s="65" t="str">
        <f>COUNTIFS($CW$14:$FS$14,"*DSD*",$CW81:$FS81,"&gt;0")</f>
      </c>
      <c r="CN81"/>
      <c r="CO81" s="62"/>
      <c r="CP81" s="65" t="str">
        <f>IF(SUM($CK81)=0,"",IF(OR(SUM($CK81)=SUM($CL81),AND(SUM($CK81)=ROUND(SUM($G81)*(1-SUM($I81)),0),SUM($CQ81)=0)),SUM($CK81),IF(UPPER($CN81)="MAX",$CL81,IF(UPPER($CN81)="CUSTOM",MIN(MAX(ROUND($CK81+$G81*($CO81),0),$CL81),$CK81),$CK81))))</f>
      </c>
      <c r="CQ81" s="65" t="str">
        <f>ROUND(SUMIFS($CW81:$FS81,$CW$14:$FS$14,"*TA*"),0)</f>
      </c>
      <c r="CR81" s="65" t="str">
        <f>MIN_TA</f>
      </c>
      <c r="CS81" s="65" t="str">
        <f>COUNTIFS($CW$14:$FS$14,"*TA*",$CW81:$FS81,"&gt;0")</f>
      </c>
      <c r="CT81"/>
      <c r="CU81" s="62"/>
      <c r="CV81" s="65" t="str">
        <f>IF(SUM($CQ81)=0,"",IF(OR(SUM($CQ81)=SUM($CR81),AND(SUM($CQ81)=ROUND(SUM($G81)*(1-SUM($I81)),0),SUM($CK81)=0)),SUM($CQ81),IF(UPPER($CT81)="MAX",$CR81,IF(UPPER($CT81)="CUSTOM",MIN(MAX(ROUND($CQ81+$G81*($CU81),0),$CR81),$CQ81),$CQ81))))</f>
      </c>
      <c r="CW81" s="65"/>
      <c r="CX81" s="65"/>
      <c r="CY81" s="65"/>
      <c r="CZ81" s="65"/>
      <c r="DA81" s="65"/>
      <c r="DB81" s="65"/>
      <c r="DC81" s="65"/>
      <c r="DD81" s="65"/>
      <c r="DE81" s="65"/>
      <c r="DF81" s="65"/>
      <c r="DG81" s="65"/>
      <c r="DH81" s="65"/>
      <c r="DI81" s="65"/>
      <c r="DJ81" s="65"/>
      <c r="DK81" s="65"/>
      <c r="DL81" s="65"/>
      <c r="DM81" s="65"/>
      <c r="DN81" s="65"/>
      <c r="DO81" s="65"/>
      <c r="DP81" s="65"/>
      <c r="DQ81" s="65"/>
      <c r="DR81" s="65"/>
      <c r="DS81" s="65"/>
      <c r="DT81" s="65"/>
      <c r="DU81" s="65"/>
      <c r="DV81" s="65"/>
      <c r="DW81" s="65"/>
      <c r="DX81" s="65"/>
      <c r="DY81" s="65"/>
      <c r="DZ81" s="65"/>
      <c r="EA81" s="65"/>
      <c r="EB81" s="65"/>
      <c r="EC81" s="65"/>
      <c r="ED81" s="65"/>
      <c r="EE81" s="65"/>
      <c r="EF81" s="65"/>
      <c r="EG81" s="65"/>
      <c r="EH81" s="65"/>
      <c r="EI81" s="65"/>
      <c r="EJ81" s="65"/>
      <c r="EK81" s="65"/>
      <c r="EL81" s="65"/>
      <c r="EM81" s="65"/>
      <c r="EN81" s="65"/>
      <c r="EO81" s="65"/>
      <c r="EP81" s="65"/>
      <c r="EQ81" s="65"/>
      <c r="ER81" s="65"/>
      <c r="ES81" s="65"/>
      <c r="ET81" s="65"/>
      <c r="EU81" s="65"/>
      <c r="EV81" s="65"/>
      <c r="EW81" s="65"/>
      <c r="EX81" s="65"/>
      <c r="EY81" s="65"/>
      <c r="EZ81" s="65"/>
      <c r="FA81" s="65"/>
      <c r="FB81" s="65"/>
      <c r="FC81" s="65"/>
      <c r="FD81" s="65"/>
      <c r="FE81" s="65"/>
      <c r="FF81" s="65"/>
      <c r="FG81" s="65"/>
      <c r="FH81" s="65"/>
      <c r="FI81" s="65"/>
      <c r="FJ81" s="65"/>
      <c r="FK81" s="65"/>
      <c r="FL81" s="65"/>
      <c r="FM81" s="65"/>
      <c r="FN81" s="65"/>
      <c r="FO81" s="65"/>
      <c r="FP81" s="65"/>
      <c r="FQ81" s="65"/>
      <c r="FR81" s="65"/>
      <c r="FS81" s="65"/>
    </row>
    <row r="82">
      <c r="A82" t="s">
        <v>132</v>
      </c>
      <c r="B82" t="s">
        <v>105</v>
      </c>
      <c r="C82" t="s">
        <v>140</v>
      </c>
      <c r="D82" t="s">
        <v>100</v>
      </c>
      <c r="E82"/>
      <c r="F82" t="str">
        <f>$A82&amp;IF($C82&lt;&gt;"","|"&amp;$C82,"")&amp;IF($D82&lt;&gt;"","|"&amp;$D82,"")&amp;IF($E82&lt;&gt;"","|"&amp;$E82,"")</f>
      </c>
      <c r="G82" s="65" t="n">
        <v>50</v>
      </c>
      <c r="H82" s="65" t="str">
        <f>SUM($CJ82,$CW82)</f>
      </c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 t="n">
        <v>1</v>
      </c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5" t="str">
        <f>ROUND(SUM($CP82,$CV82),0)</f>
      </c>
      <c r="CG82" s="65" t="str">
        <f>ROUND(MAX($CP82,$CV82),0)</f>
      </c>
      <c r="CH82"/>
      <c r="CI82" s="62"/>
      <c r="CJ82" s="65" t="str">
        <f>IF(SUM($CF82)=0,"",IF(SUM($CF82)=SUM($CG82),SUM($CF82),IF(UPPER($CH82)="MAX",$CG82,IF(UPPER($CH82)="CUSTOM",MIN(MAX(ROUND($CF82+$G82*($CI82),0),$CG82),$CF82),$CF82))))</f>
      </c>
      <c r="CK82" s="65" t="str">
        <f>ROUND(SUMIFS($CW82:$FS82,$CW$14:$FS$14,"*DSD*"),0)</f>
      </c>
      <c r="CL82" s="65" t="str">
        <f>MIN_DSD</f>
      </c>
      <c r="CM82" s="65" t="str">
        <f>COUNTIFS($CW$14:$FS$14,"*DSD*",$CW82:$FS82,"&gt;0")</f>
      </c>
      <c r="CN82"/>
      <c r="CO82" s="62"/>
      <c r="CP82" s="65" t="str">
        <f>IF(SUM($CK82)=0,"",IF(OR(SUM($CK82)=SUM($CL82),AND(SUM($CK82)=ROUND(SUM($G82)*(1-SUM($I82)),0),SUM($CQ82)=0)),SUM($CK82),IF(UPPER($CN82)="MAX",$CL82,IF(UPPER($CN82)="CUSTOM",MIN(MAX(ROUND($CK82+$G82*($CO82),0),$CL82),$CK82),$CK82))))</f>
      </c>
      <c r="CQ82" s="65" t="str">
        <f>ROUND(SUMIFS($CW82:$FS82,$CW$14:$FS$14,"*TA*"),0)</f>
      </c>
      <c r="CR82" s="65" t="str">
        <f>MIN_TA</f>
      </c>
      <c r="CS82" s="65" t="str">
        <f>COUNTIFS($CW$14:$FS$14,"*TA*",$CW82:$FS82,"&gt;0")</f>
      </c>
      <c r="CT82"/>
      <c r="CU82" s="62"/>
      <c r="CV82" s="65" t="str">
        <f>IF(SUM($CQ82)=0,"",IF(OR(SUM($CQ82)=SUM($CR82),AND(SUM($CQ82)=ROUND(SUM($G82)*(1-SUM($I82)),0),SUM($CK82)=0)),SUM($CQ82),IF(UPPER($CT82)="MAX",$CR82,IF(UPPER($CT82)="CUSTOM",MIN(MAX(ROUND($CQ82+$G82*($CU82),0),$CR82),$CQ82),$CQ82))))</f>
      </c>
      <c r="CW82" s="65"/>
      <c r="CX82" s="65"/>
      <c r="CY82" s="65"/>
      <c r="CZ82" s="65"/>
      <c r="DA82" s="65"/>
      <c r="DB82" s="65"/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65"/>
      <c r="DP82" s="65"/>
      <c r="DQ82" s="65"/>
      <c r="DR82" s="65"/>
      <c r="DS82" s="65"/>
      <c r="DT82" s="65"/>
      <c r="DU82" s="65"/>
      <c r="DV82" s="65"/>
      <c r="DW82" s="65"/>
      <c r="DX82" s="65"/>
      <c r="DY82" s="65"/>
      <c r="DZ82" s="65"/>
      <c r="EA82" s="65"/>
      <c r="EB82" s="65"/>
      <c r="EC82" s="65"/>
      <c r="ED82" s="65"/>
      <c r="EE82" s="65"/>
      <c r="EF82" s="65"/>
      <c r="EG82" s="65"/>
      <c r="EH82" s="65"/>
      <c r="EI82" s="65"/>
      <c r="EJ82" s="65"/>
      <c r="EK82" s="65"/>
      <c r="EL82" s="65"/>
      <c r="EM82" s="65"/>
      <c r="EN82" s="65"/>
      <c r="EO82" s="65"/>
      <c r="EP82" s="65"/>
      <c r="EQ82" s="65"/>
      <c r="ER82" s="65"/>
      <c r="ES82" s="65"/>
      <c r="ET82" s="65"/>
      <c r="EU82" s="65"/>
      <c r="EV82" s="65"/>
      <c r="EW82" s="65"/>
      <c r="EX82" s="65"/>
      <c r="EY82" s="65"/>
      <c r="EZ82" s="65"/>
      <c r="FA82" s="65"/>
      <c r="FB82" s="65"/>
      <c r="FC82" s="65"/>
      <c r="FD82" s="65"/>
      <c r="FE82" s="65"/>
      <c r="FF82" s="65"/>
      <c r="FG82" s="65"/>
      <c r="FH82" s="65"/>
      <c r="FI82" s="65"/>
      <c r="FJ82" s="65"/>
      <c r="FK82" s="65"/>
      <c r="FL82" s="65"/>
      <c r="FM82" s="65"/>
      <c r="FN82" s="65"/>
      <c r="FO82" s="65"/>
      <c r="FP82" s="65"/>
      <c r="FQ82" s="65"/>
      <c r="FR82" s="65"/>
      <c r="FS82" s="65"/>
    </row>
    <row r="83">
      <c r="A83" t="s">
        <v>132</v>
      </c>
      <c r="B83" t="s">
        <v>105</v>
      </c>
      <c r="C83" t="s">
        <v>141</v>
      </c>
      <c r="D83" t="s">
        <v>99</v>
      </c>
      <c r="E83"/>
      <c r="F83" t="str">
        <f>$A83&amp;IF($C83&lt;&gt;"","|"&amp;$C83,"")&amp;IF($D83&lt;&gt;"","|"&amp;$D83,"")&amp;IF($E83&lt;&gt;"","|"&amp;$E83,"")</f>
      </c>
      <c r="G83" s="65" t="n">
        <v>3</v>
      </c>
      <c r="H83" s="65" t="str">
        <f>SUM($CJ83,$CW83)</f>
      </c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 t="n">
        <v>1</v>
      </c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5" t="str">
        <f>ROUND(SUM($CP83,$CV83),0)</f>
      </c>
      <c r="CG83" s="65" t="str">
        <f>ROUND(MAX($CP83,$CV83),0)</f>
      </c>
      <c r="CH83"/>
      <c r="CI83" s="62"/>
      <c r="CJ83" s="65" t="str">
        <f>IF(SUM($CF83)=0,"",IF(SUM($CF83)=SUM($CG83),SUM($CF83),IF(UPPER($CH83)="MAX",$CG83,IF(UPPER($CH83)="CUSTOM",MIN(MAX(ROUND($CF83+$G83*($CI83),0),$CG83),$CF83),$CF83))))</f>
      </c>
      <c r="CK83" s="65" t="str">
        <f>ROUND(SUMIFS($CW83:$FS83,$CW$14:$FS$14,"*DSD*"),0)</f>
      </c>
      <c r="CL83" s="65" t="str">
        <f>MIN_DSD</f>
      </c>
      <c r="CM83" s="65" t="str">
        <f>COUNTIFS($CW$14:$FS$14,"*DSD*",$CW83:$FS83,"&gt;0")</f>
      </c>
      <c r="CN83"/>
      <c r="CO83" s="62"/>
      <c r="CP83" s="65" t="str">
        <f>IF(SUM($CK83)=0,"",IF(OR(SUM($CK83)=SUM($CL83),AND(SUM($CK83)=ROUND(SUM($G83)*(1-SUM($I83)),0),SUM($CQ83)=0)),SUM($CK83),IF(UPPER($CN83)="MAX",$CL83,IF(UPPER($CN83)="CUSTOM",MIN(MAX(ROUND($CK83+$G83*($CO83),0),$CL83),$CK83),$CK83))))</f>
      </c>
      <c r="CQ83" s="65" t="str">
        <f>ROUND(SUMIFS($CW83:$FS83,$CW$14:$FS$14,"*TA*"),0)</f>
      </c>
      <c r="CR83" s="65" t="str">
        <f>MIN_TA</f>
      </c>
      <c r="CS83" s="65" t="str">
        <f>COUNTIFS($CW$14:$FS$14,"*TA*",$CW83:$FS83,"&gt;0")</f>
      </c>
      <c r="CT83"/>
      <c r="CU83" s="62"/>
      <c r="CV83" s="65" t="str">
        <f>IF(SUM($CQ83)=0,"",IF(OR(SUM($CQ83)=SUM($CR83),AND(SUM($CQ83)=ROUND(SUM($G83)*(1-SUM($I83)),0),SUM($CK83)=0)),SUM($CQ83),IF(UPPER($CT83)="MAX",$CR83,IF(UPPER($CT83)="CUSTOM",MIN(MAX(ROUND($CQ83+$G83*($CU83),0),$CR83),$CQ83),$CQ83))))</f>
      </c>
      <c r="CW83" s="65"/>
      <c r="CX83" s="65"/>
      <c r="CY83" s="65"/>
      <c r="CZ83" s="65"/>
      <c r="DA83" s="65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  <c r="DR83" s="65"/>
      <c r="DS83" s="65"/>
      <c r="DT83" s="65"/>
      <c r="DU83" s="65"/>
      <c r="DV83" s="65"/>
      <c r="DW83" s="65"/>
      <c r="DX83" s="65"/>
      <c r="DY83" s="65"/>
      <c r="DZ83" s="65"/>
      <c r="EA83" s="65"/>
      <c r="EB83" s="65"/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U83" s="65"/>
      <c r="EV83" s="65"/>
      <c r="EW83" s="65"/>
      <c r="EX83" s="65"/>
      <c r="EY83" s="65"/>
      <c r="EZ83" s="65"/>
      <c r="FA83" s="65"/>
      <c r="FB83" s="65"/>
      <c r="FC83" s="65"/>
      <c r="FD83" s="65"/>
      <c r="FE83" s="65"/>
      <c r="FF83" s="65"/>
      <c r="FG83" s="65"/>
      <c r="FH83" s="65"/>
      <c r="FI83" s="65"/>
      <c r="FJ83" s="65"/>
      <c r="FK83" s="65"/>
      <c r="FL83" s="65"/>
      <c r="FM83" s="65"/>
      <c r="FN83" s="65"/>
      <c r="FO83" s="65"/>
      <c r="FP83" s="65"/>
      <c r="FQ83" s="65"/>
      <c r="FR83" s="65"/>
      <c r="FS83" s="65"/>
    </row>
    <row r="84">
      <c r="A84" t="s">
        <v>132</v>
      </c>
      <c r="B84" t="s">
        <v>105</v>
      </c>
      <c r="C84" t="s">
        <v>141</v>
      </c>
      <c r="D84" t="s">
        <v>100</v>
      </c>
      <c r="E84"/>
      <c r="F84" t="str">
        <f>$A84&amp;IF($C84&lt;&gt;"","|"&amp;$C84,"")&amp;IF($D84&lt;&gt;"","|"&amp;$D84,"")&amp;IF($E84&lt;&gt;"","|"&amp;$E84,"")</f>
      </c>
      <c r="G84" s="65" t="n">
        <v>6</v>
      </c>
      <c r="H84" s="65" t="str">
        <f>SUM($CJ84,$CW84)</f>
      </c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 t="n">
        <v>1</v>
      </c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5" t="str">
        <f>ROUND(SUM($CP84,$CV84),0)</f>
      </c>
      <c r="CG84" s="65" t="str">
        <f>ROUND(MAX($CP84,$CV84),0)</f>
      </c>
      <c r="CH84"/>
      <c r="CI84" s="62"/>
      <c r="CJ84" s="65" t="str">
        <f>IF(SUM($CF84)=0,"",IF(SUM($CF84)=SUM($CG84),SUM($CF84),IF(UPPER($CH84)="MAX",$CG84,IF(UPPER($CH84)="CUSTOM",MIN(MAX(ROUND($CF84+$G84*($CI84),0),$CG84),$CF84),$CF84))))</f>
      </c>
      <c r="CK84" s="65" t="str">
        <f>ROUND(SUMIFS($CW84:$FS84,$CW$14:$FS$14,"*DSD*"),0)</f>
      </c>
      <c r="CL84" s="65" t="str">
        <f>MIN_DSD</f>
      </c>
      <c r="CM84" s="65" t="str">
        <f>COUNTIFS($CW$14:$FS$14,"*DSD*",$CW84:$FS84,"&gt;0")</f>
      </c>
      <c r="CN84"/>
      <c r="CO84" s="62"/>
      <c r="CP84" s="65" t="str">
        <f>IF(SUM($CK84)=0,"",IF(OR(SUM($CK84)=SUM($CL84),AND(SUM($CK84)=ROUND(SUM($G84)*(1-SUM($I84)),0),SUM($CQ84)=0)),SUM($CK84),IF(UPPER($CN84)="MAX",$CL84,IF(UPPER($CN84)="CUSTOM",MIN(MAX(ROUND($CK84+$G84*($CO84),0),$CL84),$CK84),$CK84))))</f>
      </c>
      <c r="CQ84" s="65" t="str">
        <f>ROUND(SUMIFS($CW84:$FS84,$CW$14:$FS$14,"*TA*"),0)</f>
      </c>
      <c r="CR84" s="65" t="str">
        <f>MIN_TA</f>
      </c>
      <c r="CS84" s="65" t="str">
        <f>COUNTIFS($CW$14:$FS$14,"*TA*",$CW84:$FS84,"&gt;0")</f>
      </c>
      <c r="CT84"/>
      <c r="CU84" s="62"/>
      <c r="CV84" s="65" t="str">
        <f>IF(SUM($CQ84)=0,"",IF(OR(SUM($CQ84)=SUM($CR84),AND(SUM($CQ84)=ROUND(SUM($G84)*(1-SUM($I84)),0),SUM($CK84)=0)),SUM($CQ84),IF(UPPER($CT84)="MAX",$CR84,IF(UPPER($CT84)="CUSTOM",MIN(MAX(ROUND($CQ84+$G84*($CU84),0),$CR84),$CQ84),$CQ84))))</f>
      </c>
      <c r="CW84" s="65"/>
      <c r="CX84" s="65"/>
      <c r="CY84" s="65"/>
      <c r="CZ84" s="65"/>
      <c r="DA84" s="65"/>
      <c r="DB84" s="65"/>
      <c r="DC84" s="65"/>
      <c r="DD84" s="65"/>
      <c r="DE84" s="65"/>
      <c r="DF84" s="65"/>
      <c r="DG84" s="65"/>
      <c r="DH84" s="65"/>
      <c r="DI84" s="65"/>
      <c r="DJ84" s="65"/>
      <c r="DK84" s="65"/>
      <c r="DL84" s="65"/>
      <c r="DM84" s="65"/>
      <c r="DN84" s="65"/>
      <c r="DO84" s="65"/>
      <c r="DP84" s="65"/>
      <c r="DQ84" s="65"/>
      <c r="DR84" s="65"/>
      <c r="DS84" s="65"/>
      <c r="DT84" s="65"/>
      <c r="DU84" s="65"/>
      <c r="DV84" s="65"/>
      <c r="DW84" s="65"/>
      <c r="DX84" s="65"/>
      <c r="DY84" s="65"/>
      <c r="DZ84" s="65"/>
      <c r="EA84" s="65"/>
      <c r="EB84" s="65"/>
      <c r="EC84" s="65"/>
      <c r="ED84" s="65"/>
      <c r="EE84" s="65"/>
      <c r="EF84" s="65"/>
      <c r="EG84" s="65"/>
      <c r="EH84" s="65"/>
      <c r="EI84" s="65"/>
      <c r="EJ84" s="65"/>
      <c r="EK84" s="65"/>
      <c r="EL84" s="65"/>
      <c r="EM84" s="65"/>
      <c r="EN84" s="65"/>
      <c r="EO84" s="65"/>
      <c r="EP84" s="65"/>
      <c r="EQ84" s="65"/>
      <c r="ER84" s="65"/>
      <c r="ES84" s="65"/>
      <c r="ET84" s="65"/>
      <c r="EU84" s="65"/>
      <c r="EV84" s="65"/>
      <c r="EW84" s="65"/>
      <c r="EX84" s="65"/>
      <c r="EY84" s="65"/>
      <c r="EZ84" s="65"/>
      <c r="FA84" s="65"/>
      <c r="FB84" s="65"/>
      <c r="FC84" s="65"/>
      <c r="FD84" s="65"/>
      <c r="FE84" s="65"/>
      <c r="FF84" s="65"/>
      <c r="FG84" s="65"/>
      <c r="FH84" s="65"/>
      <c r="FI84" s="65"/>
      <c r="FJ84" s="65"/>
      <c r="FK84" s="65"/>
      <c r="FL84" s="65"/>
      <c r="FM84" s="65"/>
      <c r="FN84" s="65"/>
      <c r="FO84" s="65"/>
      <c r="FP84" s="65"/>
      <c r="FQ84" s="65"/>
      <c r="FR84" s="65"/>
      <c r="FS84" s="65"/>
    </row>
    <row r="85">
      <c r="A85" t="s">
        <v>132</v>
      </c>
      <c r="B85" t="s">
        <v>105</v>
      </c>
      <c r="C85" t="s">
        <v>123</v>
      </c>
      <c r="D85" t="s">
        <v>99</v>
      </c>
      <c r="E85"/>
      <c r="F85" t="str">
        <f>$A85&amp;IF($C85&lt;&gt;"","|"&amp;$C85,"")&amp;IF($D85&lt;&gt;"","|"&amp;$D85,"")&amp;IF($E85&lt;&gt;"","|"&amp;$E85,"")</f>
      </c>
      <c r="G85" s="65" t="n">
        <v>71</v>
      </c>
      <c r="H85" s="65" t="str">
        <f>SUM($CJ85,$CW85)</f>
      </c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 t="n">
        <v>1</v>
      </c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5" t="str">
        <f>ROUND(SUM($CP85,$CV85),0)</f>
      </c>
      <c r="CG85" s="65" t="str">
        <f>ROUND(MAX($CP85,$CV85),0)</f>
      </c>
      <c r="CH85"/>
      <c r="CI85" s="62"/>
      <c r="CJ85" s="65" t="str">
        <f>IF(SUM($CF85)=0,"",IF(SUM($CF85)=SUM($CG85),SUM($CF85),IF(UPPER($CH85)="MAX",$CG85,IF(UPPER($CH85)="CUSTOM",MIN(MAX(ROUND($CF85+$G85*($CI85),0),$CG85),$CF85),$CF85))))</f>
      </c>
      <c r="CK85" s="65" t="str">
        <f>ROUND(SUMIFS($CW85:$FS85,$CW$14:$FS$14,"*DSD*"),0)</f>
      </c>
      <c r="CL85" s="65" t="str">
        <f>MIN_DSD</f>
      </c>
      <c r="CM85" s="65" t="str">
        <f>COUNTIFS($CW$14:$FS$14,"*DSD*",$CW85:$FS85,"&gt;0")</f>
      </c>
      <c r="CN85"/>
      <c r="CO85" s="62"/>
      <c r="CP85" s="65" t="str">
        <f>IF(SUM($CK85)=0,"",IF(OR(SUM($CK85)=SUM($CL85),AND(SUM($CK85)=ROUND(SUM($G85)*(1-SUM($I85)),0),SUM($CQ85)=0)),SUM($CK85),IF(UPPER($CN85)="MAX",$CL85,IF(UPPER($CN85)="CUSTOM",MIN(MAX(ROUND($CK85+$G85*($CO85),0),$CL85),$CK85),$CK85))))</f>
      </c>
      <c r="CQ85" s="65" t="str">
        <f>ROUND(SUMIFS($CW85:$FS85,$CW$14:$FS$14,"*TA*"),0)</f>
      </c>
      <c r="CR85" s="65" t="str">
        <f>MIN_TA</f>
      </c>
      <c r="CS85" s="65" t="str">
        <f>COUNTIFS($CW$14:$FS$14,"*TA*",$CW85:$FS85,"&gt;0")</f>
      </c>
      <c r="CT85"/>
      <c r="CU85" s="62"/>
      <c r="CV85" s="65" t="str">
        <f>IF(SUM($CQ85)=0,"",IF(OR(SUM($CQ85)=SUM($CR85),AND(SUM($CQ85)=ROUND(SUM($G85)*(1-SUM($I85)),0),SUM($CK85)=0)),SUM($CQ85),IF(UPPER($CT85)="MAX",$CR85,IF(UPPER($CT85)="CUSTOM",MIN(MAX(ROUND($CQ85+$G85*($CU85),0),$CR85),$CQ85),$CQ85))))</f>
      </c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65"/>
      <c r="DH85" s="65"/>
      <c r="DI85" s="65"/>
      <c r="DJ85" s="65"/>
      <c r="DK85" s="65"/>
      <c r="DL85" s="65"/>
      <c r="DM85" s="65"/>
      <c r="DN85" s="65"/>
      <c r="DO85" s="65"/>
      <c r="DP85" s="65"/>
      <c r="DQ85" s="65"/>
      <c r="DR85" s="65"/>
      <c r="DS85" s="65"/>
      <c r="DT85" s="65"/>
      <c r="DU85" s="65"/>
      <c r="DV85" s="65"/>
      <c r="DW85" s="65"/>
      <c r="DX85" s="65"/>
      <c r="DY85" s="65"/>
      <c r="DZ85" s="65"/>
      <c r="EA85" s="65"/>
      <c r="EB85" s="65"/>
      <c r="EC85" s="65"/>
      <c r="ED85" s="65"/>
      <c r="EE85" s="65"/>
      <c r="EF85" s="65"/>
      <c r="EG85" s="65"/>
      <c r="EH85" s="65"/>
      <c r="EI85" s="65"/>
      <c r="EJ85" s="65"/>
      <c r="EK85" s="65"/>
      <c r="EL85" s="65"/>
      <c r="EM85" s="65"/>
      <c r="EN85" s="65"/>
      <c r="EO85" s="65"/>
      <c r="EP85" s="65"/>
      <c r="EQ85" s="65"/>
      <c r="ER85" s="65"/>
      <c r="ES85" s="65"/>
      <c r="ET85" s="65"/>
      <c r="EU85" s="65"/>
      <c r="EV85" s="65"/>
      <c r="EW85" s="65"/>
      <c r="EX85" s="65"/>
      <c r="EY85" s="65"/>
      <c r="EZ85" s="65"/>
      <c r="FA85" s="65"/>
      <c r="FB85" s="65"/>
      <c r="FC85" s="65"/>
      <c r="FD85" s="65"/>
      <c r="FE85" s="65"/>
      <c r="FF85" s="65"/>
      <c r="FG85" s="65"/>
      <c r="FH85" s="65"/>
      <c r="FI85" s="65"/>
      <c r="FJ85" s="65"/>
      <c r="FK85" s="65"/>
      <c r="FL85" s="65"/>
      <c r="FM85" s="65"/>
      <c r="FN85" s="65"/>
      <c r="FO85" s="65"/>
      <c r="FP85" s="65"/>
      <c r="FQ85" s="65"/>
      <c r="FR85" s="65"/>
      <c r="FS85" s="65"/>
    </row>
    <row r="86">
      <c r="A86" t="s">
        <v>132</v>
      </c>
      <c r="B86" t="s">
        <v>105</v>
      </c>
      <c r="C86" t="s">
        <v>123</v>
      </c>
      <c r="D86" t="s">
        <v>100</v>
      </c>
      <c r="E86"/>
      <c r="F86" t="str">
        <f>$A86&amp;IF($C86&lt;&gt;"","|"&amp;$C86,"")&amp;IF($D86&lt;&gt;"","|"&amp;$D86,"")&amp;IF($E86&lt;&gt;"","|"&amp;$E86,"")</f>
      </c>
      <c r="G86" s="65" t="n">
        <v>30</v>
      </c>
      <c r="H86" s="65" t="str">
        <f>SUM($CJ86,$CW86)</f>
      </c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 t="n">
        <v>1</v>
      </c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5" t="str">
        <f>ROUND(SUM($CP86,$CV86),0)</f>
      </c>
      <c r="CG86" s="65" t="str">
        <f>ROUND(MAX($CP86,$CV86),0)</f>
      </c>
      <c r="CH86"/>
      <c r="CI86" s="62"/>
      <c r="CJ86" s="65" t="str">
        <f>IF(SUM($CF86)=0,"",IF(SUM($CF86)=SUM($CG86),SUM($CF86),IF(UPPER($CH86)="MAX",$CG86,IF(UPPER($CH86)="CUSTOM",MIN(MAX(ROUND($CF86+$G86*($CI86),0),$CG86),$CF86),$CF86))))</f>
      </c>
      <c r="CK86" s="65" t="str">
        <f>ROUND(SUMIFS($CW86:$FS86,$CW$14:$FS$14,"*DSD*"),0)</f>
      </c>
      <c r="CL86" s="65" t="str">
        <f>MIN_DSD</f>
      </c>
      <c r="CM86" s="65" t="str">
        <f>COUNTIFS($CW$14:$FS$14,"*DSD*",$CW86:$FS86,"&gt;0")</f>
      </c>
      <c r="CN86"/>
      <c r="CO86" s="62"/>
      <c r="CP86" s="65" t="str">
        <f>IF(SUM($CK86)=0,"",IF(OR(SUM($CK86)=SUM($CL86),AND(SUM($CK86)=ROUND(SUM($G86)*(1-SUM($I86)),0),SUM($CQ86)=0)),SUM($CK86),IF(UPPER($CN86)="MAX",$CL86,IF(UPPER($CN86)="CUSTOM",MIN(MAX(ROUND($CK86+$G86*($CO86),0),$CL86),$CK86),$CK86))))</f>
      </c>
      <c r="CQ86" s="65" t="str">
        <f>ROUND(SUMIFS($CW86:$FS86,$CW$14:$FS$14,"*TA*"),0)</f>
      </c>
      <c r="CR86" s="65" t="str">
        <f>MIN_TA</f>
      </c>
      <c r="CS86" s="65" t="str">
        <f>COUNTIFS($CW$14:$FS$14,"*TA*",$CW86:$FS86,"&gt;0")</f>
      </c>
      <c r="CT86"/>
      <c r="CU86" s="62"/>
      <c r="CV86" s="65" t="str">
        <f>IF(SUM($CQ86)=0,"",IF(OR(SUM($CQ86)=SUM($CR86),AND(SUM($CQ86)=ROUND(SUM($G86)*(1-SUM($I86)),0),SUM($CK86)=0)),SUM($CQ86),IF(UPPER($CT86)="MAX",$CR86,IF(UPPER($CT86)="CUSTOM",MIN(MAX(ROUND($CQ86+$G86*($CU86),0),$CR86),$CQ86),$CQ86))))</f>
      </c>
      <c r="CW86" s="65"/>
      <c r="CX86" s="65"/>
      <c r="CY86" s="65"/>
      <c r="CZ86" s="65"/>
      <c r="DA86" s="65"/>
      <c r="DB86" s="65"/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65"/>
      <c r="DP86" s="65"/>
      <c r="DQ86" s="65"/>
      <c r="DR86" s="65"/>
      <c r="DS86" s="65"/>
      <c r="DT86" s="65"/>
      <c r="DU86" s="65"/>
      <c r="DV86" s="65"/>
      <c r="DW86" s="65"/>
      <c r="DX86" s="65"/>
      <c r="DY86" s="65"/>
      <c r="DZ86" s="65"/>
      <c r="EA86" s="65"/>
      <c r="EB86" s="65"/>
      <c r="EC86" s="65"/>
      <c r="ED86" s="65"/>
      <c r="EE86" s="65"/>
      <c r="EF86" s="65"/>
      <c r="EG86" s="65"/>
      <c r="EH86" s="65"/>
      <c r="EI86" s="65"/>
      <c r="EJ86" s="65"/>
      <c r="EK86" s="65"/>
      <c r="EL86" s="65"/>
      <c r="EM86" s="65"/>
      <c r="EN86" s="65"/>
      <c r="EO86" s="65"/>
      <c r="EP86" s="65"/>
      <c r="EQ86" s="65"/>
      <c r="ER86" s="65"/>
      <c r="ES86" s="65"/>
      <c r="ET86" s="65"/>
      <c r="EU86" s="65"/>
      <c r="EV86" s="65"/>
      <c r="EW86" s="65"/>
      <c r="EX86" s="65"/>
      <c r="EY86" s="65"/>
      <c r="EZ86" s="65"/>
      <c r="FA86" s="65"/>
      <c r="FB86" s="65"/>
      <c r="FC86" s="65"/>
      <c r="FD86" s="65"/>
      <c r="FE86" s="65"/>
      <c r="FF86" s="65"/>
      <c r="FG86" s="65"/>
      <c r="FH86" s="65"/>
      <c r="FI86" s="65"/>
      <c r="FJ86" s="65"/>
      <c r="FK86" s="65"/>
      <c r="FL86" s="65"/>
      <c r="FM86" s="65"/>
      <c r="FN86" s="65"/>
      <c r="FO86" s="65"/>
      <c r="FP86" s="65"/>
      <c r="FQ86" s="65"/>
      <c r="FR86" s="65"/>
      <c r="FS86" s="65"/>
    </row>
    <row r="87">
      <c r="A87" t="s">
        <v>132</v>
      </c>
      <c r="B87" t="s">
        <v>106</v>
      </c>
      <c r="C87" t="s">
        <v>137</v>
      </c>
      <c r="D87" t="s">
        <v>99</v>
      </c>
      <c r="E87"/>
      <c r="F87" t="str">
        <f>$A87&amp;IF($C87&lt;&gt;"","|"&amp;$C87,"")&amp;IF($D87&lt;&gt;"","|"&amp;$D87,"")&amp;IF($E87&lt;&gt;"","|"&amp;$E87,"")</f>
      </c>
      <c r="G87" s="65" t="n">
        <v>113</v>
      </c>
      <c r="H87" s="65" t="str">
        <f>SUM($CJ87,$CW87)</f>
      </c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 t="n">
        <v>1</v>
      </c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5" t="str">
        <f>ROUND(SUM($CP87,$CV87),0)</f>
      </c>
      <c r="CG87" s="65" t="str">
        <f>ROUND(MAX($CP87,$CV87),0)</f>
      </c>
      <c r="CH87"/>
      <c r="CI87" s="62"/>
      <c r="CJ87" s="65" t="str">
        <f>IF(SUM($CF87)=0,"",IF(SUM($CF87)=SUM($CG87),SUM($CF87),IF(UPPER($CH87)="MAX",$CG87,IF(UPPER($CH87)="CUSTOM",MIN(MAX(ROUND($CF87+$G87*($CI87),0),$CG87),$CF87),$CF87))))</f>
      </c>
      <c r="CK87" s="65" t="str">
        <f>ROUND(SUMIFS($CW87:$FS87,$CW$14:$FS$14,"*DSD*"),0)</f>
      </c>
      <c r="CL87" s="65" t="str">
        <f>MIN_DSD</f>
      </c>
      <c r="CM87" s="65" t="str">
        <f>COUNTIFS($CW$14:$FS$14,"*DSD*",$CW87:$FS87,"&gt;0")</f>
      </c>
      <c r="CN87"/>
      <c r="CO87" s="62"/>
      <c r="CP87" s="65" t="str">
        <f>IF(SUM($CK87)=0,"",IF(OR(SUM($CK87)=SUM($CL87),AND(SUM($CK87)=ROUND(SUM($G87)*(1-SUM($I87)),0),SUM($CQ87)=0)),SUM($CK87),IF(UPPER($CN87)="MAX",$CL87,IF(UPPER($CN87)="CUSTOM",MIN(MAX(ROUND($CK87+$G87*($CO87),0),$CL87),$CK87),$CK87))))</f>
      </c>
      <c r="CQ87" s="65" t="str">
        <f>ROUND(SUMIFS($CW87:$FS87,$CW$14:$FS$14,"*TA*"),0)</f>
      </c>
      <c r="CR87" s="65" t="str">
        <f>MIN_TA</f>
      </c>
      <c r="CS87" s="65" t="str">
        <f>COUNTIFS($CW$14:$FS$14,"*TA*",$CW87:$FS87,"&gt;0")</f>
      </c>
      <c r="CT87"/>
      <c r="CU87" s="62"/>
      <c r="CV87" s="65" t="str">
        <f>IF(SUM($CQ87)=0,"",IF(OR(SUM($CQ87)=SUM($CR87),AND(SUM($CQ87)=ROUND(SUM($G87)*(1-SUM($I87)),0),SUM($CK87)=0)),SUM($CQ87),IF(UPPER($CT87)="MAX",$CR87,IF(UPPER($CT87)="CUSTOM",MIN(MAX(ROUND($CQ87+$G87*($CU87),0),$CR87),$CQ87),$CQ87))))</f>
      </c>
      <c r="CW87" s="65"/>
      <c r="CX87" s="65"/>
      <c r="CY87" s="65"/>
      <c r="CZ87" s="65"/>
      <c r="DA87" s="65"/>
      <c r="DB87" s="65"/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65"/>
      <c r="DN87" s="65"/>
      <c r="DO87" s="65"/>
      <c r="DP87" s="65"/>
      <c r="DQ87" s="65"/>
      <c r="DR87" s="65"/>
      <c r="DS87" s="65"/>
      <c r="DT87" s="65"/>
      <c r="DU87" s="65"/>
      <c r="DV87" s="65"/>
      <c r="DW87" s="65"/>
      <c r="DX87" s="65"/>
      <c r="DY87" s="65"/>
      <c r="DZ87" s="65"/>
      <c r="EA87" s="65"/>
      <c r="EB87" s="65"/>
      <c r="EC87" s="65"/>
      <c r="ED87" s="65"/>
      <c r="EE87" s="65"/>
      <c r="EF87" s="65"/>
      <c r="EG87" s="65"/>
      <c r="EH87" s="65"/>
      <c r="EI87" s="65"/>
      <c r="EJ87" s="65"/>
      <c r="EK87" s="65"/>
      <c r="EL87" s="65"/>
      <c r="EM87" s="65"/>
      <c r="EN87" s="65"/>
      <c r="EO87" s="65"/>
      <c r="EP87" s="65"/>
      <c r="EQ87" s="65"/>
      <c r="ER87" s="65"/>
      <c r="ES87" s="65"/>
      <c r="ET87" s="65"/>
      <c r="EU87" s="65"/>
      <c r="EV87" s="65"/>
      <c r="EW87" s="65"/>
      <c r="EX87" s="65"/>
      <c r="EY87" s="65"/>
      <c r="EZ87" s="65"/>
      <c r="FA87" s="65"/>
      <c r="FB87" s="65"/>
      <c r="FC87" s="65"/>
      <c r="FD87" s="65"/>
      <c r="FE87" s="65"/>
      <c r="FF87" s="65"/>
      <c r="FG87" s="65"/>
      <c r="FH87" s="65"/>
      <c r="FI87" s="65"/>
      <c r="FJ87" s="65"/>
      <c r="FK87" s="65"/>
      <c r="FL87" s="65"/>
      <c r="FM87" s="65"/>
      <c r="FN87" s="65"/>
      <c r="FO87" s="65"/>
      <c r="FP87" s="65"/>
      <c r="FQ87" s="65"/>
      <c r="FR87" s="65"/>
      <c r="FS87" s="65"/>
    </row>
    <row r="88">
      <c r="A88" t="s">
        <v>132</v>
      </c>
      <c r="B88" t="s">
        <v>106</v>
      </c>
      <c r="C88" t="s">
        <v>137</v>
      </c>
      <c r="D88" t="s">
        <v>100</v>
      </c>
      <c r="E88"/>
      <c r="F88" t="str">
        <f>$A88&amp;IF($C88&lt;&gt;"","|"&amp;$C88,"")&amp;IF($D88&lt;&gt;"","|"&amp;$D88,"")&amp;IF($E88&lt;&gt;"","|"&amp;$E88,"")</f>
      </c>
      <c r="G88" s="65" t="n">
        <v>128</v>
      </c>
      <c r="H88" s="65" t="str">
        <f>SUM($CJ88,$CW88)</f>
      </c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 t="n">
        <v>1</v>
      </c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5" t="str">
        <f>ROUND(SUM($CP88,$CV88),0)</f>
      </c>
      <c r="CG88" s="65" t="str">
        <f>ROUND(MAX($CP88,$CV88),0)</f>
      </c>
      <c r="CH88"/>
      <c r="CI88" s="62"/>
      <c r="CJ88" s="65" t="str">
        <f>IF(SUM($CF88)=0,"",IF(SUM($CF88)=SUM($CG88),SUM($CF88),IF(UPPER($CH88)="MAX",$CG88,IF(UPPER($CH88)="CUSTOM",MIN(MAX(ROUND($CF88+$G88*($CI88),0),$CG88),$CF88),$CF88))))</f>
      </c>
      <c r="CK88" s="65" t="str">
        <f>ROUND(SUMIFS($CW88:$FS88,$CW$14:$FS$14,"*DSD*"),0)</f>
      </c>
      <c r="CL88" s="65" t="str">
        <f>MIN_DSD</f>
      </c>
      <c r="CM88" s="65" t="str">
        <f>COUNTIFS($CW$14:$FS$14,"*DSD*",$CW88:$FS88,"&gt;0")</f>
      </c>
      <c r="CN88"/>
      <c r="CO88" s="62"/>
      <c r="CP88" s="65" t="str">
        <f>IF(SUM($CK88)=0,"",IF(OR(SUM($CK88)=SUM($CL88),AND(SUM($CK88)=ROUND(SUM($G88)*(1-SUM($I88)),0),SUM($CQ88)=0)),SUM($CK88),IF(UPPER($CN88)="MAX",$CL88,IF(UPPER($CN88)="CUSTOM",MIN(MAX(ROUND($CK88+$G88*($CO88),0),$CL88),$CK88),$CK88))))</f>
      </c>
      <c r="CQ88" s="65" t="str">
        <f>ROUND(SUMIFS($CW88:$FS88,$CW$14:$FS$14,"*TA*"),0)</f>
      </c>
      <c r="CR88" s="65" t="str">
        <f>MIN_TA</f>
      </c>
      <c r="CS88" s="65" t="str">
        <f>COUNTIFS($CW$14:$FS$14,"*TA*",$CW88:$FS88,"&gt;0")</f>
      </c>
      <c r="CT88"/>
      <c r="CU88" s="62"/>
      <c r="CV88" s="65" t="str">
        <f>IF(SUM($CQ88)=0,"",IF(OR(SUM($CQ88)=SUM($CR88),AND(SUM($CQ88)=ROUND(SUM($G88)*(1-SUM($I88)),0),SUM($CK88)=0)),SUM($CQ88),IF(UPPER($CT88)="MAX",$CR88,IF(UPPER($CT88)="CUSTOM",MIN(MAX(ROUND($CQ88+$G88*($CU88),0),$CR88),$CQ88),$CQ88))))</f>
      </c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65"/>
      <c r="DH88" s="65"/>
      <c r="DI88" s="65"/>
      <c r="DJ88" s="65"/>
      <c r="DK88" s="65"/>
      <c r="DL88" s="65"/>
      <c r="DM88" s="65"/>
      <c r="DN88" s="65"/>
      <c r="DO88" s="65"/>
      <c r="DP88" s="65"/>
      <c r="DQ88" s="65"/>
      <c r="DR88" s="65"/>
      <c r="DS88" s="65"/>
      <c r="DT88" s="65"/>
      <c r="DU88" s="65"/>
      <c r="DV88" s="65"/>
      <c r="DW88" s="65"/>
      <c r="DX88" s="65"/>
      <c r="DY88" s="65"/>
      <c r="DZ88" s="65"/>
      <c r="EA88" s="65"/>
      <c r="EB88" s="65"/>
      <c r="EC88" s="65"/>
      <c r="ED88" s="65"/>
      <c r="EE88" s="65"/>
      <c r="EF88" s="65"/>
      <c r="EG88" s="65"/>
      <c r="EH88" s="65"/>
      <c r="EI88" s="65"/>
      <c r="EJ88" s="65"/>
      <c r="EK88" s="65"/>
      <c r="EL88" s="65"/>
      <c r="EM88" s="65"/>
      <c r="EN88" s="65"/>
      <c r="EO88" s="65"/>
      <c r="EP88" s="65"/>
      <c r="EQ88" s="65"/>
      <c r="ER88" s="65"/>
      <c r="ES88" s="65"/>
      <c r="ET88" s="65"/>
      <c r="EU88" s="65"/>
      <c r="EV88" s="65"/>
      <c r="EW88" s="65"/>
      <c r="EX88" s="65"/>
      <c r="EY88" s="65"/>
      <c r="EZ88" s="65"/>
      <c r="FA88" s="65"/>
      <c r="FB88" s="65"/>
      <c r="FC88" s="65"/>
      <c r="FD88" s="65"/>
      <c r="FE88" s="65"/>
      <c r="FF88" s="65"/>
      <c r="FG88" s="65"/>
      <c r="FH88" s="65"/>
      <c r="FI88" s="65"/>
      <c r="FJ88" s="65"/>
      <c r="FK88" s="65"/>
      <c r="FL88" s="65"/>
      <c r="FM88" s="65"/>
      <c r="FN88" s="65"/>
      <c r="FO88" s="65"/>
      <c r="FP88" s="65"/>
      <c r="FQ88" s="65"/>
      <c r="FR88" s="65"/>
      <c r="FS88" s="65"/>
    </row>
    <row r="89">
      <c r="A89" t="s">
        <v>132</v>
      </c>
      <c r="B89" t="s">
        <v>106</v>
      </c>
      <c r="C89" t="s">
        <v>138</v>
      </c>
      <c r="D89" t="s">
        <v>99</v>
      </c>
      <c r="E89"/>
      <c r="F89" t="str">
        <f>$A89&amp;IF($C89&lt;&gt;"","|"&amp;$C89,"")&amp;IF($D89&lt;&gt;"","|"&amp;$D89,"")&amp;IF($E89&lt;&gt;"","|"&amp;$E89,"")</f>
      </c>
      <c r="G89" s="65" t="n">
        <v>180</v>
      </c>
      <c r="H89" s="65" t="str">
        <f>SUM($CJ89,$CW89)</f>
      </c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 t="n">
        <v>1</v>
      </c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5" t="str">
        <f>ROUND(SUM($CP89,$CV89),0)</f>
      </c>
      <c r="CG89" s="65" t="str">
        <f>ROUND(MAX($CP89,$CV89),0)</f>
      </c>
      <c r="CH89"/>
      <c r="CI89" s="62"/>
      <c r="CJ89" s="65" t="str">
        <f>IF(SUM($CF89)=0,"",IF(SUM($CF89)=SUM($CG89),SUM($CF89),IF(UPPER($CH89)="MAX",$CG89,IF(UPPER($CH89)="CUSTOM",MIN(MAX(ROUND($CF89+$G89*($CI89),0),$CG89),$CF89),$CF89))))</f>
      </c>
      <c r="CK89" s="65" t="str">
        <f>ROUND(SUMIFS($CW89:$FS89,$CW$14:$FS$14,"*DSD*"),0)</f>
      </c>
      <c r="CL89" s="65" t="str">
        <f>MIN_DSD</f>
      </c>
      <c r="CM89" s="65" t="str">
        <f>COUNTIFS($CW$14:$FS$14,"*DSD*",$CW89:$FS89,"&gt;0")</f>
      </c>
      <c r="CN89"/>
      <c r="CO89" s="62"/>
      <c r="CP89" s="65" t="str">
        <f>IF(SUM($CK89)=0,"",IF(OR(SUM($CK89)=SUM($CL89),AND(SUM($CK89)=ROUND(SUM($G89)*(1-SUM($I89)),0),SUM($CQ89)=0)),SUM($CK89),IF(UPPER($CN89)="MAX",$CL89,IF(UPPER($CN89)="CUSTOM",MIN(MAX(ROUND($CK89+$G89*($CO89),0),$CL89),$CK89),$CK89))))</f>
      </c>
      <c r="CQ89" s="65" t="str">
        <f>ROUND(SUMIFS($CW89:$FS89,$CW$14:$FS$14,"*TA*"),0)</f>
      </c>
      <c r="CR89" s="65" t="str">
        <f>MIN_TA</f>
      </c>
      <c r="CS89" s="65" t="str">
        <f>COUNTIFS($CW$14:$FS$14,"*TA*",$CW89:$FS89,"&gt;0")</f>
      </c>
      <c r="CT89"/>
      <c r="CU89" s="62"/>
      <c r="CV89" s="65" t="str">
        <f>IF(SUM($CQ89)=0,"",IF(OR(SUM($CQ89)=SUM($CR89),AND(SUM($CQ89)=ROUND(SUM($G89)*(1-SUM($I89)),0),SUM($CK89)=0)),SUM($CQ89),IF(UPPER($CT89)="MAX",$CR89,IF(UPPER($CT89)="CUSTOM",MIN(MAX(ROUND($CQ89+$G89*($CU89),0),$CR89),$CQ89),$CQ89))))</f>
      </c>
      <c r="CW89" s="65"/>
      <c r="CX89" s="65"/>
      <c r="CY89" s="65"/>
      <c r="CZ89" s="65"/>
      <c r="DA89" s="65"/>
      <c r="DB89" s="65"/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65"/>
      <c r="DP89" s="65"/>
      <c r="DQ89" s="65"/>
      <c r="DR89" s="65"/>
      <c r="DS89" s="65"/>
      <c r="DT89" s="65"/>
      <c r="DU89" s="65"/>
      <c r="DV89" s="65"/>
      <c r="DW89" s="65"/>
      <c r="DX89" s="65"/>
      <c r="DY89" s="65"/>
      <c r="DZ89" s="65"/>
      <c r="EA89" s="65"/>
      <c r="EB89" s="65"/>
      <c r="EC89" s="65"/>
      <c r="ED89" s="65"/>
      <c r="EE89" s="65"/>
      <c r="EF89" s="65"/>
      <c r="EG89" s="65"/>
      <c r="EH89" s="65"/>
      <c r="EI89" s="65"/>
      <c r="EJ89" s="65"/>
      <c r="EK89" s="65"/>
      <c r="EL89" s="65"/>
      <c r="EM89" s="65"/>
      <c r="EN89" s="65"/>
      <c r="EO89" s="65"/>
      <c r="EP89" s="65"/>
      <c r="EQ89" s="65"/>
      <c r="ER89" s="65"/>
      <c r="ES89" s="65"/>
      <c r="ET89" s="65"/>
      <c r="EU89" s="65"/>
      <c r="EV89" s="65"/>
      <c r="EW89" s="65"/>
      <c r="EX89" s="65"/>
      <c r="EY89" s="65"/>
      <c r="EZ89" s="65"/>
      <c r="FA89" s="65"/>
      <c r="FB89" s="65"/>
      <c r="FC89" s="65"/>
      <c r="FD89" s="65"/>
      <c r="FE89" s="65"/>
      <c r="FF89" s="65"/>
      <c r="FG89" s="65"/>
      <c r="FH89" s="65"/>
      <c r="FI89" s="65"/>
      <c r="FJ89" s="65"/>
      <c r="FK89" s="65"/>
      <c r="FL89" s="65"/>
      <c r="FM89" s="65"/>
      <c r="FN89" s="65"/>
      <c r="FO89" s="65"/>
      <c r="FP89" s="65"/>
      <c r="FQ89" s="65"/>
      <c r="FR89" s="65"/>
      <c r="FS89" s="65"/>
    </row>
    <row r="90">
      <c r="A90" t="s">
        <v>132</v>
      </c>
      <c r="B90" t="s">
        <v>106</v>
      </c>
      <c r="C90" t="s">
        <v>138</v>
      </c>
      <c r="D90" t="s">
        <v>100</v>
      </c>
      <c r="E90"/>
      <c r="F90" t="str">
        <f>$A90&amp;IF($C90&lt;&gt;"","|"&amp;$C90,"")&amp;IF($D90&lt;&gt;"","|"&amp;$D90,"")&amp;IF($E90&lt;&gt;"","|"&amp;$E90,"")</f>
      </c>
      <c r="G90" s="65" t="n">
        <v>115</v>
      </c>
      <c r="H90" s="65" t="str">
        <f>SUM($CJ90,$CW90)</f>
      </c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 t="n">
        <v>1</v>
      </c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5" t="str">
        <f>ROUND(SUM($CP90,$CV90),0)</f>
      </c>
      <c r="CG90" s="65" t="str">
        <f>ROUND(MAX($CP90,$CV90),0)</f>
      </c>
      <c r="CH90"/>
      <c r="CI90" s="62"/>
      <c r="CJ90" s="65" t="str">
        <f>IF(SUM($CF90)=0,"",IF(SUM($CF90)=SUM($CG90),SUM($CF90),IF(UPPER($CH90)="MAX",$CG90,IF(UPPER($CH90)="CUSTOM",MIN(MAX(ROUND($CF90+$G90*($CI90),0),$CG90),$CF90),$CF90))))</f>
      </c>
      <c r="CK90" s="65" t="str">
        <f>ROUND(SUMIFS($CW90:$FS90,$CW$14:$FS$14,"*DSD*"),0)</f>
      </c>
      <c r="CL90" s="65" t="str">
        <f>MIN_DSD</f>
      </c>
      <c r="CM90" s="65" t="str">
        <f>COUNTIFS($CW$14:$FS$14,"*DSD*",$CW90:$FS90,"&gt;0")</f>
      </c>
      <c r="CN90"/>
      <c r="CO90" s="62"/>
      <c r="CP90" s="65" t="str">
        <f>IF(SUM($CK90)=0,"",IF(OR(SUM($CK90)=SUM($CL90),AND(SUM($CK90)=ROUND(SUM($G90)*(1-SUM($I90)),0),SUM($CQ90)=0)),SUM($CK90),IF(UPPER($CN90)="MAX",$CL90,IF(UPPER($CN90)="CUSTOM",MIN(MAX(ROUND($CK90+$G90*($CO90),0),$CL90),$CK90),$CK90))))</f>
      </c>
      <c r="CQ90" s="65" t="str">
        <f>ROUND(SUMIFS($CW90:$FS90,$CW$14:$FS$14,"*TA*"),0)</f>
      </c>
      <c r="CR90" s="65" t="str">
        <f>MIN_TA</f>
      </c>
      <c r="CS90" s="65" t="str">
        <f>COUNTIFS($CW$14:$FS$14,"*TA*",$CW90:$FS90,"&gt;0")</f>
      </c>
      <c r="CT90"/>
      <c r="CU90" s="62"/>
      <c r="CV90" s="65" t="str">
        <f>IF(SUM($CQ90)=0,"",IF(OR(SUM($CQ90)=SUM($CR90),AND(SUM($CQ90)=ROUND(SUM($G90)*(1-SUM($I90)),0),SUM($CK90)=0)),SUM($CQ90),IF(UPPER($CT90)="MAX",$CR90,IF(UPPER($CT90)="CUSTOM",MIN(MAX(ROUND($CQ90+$G90*($CU90),0),$CR90),$CQ90),$CQ90))))</f>
      </c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65"/>
      <c r="DH90" s="65"/>
      <c r="DI90" s="65"/>
      <c r="DJ90" s="65"/>
      <c r="DK90" s="65"/>
      <c r="DL90" s="65"/>
      <c r="DM90" s="65"/>
      <c r="DN90" s="65"/>
      <c r="DO90" s="65"/>
      <c r="DP90" s="65"/>
      <c r="DQ90" s="65"/>
      <c r="DR90" s="65"/>
      <c r="DS90" s="65"/>
      <c r="DT90" s="65"/>
      <c r="DU90" s="65"/>
      <c r="DV90" s="65"/>
      <c r="DW90" s="65"/>
      <c r="DX90" s="65"/>
      <c r="DY90" s="65"/>
      <c r="DZ90" s="65"/>
      <c r="EA90" s="65"/>
      <c r="EB90" s="65"/>
      <c r="EC90" s="65"/>
      <c r="ED90" s="65"/>
      <c r="EE90" s="65"/>
      <c r="EF90" s="65"/>
      <c r="EG90" s="65"/>
      <c r="EH90" s="65"/>
      <c r="EI90" s="65"/>
      <c r="EJ90" s="65"/>
      <c r="EK90" s="65"/>
      <c r="EL90" s="65"/>
      <c r="EM90" s="65"/>
      <c r="EN90" s="65"/>
      <c r="EO90" s="65"/>
      <c r="EP90" s="65"/>
      <c r="EQ90" s="65"/>
      <c r="ER90" s="65"/>
      <c r="ES90" s="65"/>
      <c r="ET90" s="65"/>
      <c r="EU90" s="65"/>
      <c r="EV90" s="65"/>
      <c r="EW90" s="65"/>
      <c r="EX90" s="65"/>
      <c r="EY90" s="65"/>
      <c r="EZ90" s="65"/>
      <c r="FA90" s="65"/>
      <c r="FB90" s="65"/>
      <c r="FC90" s="65"/>
      <c r="FD90" s="65"/>
      <c r="FE90" s="65"/>
      <c r="FF90" s="65"/>
      <c r="FG90" s="65"/>
      <c r="FH90" s="65"/>
      <c r="FI90" s="65"/>
      <c r="FJ90" s="65"/>
      <c r="FK90" s="65"/>
      <c r="FL90" s="65"/>
      <c r="FM90" s="65"/>
      <c r="FN90" s="65"/>
      <c r="FO90" s="65"/>
      <c r="FP90" s="65"/>
      <c r="FQ90" s="65"/>
      <c r="FR90" s="65"/>
      <c r="FS90" s="65"/>
    </row>
    <row r="91">
      <c r="A91" t="s">
        <v>132</v>
      </c>
      <c r="B91" t="s">
        <v>106</v>
      </c>
      <c r="C91" t="s">
        <v>103</v>
      </c>
      <c r="D91" t="s">
        <v>99</v>
      </c>
      <c r="E91"/>
      <c r="F91" t="str">
        <f>$A91&amp;IF($C91&lt;&gt;"","|"&amp;$C91,"")&amp;IF($D91&lt;&gt;"","|"&amp;$D91,"")&amp;IF($E91&lt;&gt;"","|"&amp;$E91,"")</f>
      </c>
      <c r="G91" s="65" t="n">
        <v>86</v>
      </c>
      <c r="H91" s="65" t="str">
        <f>SUM($CJ91,$CW91)</f>
      </c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 t="n">
        <v>1</v>
      </c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5" t="str">
        <f>ROUND(SUM($CP91,$CV91),0)</f>
      </c>
      <c r="CG91" s="65" t="str">
        <f>ROUND(MAX($CP91,$CV91),0)</f>
      </c>
      <c r="CH91"/>
      <c r="CI91" s="62"/>
      <c r="CJ91" s="65" t="str">
        <f>IF(SUM($CF91)=0,"",IF(SUM($CF91)=SUM($CG91),SUM($CF91),IF(UPPER($CH91)="MAX",$CG91,IF(UPPER($CH91)="CUSTOM",MIN(MAX(ROUND($CF91+$G91*($CI91),0),$CG91),$CF91),$CF91))))</f>
      </c>
      <c r="CK91" s="65" t="str">
        <f>ROUND(SUMIFS($CW91:$FS91,$CW$14:$FS$14,"*DSD*"),0)</f>
      </c>
      <c r="CL91" s="65" t="str">
        <f>MIN_DSD</f>
      </c>
      <c r="CM91" s="65" t="str">
        <f>COUNTIFS($CW$14:$FS$14,"*DSD*",$CW91:$FS91,"&gt;0")</f>
      </c>
      <c r="CN91"/>
      <c r="CO91" s="62"/>
      <c r="CP91" s="65" t="str">
        <f>IF(SUM($CK91)=0,"",IF(OR(SUM($CK91)=SUM($CL91),AND(SUM($CK91)=ROUND(SUM($G91)*(1-SUM($I91)),0),SUM($CQ91)=0)),SUM($CK91),IF(UPPER($CN91)="MAX",$CL91,IF(UPPER($CN91)="CUSTOM",MIN(MAX(ROUND($CK91+$G91*($CO91),0),$CL91),$CK91),$CK91))))</f>
      </c>
      <c r="CQ91" s="65" t="str">
        <f>ROUND(SUMIFS($CW91:$FS91,$CW$14:$FS$14,"*TA*"),0)</f>
      </c>
      <c r="CR91" s="65" t="str">
        <f>MIN_TA</f>
      </c>
      <c r="CS91" s="65" t="str">
        <f>COUNTIFS($CW$14:$FS$14,"*TA*",$CW91:$FS91,"&gt;0")</f>
      </c>
      <c r="CT91"/>
      <c r="CU91" s="62"/>
      <c r="CV91" s="65" t="str">
        <f>IF(SUM($CQ91)=0,"",IF(OR(SUM($CQ91)=SUM($CR91),AND(SUM($CQ91)=ROUND(SUM($G91)*(1-SUM($I91)),0),SUM($CK91)=0)),SUM($CQ91),IF(UPPER($CT91)="MAX",$CR91,IF(UPPER($CT91)="CUSTOM",MIN(MAX(ROUND($CQ91+$G91*($CU91),0),$CR91),$CQ91),$CQ91))))</f>
      </c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</row>
    <row r="92">
      <c r="A92" t="s">
        <v>132</v>
      </c>
      <c r="B92" t="s">
        <v>106</v>
      </c>
      <c r="C92" t="s">
        <v>103</v>
      </c>
      <c r="D92" t="s">
        <v>100</v>
      </c>
      <c r="E92"/>
      <c r="F92" t="str">
        <f>$A92&amp;IF($C92&lt;&gt;"","|"&amp;$C92,"")&amp;IF($D92&lt;&gt;"","|"&amp;$D92,"")&amp;IF($E92&lt;&gt;"","|"&amp;$E92,"")</f>
      </c>
      <c r="G92" s="65" t="n">
        <v>149</v>
      </c>
      <c r="H92" s="65" t="str">
        <f>SUM($CJ92,$CW92)</f>
      </c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 t="n">
        <v>1</v>
      </c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5" t="str">
        <f>ROUND(SUM($CP92,$CV92),0)</f>
      </c>
      <c r="CG92" s="65" t="str">
        <f>ROUND(MAX($CP92,$CV92),0)</f>
      </c>
      <c r="CH92"/>
      <c r="CI92" s="62"/>
      <c r="CJ92" s="65" t="str">
        <f>IF(SUM($CF92)=0,"",IF(SUM($CF92)=SUM($CG92),SUM($CF92),IF(UPPER($CH92)="MAX",$CG92,IF(UPPER($CH92)="CUSTOM",MIN(MAX(ROUND($CF92+$G92*($CI92),0),$CG92),$CF92),$CF92))))</f>
      </c>
      <c r="CK92" s="65" t="str">
        <f>ROUND(SUMIFS($CW92:$FS92,$CW$14:$FS$14,"*DSD*"),0)</f>
      </c>
      <c r="CL92" s="65" t="str">
        <f>MIN_DSD</f>
      </c>
      <c r="CM92" s="65" t="str">
        <f>COUNTIFS($CW$14:$FS$14,"*DSD*",$CW92:$FS92,"&gt;0")</f>
      </c>
      <c r="CN92"/>
      <c r="CO92" s="62"/>
      <c r="CP92" s="65" t="str">
        <f>IF(SUM($CK92)=0,"",IF(OR(SUM($CK92)=SUM($CL92),AND(SUM($CK92)=ROUND(SUM($G92)*(1-SUM($I92)),0),SUM($CQ92)=0)),SUM($CK92),IF(UPPER($CN92)="MAX",$CL92,IF(UPPER($CN92)="CUSTOM",MIN(MAX(ROUND($CK92+$G92*($CO92),0),$CL92),$CK92),$CK92))))</f>
      </c>
      <c r="CQ92" s="65" t="str">
        <f>ROUND(SUMIFS($CW92:$FS92,$CW$14:$FS$14,"*TA*"),0)</f>
      </c>
      <c r="CR92" s="65" t="str">
        <f>MIN_TA</f>
      </c>
      <c r="CS92" s="65" t="str">
        <f>COUNTIFS($CW$14:$FS$14,"*TA*",$CW92:$FS92,"&gt;0")</f>
      </c>
      <c r="CT92"/>
      <c r="CU92" s="62"/>
      <c r="CV92" s="65" t="str">
        <f>IF(SUM($CQ92)=0,"",IF(OR(SUM($CQ92)=SUM($CR92),AND(SUM($CQ92)=ROUND(SUM($G92)*(1-SUM($I92)),0),SUM($CK92)=0)),SUM($CQ92),IF(UPPER($CT92)="MAX",$CR92,IF(UPPER($CT92)="CUSTOM",MIN(MAX(ROUND($CQ92+$G92*($CU92),0),$CR92),$CQ92),$CQ92))))</f>
      </c>
      <c r="CW92" s="65"/>
      <c r="CX92" s="65"/>
      <c r="CY92" s="65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5"/>
      <c r="DK92" s="65"/>
      <c r="DL92" s="65"/>
      <c r="DM92" s="65"/>
      <c r="DN92" s="65"/>
      <c r="DO92" s="65"/>
      <c r="DP92" s="65"/>
      <c r="DQ92" s="65"/>
      <c r="DR92" s="65"/>
      <c r="DS92" s="65"/>
      <c r="DT92" s="65"/>
      <c r="DU92" s="65"/>
      <c r="DV92" s="65"/>
      <c r="DW92" s="65"/>
      <c r="DX92" s="65"/>
      <c r="DY92" s="65"/>
      <c r="DZ92" s="65"/>
      <c r="EA92" s="65"/>
      <c r="EB92" s="65"/>
      <c r="EC92" s="65"/>
      <c r="ED92" s="65"/>
      <c r="EE92" s="65"/>
      <c r="EF92" s="65"/>
      <c r="EG92" s="65"/>
      <c r="EH92" s="65"/>
      <c r="EI92" s="65"/>
      <c r="EJ92" s="65"/>
      <c r="EK92" s="65"/>
      <c r="EL92" s="65"/>
      <c r="EM92" s="65"/>
      <c r="EN92" s="65"/>
      <c r="EO92" s="65"/>
      <c r="EP92" s="65"/>
      <c r="EQ92" s="65"/>
      <c r="ER92" s="65"/>
      <c r="ES92" s="65"/>
      <c r="ET92" s="65"/>
      <c r="EU92" s="65"/>
      <c r="EV92" s="65"/>
      <c r="EW92" s="65"/>
      <c r="EX92" s="65"/>
      <c r="EY92" s="65"/>
      <c r="EZ92" s="65"/>
      <c r="FA92" s="65"/>
      <c r="FB92" s="65"/>
      <c r="FC92" s="65"/>
      <c r="FD92" s="65"/>
      <c r="FE92" s="65"/>
      <c r="FF92" s="65"/>
      <c r="FG92" s="65"/>
      <c r="FH92" s="65"/>
      <c r="FI92" s="65"/>
      <c r="FJ92" s="65"/>
      <c r="FK92" s="65"/>
      <c r="FL92" s="65"/>
      <c r="FM92" s="65"/>
      <c r="FN92" s="65"/>
      <c r="FO92" s="65"/>
      <c r="FP92" s="65"/>
      <c r="FQ92" s="65"/>
      <c r="FR92" s="65"/>
      <c r="FS92" s="65"/>
    </row>
    <row r="93">
      <c r="A93" t="s">
        <v>132</v>
      </c>
      <c r="B93" t="s">
        <v>106</v>
      </c>
      <c r="C93" t="s">
        <v>139</v>
      </c>
      <c r="D93" t="s">
        <v>99</v>
      </c>
      <c r="E93"/>
      <c r="F93" t="str">
        <f>$A93&amp;IF($C93&lt;&gt;"","|"&amp;$C93,"")&amp;IF($D93&lt;&gt;"","|"&amp;$D93,"")&amp;IF($E93&lt;&gt;"","|"&amp;$E93,"")</f>
      </c>
      <c r="G93" s="65" t="n">
        <v>1693</v>
      </c>
      <c r="H93" s="65" t="str">
        <f>SUM($CJ93,$CW93)</f>
      </c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 t="n">
        <v>1</v>
      </c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5" t="str">
        <f>ROUND(SUM($CP93,$CV93),0)</f>
      </c>
      <c r="CG93" s="65" t="str">
        <f>ROUND(MAX($CP93,$CV93),0)</f>
      </c>
      <c r="CH93"/>
      <c r="CI93" s="62"/>
      <c r="CJ93" s="65" t="str">
        <f>IF(SUM($CF93)=0,"",IF(SUM($CF93)=SUM($CG93),SUM($CF93),IF(UPPER($CH93)="MAX",$CG93,IF(UPPER($CH93)="CUSTOM",MIN(MAX(ROUND($CF93+$G93*($CI93),0),$CG93),$CF93),$CF93))))</f>
      </c>
      <c r="CK93" s="65" t="str">
        <f>ROUND(SUMIFS($CW93:$FS93,$CW$14:$FS$14,"*DSD*"),0)</f>
      </c>
      <c r="CL93" s="65" t="str">
        <f>MIN_DSD</f>
      </c>
      <c r="CM93" s="65" t="str">
        <f>COUNTIFS($CW$14:$FS$14,"*DSD*",$CW93:$FS93,"&gt;0")</f>
      </c>
      <c r="CN93"/>
      <c r="CO93" s="62"/>
      <c r="CP93" s="65" t="str">
        <f>IF(SUM($CK93)=0,"",IF(OR(SUM($CK93)=SUM($CL93),AND(SUM($CK93)=ROUND(SUM($G93)*(1-SUM($I93)),0),SUM($CQ93)=0)),SUM($CK93),IF(UPPER($CN93)="MAX",$CL93,IF(UPPER($CN93)="CUSTOM",MIN(MAX(ROUND($CK93+$G93*($CO93),0),$CL93),$CK93),$CK93))))</f>
      </c>
      <c r="CQ93" s="65" t="str">
        <f>ROUND(SUMIFS($CW93:$FS93,$CW$14:$FS$14,"*TA*"),0)</f>
      </c>
      <c r="CR93" s="65" t="str">
        <f>MIN_TA</f>
      </c>
      <c r="CS93" s="65" t="str">
        <f>COUNTIFS($CW$14:$FS$14,"*TA*",$CW93:$FS93,"&gt;0")</f>
      </c>
      <c r="CT93"/>
      <c r="CU93" s="62"/>
      <c r="CV93" s="65" t="str">
        <f>IF(SUM($CQ93)=0,"",IF(OR(SUM($CQ93)=SUM($CR93),AND(SUM($CQ93)=ROUND(SUM($G93)*(1-SUM($I93)),0),SUM($CK93)=0)),SUM($CQ93),IF(UPPER($CT93)="MAX",$CR93,IF(UPPER($CT93)="CUSTOM",MIN(MAX(ROUND($CQ93+$G93*($CU93),0),$CR93),$CQ93),$CQ93))))</f>
      </c>
      <c r="CW93" s="65"/>
      <c r="CX93" s="65"/>
      <c r="CY93" s="65"/>
      <c r="CZ93" s="65"/>
      <c r="DA93" s="65"/>
      <c r="DB93" s="65"/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65"/>
      <c r="DP93" s="65"/>
      <c r="DQ93" s="65"/>
      <c r="DR93" s="65"/>
      <c r="DS93" s="65"/>
      <c r="DT93" s="65"/>
      <c r="DU93" s="65"/>
      <c r="DV93" s="65"/>
      <c r="DW93" s="65"/>
      <c r="DX93" s="65"/>
      <c r="DY93" s="65"/>
      <c r="DZ93" s="65"/>
      <c r="EA93" s="65"/>
      <c r="EB93" s="65"/>
      <c r="EC93" s="65"/>
      <c r="ED93" s="65"/>
      <c r="EE93" s="65"/>
      <c r="EF93" s="65"/>
      <c r="EG93" s="65"/>
      <c r="EH93" s="65"/>
      <c r="EI93" s="65"/>
      <c r="EJ93" s="65"/>
      <c r="EK93" s="65"/>
      <c r="EL93" s="65"/>
      <c r="EM93" s="65"/>
      <c r="EN93" s="65"/>
      <c r="EO93" s="65"/>
      <c r="EP93" s="65"/>
      <c r="EQ93" s="65"/>
      <c r="ER93" s="65"/>
      <c r="ES93" s="65"/>
      <c r="ET93" s="65"/>
      <c r="EU93" s="65"/>
      <c r="EV93" s="65"/>
      <c r="EW93" s="65"/>
      <c r="EX93" s="65"/>
      <c r="EY93" s="65"/>
      <c r="EZ93" s="65"/>
      <c r="FA93" s="65"/>
      <c r="FB93" s="65"/>
      <c r="FC93" s="65"/>
      <c r="FD93" s="65"/>
      <c r="FE93" s="65"/>
      <c r="FF93" s="65"/>
      <c r="FG93" s="65"/>
      <c r="FH93" s="65"/>
      <c r="FI93" s="65"/>
      <c r="FJ93" s="65"/>
      <c r="FK93" s="65"/>
      <c r="FL93" s="65"/>
      <c r="FM93" s="65"/>
      <c r="FN93" s="65"/>
      <c r="FO93" s="65"/>
      <c r="FP93" s="65"/>
      <c r="FQ93" s="65"/>
      <c r="FR93" s="65"/>
      <c r="FS93" s="65"/>
    </row>
    <row r="94">
      <c r="A94" t="s">
        <v>132</v>
      </c>
      <c r="B94" t="s">
        <v>106</v>
      </c>
      <c r="C94" t="s">
        <v>139</v>
      </c>
      <c r="D94" t="s">
        <v>100</v>
      </c>
      <c r="E94"/>
      <c r="F94" t="str">
        <f>$A94&amp;IF($C94&lt;&gt;"","|"&amp;$C94,"")&amp;IF($D94&lt;&gt;"","|"&amp;$D94,"")&amp;IF($E94&lt;&gt;"","|"&amp;$E94,"")</f>
      </c>
      <c r="G94" s="65" t="n">
        <v>98</v>
      </c>
      <c r="H94" s="65" t="str">
        <f>SUM($CJ94,$CW94)</f>
      </c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 t="n">
        <v>1</v>
      </c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5" t="str">
        <f>ROUND(SUM($CP94,$CV94),0)</f>
      </c>
      <c r="CG94" s="65" t="str">
        <f>ROUND(MAX($CP94,$CV94),0)</f>
      </c>
      <c r="CH94"/>
      <c r="CI94" s="62"/>
      <c r="CJ94" s="65" t="str">
        <f>IF(SUM($CF94)=0,"",IF(SUM($CF94)=SUM($CG94),SUM($CF94),IF(UPPER($CH94)="MAX",$CG94,IF(UPPER($CH94)="CUSTOM",MIN(MAX(ROUND($CF94+$G94*($CI94),0),$CG94),$CF94),$CF94))))</f>
      </c>
      <c r="CK94" s="65" t="str">
        <f>ROUND(SUMIFS($CW94:$FS94,$CW$14:$FS$14,"*DSD*"),0)</f>
      </c>
      <c r="CL94" s="65" t="str">
        <f>MIN_DSD</f>
      </c>
      <c r="CM94" s="65" t="str">
        <f>COUNTIFS($CW$14:$FS$14,"*DSD*",$CW94:$FS94,"&gt;0")</f>
      </c>
      <c r="CN94"/>
      <c r="CO94" s="62"/>
      <c r="CP94" s="65" t="str">
        <f>IF(SUM($CK94)=0,"",IF(OR(SUM($CK94)=SUM($CL94),AND(SUM($CK94)=ROUND(SUM($G94)*(1-SUM($I94)),0),SUM($CQ94)=0)),SUM($CK94),IF(UPPER($CN94)="MAX",$CL94,IF(UPPER($CN94)="CUSTOM",MIN(MAX(ROUND($CK94+$G94*($CO94),0),$CL94),$CK94),$CK94))))</f>
      </c>
      <c r="CQ94" s="65" t="str">
        <f>ROUND(SUMIFS($CW94:$FS94,$CW$14:$FS$14,"*TA*"),0)</f>
      </c>
      <c r="CR94" s="65" t="str">
        <f>MIN_TA</f>
      </c>
      <c r="CS94" s="65" t="str">
        <f>COUNTIFS($CW$14:$FS$14,"*TA*",$CW94:$FS94,"&gt;0")</f>
      </c>
      <c r="CT94"/>
      <c r="CU94" s="62"/>
      <c r="CV94" s="65" t="str">
        <f>IF(SUM($CQ94)=0,"",IF(OR(SUM($CQ94)=SUM($CR94),AND(SUM($CQ94)=ROUND(SUM($G94)*(1-SUM($I94)),0),SUM($CK94)=0)),SUM($CQ94),IF(UPPER($CT94)="MAX",$CR94,IF(UPPER($CT94)="CUSTOM",MIN(MAX(ROUND($CQ94+$G94*($CU94),0),$CR94),$CQ94),$CQ94))))</f>
      </c>
      <c r="CW94" s="65"/>
      <c r="CX94" s="65"/>
      <c r="CY94" s="65"/>
      <c r="CZ94" s="65"/>
      <c r="DA94" s="65"/>
      <c r="DB94" s="65"/>
      <c r="DC94" s="65"/>
      <c r="DD94" s="65"/>
      <c r="DE94" s="65"/>
      <c r="DF94" s="65"/>
      <c r="DG94" s="65"/>
      <c r="DH94" s="65"/>
      <c r="DI94" s="65"/>
      <c r="DJ94" s="65"/>
      <c r="DK94" s="65"/>
      <c r="DL94" s="65"/>
      <c r="DM94" s="65"/>
      <c r="DN94" s="65"/>
      <c r="DO94" s="65"/>
      <c r="DP94" s="65"/>
      <c r="DQ94" s="65"/>
      <c r="DR94" s="65"/>
      <c r="DS94" s="65"/>
      <c r="DT94" s="65"/>
      <c r="DU94" s="65"/>
      <c r="DV94" s="65"/>
      <c r="DW94" s="65"/>
      <c r="DX94" s="65"/>
      <c r="DY94" s="65"/>
      <c r="DZ94" s="65"/>
      <c r="EA94" s="65"/>
      <c r="EB94" s="65"/>
      <c r="EC94" s="65"/>
      <c r="ED94" s="65"/>
      <c r="EE94" s="65"/>
      <c r="EF94" s="65"/>
      <c r="EG94" s="65"/>
      <c r="EH94" s="65"/>
      <c r="EI94" s="65"/>
      <c r="EJ94" s="65"/>
      <c r="EK94" s="65"/>
      <c r="EL94" s="65"/>
      <c r="EM94" s="65"/>
      <c r="EN94" s="65"/>
      <c r="EO94" s="65"/>
      <c r="EP94" s="65"/>
      <c r="EQ94" s="65"/>
      <c r="ER94" s="65"/>
      <c r="ES94" s="65"/>
      <c r="ET94" s="65"/>
      <c r="EU94" s="65"/>
      <c r="EV94" s="65"/>
      <c r="EW94" s="65"/>
      <c r="EX94" s="65"/>
      <c r="EY94" s="65"/>
      <c r="EZ94" s="65"/>
      <c r="FA94" s="65"/>
      <c r="FB94" s="65"/>
      <c r="FC94" s="65"/>
      <c r="FD94" s="65"/>
      <c r="FE94" s="65"/>
      <c r="FF94" s="65"/>
      <c r="FG94" s="65"/>
      <c r="FH94" s="65"/>
      <c r="FI94" s="65"/>
      <c r="FJ94" s="65"/>
      <c r="FK94" s="65"/>
      <c r="FL94" s="65"/>
      <c r="FM94" s="65"/>
      <c r="FN94" s="65"/>
      <c r="FO94" s="65"/>
      <c r="FP94" s="65"/>
      <c r="FQ94" s="65"/>
      <c r="FR94" s="65"/>
      <c r="FS94" s="65"/>
    </row>
    <row r="95">
      <c r="A95" t="s">
        <v>132</v>
      </c>
      <c r="B95" t="s">
        <v>106</v>
      </c>
      <c r="C95" t="s">
        <v>140</v>
      </c>
      <c r="D95" t="s">
        <v>99</v>
      </c>
      <c r="E95"/>
      <c r="F95" t="str">
        <f>$A95&amp;IF($C95&lt;&gt;"","|"&amp;$C95,"")&amp;IF($D95&lt;&gt;"","|"&amp;$D95,"")&amp;IF($E95&lt;&gt;"","|"&amp;$E95,"")</f>
      </c>
      <c r="G95" s="65" t="n">
        <v>168</v>
      </c>
      <c r="H95" s="65" t="str">
        <f>SUM($CJ95,$CW95)</f>
      </c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 t="n">
        <v>1</v>
      </c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5" t="str">
        <f>ROUND(SUM($CP95,$CV95),0)</f>
      </c>
      <c r="CG95" s="65" t="str">
        <f>ROUND(MAX($CP95,$CV95),0)</f>
      </c>
      <c r="CH95"/>
      <c r="CI95" s="62"/>
      <c r="CJ95" s="65" t="str">
        <f>IF(SUM($CF95)=0,"",IF(SUM($CF95)=SUM($CG95),SUM($CF95),IF(UPPER($CH95)="MAX",$CG95,IF(UPPER($CH95)="CUSTOM",MIN(MAX(ROUND($CF95+$G95*($CI95),0),$CG95),$CF95),$CF95))))</f>
      </c>
      <c r="CK95" s="65" t="str">
        <f>ROUND(SUMIFS($CW95:$FS95,$CW$14:$FS$14,"*DSD*"),0)</f>
      </c>
      <c r="CL95" s="65" t="str">
        <f>MIN_DSD</f>
      </c>
      <c r="CM95" s="65" t="str">
        <f>COUNTIFS($CW$14:$FS$14,"*DSD*",$CW95:$FS95,"&gt;0")</f>
      </c>
      <c r="CN95"/>
      <c r="CO95" s="62"/>
      <c r="CP95" s="65" t="str">
        <f>IF(SUM($CK95)=0,"",IF(OR(SUM($CK95)=SUM($CL95),AND(SUM($CK95)=ROUND(SUM($G95)*(1-SUM($I95)),0),SUM($CQ95)=0)),SUM($CK95),IF(UPPER($CN95)="MAX",$CL95,IF(UPPER($CN95)="CUSTOM",MIN(MAX(ROUND($CK95+$G95*($CO95),0),$CL95),$CK95),$CK95))))</f>
      </c>
      <c r="CQ95" s="65" t="str">
        <f>ROUND(SUMIFS($CW95:$FS95,$CW$14:$FS$14,"*TA*"),0)</f>
      </c>
      <c r="CR95" s="65" t="str">
        <f>MIN_TA</f>
      </c>
      <c r="CS95" s="65" t="str">
        <f>COUNTIFS($CW$14:$FS$14,"*TA*",$CW95:$FS95,"&gt;0")</f>
      </c>
      <c r="CT95"/>
      <c r="CU95" s="62"/>
      <c r="CV95" s="65" t="str">
        <f>IF(SUM($CQ95)=0,"",IF(OR(SUM($CQ95)=SUM($CR95),AND(SUM($CQ95)=ROUND(SUM($G95)*(1-SUM($I95)),0),SUM($CK95)=0)),SUM($CQ95),IF(UPPER($CT95)="MAX",$CR95,IF(UPPER($CT95)="CUSTOM",MIN(MAX(ROUND($CQ95+$G95*($CU95),0),$CR95),$CQ95),$CQ95))))</f>
      </c>
      <c r="CW95" s="65"/>
      <c r="CX95" s="65"/>
      <c r="CY95" s="65"/>
      <c r="CZ95" s="65"/>
      <c r="DA95" s="65"/>
      <c r="DB95" s="65"/>
      <c r="DC95" s="65"/>
      <c r="DD95" s="65"/>
      <c r="DE95" s="65"/>
      <c r="DF95" s="65"/>
      <c r="DG95" s="65"/>
      <c r="DH95" s="65"/>
      <c r="DI95" s="65"/>
      <c r="DJ95" s="65"/>
      <c r="DK95" s="65"/>
      <c r="DL95" s="65"/>
      <c r="DM95" s="65"/>
      <c r="DN95" s="65"/>
      <c r="DO95" s="65"/>
      <c r="DP95" s="65"/>
      <c r="DQ95" s="65"/>
      <c r="DR95" s="65"/>
      <c r="DS95" s="65"/>
      <c r="DT95" s="65"/>
      <c r="DU95" s="65"/>
      <c r="DV95" s="65"/>
      <c r="DW95" s="65"/>
      <c r="DX95" s="65"/>
      <c r="DY95" s="65"/>
      <c r="DZ95" s="65"/>
      <c r="EA95" s="65"/>
      <c r="EB95" s="65"/>
      <c r="EC95" s="65"/>
      <c r="ED95" s="65"/>
      <c r="EE95" s="65"/>
      <c r="EF95" s="65"/>
      <c r="EG95" s="65"/>
      <c r="EH95" s="65"/>
      <c r="EI95" s="65"/>
      <c r="EJ95" s="65"/>
      <c r="EK95" s="65"/>
      <c r="EL95" s="65"/>
      <c r="EM95" s="65"/>
      <c r="EN95" s="65"/>
      <c r="EO95" s="65"/>
      <c r="EP95" s="65"/>
      <c r="EQ95" s="65"/>
      <c r="ER95" s="65"/>
      <c r="ES95" s="65"/>
      <c r="ET95" s="65"/>
      <c r="EU95" s="65"/>
      <c r="EV95" s="65"/>
      <c r="EW95" s="65"/>
      <c r="EX95" s="65"/>
      <c r="EY95" s="65"/>
      <c r="EZ95" s="65"/>
      <c r="FA95" s="65"/>
      <c r="FB95" s="65"/>
      <c r="FC95" s="65"/>
      <c r="FD95" s="65"/>
      <c r="FE95" s="65"/>
      <c r="FF95" s="65"/>
      <c r="FG95" s="65"/>
      <c r="FH95" s="65"/>
      <c r="FI95" s="65"/>
      <c r="FJ95" s="65"/>
      <c r="FK95" s="65"/>
      <c r="FL95" s="65"/>
      <c r="FM95" s="65"/>
      <c r="FN95" s="65"/>
      <c r="FO95" s="65"/>
      <c r="FP95" s="65"/>
      <c r="FQ95" s="65"/>
      <c r="FR95" s="65"/>
      <c r="FS95" s="65"/>
    </row>
    <row r="96">
      <c r="A96" t="s">
        <v>132</v>
      </c>
      <c r="B96" t="s">
        <v>106</v>
      </c>
      <c r="C96" t="s">
        <v>140</v>
      </c>
      <c r="D96" t="s">
        <v>100</v>
      </c>
      <c r="E96"/>
      <c r="F96" t="str">
        <f>$A96&amp;IF($C96&lt;&gt;"","|"&amp;$C96,"")&amp;IF($D96&lt;&gt;"","|"&amp;$D96,"")&amp;IF($E96&lt;&gt;"","|"&amp;$E96,"")</f>
      </c>
      <c r="G96" s="65" t="n">
        <v>13</v>
      </c>
      <c r="H96" s="65" t="str">
        <f>SUM($CJ96,$CW96)</f>
      </c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 t="n">
        <v>1</v>
      </c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5" t="str">
        <f>ROUND(SUM($CP96,$CV96),0)</f>
      </c>
      <c r="CG96" s="65" t="str">
        <f>ROUND(MAX($CP96,$CV96),0)</f>
      </c>
      <c r="CH96"/>
      <c r="CI96" s="62"/>
      <c r="CJ96" s="65" t="str">
        <f>IF(SUM($CF96)=0,"",IF(SUM($CF96)=SUM($CG96),SUM($CF96),IF(UPPER($CH96)="MAX",$CG96,IF(UPPER($CH96)="CUSTOM",MIN(MAX(ROUND($CF96+$G96*($CI96),0),$CG96),$CF96),$CF96))))</f>
      </c>
      <c r="CK96" s="65" t="str">
        <f>ROUND(SUMIFS($CW96:$FS96,$CW$14:$FS$14,"*DSD*"),0)</f>
      </c>
      <c r="CL96" s="65" t="str">
        <f>MIN_DSD</f>
      </c>
      <c r="CM96" s="65" t="str">
        <f>COUNTIFS($CW$14:$FS$14,"*DSD*",$CW96:$FS96,"&gt;0")</f>
      </c>
      <c r="CN96"/>
      <c r="CO96" s="62"/>
      <c r="CP96" s="65" t="str">
        <f>IF(SUM($CK96)=0,"",IF(OR(SUM($CK96)=SUM($CL96),AND(SUM($CK96)=ROUND(SUM($G96)*(1-SUM($I96)),0),SUM($CQ96)=0)),SUM($CK96),IF(UPPER($CN96)="MAX",$CL96,IF(UPPER($CN96)="CUSTOM",MIN(MAX(ROUND($CK96+$G96*($CO96),0),$CL96),$CK96),$CK96))))</f>
      </c>
      <c r="CQ96" s="65" t="str">
        <f>ROUND(SUMIFS($CW96:$FS96,$CW$14:$FS$14,"*TA*"),0)</f>
      </c>
      <c r="CR96" s="65" t="str">
        <f>MIN_TA</f>
      </c>
      <c r="CS96" s="65" t="str">
        <f>COUNTIFS($CW$14:$FS$14,"*TA*",$CW96:$FS96,"&gt;0")</f>
      </c>
      <c r="CT96"/>
      <c r="CU96" s="62"/>
      <c r="CV96" s="65" t="str">
        <f>IF(SUM($CQ96)=0,"",IF(OR(SUM($CQ96)=SUM($CR96),AND(SUM($CQ96)=ROUND(SUM($G96)*(1-SUM($I96)),0),SUM($CK96)=0)),SUM($CQ96),IF(UPPER($CT96)="MAX",$CR96,IF(UPPER($CT96)="CUSTOM",MIN(MAX(ROUND($CQ96+$G96*($CU96),0),$CR96),$CQ96),$CQ96))))</f>
      </c>
      <c r="CW96" s="65"/>
      <c r="CX96" s="65"/>
      <c r="CY96" s="65"/>
      <c r="CZ96" s="65"/>
      <c r="DA96" s="65"/>
      <c r="DB96" s="65"/>
      <c r="DC96" s="65"/>
      <c r="DD96" s="65"/>
      <c r="DE96" s="65"/>
      <c r="DF96" s="65"/>
      <c r="DG96" s="65"/>
      <c r="DH96" s="65"/>
      <c r="DI96" s="65"/>
      <c r="DJ96" s="65"/>
      <c r="DK96" s="65"/>
      <c r="DL96" s="65"/>
      <c r="DM96" s="65"/>
      <c r="DN96" s="65"/>
      <c r="DO96" s="65"/>
      <c r="DP96" s="65"/>
      <c r="DQ96" s="65"/>
      <c r="DR96" s="65"/>
      <c r="DS96" s="65"/>
      <c r="DT96" s="65"/>
      <c r="DU96" s="65"/>
      <c r="DV96" s="65"/>
      <c r="DW96" s="65"/>
      <c r="DX96" s="65"/>
      <c r="DY96" s="65"/>
      <c r="DZ96" s="65"/>
      <c r="EA96" s="65"/>
      <c r="EB96" s="65"/>
      <c r="EC96" s="65"/>
      <c r="ED96" s="65"/>
      <c r="EE96" s="65"/>
      <c r="EF96" s="65"/>
      <c r="EG96" s="65"/>
      <c r="EH96" s="65"/>
      <c r="EI96" s="65"/>
      <c r="EJ96" s="65"/>
      <c r="EK96" s="65"/>
      <c r="EL96" s="65"/>
      <c r="EM96" s="65"/>
      <c r="EN96" s="65"/>
      <c r="EO96" s="65"/>
      <c r="EP96" s="65"/>
      <c r="EQ96" s="65"/>
      <c r="ER96" s="65"/>
      <c r="ES96" s="65"/>
      <c r="ET96" s="65"/>
      <c r="EU96" s="65"/>
      <c r="EV96" s="65"/>
      <c r="EW96" s="65"/>
      <c r="EX96" s="65"/>
      <c r="EY96" s="65"/>
      <c r="EZ96" s="65"/>
      <c r="FA96" s="65"/>
      <c r="FB96" s="65"/>
      <c r="FC96" s="65"/>
      <c r="FD96" s="65"/>
      <c r="FE96" s="65"/>
      <c r="FF96" s="65"/>
      <c r="FG96" s="65"/>
      <c r="FH96" s="65"/>
      <c r="FI96" s="65"/>
      <c r="FJ96" s="65"/>
      <c r="FK96" s="65"/>
      <c r="FL96" s="65"/>
      <c r="FM96" s="65"/>
      <c r="FN96" s="65"/>
      <c r="FO96" s="65"/>
      <c r="FP96" s="65"/>
      <c r="FQ96" s="65"/>
      <c r="FR96" s="65"/>
      <c r="FS96" s="65"/>
    </row>
    <row r="97">
      <c r="A97" t="s">
        <v>132</v>
      </c>
      <c r="B97" t="s">
        <v>106</v>
      </c>
      <c r="C97" t="s">
        <v>141</v>
      </c>
      <c r="D97" t="s">
        <v>99</v>
      </c>
      <c r="E97"/>
      <c r="F97" t="str">
        <f>$A97&amp;IF($C97&lt;&gt;"","|"&amp;$C97,"")&amp;IF($D97&lt;&gt;"","|"&amp;$D97,"")&amp;IF($E97&lt;&gt;"","|"&amp;$E97,"")</f>
      </c>
      <c r="G97" s="65" t="n">
        <v>1</v>
      </c>
      <c r="H97" s="65" t="str">
        <f>SUM($CJ97,$CW97)</f>
      </c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 t="n">
        <v>1</v>
      </c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5" t="str">
        <f>ROUND(SUM($CP97,$CV97),0)</f>
      </c>
      <c r="CG97" s="65" t="str">
        <f>ROUND(MAX($CP97,$CV97),0)</f>
      </c>
      <c r="CH97"/>
      <c r="CI97" s="62"/>
      <c r="CJ97" s="65" t="str">
        <f>IF(SUM($CF97)=0,"",IF(SUM($CF97)=SUM($CG97),SUM($CF97),IF(UPPER($CH97)="MAX",$CG97,IF(UPPER($CH97)="CUSTOM",MIN(MAX(ROUND($CF97+$G97*($CI97),0),$CG97),$CF97),$CF97))))</f>
      </c>
      <c r="CK97" s="65" t="str">
        <f>ROUND(SUMIFS($CW97:$FS97,$CW$14:$FS$14,"*DSD*"),0)</f>
      </c>
      <c r="CL97" s="65" t="str">
        <f>MIN_DSD</f>
      </c>
      <c r="CM97" s="65" t="str">
        <f>COUNTIFS($CW$14:$FS$14,"*DSD*",$CW97:$FS97,"&gt;0")</f>
      </c>
      <c r="CN97"/>
      <c r="CO97" s="62"/>
      <c r="CP97" s="65" t="str">
        <f>IF(SUM($CK97)=0,"",IF(OR(SUM($CK97)=SUM($CL97),AND(SUM($CK97)=ROUND(SUM($G97)*(1-SUM($I97)),0),SUM($CQ97)=0)),SUM($CK97),IF(UPPER($CN97)="MAX",$CL97,IF(UPPER($CN97)="CUSTOM",MIN(MAX(ROUND($CK97+$G97*($CO97),0),$CL97),$CK97),$CK97))))</f>
      </c>
      <c r="CQ97" s="65" t="str">
        <f>ROUND(SUMIFS($CW97:$FS97,$CW$14:$FS$14,"*TA*"),0)</f>
      </c>
      <c r="CR97" s="65" t="str">
        <f>MIN_TA</f>
      </c>
      <c r="CS97" s="65" t="str">
        <f>COUNTIFS($CW$14:$FS$14,"*TA*",$CW97:$FS97,"&gt;0")</f>
      </c>
      <c r="CT97"/>
      <c r="CU97" s="62"/>
      <c r="CV97" s="65" t="str">
        <f>IF(SUM($CQ97)=0,"",IF(OR(SUM($CQ97)=SUM($CR97),AND(SUM($CQ97)=ROUND(SUM($G97)*(1-SUM($I97)),0),SUM($CK97)=0)),SUM($CQ97),IF(UPPER($CT97)="MAX",$CR97,IF(UPPER($CT97)="CUSTOM",MIN(MAX(ROUND($CQ97+$G97*($CU97),0),$CR97),$CQ97),$CQ97))))</f>
      </c>
      <c r="CW97" s="65"/>
      <c r="CX97" s="65"/>
      <c r="CY97" s="65"/>
      <c r="CZ97" s="65"/>
      <c r="DA97" s="65"/>
      <c r="DB97" s="65"/>
      <c r="DC97" s="65"/>
      <c r="DD97" s="65"/>
      <c r="DE97" s="65"/>
      <c r="DF97" s="65"/>
      <c r="DG97" s="65"/>
      <c r="DH97" s="65"/>
      <c r="DI97" s="65"/>
      <c r="DJ97" s="65"/>
      <c r="DK97" s="65"/>
      <c r="DL97" s="65"/>
      <c r="DM97" s="65"/>
      <c r="DN97" s="65"/>
      <c r="DO97" s="65"/>
      <c r="DP97" s="65"/>
      <c r="DQ97" s="65"/>
      <c r="DR97" s="65"/>
      <c r="DS97" s="65"/>
      <c r="DT97" s="65"/>
      <c r="DU97" s="65"/>
      <c r="DV97" s="65"/>
      <c r="DW97" s="65"/>
      <c r="DX97" s="65"/>
      <c r="DY97" s="65"/>
      <c r="DZ97" s="65"/>
      <c r="EA97" s="65"/>
      <c r="EB97" s="65"/>
      <c r="EC97" s="65"/>
      <c r="ED97" s="65"/>
      <c r="EE97" s="65"/>
      <c r="EF97" s="65"/>
      <c r="EG97" s="65"/>
      <c r="EH97" s="65"/>
      <c r="EI97" s="65"/>
      <c r="EJ97" s="65"/>
      <c r="EK97" s="65"/>
      <c r="EL97" s="65"/>
      <c r="EM97" s="65"/>
      <c r="EN97" s="65"/>
      <c r="EO97" s="65"/>
      <c r="EP97" s="65"/>
      <c r="EQ97" s="65"/>
      <c r="ER97" s="65"/>
      <c r="ES97" s="65"/>
      <c r="ET97" s="65"/>
      <c r="EU97" s="65"/>
      <c r="EV97" s="65"/>
      <c r="EW97" s="65"/>
      <c r="EX97" s="65"/>
      <c r="EY97" s="65"/>
      <c r="EZ97" s="65"/>
      <c r="FA97" s="65"/>
      <c r="FB97" s="65"/>
      <c r="FC97" s="65"/>
      <c r="FD97" s="65"/>
      <c r="FE97" s="65"/>
      <c r="FF97" s="65"/>
      <c r="FG97" s="65"/>
      <c r="FH97" s="65"/>
      <c r="FI97" s="65"/>
      <c r="FJ97" s="65"/>
      <c r="FK97" s="65"/>
      <c r="FL97" s="65"/>
      <c r="FM97" s="65"/>
      <c r="FN97" s="65"/>
      <c r="FO97" s="65"/>
      <c r="FP97" s="65"/>
      <c r="FQ97" s="65"/>
      <c r="FR97" s="65"/>
      <c r="FS97" s="65"/>
    </row>
    <row r="98">
      <c r="A98" t="s">
        <v>132</v>
      </c>
      <c r="B98" t="s">
        <v>106</v>
      </c>
      <c r="C98" t="s">
        <v>141</v>
      </c>
      <c r="D98" t="s">
        <v>100</v>
      </c>
      <c r="E98"/>
      <c r="F98" t="str">
        <f>$A98&amp;IF($C98&lt;&gt;"","|"&amp;$C98,"")&amp;IF($D98&lt;&gt;"","|"&amp;$D98,"")&amp;IF($E98&lt;&gt;"","|"&amp;$E98,"")</f>
      </c>
      <c r="G98" s="65" t="n">
        <v>2</v>
      </c>
      <c r="H98" s="65" t="str">
        <f>SUM($CJ98,$CW98)</f>
      </c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 t="n">
        <v>1</v>
      </c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5" t="str">
        <f>ROUND(SUM($CP98,$CV98),0)</f>
      </c>
      <c r="CG98" s="65" t="str">
        <f>ROUND(MAX($CP98,$CV98),0)</f>
      </c>
      <c r="CH98"/>
      <c r="CI98" s="62"/>
      <c r="CJ98" s="65" t="str">
        <f>IF(SUM($CF98)=0,"",IF(SUM($CF98)=SUM($CG98),SUM($CF98),IF(UPPER($CH98)="MAX",$CG98,IF(UPPER($CH98)="CUSTOM",MIN(MAX(ROUND($CF98+$G98*($CI98),0),$CG98),$CF98),$CF98))))</f>
      </c>
      <c r="CK98" s="65" t="str">
        <f>ROUND(SUMIFS($CW98:$FS98,$CW$14:$FS$14,"*DSD*"),0)</f>
      </c>
      <c r="CL98" s="65" t="str">
        <f>MIN_DSD</f>
      </c>
      <c r="CM98" s="65" t="str">
        <f>COUNTIFS($CW$14:$FS$14,"*DSD*",$CW98:$FS98,"&gt;0")</f>
      </c>
      <c r="CN98"/>
      <c r="CO98" s="62"/>
      <c r="CP98" s="65" t="str">
        <f>IF(SUM($CK98)=0,"",IF(OR(SUM($CK98)=SUM($CL98),AND(SUM($CK98)=ROUND(SUM($G98)*(1-SUM($I98)),0),SUM($CQ98)=0)),SUM($CK98),IF(UPPER($CN98)="MAX",$CL98,IF(UPPER($CN98)="CUSTOM",MIN(MAX(ROUND($CK98+$G98*($CO98),0),$CL98),$CK98),$CK98))))</f>
      </c>
      <c r="CQ98" s="65" t="str">
        <f>ROUND(SUMIFS($CW98:$FS98,$CW$14:$FS$14,"*TA*"),0)</f>
      </c>
      <c r="CR98" s="65" t="str">
        <f>MIN_TA</f>
      </c>
      <c r="CS98" s="65" t="str">
        <f>COUNTIFS($CW$14:$FS$14,"*TA*",$CW98:$FS98,"&gt;0")</f>
      </c>
      <c r="CT98"/>
      <c r="CU98" s="62"/>
      <c r="CV98" s="65" t="str">
        <f>IF(SUM($CQ98)=0,"",IF(OR(SUM($CQ98)=SUM($CR98),AND(SUM($CQ98)=ROUND(SUM($G98)*(1-SUM($I98)),0),SUM($CK98)=0)),SUM($CQ98),IF(UPPER($CT98)="MAX",$CR98,IF(UPPER($CT98)="CUSTOM",MIN(MAX(ROUND($CQ98+$G98*($CU98),0),$CR98),$CQ98),$CQ98))))</f>
      </c>
      <c r="CW98" s="65"/>
      <c r="CX98" s="65"/>
      <c r="CY98" s="65"/>
      <c r="CZ98" s="65"/>
      <c r="DA98" s="65"/>
      <c r="DB98" s="65"/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65"/>
      <c r="DP98" s="65"/>
      <c r="DQ98" s="65"/>
      <c r="DR98" s="65"/>
      <c r="DS98" s="65"/>
      <c r="DT98" s="65"/>
      <c r="DU98" s="65"/>
      <c r="DV98" s="65"/>
      <c r="DW98" s="65"/>
      <c r="DX98" s="65"/>
      <c r="DY98" s="65"/>
      <c r="DZ98" s="65"/>
      <c r="EA98" s="65"/>
      <c r="EB98" s="65"/>
      <c r="EC98" s="65"/>
      <c r="ED98" s="65"/>
      <c r="EE98" s="65"/>
      <c r="EF98" s="65"/>
      <c r="EG98" s="65"/>
      <c r="EH98" s="65"/>
      <c r="EI98" s="65"/>
      <c r="EJ98" s="65"/>
      <c r="EK98" s="65"/>
      <c r="EL98" s="65"/>
      <c r="EM98" s="65"/>
      <c r="EN98" s="65"/>
      <c r="EO98" s="65"/>
      <c r="EP98" s="65"/>
      <c r="EQ98" s="65"/>
      <c r="ER98" s="65"/>
      <c r="ES98" s="65"/>
      <c r="ET98" s="65"/>
      <c r="EU98" s="65"/>
      <c r="EV98" s="65"/>
      <c r="EW98" s="65"/>
      <c r="EX98" s="65"/>
      <c r="EY98" s="65"/>
      <c r="EZ98" s="65"/>
      <c r="FA98" s="65"/>
      <c r="FB98" s="65"/>
      <c r="FC98" s="65"/>
      <c r="FD98" s="65"/>
      <c r="FE98" s="65"/>
      <c r="FF98" s="65"/>
      <c r="FG98" s="65"/>
      <c r="FH98" s="65"/>
      <c r="FI98" s="65"/>
      <c r="FJ98" s="65"/>
      <c r="FK98" s="65"/>
      <c r="FL98" s="65"/>
      <c r="FM98" s="65"/>
      <c r="FN98" s="65"/>
      <c r="FO98" s="65"/>
      <c r="FP98" s="65"/>
      <c r="FQ98" s="65"/>
      <c r="FR98" s="65"/>
      <c r="FS98" s="65"/>
    </row>
    <row r="99">
      <c r="A99" t="s">
        <v>132</v>
      </c>
      <c r="B99" t="s">
        <v>106</v>
      </c>
      <c r="C99" t="s">
        <v>123</v>
      </c>
      <c r="D99" t="s">
        <v>99</v>
      </c>
      <c r="E99"/>
      <c r="F99" t="str">
        <f>$A99&amp;IF($C99&lt;&gt;"","|"&amp;$C99,"")&amp;IF($D99&lt;&gt;"","|"&amp;$D99,"")&amp;IF($E99&lt;&gt;"","|"&amp;$E99,"")</f>
      </c>
      <c r="G99" s="65" t="n">
        <v>18</v>
      </c>
      <c r="H99" s="65" t="str">
        <f>SUM($CJ99,$CW99)</f>
      </c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 t="n">
        <v>1</v>
      </c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5" t="str">
        <f>ROUND(SUM($CP99,$CV99),0)</f>
      </c>
      <c r="CG99" s="65" t="str">
        <f>ROUND(MAX($CP99,$CV99),0)</f>
      </c>
      <c r="CH99"/>
      <c r="CI99" s="62"/>
      <c r="CJ99" s="65" t="str">
        <f>IF(SUM($CF99)=0,"",IF(SUM($CF99)=SUM($CG99),SUM($CF99),IF(UPPER($CH99)="MAX",$CG99,IF(UPPER($CH99)="CUSTOM",MIN(MAX(ROUND($CF99+$G99*($CI99),0),$CG99),$CF99),$CF99))))</f>
      </c>
      <c r="CK99" s="65" t="str">
        <f>ROUND(SUMIFS($CW99:$FS99,$CW$14:$FS$14,"*DSD*"),0)</f>
      </c>
      <c r="CL99" s="65" t="str">
        <f>MIN_DSD</f>
      </c>
      <c r="CM99" s="65" t="str">
        <f>COUNTIFS($CW$14:$FS$14,"*DSD*",$CW99:$FS99,"&gt;0")</f>
      </c>
      <c r="CN99"/>
      <c r="CO99" s="62"/>
      <c r="CP99" s="65" t="str">
        <f>IF(SUM($CK99)=0,"",IF(OR(SUM($CK99)=SUM($CL99),AND(SUM($CK99)=ROUND(SUM($G99)*(1-SUM($I99)),0),SUM($CQ99)=0)),SUM($CK99),IF(UPPER($CN99)="MAX",$CL99,IF(UPPER($CN99)="CUSTOM",MIN(MAX(ROUND($CK99+$G99*($CO99),0),$CL99),$CK99),$CK99))))</f>
      </c>
      <c r="CQ99" s="65" t="str">
        <f>ROUND(SUMIFS($CW99:$FS99,$CW$14:$FS$14,"*TA*"),0)</f>
      </c>
      <c r="CR99" s="65" t="str">
        <f>MIN_TA</f>
      </c>
      <c r="CS99" s="65" t="str">
        <f>COUNTIFS($CW$14:$FS$14,"*TA*",$CW99:$FS99,"&gt;0")</f>
      </c>
      <c r="CT99"/>
      <c r="CU99" s="62"/>
      <c r="CV99" s="65" t="str">
        <f>IF(SUM($CQ99)=0,"",IF(OR(SUM($CQ99)=SUM($CR99),AND(SUM($CQ99)=ROUND(SUM($G99)*(1-SUM($I99)),0),SUM($CK99)=0)),SUM($CQ99),IF(UPPER($CT99)="MAX",$CR99,IF(UPPER($CT99)="CUSTOM",MIN(MAX(ROUND($CQ99+$G99*($CU99),0),$CR99),$CQ99),$CQ99))))</f>
      </c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65"/>
      <c r="FI99" s="65"/>
      <c r="FJ99" s="65"/>
      <c r="FK99" s="65"/>
      <c r="FL99" s="65"/>
      <c r="FM99" s="65"/>
      <c r="FN99" s="65"/>
      <c r="FO99" s="65"/>
      <c r="FP99" s="65"/>
      <c r="FQ99" s="65"/>
      <c r="FR99" s="65"/>
      <c r="FS99" s="65"/>
    </row>
    <row r="100">
      <c r="A100" t="s">
        <v>132</v>
      </c>
      <c r="B100" t="s">
        <v>106</v>
      </c>
      <c r="C100" t="s">
        <v>123</v>
      </c>
      <c r="D100" t="s">
        <v>100</v>
      </c>
      <c r="E100"/>
      <c r="F100" t="str">
        <f>$A100&amp;IF($C100&lt;&gt;"","|"&amp;$C100,"")&amp;IF($D100&lt;&gt;"","|"&amp;$D100,"")&amp;IF($E100&lt;&gt;"","|"&amp;$E100,"")</f>
      </c>
      <c r="G100" s="65" t="n">
        <v>8</v>
      </c>
      <c r="H100" s="65" t="str">
        <f>SUM($CJ100,$CW100)</f>
      </c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 t="n">
        <v>1</v>
      </c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5" t="str">
        <f>ROUND(SUM($CP100,$CV100),0)</f>
      </c>
      <c r="CG100" s="65" t="str">
        <f>ROUND(MAX($CP100,$CV100),0)</f>
      </c>
      <c r="CH100"/>
      <c r="CI100" s="62"/>
      <c r="CJ100" s="65" t="str">
        <f>IF(SUM($CF100)=0,"",IF(SUM($CF100)=SUM($CG100),SUM($CF100),IF(UPPER($CH100)="MAX",$CG100,IF(UPPER($CH100)="CUSTOM",MIN(MAX(ROUND($CF100+$G100*($CI100),0),$CG100),$CF100),$CF100))))</f>
      </c>
      <c r="CK100" s="65" t="str">
        <f>ROUND(SUMIFS($CW100:$FS100,$CW$14:$FS$14,"*DSD*"),0)</f>
      </c>
      <c r="CL100" s="65" t="str">
        <f>MIN_DSD</f>
      </c>
      <c r="CM100" s="65" t="str">
        <f>COUNTIFS($CW$14:$FS$14,"*DSD*",$CW100:$FS100,"&gt;0")</f>
      </c>
      <c r="CN100"/>
      <c r="CO100" s="62"/>
      <c r="CP100" s="65" t="str">
        <f>IF(SUM($CK100)=0,"",IF(OR(SUM($CK100)=SUM($CL100),AND(SUM($CK100)=ROUND(SUM($G100)*(1-SUM($I100)),0),SUM($CQ100)=0)),SUM($CK100),IF(UPPER($CN100)="MAX",$CL100,IF(UPPER($CN100)="CUSTOM",MIN(MAX(ROUND($CK100+$G100*($CO100),0),$CL100),$CK100),$CK100))))</f>
      </c>
      <c r="CQ100" s="65" t="str">
        <f>ROUND(SUMIFS($CW100:$FS100,$CW$14:$FS$14,"*TA*"),0)</f>
      </c>
      <c r="CR100" s="65" t="str">
        <f>MIN_TA</f>
      </c>
      <c r="CS100" s="65" t="str">
        <f>COUNTIFS($CW$14:$FS$14,"*TA*",$CW100:$FS100,"&gt;0")</f>
      </c>
      <c r="CT100"/>
      <c r="CU100" s="62"/>
      <c r="CV100" s="65" t="str">
        <f>IF(SUM($CQ100)=0,"",IF(OR(SUM($CQ100)=SUM($CR100),AND(SUM($CQ100)=ROUND(SUM($G100)*(1-SUM($I100)),0),SUM($CK100)=0)),SUM($CQ100),IF(UPPER($CT100)="MAX",$CR100,IF(UPPER($CT100)="CUSTOM",MIN(MAX(ROUND($CQ100+$G100*($CU100),0),$CR100),$CQ100),$CQ100))))</f>
      </c>
      <c r="CW100" s="65"/>
      <c r="CX100" s="65"/>
      <c r="CY100" s="65"/>
      <c r="CZ100" s="65"/>
      <c r="DA100" s="65"/>
      <c r="DB100" s="65"/>
      <c r="DC100" s="65"/>
      <c r="DD100" s="65"/>
      <c r="DE100" s="65"/>
      <c r="DF100" s="65"/>
      <c r="DG100" s="65"/>
      <c r="DH100" s="65"/>
      <c r="DI100" s="65"/>
      <c r="DJ100" s="65"/>
      <c r="DK100" s="65"/>
      <c r="DL100" s="65"/>
      <c r="DM100" s="65"/>
      <c r="DN100" s="65"/>
      <c r="DO100" s="65"/>
      <c r="DP100" s="65"/>
      <c r="DQ100" s="65"/>
      <c r="DR100" s="65"/>
      <c r="DS100" s="65"/>
      <c r="DT100" s="65"/>
      <c r="DU100" s="65"/>
      <c r="DV100" s="65"/>
      <c r="DW100" s="65"/>
      <c r="DX100" s="65"/>
      <c r="DY100" s="65"/>
      <c r="DZ100" s="65"/>
      <c r="EA100" s="65"/>
      <c r="EB100" s="65"/>
      <c r="EC100" s="65"/>
      <c r="ED100" s="65"/>
      <c r="EE100" s="65"/>
      <c r="EF100" s="65"/>
      <c r="EG100" s="65"/>
      <c r="EH100" s="65"/>
      <c r="EI100" s="65"/>
      <c r="EJ100" s="65"/>
      <c r="EK100" s="65"/>
      <c r="EL100" s="65"/>
      <c r="EM100" s="65"/>
      <c r="EN100" s="65"/>
      <c r="EO100" s="65"/>
      <c r="EP100" s="65"/>
      <c r="EQ100" s="65"/>
      <c r="ER100" s="65"/>
      <c r="ES100" s="65"/>
      <c r="ET100" s="65"/>
      <c r="EU100" s="65"/>
      <c r="EV100" s="65"/>
      <c r="EW100" s="65"/>
      <c r="EX100" s="65"/>
      <c r="EY100" s="65"/>
      <c r="EZ100" s="65"/>
      <c r="FA100" s="65"/>
      <c r="FB100" s="65"/>
      <c r="FC100" s="65"/>
      <c r="FD100" s="65"/>
      <c r="FE100" s="65"/>
      <c r="FF100" s="65"/>
      <c r="FG100" s="65"/>
      <c r="FH100" s="65"/>
      <c r="FI100" s="65"/>
      <c r="FJ100" s="65"/>
      <c r="FK100" s="65"/>
      <c r="FL100" s="65"/>
      <c r="FM100" s="65"/>
      <c r="FN100" s="65"/>
      <c r="FO100" s="65"/>
      <c r="FP100" s="65"/>
      <c r="FQ100" s="65"/>
      <c r="FR100" s="65"/>
      <c r="FS100" s="65"/>
    </row>
    <row r="101">
      <c r="A101" t="s">
        <v>132</v>
      </c>
      <c r="B101" t="s">
        <v>107</v>
      </c>
      <c r="C101" t="s">
        <v>103</v>
      </c>
      <c r="D101" t="s">
        <v>99</v>
      </c>
      <c r="E101"/>
      <c r="F101" t="str">
        <f>$A101&amp;IF($C101&lt;&gt;"","|"&amp;$C101,"")&amp;IF($D101&lt;&gt;"","|"&amp;$D101,"")&amp;IF($E101&lt;&gt;"","|"&amp;$E101,"")</f>
      </c>
      <c r="G101" s="65" t="n">
        <v>7</v>
      </c>
      <c r="H101" s="65" t="str">
        <f>SUM($CJ101,$CW101)</f>
      </c>
      <c r="I101" s="62"/>
      <c r="J101" s="62"/>
      <c r="K101" s="62"/>
      <c r="L101" s="62"/>
      <c r="M101" s="62"/>
      <c r="N101" s="62"/>
      <c r="O101" s="62"/>
      <c r="P101" s="62"/>
      <c r="Q101" s="62" t="n">
        <v>0.5</v>
      </c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 t="n">
        <v>0.5</v>
      </c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5" t="str">
        <f>ROUND(SUM($CP101,$CV101),0)</f>
      </c>
      <c r="CG101" s="65" t="str">
        <f>ROUND(MAX($CP101,$CV101),0)</f>
      </c>
      <c r="CH101"/>
      <c r="CI101" s="62"/>
      <c r="CJ101" s="65" t="str">
        <f>IF(SUM($CF101)=0,"",IF(SUM($CF101)=SUM($CG101),SUM($CF101),IF(UPPER($CH101)="MAX",$CG101,IF(UPPER($CH101)="CUSTOM",MIN(MAX(ROUND($CF101+$G101*($CI101),0),$CG101),$CF101),$CF101))))</f>
      </c>
      <c r="CK101" s="65" t="str">
        <f>ROUND(SUMIFS($CW101:$FS101,$CW$14:$FS$14,"*DSD*"),0)</f>
      </c>
      <c r="CL101" s="65" t="str">
        <f>MIN_DSD</f>
      </c>
      <c r="CM101" s="65" t="str">
        <f>COUNTIFS($CW$14:$FS$14,"*DSD*",$CW101:$FS101,"&gt;0")</f>
      </c>
      <c r="CN101" t="s">
        <v>54</v>
      </c>
      <c r="CO101" s="62"/>
      <c r="CP101" s="65" t="str">
        <f>IF(SUM($CK101)=0,"",IF(OR(SUM($CK101)=SUM($CL101),AND(SUM($CK101)=ROUND(SUM($G101)*(1-SUM($I101)),0),SUM($CQ101)=0)),SUM($CK101),IF(UPPER($CN101)="MAX",$CL101,IF(UPPER($CN101)="CUSTOM",MIN(MAX(ROUND($CK101+$G101*($CO101),0),$CL101),$CK101),$CK101))))</f>
      </c>
      <c r="CQ101" s="65" t="str">
        <f>ROUND(SUMIFS($CW101:$FS101,$CW$14:$FS$14,"*TA*"),0)</f>
      </c>
      <c r="CR101" s="65" t="str">
        <f>MIN_TA</f>
      </c>
      <c r="CS101" s="65" t="str">
        <f>COUNTIFS($CW$14:$FS$14,"*TA*",$CW101:$FS101,"&gt;0")</f>
      </c>
      <c r="CT101"/>
      <c r="CU101" s="62"/>
      <c r="CV101" s="65" t="str">
        <f>IF(SUM($CQ101)=0,"",IF(OR(SUM($CQ101)=SUM($CR101),AND(SUM($CQ101)=ROUND(SUM($G101)*(1-SUM($I101)),0),SUM($CK101)=0)),SUM($CQ101),IF(UPPER($CT101)="MAX",$CR101,IF(UPPER($CT101)="CUSTOM",MIN(MAX(ROUND($CQ101+$G101*($CU101),0),$CR101),$CQ101),$CQ101))))</f>
      </c>
      <c r="CW101" s="65"/>
      <c r="CX101" s="65"/>
      <c r="CY101" s="65"/>
      <c r="CZ101" s="65"/>
      <c r="DA101" s="65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  <c r="DR101" s="65"/>
      <c r="DS101" s="65"/>
      <c r="DT101" s="65"/>
      <c r="DU101" s="65"/>
      <c r="DV101" s="65"/>
      <c r="DW101" s="65"/>
      <c r="DX101" s="65"/>
      <c r="DY101" s="65"/>
      <c r="DZ101" s="65"/>
      <c r="EA101" s="65"/>
      <c r="EB101" s="65"/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/>
      <c r="EQ101" s="65"/>
      <c r="ER101" s="65"/>
      <c r="ES101" s="65"/>
      <c r="ET101" s="65"/>
      <c r="EU101" s="65"/>
      <c r="EV101" s="65"/>
      <c r="EW101" s="65"/>
      <c r="EX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65"/>
      <c r="FI101" s="65"/>
      <c r="FJ101" s="65"/>
      <c r="FK101" s="65"/>
      <c r="FL101" s="65"/>
      <c r="FM101" s="65"/>
      <c r="FN101" s="65"/>
      <c r="FO101" s="65"/>
      <c r="FP101" s="65"/>
      <c r="FQ101" s="65"/>
      <c r="FR101" s="65"/>
      <c r="FS101" s="65"/>
    </row>
    <row r="102">
      <c r="A102" t="s">
        <v>132</v>
      </c>
      <c r="B102" t="s">
        <v>142</v>
      </c>
      <c r="C102" t="s">
        <v>103</v>
      </c>
      <c r="D102" t="s">
        <v>99</v>
      </c>
      <c r="E102"/>
      <c r="F102" t="str">
        <f>$A102&amp;IF($C102&lt;&gt;"","|"&amp;$C102,"")&amp;IF($D102&lt;&gt;"","|"&amp;$D102,"")&amp;IF($E102&lt;&gt;"","|"&amp;$E102,"")</f>
      </c>
      <c r="G102" s="65" t="n">
        <v>1</v>
      </c>
      <c r="H102" s="65" t="str">
        <f>SUM($CJ102,$CW102)</f>
      </c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 t="n">
        <v>1</v>
      </c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5" t="str">
        <f>ROUND(SUM($CP102,$CV102),0)</f>
      </c>
      <c r="CG102" s="65" t="str">
        <f>ROUND(MAX($CP102,$CV102),0)</f>
      </c>
      <c r="CH102"/>
      <c r="CI102" s="62"/>
      <c r="CJ102" s="65" t="str">
        <f>IF(SUM($CF102)=0,"",IF(SUM($CF102)=SUM($CG102),SUM($CF102),IF(UPPER($CH102)="MAX",$CG102,IF(UPPER($CH102)="CUSTOM",MIN(MAX(ROUND($CF102+$G102*($CI102),0),$CG102),$CF102),$CF102))))</f>
      </c>
      <c r="CK102" s="65" t="str">
        <f>ROUND(SUMIFS($CW102:$FS102,$CW$14:$FS$14,"*DSD*"),0)</f>
      </c>
      <c r="CL102" s="65" t="str">
        <f>MIN_DSD</f>
      </c>
      <c r="CM102" s="65" t="str">
        <f>COUNTIFS($CW$14:$FS$14,"*DSD*",$CW102:$FS102,"&gt;0")</f>
      </c>
      <c r="CN102"/>
      <c r="CO102" s="62"/>
      <c r="CP102" s="65" t="str">
        <f>IF(SUM($CK102)=0,"",IF(OR(SUM($CK102)=SUM($CL102),AND(SUM($CK102)=ROUND(SUM($G102)*(1-SUM($I102)),0),SUM($CQ102)=0)),SUM($CK102),IF(UPPER($CN102)="MAX",$CL102,IF(UPPER($CN102)="CUSTOM",MIN(MAX(ROUND($CK102+$G102*($CO102),0),$CL102),$CK102),$CK102))))</f>
      </c>
      <c r="CQ102" s="65" t="str">
        <f>ROUND(SUMIFS($CW102:$FS102,$CW$14:$FS$14,"*TA*"),0)</f>
      </c>
      <c r="CR102" s="65" t="str">
        <f>MIN_TA</f>
      </c>
      <c r="CS102" s="65" t="str">
        <f>COUNTIFS($CW$14:$FS$14,"*TA*",$CW102:$FS102,"&gt;0")</f>
      </c>
      <c r="CT102"/>
      <c r="CU102" s="62"/>
      <c r="CV102" s="65" t="str">
        <f>IF(SUM($CQ102)=0,"",IF(OR(SUM($CQ102)=SUM($CR102),AND(SUM($CQ102)=ROUND(SUM($G102)*(1-SUM($I102)),0),SUM($CK102)=0)),SUM($CQ102),IF(UPPER($CT102)="MAX",$CR102,IF(UPPER($CT102)="CUSTOM",MIN(MAX(ROUND($CQ102+$G102*($CU102),0),$CR102),$CQ102),$CQ102))))</f>
      </c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  <c r="DR102" s="65"/>
      <c r="DS102" s="65"/>
      <c r="DT102" s="65"/>
      <c r="DU102" s="65"/>
      <c r="DV102" s="65"/>
      <c r="DW102" s="65"/>
      <c r="DX102" s="65"/>
      <c r="DY102" s="65"/>
      <c r="DZ102" s="65"/>
      <c r="EA102" s="65"/>
      <c r="EB102" s="65"/>
      <c r="EC102" s="65"/>
      <c r="ED102" s="65"/>
      <c r="EE102" s="65"/>
      <c r="EF102" s="65"/>
      <c r="EG102" s="65"/>
      <c r="EH102" s="65"/>
      <c r="EI102" s="65"/>
      <c r="EJ102" s="65"/>
      <c r="EK102" s="65"/>
      <c r="EL102" s="65"/>
      <c r="EM102" s="65"/>
      <c r="EN102" s="65"/>
      <c r="EO102" s="65"/>
      <c r="EP102" s="65"/>
      <c r="EQ102" s="65"/>
      <c r="ER102" s="65"/>
      <c r="ES102" s="65"/>
      <c r="ET102" s="65"/>
      <c r="EU102" s="65"/>
      <c r="EV102" s="65"/>
      <c r="EW102" s="65"/>
      <c r="EX102" s="65"/>
      <c r="EY102" s="65"/>
      <c r="EZ102" s="65"/>
      <c r="FA102" s="65"/>
      <c r="FB102" s="65"/>
      <c r="FC102" s="65"/>
      <c r="FD102" s="65"/>
      <c r="FE102" s="65"/>
      <c r="FF102" s="65"/>
      <c r="FG102" s="65"/>
      <c r="FH102" s="65"/>
      <c r="FI102" s="65"/>
      <c r="FJ102" s="65"/>
      <c r="FK102" s="65"/>
      <c r="FL102" s="65"/>
      <c r="FM102" s="65"/>
      <c r="FN102" s="65"/>
      <c r="FO102" s="65"/>
      <c r="FP102" s="65"/>
      <c r="FQ102" s="65"/>
      <c r="FR102" s="65"/>
      <c r="FS102" s="65"/>
    </row>
    <row r="103">
      <c r="A103" t="s">
        <v>132</v>
      </c>
      <c r="B103" t="s">
        <v>108</v>
      </c>
      <c r="C103"/>
      <c r="D103"/>
      <c r="E103"/>
      <c r="F103" t="str">
        <f>$A103&amp;IF($C103&lt;&gt;"","|"&amp;$C103,"")&amp;IF($D103&lt;&gt;"","|"&amp;$D103,"")&amp;IF($E103&lt;&gt;"","|"&amp;$E103,"")</f>
      </c>
      <c r="G103" s="65" t="n">
        <v>9</v>
      </c>
      <c r="H103" s="65" t="str">
        <f>SUM($CJ103,$CW103)</f>
      </c>
      <c r="I103" s="62"/>
      <c r="J103" s="62"/>
      <c r="K103" s="62" t="n">
        <v>0.189897100093545</v>
      </c>
      <c r="L103" s="62"/>
      <c r="M103" s="62"/>
      <c r="N103" s="62"/>
      <c r="O103" s="62"/>
      <c r="P103" s="62"/>
      <c r="Q103" s="62" t="n">
        <v>0.311973807296539</v>
      </c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 t="n">
        <v>0.0299345182413471</v>
      </c>
      <c r="AD103" s="62"/>
      <c r="AE103" s="62"/>
      <c r="AF103" s="62"/>
      <c r="AG103" s="62" t="n">
        <v>0.468194574368569</v>
      </c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5" t="str">
        <f>ROUND(SUM($CP103,$CV103),0)</f>
      </c>
      <c r="CG103" s="65" t="str">
        <f>ROUND(MAX($CP103,$CV103),0)</f>
      </c>
      <c r="CH103" t="s">
        <v>54</v>
      </c>
      <c r="CI103" s="62"/>
      <c r="CJ103" s="65" t="str">
        <f>IF(SUM($CF103)=0,"",IF(SUM($CF103)=SUM($CG103),SUM($CF103),IF(UPPER($CH103)="MAX",$CG103,IF(UPPER($CH103)="CUSTOM",MIN(MAX(ROUND($CF103+$G103*($CI103),0),$CG103),$CF103),$CF103))))</f>
      </c>
      <c r="CK103" s="65" t="str">
        <f>ROUND(SUMIFS($CW103:$FS103,$CW$14:$FS$14,"*DSD*"),0)</f>
      </c>
      <c r="CL103" s="65" t="str">
        <f>MIN_DSD</f>
      </c>
      <c r="CM103" s="65" t="str">
        <f>COUNTIFS($CW$14:$FS$14,"*DSD*",$CW103:$FS103,"&gt;0")</f>
      </c>
      <c r="CN103" t="s">
        <v>54</v>
      </c>
      <c r="CO103" s="62"/>
      <c r="CP103" s="65" t="str">
        <f>IF(SUM($CK103)=0,"",IF(OR(SUM($CK103)=SUM($CL103),AND(SUM($CK103)=ROUND(SUM($G103)*(1-SUM($I103)),0),SUM($CQ103)=0)),SUM($CK103),IF(UPPER($CN103)="MAX",$CL103,IF(UPPER($CN103)="CUSTOM",MIN(MAX(ROUND($CK103+$G103*($CO103),0),$CL103),$CK103),$CK103))))</f>
      </c>
      <c r="CQ103" s="65" t="str">
        <f>ROUND(SUMIFS($CW103:$FS103,$CW$14:$FS$14,"*TA*"),0)</f>
      </c>
      <c r="CR103" s="65" t="str">
        <f>MIN_TA</f>
      </c>
      <c r="CS103" s="65" t="str">
        <f>COUNTIFS($CW$14:$FS$14,"*TA*",$CW103:$FS103,"&gt;0")</f>
      </c>
      <c r="CT103"/>
      <c r="CU103" s="62"/>
      <c r="CV103" s="65" t="str">
        <f>IF(SUM($CQ103)=0,"",IF(OR(SUM($CQ103)=SUM($CR103),AND(SUM($CQ103)=ROUND(SUM($G103)*(1-SUM($I103)),0),SUM($CK103)=0)),SUM($CQ103),IF(UPPER($CT103)="MAX",$CR103,IF(UPPER($CT103)="CUSTOM",MIN(MAX(ROUND($CQ103+$G103*($CU103),0),$CR103),$CQ103),$CQ103))))</f>
      </c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</row>
    <row r="104">
      <c r="A104" t="s">
        <v>132</v>
      </c>
      <c r="B104" t="s">
        <v>109</v>
      </c>
      <c r="C104" t="s">
        <v>103</v>
      </c>
      <c r="D104" t="s">
        <v>99</v>
      </c>
      <c r="E104"/>
      <c r="F104" t="str">
        <f>$A104&amp;IF($C104&lt;&gt;"","|"&amp;$C104,"")&amp;IF($D104&lt;&gt;"","|"&amp;$D104,"")&amp;IF($E104&lt;&gt;"","|"&amp;$E104,"")</f>
      </c>
      <c r="G104" s="65" t="n">
        <v>9</v>
      </c>
      <c r="H104" s="65" t="str">
        <f>SUM($CJ104,$CW104)</f>
      </c>
      <c r="I104" s="62"/>
      <c r="J104" s="62"/>
      <c r="K104" s="62" t="n">
        <v>0.188888888888889</v>
      </c>
      <c r="L104" s="62"/>
      <c r="M104" s="62"/>
      <c r="N104" s="62"/>
      <c r="O104" s="62"/>
      <c r="P104" s="62"/>
      <c r="Q104" s="62" t="n">
        <v>0.311111111111111</v>
      </c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 t="n">
        <v>0.0333333333333333</v>
      </c>
      <c r="AD104" s="62"/>
      <c r="AE104" s="62"/>
      <c r="AF104" s="62"/>
      <c r="AG104" s="62" t="n">
        <v>0.466666666666667</v>
      </c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5" t="str">
        <f>ROUND(SUM($CP104,$CV104),0)</f>
      </c>
      <c r="CG104" s="65" t="str">
        <f>ROUND(MAX($CP104,$CV104),0)</f>
      </c>
      <c r="CH104" t="s">
        <v>54</v>
      </c>
      <c r="CI104" s="62"/>
      <c r="CJ104" s="65" t="str">
        <f>IF(SUM($CF104)=0,"",IF(SUM($CF104)=SUM($CG104),SUM($CF104),IF(UPPER($CH104)="MAX",$CG104,IF(UPPER($CH104)="CUSTOM",MIN(MAX(ROUND($CF104+$G104*($CI104),0),$CG104),$CF104),$CF104))))</f>
      </c>
      <c r="CK104" s="65" t="str">
        <f>ROUND(SUMIFS($CW104:$FS104,$CW$14:$FS$14,"*DSD*"),0)</f>
      </c>
      <c r="CL104" s="65" t="str">
        <f>MIN_DSD</f>
      </c>
      <c r="CM104" s="65" t="str">
        <f>COUNTIFS($CW$14:$FS$14,"*DSD*",$CW104:$FS104,"&gt;0")</f>
      </c>
      <c r="CN104" t="s">
        <v>54</v>
      </c>
      <c r="CO104" s="62"/>
      <c r="CP104" s="65" t="str">
        <f>IF(SUM($CK104)=0,"",IF(OR(SUM($CK104)=SUM($CL104),AND(SUM($CK104)=ROUND(SUM($G104)*(1-SUM($I104)),0),SUM($CQ104)=0)),SUM($CK104),IF(UPPER($CN104)="MAX",$CL104,IF(UPPER($CN104)="CUSTOM",MIN(MAX(ROUND($CK104+$G104*($CO104),0),$CL104),$CK104),$CK104))))</f>
      </c>
      <c r="CQ104" s="65" t="str">
        <f>ROUND(SUMIFS($CW104:$FS104,$CW$14:$FS$14,"*TA*"),0)</f>
      </c>
      <c r="CR104" s="65" t="str">
        <f>MIN_TA</f>
      </c>
      <c r="CS104" s="65" t="str">
        <f>COUNTIFS($CW$14:$FS$14,"*TA*",$CW104:$FS104,"&gt;0")</f>
      </c>
      <c r="CT104"/>
      <c r="CU104" s="62"/>
      <c r="CV104" s="65" t="str">
        <f>IF(SUM($CQ104)=0,"",IF(OR(SUM($CQ104)=SUM($CR104),AND(SUM($CQ104)=ROUND(SUM($G104)*(1-SUM($I104)),0),SUM($CK104)=0)),SUM($CQ104),IF(UPPER($CT104)="MAX",$CR104,IF(UPPER($CT104)="CUSTOM",MIN(MAX(ROUND($CQ104+$G104*($CU104),0),$CR104),$CQ104),$CQ104))))</f>
      </c>
      <c r="CW104" s="65"/>
      <c r="CX104" s="65"/>
      <c r="CY104" s="65"/>
      <c r="CZ104" s="65"/>
      <c r="DA104" s="65"/>
      <c r="DB104" s="65"/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65"/>
      <c r="DP104" s="65"/>
      <c r="DQ104" s="65"/>
      <c r="DR104" s="65"/>
      <c r="DS104" s="65"/>
      <c r="DT104" s="65"/>
      <c r="DU104" s="65"/>
      <c r="DV104" s="65"/>
      <c r="DW104" s="65"/>
      <c r="DX104" s="65"/>
      <c r="DY104" s="65"/>
      <c r="DZ104" s="65"/>
      <c r="EA104" s="65"/>
      <c r="EB104" s="65"/>
      <c r="EC104" s="65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EP104" s="65"/>
      <c r="EQ104" s="65"/>
      <c r="ER104" s="65"/>
      <c r="ES104" s="65"/>
      <c r="ET104" s="65"/>
      <c r="EU104" s="65"/>
      <c r="EV104" s="65"/>
      <c r="EW104" s="65"/>
      <c r="EX104" s="65"/>
      <c r="EY104" s="65"/>
      <c r="EZ104" s="65"/>
      <c r="FA104" s="65"/>
      <c r="FB104" s="65"/>
      <c r="FC104" s="65"/>
      <c r="FD104" s="65"/>
      <c r="FE104" s="65"/>
      <c r="FF104" s="65"/>
      <c r="FG104" s="65"/>
      <c r="FH104" s="65"/>
      <c r="FI104" s="65"/>
      <c r="FJ104" s="65"/>
      <c r="FK104" s="65"/>
      <c r="FL104" s="65"/>
      <c r="FM104" s="65"/>
      <c r="FN104" s="65"/>
      <c r="FO104" s="65"/>
      <c r="FP104" s="65"/>
      <c r="FQ104" s="65"/>
      <c r="FR104" s="65"/>
      <c r="FS104" s="65"/>
    </row>
    <row r="105">
      <c r="A105" t="s">
        <v>132</v>
      </c>
      <c r="B105" t="s">
        <v>110</v>
      </c>
      <c r="C105" t="s">
        <v>103</v>
      </c>
      <c r="D105" t="s">
        <v>99</v>
      </c>
      <c r="E105"/>
      <c r="F105" t="str">
        <f>$A105&amp;IF($C105&lt;&gt;"","|"&amp;$C105,"")&amp;IF($D105&lt;&gt;"","|"&amp;$D105,"")&amp;IF($E105&lt;&gt;"","|"&amp;$E105,"")</f>
      </c>
      <c r="G105" s="65" t="n">
        <v>7</v>
      </c>
      <c r="H105" s="65" t="str">
        <f>SUM($CJ105,$CW105)</f>
      </c>
      <c r="I105" s="62"/>
      <c r="J105" s="62"/>
      <c r="K105" s="62"/>
      <c r="L105" s="62"/>
      <c r="M105" s="62"/>
      <c r="N105" s="62"/>
      <c r="O105" s="62"/>
      <c r="P105" s="62"/>
      <c r="Q105" s="62" t="n">
        <v>0.5</v>
      </c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 t="n">
        <v>0.5</v>
      </c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5" t="str">
        <f>ROUND(SUM($CP105,$CV105),0)</f>
      </c>
      <c r="CG105" s="65" t="str">
        <f>ROUND(MAX($CP105,$CV105),0)</f>
      </c>
      <c r="CH105"/>
      <c r="CI105" s="62"/>
      <c r="CJ105" s="65" t="str">
        <f>IF(SUM($CF105)=0,"",IF(SUM($CF105)=SUM($CG105),SUM($CF105),IF(UPPER($CH105)="MAX",$CG105,IF(UPPER($CH105)="CUSTOM",MIN(MAX(ROUND($CF105+$G105*($CI105),0),$CG105),$CF105),$CF105))))</f>
      </c>
      <c r="CK105" s="65" t="str">
        <f>ROUND(SUMIFS($CW105:$FS105,$CW$14:$FS$14,"*DSD*"),0)</f>
      </c>
      <c r="CL105" s="65" t="str">
        <f>MIN_DSD</f>
      </c>
      <c r="CM105" s="65" t="str">
        <f>COUNTIFS($CW$14:$FS$14,"*DSD*",$CW105:$FS105,"&gt;0")</f>
      </c>
      <c r="CN105" t="s">
        <v>54</v>
      </c>
      <c r="CO105" s="62"/>
      <c r="CP105" s="65" t="str">
        <f>IF(SUM($CK105)=0,"",IF(OR(SUM($CK105)=SUM($CL105),AND(SUM($CK105)=ROUND(SUM($G105)*(1-SUM($I105)),0),SUM($CQ105)=0)),SUM($CK105),IF(UPPER($CN105)="MAX",$CL105,IF(UPPER($CN105)="CUSTOM",MIN(MAX(ROUND($CK105+$G105*($CO105),0),$CL105),$CK105),$CK105))))</f>
      </c>
      <c r="CQ105" s="65" t="str">
        <f>ROUND(SUMIFS($CW105:$FS105,$CW$14:$FS$14,"*TA*"),0)</f>
      </c>
      <c r="CR105" s="65" t="str">
        <f>MIN_TA</f>
      </c>
      <c r="CS105" s="65" t="str">
        <f>COUNTIFS($CW$14:$FS$14,"*TA*",$CW105:$FS105,"&gt;0")</f>
      </c>
      <c r="CT105"/>
      <c r="CU105" s="62"/>
      <c r="CV105" s="65" t="str">
        <f>IF(SUM($CQ105)=0,"",IF(OR(SUM($CQ105)=SUM($CR105),AND(SUM($CQ105)=ROUND(SUM($G105)*(1-SUM($I105)),0),SUM($CK105)=0)),SUM($CQ105),IF(UPPER($CT105)="MAX",$CR105,IF(UPPER($CT105)="CUSTOM",MIN(MAX(ROUND($CQ105+$G105*($CU105),0),$CR105),$CQ105),$CQ105))))</f>
      </c>
      <c r="CW105" s="65"/>
      <c r="CX105" s="65"/>
      <c r="CY105" s="65"/>
      <c r="CZ105" s="65"/>
      <c r="DA105" s="65"/>
      <c r="DB105" s="65"/>
      <c r="DC105" s="65"/>
      <c r="DD105" s="65"/>
      <c r="DE105" s="65"/>
      <c r="DF105" s="65"/>
      <c r="DG105" s="65"/>
      <c r="DH105" s="65"/>
      <c r="DI105" s="65"/>
      <c r="DJ105" s="65"/>
      <c r="DK105" s="65"/>
      <c r="DL105" s="65"/>
      <c r="DM105" s="65"/>
      <c r="DN105" s="65"/>
      <c r="DO105" s="65"/>
      <c r="DP105" s="65"/>
      <c r="DQ105" s="65"/>
      <c r="DR105" s="65"/>
      <c r="DS105" s="65"/>
      <c r="DT105" s="65"/>
      <c r="DU105" s="65"/>
      <c r="DV105" s="65"/>
      <c r="DW105" s="65"/>
      <c r="DX105" s="65"/>
      <c r="DY105" s="65"/>
      <c r="DZ105" s="65"/>
      <c r="EA105" s="65"/>
      <c r="EB105" s="65"/>
      <c r="EC105" s="65"/>
      <c r="ED105" s="65"/>
      <c r="EE105" s="65"/>
      <c r="EF105" s="65"/>
      <c r="EG105" s="65"/>
      <c r="EH105" s="65"/>
      <c r="EI105" s="65"/>
      <c r="EJ105" s="65"/>
      <c r="EK105" s="65"/>
      <c r="EL105" s="65"/>
      <c r="EM105" s="65"/>
      <c r="EN105" s="65"/>
      <c r="EO105" s="65"/>
      <c r="EP105" s="65"/>
      <c r="EQ105" s="65"/>
      <c r="ER105" s="65"/>
      <c r="ES105" s="65"/>
      <c r="ET105" s="65"/>
      <c r="EU105" s="65"/>
      <c r="EV105" s="65"/>
      <c r="EW105" s="65"/>
      <c r="EX105" s="65"/>
      <c r="EY105" s="65"/>
      <c r="EZ105" s="65"/>
      <c r="FA105" s="65"/>
      <c r="FB105" s="65"/>
      <c r="FC105" s="65"/>
      <c r="FD105" s="65"/>
      <c r="FE105" s="65"/>
      <c r="FF105" s="65"/>
      <c r="FG105" s="65"/>
      <c r="FH105" s="65"/>
      <c r="FI105" s="65"/>
      <c r="FJ105" s="65"/>
      <c r="FK105" s="65"/>
      <c r="FL105" s="65"/>
      <c r="FM105" s="65"/>
      <c r="FN105" s="65"/>
      <c r="FO105" s="65"/>
      <c r="FP105" s="65"/>
      <c r="FQ105" s="65"/>
      <c r="FR105" s="65"/>
      <c r="FS105" s="65"/>
    </row>
    <row r="106">
      <c r="A106" t="s">
        <v>132</v>
      </c>
      <c r="B106" t="s">
        <v>111</v>
      </c>
      <c r="C106" t="s">
        <v>103</v>
      </c>
      <c r="D106" t="s">
        <v>99</v>
      </c>
      <c r="E106"/>
      <c r="F106" t="str">
        <f>$A106&amp;IF($C106&lt;&gt;"","|"&amp;$C106,"")&amp;IF($D106&lt;&gt;"","|"&amp;$D106,"")&amp;IF($E106&lt;&gt;"","|"&amp;$E106,"")</f>
      </c>
      <c r="G106" s="65" t="n">
        <v>1</v>
      </c>
      <c r="H106" s="65" t="str">
        <f>SUM($CJ106,$CW106)</f>
      </c>
      <c r="I106" s="62"/>
      <c r="J106" s="62"/>
      <c r="K106" s="62" t="n">
        <v>0.186046511627907</v>
      </c>
      <c r="L106" s="62"/>
      <c r="M106" s="62"/>
      <c r="N106" s="62"/>
      <c r="O106" s="62"/>
      <c r="P106" s="62"/>
      <c r="Q106" s="62" t="n">
        <v>0.313953488372093</v>
      </c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 t="n">
        <v>0.0348837209302326</v>
      </c>
      <c r="AD106" s="62"/>
      <c r="AE106" s="62"/>
      <c r="AF106" s="62"/>
      <c r="AG106" s="62" t="n">
        <v>0.465116279069767</v>
      </c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5" t="str">
        <f>ROUND(SUM($CP106,$CV106),0)</f>
      </c>
      <c r="CG106" s="65" t="str">
        <f>ROUND(MAX($CP106,$CV106),0)</f>
      </c>
      <c r="CH106" t="s">
        <v>56</v>
      </c>
      <c r="CI106" s="62"/>
      <c r="CJ106" s="65" t="str">
        <f>IF(SUM($CF106)=0,"",IF(SUM($CF106)=SUM($CG106),SUM($CF106),IF(UPPER($CH106)="MAX",$CG106,IF(UPPER($CH106)="CUSTOM",MIN(MAX(ROUND($CF106+$G106*($CI106),0),$CG106),$CF106),$CF106))))</f>
      </c>
      <c r="CK106" s="65" t="str">
        <f>ROUND(SUMIFS($CW106:$FS106,$CW$14:$FS$14,"*DSD*"),0)</f>
      </c>
      <c r="CL106" s="65" t="str">
        <f>MIN_DSD</f>
      </c>
      <c r="CM106" s="65" t="str">
        <f>COUNTIFS($CW$14:$FS$14,"*DSD*",$CW106:$FS106,"&gt;0")</f>
      </c>
      <c r="CN106" t="s">
        <v>54</v>
      </c>
      <c r="CO106" s="62"/>
      <c r="CP106" s="65" t="str">
        <f>IF(SUM($CK106)=0,"",IF(OR(SUM($CK106)=SUM($CL106),AND(SUM($CK106)=ROUND(SUM($G106)*(1-SUM($I106)),0),SUM($CQ106)=0)),SUM($CK106),IF(UPPER($CN106)="MAX",$CL106,IF(UPPER($CN106)="CUSTOM",MIN(MAX(ROUND($CK106+$G106*($CO106),0),$CL106),$CK106),$CK106))))</f>
      </c>
      <c r="CQ106" s="65" t="str">
        <f>ROUND(SUMIFS($CW106:$FS106,$CW$14:$FS$14,"*TA*"),0)</f>
      </c>
      <c r="CR106" s="65" t="str">
        <f>MIN_TA</f>
      </c>
      <c r="CS106" s="65" t="str">
        <f>COUNTIFS($CW$14:$FS$14,"*TA*",$CW106:$FS106,"&gt;0")</f>
      </c>
      <c r="CT106"/>
      <c r="CU106" s="62"/>
      <c r="CV106" s="65" t="str">
        <f>IF(SUM($CQ106)=0,"",IF(OR(SUM($CQ106)=SUM($CR106),AND(SUM($CQ106)=ROUND(SUM($G106)*(1-SUM($I106)),0),SUM($CK106)=0)),SUM($CQ106),IF(UPPER($CT106)="MAX",$CR106,IF(UPPER($CT106)="CUSTOM",MIN(MAX(ROUND($CQ106+$G106*($CU106),0),$CR106),$CQ106),$CQ106))))</f>
      </c>
      <c r="CW106" s="65"/>
      <c r="CX106" s="65"/>
      <c r="CY106" s="65"/>
      <c r="CZ106" s="65"/>
      <c r="DA106" s="65"/>
      <c r="DB106" s="65"/>
      <c r="DC106" s="65"/>
      <c r="DD106" s="65"/>
      <c r="DE106" s="65"/>
      <c r="DF106" s="65"/>
      <c r="DG106" s="65"/>
      <c r="DH106" s="65"/>
      <c r="DI106" s="65"/>
      <c r="DJ106" s="65"/>
      <c r="DK106" s="65"/>
      <c r="DL106" s="65"/>
      <c r="DM106" s="65"/>
      <c r="DN106" s="65"/>
      <c r="DO106" s="65"/>
      <c r="DP106" s="65"/>
      <c r="DQ106" s="65"/>
      <c r="DR106" s="65"/>
      <c r="DS106" s="65"/>
      <c r="DT106" s="65"/>
      <c r="DU106" s="65"/>
      <c r="DV106" s="65"/>
      <c r="DW106" s="65"/>
      <c r="DX106" s="65"/>
      <c r="DY106" s="65"/>
      <c r="DZ106" s="65"/>
      <c r="EA106" s="65"/>
      <c r="EB106" s="65"/>
      <c r="EC106" s="65"/>
      <c r="ED106" s="65"/>
      <c r="EE106" s="65"/>
      <c r="EF106" s="65"/>
      <c r="EG106" s="65"/>
      <c r="EH106" s="65"/>
      <c r="EI106" s="65"/>
      <c r="EJ106" s="65"/>
      <c r="EK106" s="65"/>
      <c r="EL106" s="65"/>
      <c r="EM106" s="65"/>
      <c r="EN106" s="65"/>
      <c r="EO106" s="65"/>
      <c r="EP106" s="65"/>
      <c r="EQ106" s="65"/>
      <c r="ER106" s="65"/>
      <c r="ES106" s="65"/>
      <c r="ET106" s="65"/>
      <c r="EU106" s="65"/>
      <c r="EV106" s="65"/>
      <c r="EW106" s="65"/>
      <c r="EX106" s="65"/>
      <c r="EY106" s="65"/>
      <c r="EZ106" s="65"/>
      <c r="FA106" s="65"/>
      <c r="FB106" s="65"/>
      <c r="FC106" s="65"/>
      <c r="FD106" s="65"/>
      <c r="FE106" s="65"/>
      <c r="FF106" s="65"/>
      <c r="FG106" s="65"/>
      <c r="FH106" s="65"/>
      <c r="FI106" s="65"/>
      <c r="FJ106" s="65"/>
      <c r="FK106" s="65"/>
      <c r="FL106" s="65"/>
      <c r="FM106" s="65"/>
      <c r="FN106" s="65"/>
      <c r="FO106" s="65"/>
      <c r="FP106" s="65"/>
      <c r="FQ106" s="65"/>
      <c r="FR106" s="65"/>
      <c r="FS106" s="65"/>
    </row>
    <row r="107">
      <c r="A107" t="s">
        <v>132</v>
      </c>
      <c r="B107" t="s">
        <v>143</v>
      </c>
      <c r="C107" t="s">
        <v>103</v>
      </c>
      <c r="D107" t="s">
        <v>99</v>
      </c>
      <c r="E107"/>
      <c r="F107" t="str">
        <f>$A107&amp;IF($C107&lt;&gt;"","|"&amp;$C107,"")&amp;IF($D107&lt;&gt;"","|"&amp;$D107,"")&amp;IF($E107&lt;&gt;"","|"&amp;$E107,"")</f>
      </c>
      <c r="G107" s="65" t="n">
        <v>1</v>
      </c>
      <c r="H107" s="65" t="str">
        <f>SUM($CJ107,$CW107)</f>
      </c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 t="n">
        <v>1</v>
      </c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5" t="str">
        <f>ROUND(SUM($CP107,$CV107),0)</f>
      </c>
      <c r="CG107" s="65" t="str">
        <f>ROUND(MAX($CP107,$CV107),0)</f>
      </c>
      <c r="CH107"/>
      <c r="CI107" s="62"/>
      <c r="CJ107" s="65" t="str">
        <f>IF(SUM($CF107)=0,"",IF(SUM($CF107)=SUM($CG107),SUM($CF107),IF(UPPER($CH107)="MAX",$CG107,IF(UPPER($CH107)="CUSTOM",MIN(MAX(ROUND($CF107+$G107*($CI107),0),$CG107),$CF107),$CF107))))</f>
      </c>
      <c r="CK107" s="65" t="str">
        <f>ROUND(SUMIFS($CW107:$FS107,$CW$14:$FS$14,"*DSD*"),0)</f>
      </c>
      <c r="CL107" s="65" t="str">
        <f>MIN_DSD</f>
      </c>
      <c r="CM107" s="65" t="str">
        <f>COUNTIFS($CW$14:$FS$14,"*DSD*",$CW107:$FS107,"&gt;0")</f>
      </c>
      <c r="CN107"/>
      <c r="CO107" s="62"/>
      <c r="CP107" s="65" t="str">
        <f>IF(SUM($CK107)=0,"",IF(OR(SUM($CK107)=SUM($CL107),AND(SUM($CK107)=ROUND(SUM($G107)*(1-SUM($I107)),0),SUM($CQ107)=0)),SUM($CK107),IF(UPPER($CN107)="MAX",$CL107,IF(UPPER($CN107)="CUSTOM",MIN(MAX(ROUND($CK107+$G107*($CO107),0),$CL107),$CK107),$CK107))))</f>
      </c>
      <c r="CQ107" s="65" t="str">
        <f>ROUND(SUMIFS($CW107:$FS107,$CW$14:$FS$14,"*TA*"),0)</f>
      </c>
      <c r="CR107" s="65" t="str">
        <f>MIN_TA</f>
      </c>
      <c r="CS107" s="65" t="str">
        <f>COUNTIFS($CW$14:$FS$14,"*TA*",$CW107:$FS107,"&gt;0")</f>
      </c>
      <c r="CT107"/>
      <c r="CU107" s="62"/>
      <c r="CV107" s="65" t="str">
        <f>IF(SUM($CQ107)=0,"",IF(OR(SUM($CQ107)=SUM($CR107),AND(SUM($CQ107)=ROUND(SUM($G107)*(1-SUM($I107)),0),SUM($CK107)=0)),SUM($CQ107),IF(UPPER($CT107)="MAX",$CR107,IF(UPPER($CT107)="CUSTOM",MIN(MAX(ROUND($CQ107+$G107*($CU107),0),$CR107),$CQ107),$CQ107))))</f>
      </c>
      <c r="CW107" s="65"/>
      <c r="CX107" s="65"/>
      <c r="CY107" s="65"/>
      <c r="CZ107" s="65"/>
      <c r="DA107" s="65"/>
      <c r="DB107" s="65"/>
      <c r="DC107" s="65"/>
      <c r="DD107" s="65"/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65"/>
      <c r="DP107" s="65"/>
      <c r="DQ107" s="65"/>
      <c r="DR107" s="65"/>
      <c r="DS107" s="65"/>
      <c r="DT107" s="65"/>
      <c r="DU107" s="65"/>
      <c r="DV107" s="65"/>
      <c r="DW107" s="65"/>
      <c r="DX107" s="65"/>
      <c r="DY107" s="65"/>
      <c r="DZ107" s="65"/>
      <c r="EA107" s="65"/>
      <c r="EB107" s="65"/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U107" s="65"/>
      <c r="EV107" s="65"/>
      <c r="EW107" s="65"/>
      <c r="EX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65"/>
      <c r="FI107" s="65"/>
      <c r="FJ107" s="65"/>
      <c r="FK107" s="65"/>
      <c r="FL107" s="65"/>
      <c r="FM107" s="65"/>
      <c r="FN107" s="65"/>
      <c r="FO107" s="65"/>
      <c r="FP107" s="65"/>
      <c r="FQ107" s="65"/>
      <c r="FR107" s="65"/>
      <c r="FS107" s="65"/>
    </row>
    <row r="108">
      <c r="A108" t="s">
        <v>132</v>
      </c>
      <c r="B108" t="s">
        <v>144</v>
      </c>
      <c r="C108" t="s">
        <v>98</v>
      </c>
      <c r="D108" t="s">
        <v>99</v>
      </c>
      <c r="E108"/>
      <c r="F108" t="str">
        <f>$A108&amp;IF($C108&lt;&gt;"","|"&amp;$C108,"")&amp;IF($D108&lt;&gt;"","|"&amp;$D108,"")&amp;IF($E108&lt;&gt;"","|"&amp;$E108,"")</f>
      </c>
      <c r="G108" s="65" t="n">
        <v>91</v>
      </c>
      <c r="H108" s="65" t="str">
        <f>SUM($CJ108,$CW108)</f>
      </c>
      <c r="I108" s="62"/>
      <c r="J108" s="62"/>
      <c r="K108" s="62"/>
      <c r="L108" s="62" t="n">
        <v>0.330073349633252</v>
      </c>
      <c r="M108" s="62"/>
      <c r="N108" s="62"/>
      <c r="O108" s="62"/>
      <c r="P108" s="62" t="n">
        <v>0.330073349633252</v>
      </c>
      <c r="Q108" s="62"/>
      <c r="R108" s="62"/>
      <c r="S108" s="62"/>
      <c r="T108" s="62"/>
      <c r="U108" s="62"/>
      <c r="V108" s="62"/>
      <c r="W108" s="62" t="n">
        <v>0.339853300733496</v>
      </c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5" t="str">
        <f>ROUND(SUM($CP108,$CV108),0)</f>
      </c>
      <c r="CG108" s="65" t="str">
        <f>ROUND(MAX($CP108,$CV108),0)</f>
      </c>
      <c r="CH108"/>
      <c r="CI108" s="62"/>
      <c r="CJ108" s="65" t="str">
        <f>IF(SUM($CF108)=0,"",IF(SUM($CF108)=SUM($CG108),SUM($CF108),IF(UPPER($CH108)="MAX",$CG108,IF(UPPER($CH108)="CUSTOM",MIN(MAX(ROUND($CF108+$G108*($CI108),0),$CG108),$CF108),$CF108))))</f>
      </c>
      <c r="CK108" s="65" t="str">
        <f>ROUND(SUMIFS($CW108:$FS108,$CW$14:$FS$14,"*DSD*"),0)</f>
      </c>
      <c r="CL108" s="65" t="str">
        <f>MIN_DSD</f>
      </c>
      <c r="CM108" s="65" t="str">
        <f>COUNTIFS($CW$14:$FS$14,"*DSD*",$CW108:$FS108,"&gt;0")</f>
      </c>
      <c r="CN108" t="s">
        <v>54</v>
      </c>
      <c r="CO108" s="62"/>
      <c r="CP108" s="65" t="str">
        <f>IF(SUM($CK108)=0,"",IF(OR(SUM($CK108)=SUM($CL108),AND(SUM($CK108)=ROUND(SUM($G108)*(1-SUM($I108)),0),SUM($CQ108)=0)),SUM($CK108),IF(UPPER($CN108)="MAX",$CL108,IF(UPPER($CN108)="CUSTOM",MIN(MAX(ROUND($CK108+$G108*($CO108),0),$CL108),$CK108),$CK108))))</f>
      </c>
      <c r="CQ108" s="65" t="str">
        <f>ROUND(SUMIFS($CW108:$FS108,$CW$14:$FS$14,"*TA*"),0)</f>
      </c>
      <c r="CR108" s="65" t="str">
        <f>MIN_TA</f>
      </c>
      <c r="CS108" s="65" t="str">
        <f>COUNTIFS($CW$14:$FS$14,"*TA*",$CW108:$FS108,"&gt;0")</f>
      </c>
      <c r="CT108"/>
      <c r="CU108" s="62"/>
      <c r="CV108" s="65" t="str">
        <f>IF(SUM($CQ108)=0,"",IF(OR(SUM($CQ108)=SUM($CR108),AND(SUM($CQ108)=ROUND(SUM($G108)*(1-SUM($I108)),0),SUM($CK108)=0)),SUM($CQ108),IF(UPPER($CT108)="MAX",$CR108,IF(UPPER($CT108)="CUSTOM",MIN(MAX(ROUND($CQ108+$G108*($CU108),0),$CR108),$CQ108),$CQ108))))</f>
      </c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</row>
    <row r="109">
      <c r="A109" t="s">
        <v>132</v>
      </c>
      <c r="B109" t="s">
        <v>144</v>
      </c>
      <c r="C109" t="s">
        <v>98</v>
      </c>
      <c r="D109" t="s">
        <v>100</v>
      </c>
      <c r="E109"/>
      <c r="F109" t="str">
        <f>$A109&amp;IF($C109&lt;&gt;"","|"&amp;$C109,"")&amp;IF($D109&lt;&gt;"","|"&amp;$D109,"")&amp;IF($E109&lt;&gt;"","|"&amp;$E109,"")</f>
      </c>
      <c r="G109" s="65" t="n">
        <v>19</v>
      </c>
      <c r="H109" s="65" t="str">
        <f>SUM($CJ109,$CW109)</f>
      </c>
      <c r="I109" s="62"/>
      <c r="J109" s="62"/>
      <c r="K109" s="62"/>
      <c r="L109" s="62" t="n">
        <v>0.5</v>
      </c>
      <c r="M109" s="62"/>
      <c r="N109" s="62"/>
      <c r="O109" s="62"/>
      <c r="P109" s="62" t="n">
        <v>0.5</v>
      </c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5" t="str">
        <f>ROUND(SUM($CP109,$CV109),0)</f>
      </c>
      <c r="CG109" s="65" t="str">
        <f>ROUND(MAX($CP109,$CV109),0)</f>
      </c>
      <c r="CH109"/>
      <c r="CI109" s="62"/>
      <c r="CJ109" s="65" t="str">
        <f>IF(SUM($CF109)=0,"",IF(SUM($CF109)=SUM($CG109),SUM($CF109),IF(UPPER($CH109)="MAX",$CG109,IF(UPPER($CH109)="CUSTOM",MIN(MAX(ROUND($CF109+$G109*($CI109),0),$CG109),$CF109),$CF109))))</f>
      </c>
      <c r="CK109" s="65" t="str">
        <f>ROUND(SUMIFS($CW109:$FS109,$CW$14:$FS$14,"*DSD*"),0)</f>
      </c>
      <c r="CL109" s="65" t="str">
        <f>MIN_DSD</f>
      </c>
      <c r="CM109" s="65" t="str">
        <f>COUNTIFS($CW$14:$FS$14,"*DSD*",$CW109:$FS109,"&gt;0")</f>
      </c>
      <c r="CN109" t="s">
        <v>54</v>
      </c>
      <c r="CO109" s="62"/>
      <c r="CP109" s="65" t="str">
        <f>IF(SUM($CK109)=0,"",IF(OR(SUM($CK109)=SUM($CL109),AND(SUM($CK109)=ROUND(SUM($G109)*(1-SUM($I109)),0),SUM($CQ109)=0)),SUM($CK109),IF(UPPER($CN109)="MAX",$CL109,IF(UPPER($CN109)="CUSTOM",MIN(MAX(ROUND($CK109+$G109*($CO109),0),$CL109),$CK109),$CK109))))</f>
      </c>
      <c r="CQ109" s="65" t="str">
        <f>ROUND(SUMIFS($CW109:$FS109,$CW$14:$FS$14,"*TA*"),0)</f>
      </c>
      <c r="CR109" s="65" t="str">
        <f>MIN_TA</f>
      </c>
      <c r="CS109" s="65" t="str">
        <f>COUNTIFS($CW$14:$FS$14,"*TA*",$CW109:$FS109,"&gt;0")</f>
      </c>
      <c r="CT109"/>
      <c r="CU109" s="62"/>
      <c r="CV109" s="65" t="str">
        <f>IF(SUM($CQ109)=0,"",IF(OR(SUM($CQ109)=SUM($CR109),AND(SUM($CQ109)=ROUND(SUM($G109)*(1-SUM($I109)),0),SUM($CK109)=0)),SUM($CQ109),IF(UPPER($CT109)="MAX",$CR109,IF(UPPER($CT109)="CUSTOM",MIN(MAX(ROUND($CQ109+$G109*($CU109),0),$CR109),$CQ109),$CQ109))))</f>
      </c>
      <c r="CW109" s="65"/>
      <c r="CX109" s="65"/>
      <c r="CY109" s="65"/>
      <c r="CZ109" s="65"/>
      <c r="DA109" s="65"/>
      <c r="DB109" s="65"/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65"/>
      <c r="DP109" s="65"/>
      <c r="DQ109" s="65"/>
      <c r="DR109" s="65"/>
      <c r="DS109" s="65"/>
      <c r="DT109" s="65"/>
      <c r="DU109" s="65"/>
      <c r="DV109" s="65"/>
      <c r="DW109" s="65"/>
      <c r="DX109" s="65"/>
      <c r="DY109" s="65"/>
      <c r="DZ109" s="65"/>
      <c r="EA109" s="65"/>
      <c r="EB109" s="65"/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65"/>
      <c r="FI109" s="65"/>
      <c r="FJ109" s="65"/>
      <c r="FK109" s="65"/>
      <c r="FL109" s="65"/>
      <c r="FM109" s="65"/>
      <c r="FN109" s="65"/>
      <c r="FO109" s="65"/>
      <c r="FP109" s="65"/>
      <c r="FQ109" s="65"/>
      <c r="FR109" s="65"/>
      <c r="FS109" s="65"/>
    </row>
    <row r="110">
      <c r="A110" t="s">
        <v>132</v>
      </c>
      <c r="B110" t="s">
        <v>112</v>
      </c>
      <c r="C110" t="s">
        <v>98</v>
      </c>
      <c r="D110" t="s">
        <v>99</v>
      </c>
      <c r="E110"/>
      <c r="F110" t="str">
        <f>$A110&amp;IF($C110&lt;&gt;"","|"&amp;$C110,"")&amp;IF($D110&lt;&gt;"","|"&amp;$D110,"")&amp;IF($E110&lt;&gt;"","|"&amp;$E110,"")</f>
      </c>
      <c r="G110" s="65" t="n">
        <v>1</v>
      </c>
      <c r="H110" s="65" t="str">
        <f>SUM($CJ110,$CW110)</f>
      </c>
      <c r="I110" s="62"/>
      <c r="J110" s="62"/>
      <c r="K110" s="62" t="n">
        <v>0.00719424460431655</v>
      </c>
      <c r="L110" s="62"/>
      <c r="M110" s="62"/>
      <c r="N110" s="62"/>
      <c r="O110" s="62"/>
      <c r="P110" s="62"/>
      <c r="Q110" s="62" t="n">
        <v>0.309352517985612</v>
      </c>
      <c r="R110" s="62" t="n">
        <v>0.194244604316547</v>
      </c>
      <c r="S110" s="62"/>
      <c r="T110" s="62"/>
      <c r="U110" s="62" t="n">
        <v>0.0215827338129496</v>
      </c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 t="n">
        <v>0.467625899280576</v>
      </c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5" t="str">
        <f>ROUND(SUM($CP110,$CV110),0)</f>
      </c>
      <c r="CG110" s="65" t="str">
        <f>ROUND(MAX($CP110,$CV110),0)</f>
      </c>
      <c r="CH110"/>
      <c r="CI110" s="62"/>
      <c r="CJ110" s="65" t="str">
        <f>IF(SUM($CF110)=0,"",IF(SUM($CF110)=SUM($CG110),SUM($CF110),IF(UPPER($CH110)="MAX",$CG110,IF(UPPER($CH110)="CUSTOM",MIN(MAX(ROUND($CF110+$G110*($CI110),0),$CG110),$CF110),$CF110))))</f>
      </c>
      <c r="CK110" s="65" t="str">
        <f>ROUND(SUMIFS($CW110:$FS110,$CW$14:$FS$14,"*DSD*"),0)</f>
      </c>
      <c r="CL110" s="65" t="str">
        <f>MIN_DSD</f>
      </c>
      <c r="CM110" s="65" t="str">
        <f>COUNTIFS($CW$14:$FS$14,"*DSD*",$CW110:$FS110,"&gt;0")</f>
      </c>
      <c r="CN110" t="s">
        <v>54</v>
      </c>
      <c r="CO110" s="62"/>
      <c r="CP110" s="65" t="str">
        <f>IF(SUM($CK110)=0,"",IF(OR(SUM($CK110)=SUM($CL110),AND(SUM($CK110)=ROUND(SUM($G110)*(1-SUM($I110)),0),SUM($CQ110)=0)),SUM($CK110),IF(UPPER($CN110)="MAX",$CL110,IF(UPPER($CN110)="CUSTOM",MIN(MAX(ROUND($CK110+$G110*($CO110),0),$CL110),$CK110),$CK110))))</f>
      </c>
      <c r="CQ110" s="65" t="str">
        <f>ROUND(SUMIFS($CW110:$FS110,$CW$14:$FS$14,"*TA*"),0)</f>
      </c>
      <c r="CR110" s="65" t="str">
        <f>MIN_TA</f>
      </c>
      <c r="CS110" s="65" t="str">
        <f>COUNTIFS($CW$14:$FS$14,"*TA*",$CW110:$FS110,"&gt;0")</f>
      </c>
      <c r="CT110"/>
      <c r="CU110" s="62"/>
      <c r="CV110" s="65" t="str">
        <f>IF(SUM($CQ110)=0,"",IF(OR(SUM($CQ110)=SUM($CR110),AND(SUM($CQ110)=ROUND(SUM($G110)*(1-SUM($I110)),0),SUM($CK110)=0)),SUM($CQ110),IF(UPPER($CT110)="MAX",$CR110,IF(UPPER($CT110)="CUSTOM",MIN(MAX(ROUND($CQ110+$G110*($CU110),0),$CR110),$CQ110),$CQ110))))</f>
      </c>
      <c r="CW110" s="65"/>
      <c r="CX110" s="65"/>
      <c r="CY110" s="65"/>
      <c r="CZ110" s="65"/>
      <c r="DA110" s="65"/>
      <c r="DB110" s="65"/>
      <c r="DC110" s="65"/>
      <c r="DD110" s="65"/>
      <c r="DE110" s="65"/>
      <c r="DF110" s="65"/>
      <c r="DG110" s="65"/>
      <c r="DH110" s="65"/>
      <c r="DI110" s="65"/>
      <c r="DJ110" s="65"/>
      <c r="DK110" s="65"/>
      <c r="DL110" s="65"/>
      <c r="DM110" s="65"/>
      <c r="DN110" s="65"/>
      <c r="DO110" s="65"/>
      <c r="DP110" s="65"/>
      <c r="DQ110" s="65"/>
      <c r="DR110" s="65"/>
      <c r="DS110" s="65"/>
      <c r="DT110" s="65"/>
      <c r="DU110" s="65"/>
      <c r="DV110" s="65"/>
      <c r="DW110" s="65"/>
      <c r="DX110" s="65"/>
      <c r="DY110" s="65"/>
      <c r="DZ110" s="65"/>
      <c r="EA110" s="65"/>
      <c r="EB110" s="65"/>
      <c r="EC110" s="65"/>
      <c r="ED110" s="65"/>
      <c r="EE110" s="65"/>
      <c r="EF110" s="65"/>
      <c r="EG110" s="65"/>
      <c r="EH110" s="65"/>
      <c r="EI110" s="65"/>
      <c r="EJ110" s="65"/>
      <c r="EK110" s="65"/>
      <c r="EL110" s="65"/>
      <c r="EM110" s="65"/>
      <c r="EN110" s="65"/>
      <c r="EO110" s="65"/>
      <c r="EP110" s="65"/>
      <c r="EQ110" s="65"/>
      <c r="ER110" s="65"/>
      <c r="ES110" s="65"/>
      <c r="ET110" s="65"/>
      <c r="EU110" s="65"/>
      <c r="EV110" s="65"/>
      <c r="EW110" s="65"/>
      <c r="EX110" s="65"/>
      <c r="EY110" s="65"/>
      <c r="EZ110" s="65"/>
      <c r="FA110" s="65"/>
      <c r="FB110" s="65"/>
      <c r="FC110" s="65"/>
      <c r="FD110" s="65"/>
      <c r="FE110" s="65"/>
      <c r="FF110" s="65"/>
      <c r="FG110" s="65"/>
      <c r="FH110" s="65"/>
      <c r="FI110" s="65"/>
      <c r="FJ110" s="65"/>
      <c r="FK110" s="65"/>
      <c r="FL110" s="65"/>
      <c r="FM110" s="65"/>
      <c r="FN110" s="65"/>
      <c r="FO110" s="65"/>
      <c r="FP110" s="65"/>
      <c r="FQ110" s="65"/>
      <c r="FR110" s="65"/>
      <c r="FS110" s="65"/>
    </row>
    <row r="111">
      <c r="A111" t="s">
        <v>132</v>
      </c>
      <c r="B111" t="s">
        <v>112</v>
      </c>
      <c r="C111" t="s">
        <v>98</v>
      </c>
      <c r="D111" t="s">
        <v>100</v>
      </c>
      <c r="E111"/>
      <c r="F111" t="str">
        <f>$A111&amp;IF($C111&lt;&gt;"","|"&amp;$C111,"")&amp;IF($D111&lt;&gt;"","|"&amp;$D111,"")&amp;IF($E111&lt;&gt;"","|"&amp;$E111,"")</f>
      </c>
      <c r="G111" s="65" t="n">
        <v>9</v>
      </c>
      <c r="H111" s="65" t="str">
        <f>SUM($CJ111,$CW111)</f>
      </c>
      <c r="I111" s="62"/>
      <c r="J111" s="62"/>
      <c r="K111" s="62" t="n">
        <v>0.00888888888888889</v>
      </c>
      <c r="L111" s="62"/>
      <c r="M111" s="62"/>
      <c r="N111" s="62"/>
      <c r="O111" s="62"/>
      <c r="P111" s="62"/>
      <c r="Q111" s="62" t="n">
        <v>0.395555555555556</v>
      </c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 t="n">
        <v>0.595555555555556</v>
      </c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5" t="str">
        <f>ROUND(SUM($CP111,$CV111),0)</f>
      </c>
      <c r="CG111" s="65" t="str">
        <f>ROUND(MAX($CP111,$CV111),0)</f>
      </c>
      <c r="CH111"/>
      <c r="CI111" s="62"/>
      <c r="CJ111" s="65" t="str">
        <f>IF(SUM($CF111)=0,"",IF(SUM($CF111)=SUM($CG111),SUM($CF111),IF(UPPER($CH111)="MAX",$CG111,IF(UPPER($CH111)="CUSTOM",MIN(MAX(ROUND($CF111+$G111*($CI111),0),$CG111),$CF111),$CF111))))</f>
      </c>
      <c r="CK111" s="65" t="str">
        <f>ROUND(SUMIFS($CW111:$FS111,$CW$14:$FS$14,"*DSD*"),0)</f>
      </c>
      <c r="CL111" s="65" t="str">
        <f>MIN_DSD</f>
      </c>
      <c r="CM111" s="65" t="str">
        <f>COUNTIFS($CW$14:$FS$14,"*DSD*",$CW111:$FS111,"&gt;0")</f>
      </c>
      <c r="CN111" t="s">
        <v>54</v>
      </c>
      <c r="CO111" s="62"/>
      <c r="CP111" s="65" t="str">
        <f>IF(SUM($CK111)=0,"",IF(OR(SUM($CK111)=SUM($CL111),AND(SUM($CK111)=ROUND(SUM($G111)*(1-SUM($I111)),0),SUM($CQ111)=0)),SUM($CK111),IF(UPPER($CN111)="MAX",$CL111,IF(UPPER($CN111)="CUSTOM",MIN(MAX(ROUND($CK111+$G111*($CO111),0),$CL111),$CK111),$CK111))))</f>
      </c>
      <c r="CQ111" s="65" t="str">
        <f>ROUND(SUMIFS($CW111:$FS111,$CW$14:$FS$14,"*TA*"),0)</f>
      </c>
      <c r="CR111" s="65" t="str">
        <f>MIN_TA</f>
      </c>
      <c r="CS111" s="65" t="str">
        <f>COUNTIFS($CW$14:$FS$14,"*TA*",$CW111:$FS111,"&gt;0")</f>
      </c>
      <c r="CT111"/>
      <c r="CU111" s="62"/>
      <c r="CV111" s="65" t="str">
        <f>IF(SUM($CQ111)=0,"",IF(OR(SUM($CQ111)=SUM($CR111),AND(SUM($CQ111)=ROUND(SUM($G111)*(1-SUM($I111)),0),SUM($CK111)=0)),SUM($CQ111),IF(UPPER($CT111)="MAX",$CR111,IF(UPPER($CT111)="CUSTOM",MIN(MAX(ROUND($CQ111+$G111*($CU111),0),$CR111),$CQ111),$CQ111))))</f>
      </c>
      <c r="CW111" s="65"/>
      <c r="CX111" s="65"/>
      <c r="CY111" s="65"/>
      <c r="CZ111" s="65"/>
      <c r="DA111" s="65"/>
      <c r="DB111" s="65"/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65"/>
      <c r="DP111" s="65"/>
      <c r="DQ111" s="65"/>
      <c r="DR111" s="65"/>
      <c r="DS111" s="65"/>
      <c r="DT111" s="65"/>
      <c r="DU111" s="65"/>
      <c r="DV111" s="65"/>
      <c r="DW111" s="65"/>
      <c r="DX111" s="65"/>
      <c r="DY111" s="65"/>
      <c r="DZ111" s="65"/>
      <c r="EA111" s="65"/>
      <c r="EB111" s="65"/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65"/>
      <c r="FI111" s="65"/>
      <c r="FJ111" s="65"/>
      <c r="FK111" s="65"/>
      <c r="FL111" s="65"/>
      <c r="FM111" s="65"/>
      <c r="FN111" s="65"/>
      <c r="FO111" s="65"/>
      <c r="FP111" s="65"/>
      <c r="FQ111" s="65"/>
      <c r="FR111" s="65"/>
      <c r="FS111" s="65"/>
    </row>
    <row r="112">
      <c r="A112" t="s">
        <v>132</v>
      </c>
      <c r="B112" t="s">
        <v>113</v>
      </c>
      <c r="C112" t="s">
        <v>114</v>
      </c>
      <c r="D112" t="s">
        <v>99</v>
      </c>
      <c r="E112"/>
      <c r="F112" t="str">
        <f>$A112&amp;IF($C112&lt;&gt;"","|"&amp;$C112,"")&amp;IF($D112&lt;&gt;"","|"&amp;$D112,"")&amp;IF($E112&lt;&gt;"","|"&amp;$E112,"")</f>
      </c>
      <c r="G112" s="65" t="n">
        <v>5</v>
      </c>
      <c r="H112" s="65" t="str">
        <f>SUM($CJ112,$CW112)</f>
      </c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5" t="str">
        <f>ROUND(SUM($CP112,$CV112),0)</f>
      </c>
      <c r="CG112" s="65" t="str">
        <f>ROUND(MAX($CP112,$CV112),0)</f>
      </c>
      <c r="CH112"/>
      <c r="CI112" s="62"/>
      <c r="CJ112" s="65" t="str">
        <f>IF(SUM($CF112)=0,"",IF(SUM($CF112)=SUM($CG112),SUM($CF112),IF(UPPER($CH112)="MAX",$CG112,IF(UPPER($CH112)="CUSTOM",MIN(MAX(ROUND($CF112+$G112*($CI112),0),$CG112),$CF112),$CF112))))</f>
      </c>
      <c r="CK112" s="65" t="str">
        <f>ROUND(SUMIFS($CW112:$FS112,$CW$14:$FS$14,"*DSD*"),0)</f>
      </c>
      <c r="CL112" s="65" t="str">
        <f>MIN_DSD</f>
      </c>
      <c r="CM112" s="65" t="str">
        <f>COUNTIFS($CW$14:$FS$14,"*DSD*",$CW112:$FS112,"&gt;0")</f>
      </c>
      <c r="CN112"/>
      <c r="CO112" s="62"/>
      <c r="CP112" s="65" t="str">
        <f>IF(SUM($CK112)=0,"",IF(OR(SUM($CK112)=SUM($CL112),AND(SUM($CK112)=ROUND(SUM($G112)*(1-SUM($I112)),0),SUM($CQ112)=0)),SUM($CK112),IF(UPPER($CN112)="MAX",$CL112,IF(UPPER($CN112)="CUSTOM",MIN(MAX(ROUND($CK112+$G112*($CO112),0),$CL112),$CK112),$CK112))))</f>
      </c>
      <c r="CQ112" s="65" t="str">
        <f>ROUND(SUMIFS($CW112:$FS112,$CW$14:$FS$14,"*TA*"),0)</f>
      </c>
      <c r="CR112" s="65" t="str">
        <f>MIN_TA</f>
      </c>
      <c r="CS112" s="65" t="str">
        <f>COUNTIFS($CW$14:$FS$14,"*TA*",$CW112:$FS112,"&gt;0")</f>
      </c>
      <c r="CT112"/>
      <c r="CU112" s="62"/>
      <c r="CV112" s="65" t="str">
        <f>IF(SUM($CQ112)=0,"",IF(OR(SUM($CQ112)=SUM($CR112),AND(SUM($CQ112)=ROUND(SUM($G112)*(1-SUM($I112)),0),SUM($CK112)=0)),SUM($CQ112),IF(UPPER($CT112)="MAX",$CR112,IF(UPPER($CT112)="CUSTOM",MIN(MAX(ROUND($CQ112+$G112*($CU112),0),$CR112),$CQ112),$CQ112))))</f>
      </c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5"/>
      <c r="DI112" s="65"/>
      <c r="DJ112" s="65"/>
      <c r="DK112" s="65"/>
      <c r="DL112" s="65"/>
      <c r="DM112" s="65"/>
      <c r="DN112" s="65"/>
      <c r="DO112" s="65"/>
      <c r="DP112" s="65"/>
      <c r="DQ112" s="65"/>
      <c r="DR112" s="65"/>
      <c r="DS112" s="65"/>
      <c r="DT112" s="65"/>
      <c r="DU112" s="65"/>
      <c r="DV112" s="65"/>
      <c r="DW112" s="65"/>
      <c r="DX112" s="65"/>
      <c r="DY112" s="65"/>
      <c r="DZ112" s="65"/>
      <c r="EA112" s="65"/>
      <c r="EB112" s="65"/>
      <c r="EC112" s="65"/>
      <c r="ED112" s="65"/>
      <c r="EE112" s="65"/>
      <c r="EF112" s="65"/>
      <c r="EG112" s="65"/>
      <c r="EH112" s="65"/>
      <c r="EI112" s="65"/>
      <c r="EJ112" s="65"/>
      <c r="EK112" s="65"/>
      <c r="EL112" s="65"/>
      <c r="EM112" s="65"/>
      <c r="EN112" s="65"/>
      <c r="EO112" s="65"/>
      <c r="EP112" s="65"/>
      <c r="EQ112" s="65"/>
      <c r="ER112" s="65"/>
      <c r="ES112" s="65"/>
      <c r="ET112" s="65"/>
      <c r="EU112" s="65"/>
      <c r="EV112" s="65"/>
      <c r="EW112" s="65"/>
      <c r="EX112" s="65"/>
      <c r="EY112" s="65"/>
      <c r="EZ112" s="65"/>
      <c r="FA112" s="65"/>
      <c r="FB112" s="65"/>
      <c r="FC112" s="65"/>
      <c r="FD112" s="65"/>
      <c r="FE112" s="65"/>
      <c r="FF112" s="65"/>
      <c r="FG112" s="65"/>
      <c r="FH112" s="65"/>
      <c r="FI112" s="65"/>
      <c r="FJ112" s="65"/>
      <c r="FK112" s="65"/>
      <c r="FL112" s="65"/>
      <c r="FM112" s="65"/>
      <c r="FN112" s="65"/>
      <c r="FO112" s="65"/>
      <c r="FP112" s="65"/>
      <c r="FQ112" s="65"/>
      <c r="FR112" s="65"/>
      <c r="FS112" s="65"/>
    </row>
    <row r="113">
      <c r="A113" t="s">
        <v>132</v>
      </c>
      <c r="B113" t="s">
        <v>113</v>
      </c>
      <c r="C113" t="s">
        <v>114</v>
      </c>
      <c r="D113" t="s">
        <v>100</v>
      </c>
      <c r="E113"/>
      <c r="F113" t="str">
        <f>$A113&amp;IF($C113&lt;&gt;"","|"&amp;$C113,"")&amp;IF($D113&lt;&gt;"","|"&amp;$D113,"")&amp;IF($E113&lt;&gt;"","|"&amp;$E113,"")</f>
      </c>
      <c r="G113" s="65" t="n">
        <v>5</v>
      </c>
      <c r="H113" s="65" t="str">
        <f>SUM($CJ113,$CW113)</f>
      </c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5" t="str">
        <f>ROUND(SUM($CP113,$CV113),0)</f>
      </c>
      <c r="CG113" s="65" t="str">
        <f>ROUND(MAX($CP113,$CV113),0)</f>
      </c>
      <c r="CH113"/>
      <c r="CI113" s="62"/>
      <c r="CJ113" s="65" t="str">
        <f>IF(SUM($CF113)=0,"",IF(SUM($CF113)=SUM($CG113),SUM($CF113),IF(UPPER($CH113)="MAX",$CG113,IF(UPPER($CH113)="CUSTOM",MIN(MAX(ROUND($CF113+$G113*($CI113),0),$CG113),$CF113),$CF113))))</f>
      </c>
      <c r="CK113" s="65" t="str">
        <f>ROUND(SUMIFS($CW113:$FS113,$CW$14:$FS$14,"*DSD*"),0)</f>
      </c>
      <c r="CL113" s="65" t="str">
        <f>MIN_DSD</f>
      </c>
      <c r="CM113" s="65" t="str">
        <f>COUNTIFS($CW$14:$FS$14,"*DSD*",$CW113:$FS113,"&gt;0")</f>
      </c>
      <c r="CN113"/>
      <c r="CO113" s="62"/>
      <c r="CP113" s="65" t="str">
        <f>IF(SUM($CK113)=0,"",IF(OR(SUM($CK113)=SUM($CL113),AND(SUM($CK113)=ROUND(SUM($G113)*(1-SUM($I113)),0),SUM($CQ113)=0)),SUM($CK113),IF(UPPER($CN113)="MAX",$CL113,IF(UPPER($CN113)="CUSTOM",MIN(MAX(ROUND($CK113+$G113*($CO113),0),$CL113),$CK113),$CK113))))</f>
      </c>
      <c r="CQ113" s="65" t="str">
        <f>ROUND(SUMIFS($CW113:$FS113,$CW$14:$FS$14,"*TA*"),0)</f>
      </c>
      <c r="CR113" s="65" t="str">
        <f>MIN_TA</f>
      </c>
      <c r="CS113" s="65" t="str">
        <f>COUNTIFS($CW$14:$FS$14,"*TA*",$CW113:$FS113,"&gt;0")</f>
      </c>
      <c r="CT113"/>
      <c r="CU113" s="62"/>
      <c r="CV113" s="65" t="str">
        <f>IF(SUM($CQ113)=0,"",IF(OR(SUM($CQ113)=SUM($CR113),AND(SUM($CQ113)=ROUND(SUM($G113)*(1-SUM($I113)),0),SUM($CK113)=0)),SUM($CQ113),IF(UPPER($CT113)="MAX",$CR113,IF(UPPER($CT113)="CUSTOM",MIN(MAX(ROUND($CQ113+$G113*($CU113),0),$CR113),$CQ113),$CQ113))))</f>
      </c>
      <c r="CW113" s="65"/>
      <c r="CX113" s="65"/>
      <c r="CY113" s="65"/>
      <c r="CZ113" s="65"/>
      <c r="DA113" s="65"/>
      <c r="DB113" s="65"/>
      <c r="DC113" s="65"/>
      <c r="DD113" s="65"/>
      <c r="DE113" s="65"/>
      <c r="DF113" s="65"/>
      <c r="DG113" s="65"/>
      <c r="DH113" s="65"/>
      <c r="DI113" s="65"/>
      <c r="DJ113" s="65"/>
      <c r="DK113" s="65"/>
      <c r="DL113" s="65"/>
      <c r="DM113" s="65"/>
      <c r="DN113" s="65"/>
      <c r="DO113" s="65"/>
      <c r="DP113" s="65"/>
      <c r="DQ113" s="65"/>
      <c r="DR113" s="65"/>
      <c r="DS113" s="65"/>
      <c r="DT113" s="65"/>
      <c r="DU113" s="65"/>
      <c r="DV113" s="65"/>
      <c r="DW113" s="65"/>
      <c r="DX113" s="65"/>
      <c r="DY113" s="65"/>
      <c r="DZ113" s="65"/>
      <c r="EA113" s="65"/>
      <c r="EB113" s="65"/>
      <c r="EC113" s="65"/>
      <c r="ED113" s="65"/>
      <c r="EE113" s="65"/>
      <c r="EF113" s="65"/>
      <c r="EG113" s="65"/>
      <c r="EH113" s="65"/>
      <c r="EI113" s="65"/>
      <c r="EJ113" s="65"/>
      <c r="EK113" s="65"/>
      <c r="EL113" s="65"/>
      <c r="EM113" s="65"/>
      <c r="EN113" s="65"/>
      <c r="EO113" s="65"/>
      <c r="EP113" s="65"/>
      <c r="EQ113" s="65"/>
      <c r="ER113" s="65"/>
      <c r="ES113" s="65"/>
      <c r="ET113" s="65"/>
      <c r="EU113" s="65"/>
      <c r="EV113" s="65"/>
      <c r="EW113" s="65"/>
      <c r="EX113" s="65"/>
      <c r="EY113" s="65"/>
      <c r="EZ113" s="65"/>
      <c r="FA113" s="65"/>
      <c r="FB113" s="65"/>
      <c r="FC113" s="65"/>
      <c r="FD113" s="65"/>
      <c r="FE113" s="65"/>
      <c r="FF113" s="65"/>
      <c r="FG113" s="65"/>
      <c r="FH113" s="65"/>
      <c r="FI113" s="65"/>
      <c r="FJ113" s="65"/>
      <c r="FK113" s="65"/>
      <c r="FL113" s="65"/>
      <c r="FM113" s="65"/>
      <c r="FN113" s="65"/>
      <c r="FO113" s="65"/>
      <c r="FP113" s="65"/>
      <c r="FQ113" s="65"/>
      <c r="FR113" s="65"/>
      <c r="FS113" s="65"/>
    </row>
    <row r="114">
      <c r="A114" t="s">
        <v>132</v>
      </c>
      <c r="B114" t="s">
        <v>115</v>
      </c>
      <c r="C114" t="s">
        <v>114</v>
      </c>
      <c r="D114" t="s">
        <v>99</v>
      </c>
      <c r="E114"/>
      <c r="F114" t="str">
        <f>$A114&amp;IF($C114&lt;&gt;"","|"&amp;$C114,"")&amp;IF($D114&lt;&gt;"","|"&amp;$D114,"")&amp;IF($E114&lt;&gt;"","|"&amp;$E114,"")</f>
      </c>
      <c r="G114" s="65" t="n">
        <v>1</v>
      </c>
      <c r="H114" s="65" t="str">
        <f>SUM($CJ114,$CW114)</f>
      </c>
      <c r="I114" s="62"/>
      <c r="J114" s="62"/>
      <c r="K114" s="62" t="n">
        <v>0.191919191919192</v>
      </c>
      <c r="L114" s="62"/>
      <c r="M114" s="62"/>
      <c r="N114" s="62"/>
      <c r="O114" s="62"/>
      <c r="P114" s="62"/>
      <c r="Q114" s="62" t="n">
        <v>0.323232323232323</v>
      </c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 t="n">
        <v>0.484848484848485</v>
      </c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5" t="str">
        <f>ROUND(SUM($CP114,$CV114),0)</f>
      </c>
      <c r="CG114" s="65" t="str">
        <f>ROUND(MAX($CP114,$CV114),0)</f>
      </c>
      <c r="CH114"/>
      <c r="CI114" s="62"/>
      <c r="CJ114" s="65" t="str">
        <f>IF(SUM($CF114)=0,"",IF(SUM($CF114)=SUM($CG114),SUM($CF114),IF(UPPER($CH114)="MAX",$CG114,IF(UPPER($CH114)="CUSTOM",MIN(MAX(ROUND($CF114+$G114*($CI114),0),$CG114),$CF114),$CF114))))</f>
      </c>
      <c r="CK114" s="65" t="str">
        <f>ROUND(SUMIFS($CW114:$FS114,$CW$14:$FS$14,"*DSD*"),0)</f>
      </c>
      <c r="CL114" s="65" t="str">
        <f>MIN_DSD</f>
      </c>
      <c r="CM114" s="65" t="str">
        <f>COUNTIFS($CW$14:$FS$14,"*DSD*",$CW114:$FS114,"&gt;0")</f>
      </c>
      <c r="CN114" t="s">
        <v>54</v>
      </c>
      <c r="CO114" s="62"/>
      <c r="CP114" s="65" t="str">
        <f>IF(SUM($CK114)=0,"",IF(OR(SUM($CK114)=SUM($CL114),AND(SUM($CK114)=ROUND(SUM($G114)*(1-SUM($I114)),0),SUM($CQ114)=0)),SUM($CK114),IF(UPPER($CN114)="MAX",$CL114,IF(UPPER($CN114)="CUSTOM",MIN(MAX(ROUND($CK114+$G114*($CO114),0),$CL114),$CK114),$CK114))))</f>
      </c>
      <c r="CQ114" s="65" t="str">
        <f>ROUND(SUMIFS($CW114:$FS114,$CW$14:$FS$14,"*TA*"),0)</f>
      </c>
      <c r="CR114" s="65" t="str">
        <f>MIN_TA</f>
      </c>
      <c r="CS114" s="65" t="str">
        <f>COUNTIFS($CW$14:$FS$14,"*TA*",$CW114:$FS114,"&gt;0")</f>
      </c>
      <c r="CT114"/>
      <c r="CU114" s="62"/>
      <c r="CV114" s="65" t="str">
        <f>IF(SUM($CQ114)=0,"",IF(OR(SUM($CQ114)=SUM($CR114),AND(SUM($CQ114)=ROUND(SUM($G114)*(1-SUM($I114)),0),SUM($CK114)=0)),SUM($CQ114),IF(UPPER($CT114)="MAX",$CR114,IF(UPPER($CT114)="CUSTOM",MIN(MAX(ROUND($CQ114+$G114*($CU114),0),$CR114),$CQ114),$CQ114))))</f>
      </c>
      <c r="CW114" s="65"/>
      <c r="CX114" s="65"/>
      <c r="CY114" s="65"/>
      <c r="CZ114" s="65"/>
      <c r="DA114" s="65"/>
      <c r="DB114" s="65"/>
      <c r="DC114" s="65"/>
      <c r="DD114" s="65"/>
      <c r="DE114" s="65"/>
      <c r="DF114" s="65"/>
      <c r="DG114" s="65"/>
      <c r="DH114" s="65"/>
      <c r="DI114" s="65"/>
      <c r="DJ114" s="65"/>
      <c r="DK114" s="65"/>
      <c r="DL114" s="65"/>
      <c r="DM114" s="65"/>
      <c r="DN114" s="65"/>
      <c r="DO114" s="65"/>
      <c r="DP114" s="65"/>
      <c r="DQ114" s="65"/>
      <c r="DR114" s="65"/>
      <c r="DS114" s="65"/>
      <c r="DT114" s="65"/>
      <c r="DU114" s="65"/>
      <c r="DV114" s="65"/>
      <c r="DW114" s="65"/>
      <c r="DX114" s="65"/>
      <c r="DY114" s="65"/>
      <c r="DZ114" s="65"/>
      <c r="EA114" s="65"/>
      <c r="EB114" s="65"/>
      <c r="EC114" s="65"/>
      <c r="ED114" s="65"/>
      <c r="EE114" s="65"/>
      <c r="EF114" s="65"/>
      <c r="EG114" s="65"/>
      <c r="EH114" s="65"/>
      <c r="EI114" s="65"/>
      <c r="EJ114" s="65"/>
      <c r="EK114" s="65"/>
      <c r="EL114" s="65"/>
      <c r="EM114" s="65"/>
      <c r="EN114" s="65"/>
      <c r="EO114" s="65"/>
      <c r="EP114" s="65"/>
      <c r="EQ114" s="65"/>
      <c r="ER114" s="65"/>
      <c r="ES114" s="65"/>
      <c r="ET114" s="65"/>
      <c r="EU114" s="65"/>
      <c r="EV114" s="65"/>
      <c r="EW114" s="65"/>
      <c r="EX114" s="65"/>
      <c r="EY114" s="65"/>
      <c r="EZ114" s="65"/>
      <c r="FA114" s="65"/>
      <c r="FB114" s="65"/>
      <c r="FC114" s="65"/>
      <c r="FD114" s="65"/>
      <c r="FE114" s="65"/>
      <c r="FF114" s="65"/>
      <c r="FG114" s="65"/>
      <c r="FH114" s="65"/>
      <c r="FI114" s="65"/>
      <c r="FJ114" s="65"/>
      <c r="FK114" s="65"/>
      <c r="FL114" s="65"/>
      <c r="FM114" s="65"/>
      <c r="FN114" s="65"/>
      <c r="FO114" s="65"/>
      <c r="FP114" s="65"/>
      <c r="FQ114" s="65"/>
      <c r="FR114" s="65"/>
      <c r="FS114" s="65"/>
    </row>
    <row r="115">
      <c r="A115" t="s">
        <v>132</v>
      </c>
      <c r="B115" t="s">
        <v>115</v>
      </c>
      <c r="C115" t="s">
        <v>114</v>
      </c>
      <c r="D115" t="s">
        <v>100</v>
      </c>
      <c r="E115"/>
      <c r="F115" t="str">
        <f>$A115&amp;IF($C115&lt;&gt;"","|"&amp;$C115,"")&amp;IF($D115&lt;&gt;"","|"&amp;$D115,"")&amp;IF($E115&lt;&gt;"","|"&amp;$E115,"")</f>
      </c>
      <c r="G115" s="65" t="n">
        <v>1</v>
      </c>
      <c r="H115" s="65" t="str">
        <f>SUM($CJ115,$CW115)</f>
      </c>
      <c r="I115" s="62"/>
      <c r="J115" s="62"/>
      <c r="K115" s="62" t="n">
        <v>0.188524590163934</v>
      </c>
      <c r="L115" s="62"/>
      <c r="M115" s="62"/>
      <c r="N115" s="62"/>
      <c r="O115" s="62"/>
      <c r="P115" s="62"/>
      <c r="Q115" s="62" t="n">
        <v>0.323770491803279</v>
      </c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 t="n">
        <v>0.487704918032787</v>
      </c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5" t="str">
        <f>ROUND(SUM($CP115,$CV115),0)</f>
      </c>
      <c r="CG115" s="65" t="str">
        <f>ROUND(MAX($CP115,$CV115),0)</f>
      </c>
      <c r="CH115"/>
      <c r="CI115" s="62"/>
      <c r="CJ115" s="65" t="str">
        <f>IF(SUM($CF115)=0,"",IF(SUM($CF115)=SUM($CG115),SUM($CF115),IF(UPPER($CH115)="MAX",$CG115,IF(UPPER($CH115)="CUSTOM",MIN(MAX(ROUND($CF115+$G115*($CI115),0),$CG115),$CF115),$CF115))))</f>
      </c>
      <c r="CK115" s="65" t="str">
        <f>ROUND(SUMIFS($CW115:$FS115,$CW$14:$FS$14,"*DSD*"),0)</f>
      </c>
      <c r="CL115" s="65" t="str">
        <f>MIN_DSD</f>
      </c>
      <c r="CM115" s="65" t="str">
        <f>COUNTIFS($CW$14:$FS$14,"*DSD*",$CW115:$FS115,"&gt;0")</f>
      </c>
      <c r="CN115" t="s">
        <v>54</v>
      </c>
      <c r="CO115" s="62"/>
      <c r="CP115" s="65" t="str">
        <f>IF(SUM($CK115)=0,"",IF(OR(SUM($CK115)=SUM($CL115),AND(SUM($CK115)=ROUND(SUM($G115)*(1-SUM($I115)),0),SUM($CQ115)=0)),SUM($CK115),IF(UPPER($CN115)="MAX",$CL115,IF(UPPER($CN115)="CUSTOM",MIN(MAX(ROUND($CK115+$G115*($CO115),0),$CL115),$CK115),$CK115))))</f>
      </c>
      <c r="CQ115" s="65" t="str">
        <f>ROUND(SUMIFS($CW115:$FS115,$CW$14:$FS$14,"*TA*"),0)</f>
      </c>
      <c r="CR115" s="65" t="str">
        <f>MIN_TA</f>
      </c>
      <c r="CS115" s="65" t="str">
        <f>COUNTIFS($CW$14:$FS$14,"*TA*",$CW115:$FS115,"&gt;0")</f>
      </c>
      <c r="CT115"/>
      <c r="CU115" s="62"/>
      <c r="CV115" s="65" t="str">
        <f>IF(SUM($CQ115)=0,"",IF(OR(SUM($CQ115)=SUM($CR115),AND(SUM($CQ115)=ROUND(SUM($G115)*(1-SUM($I115)),0),SUM($CK115)=0)),SUM($CQ115),IF(UPPER($CT115)="MAX",$CR115,IF(UPPER($CT115)="CUSTOM",MIN(MAX(ROUND($CQ115+$G115*($CU115),0),$CR115),$CQ115),$CQ115))))</f>
      </c>
      <c r="CW115" s="65"/>
      <c r="CX115" s="65"/>
      <c r="CY115" s="65"/>
      <c r="CZ115" s="65"/>
      <c r="DA115" s="65"/>
      <c r="DB115" s="65"/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65"/>
      <c r="DP115" s="65"/>
      <c r="DQ115" s="65"/>
      <c r="DR115" s="65"/>
      <c r="DS115" s="65"/>
      <c r="DT115" s="65"/>
      <c r="DU115" s="65"/>
      <c r="DV115" s="65"/>
      <c r="DW115" s="65"/>
      <c r="DX115" s="65"/>
      <c r="DY115" s="65"/>
      <c r="DZ115" s="65"/>
      <c r="EA115" s="65"/>
      <c r="EB115" s="65"/>
      <c r="EC115" s="65"/>
      <c r="ED115" s="65"/>
      <c r="EE115" s="65"/>
      <c r="EF115" s="65"/>
      <c r="EG115" s="65"/>
      <c r="EH115" s="65"/>
      <c r="EI115" s="65"/>
      <c r="EJ115" s="65"/>
      <c r="EK115" s="65"/>
      <c r="EL115" s="65"/>
      <c r="EM115" s="65"/>
      <c r="EN115" s="65"/>
      <c r="EO115" s="65"/>
      <c r="EP115" s="65"/>
      <c r="EQ115" s="65"/>
      <c r="ER115" s="65"/>
      <c r="ES115" s="65"/>
      <c r="ET115" s="65"/>
      <c r="EU115" s="65"/>
      <c r="EV115" s="65"/>
      <c r="EW115" s="65"/>
      <c r="EX115" s="65"/>
      <c r="EY115" s="65"/>
      <c r="EZ115" s="65"/>
      <c r="FA115" s="65"/>
      <c r="FB115" s="65"/>
      <c r="FC115" s="65"/>
      <c r="FD115" s="65"/>
      <c r="FE115" s="65"/>
      <c r="FF115" s="65"/>
      <c r="FG115" s="65"/>
      <c r="FH115" s="65"/>
      <c r="FI115" s="65"/>
      <c r="FJ115" s="65"/>
      <c r="FK115" s="65"/>
      <c r="FL115" s="65"/>
      <c r="FM115" s="65"/>
      <c r="FN115" s="65"/>
      <c r="FO115" s="65"/>
      <c r="FP115" s="65"/>
      <c r="FQ115" s="65"/>
      <c r="FR115" s="65"/>
      <c r="FS115" s="65"/>
    </row>
    <row r="116">
      <c r="A116" t="s">
        <v>132</v>
      </c>
      <c r="B116" t="s">
        <v>116</v>
      </c>
      <c r="C116" t="s">
        <v>114</v>
      </c>
      <c r="D116" t="s">
        <v>99</v>
      </c>
      <c r="E116"/>
      <c r="F116" t="str">
        <f>$A116&amp;IF($C116&lt;&gt;"","|"&amp;$C116,"")&amp;IF($D116&lt;&gt;"","|"&amp;$D116,"")&amp;IF($E116&lt;&gt;"","|"&amp;$E116,"")</f>
      </c>
      <c r="G116" s="65" t="n">
        <v>5</v>
      </c>
      <c r="H116" s="65" t="str">
        <f>SUM($CJ116,$CW116)</f>
      </c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5" t="str">
        <f>ROUND(SUM($CP116,$CV116),0)</f>
      </c>
      <c r="CG116" s="65" t="str">
        <f>ROUND(MAX($CP116,$CV116),0)</f>
      </c>
      <c r="CH116"/>
      <c r="CI116" s="62"/>
      <c r="CJ116" s="65" t="str">
        <f>IF(SUM($CF116)=0,"",IF(SUM($CF116)=SUM($CG116),SUM($CF116),IF(UPPER($CH116)="MAX",$CG116,IF(UPPER($CH116)="CUSTOM",MIN(MAX(ROUND($CF116+$G116*($CI116),0),$CG116),$CF116),$CF116))))</f>
      </c>
      <c r="CK116" s="65" t="str">
        <f>ROUND(SUMIFS($CW116:$FS116,$CW$14:$FS$14,"*DSD*"),0)</f>
      </c>
      <c r="CL116" s="65" t="str">
        <f>MIN_DSD</f>
      </c>
      <c r="CM116" s="65" t="str">
        <f>COUNTIFS($CW$14:$FS$14,"*DSD*",$CW116:$FS116,"&gt;0")</f>
      </c>
      <c r="CN116"/>
      <c r="CO116" s="62"/>
      <c r="CP116" s="65" t="str">
        <f>IF(SUM($CK116)=0,"",IF(OR(SUM($CK116)=SUM($CL116),AND(SUM($CK116)=ROUND(SUM($G116)*(1-SUM($I116)),0),SUM($CQ116)=0)),SUM($CK116),IF(UPPER($CN116)="MAX",$CL116,IF(UPPER($CN116)="CUSTOM",MIN(MAX(ROUND($CK116+$G116*($CO116),0),$CL116),$CK116),$CK116))))</f>
      </c>
      <c r="CQ116" s="65" t="str">
        <f>ROUND(SUMIFS($CW116:$FS116,$CW$14:$FS$14,"*TA*"),0)</f>
      </c>
      <c r="CR116" s="65" t="str">
        <f>MIN_TA</f>
      </c>
      <c r="CS116" s="65" t="str">
        <f>COUNTIFS($CW$14:$FS$14,"*TA*",$CW116:$FS116,"&gt;0")</f>
      </c>
      <c r="CT116"/>
      <c r="CU116" s="62"/>
      <c r="CV116" s="65" t="str">
        <f>IF(SUM($CQ116)=0,"",IF(OR(SUM($CQ116)=SUM($CR116),AND(SUM($CQ116)=ROUND(SUM($G116)*(1-SUM($I116)),0),SUM($CK116)=0)),SUM($CQ116),IF(UPPER($CT116)="MAX",$CR116,IF(UPPER($CT116)="CUSTOM",MIN(MAX(ROUND($CQ116+$G116*($CU116),0),$CR116),$CQ116),$CQ116))))</f>
      </c>
      <c r="CW116" s="65"/>
      <c r="CX116" s="65"/>
      <c r="CY116" s="65"/>
      <c r="CZ116" s="65"/>
      <c r="DA116" s="65"/>
      <c r="DB116" s="65"/>
      <c r="DC116" s="65"/>
      <c r="DD116" s="65"/>
      <c r="DE116" s="65"/>
      <c r="DF116" s="65"/>
      <c r="DG116" s="65"/>
      <c r="DH116" s="65"/>
      <c r="DI116" s="65"/>
      <c r="DJ116" s="65"/>
      <c r="DK116" s="65"/>
      <c r="DL116" s="65"/>
      <c r="DM116" s="65"/>
      <c r="DN116" s="65"/>
      <c r="DO116" s="65"/>
      <c r="DP116" s="65"/>
      <c r="DQ116" s="65"/>
      <c r="DR116" s="65"/>
      <c r="DS116" s="65"/>
      <c r="DT116" s="65"/>
      <c r="DU116" s="65"/>
      <c r="DV116" s="65"/>
      <c r="DW116" s="65"/>
      <c r="DX116" s="65"/>
      <c r="DY116" s="65"/>
      <c r="DZ116" s="65"/>
      <c r="EA116" s="65"/>
      <c r="EB116" s="65"/>
      <c r="EC116" s="65"/>
      <c r="ED116" s="65"/>
      <c r="EE116" s="65"/>
      <c r="EF116" s="65"/>
      <c r="EG116" s="65"/>
      <c r="EH116" s="65"/>
      <c r="EI116" s="65"/>
      <c r="EJ116" s="65"/>
      <c r="EK116" s="65"/>
      <c r="EL116" s="65"/>
      <c r="EM116" s="65"/>
      <c r="EN116" s="65"/>
      <c r="EO116" s="65"/>
      <c r="EP116" s="65"/>
      <c r="EQ116" s="65"/>
      <c r="ER116" s="65"/>
      <c r="ES116" s="65"/>
      <c r="ET116" s="65"/>
      <c r="EU116" s="65"/>
      <c r="EV116" s="65"/>
      <c r="EW116" s="65"/>
      <c r="EX116" s="65"/>
      <c r="EY116" s="65"/>
      <c r="EZ116" s="65"/>
      <c r="FA116" s="65"/>
      <c r="FB116" s="65"/>
      <c r="FC116" s="65"/>
      <c r="FD116" s="65"/>
      <c r="FE116" s="65"/>
      <c r="FF116" s="65"/>
      <c r="FG116" s="65"/>
      <c r="FH116" s="65"/>
      <c r="FI116" s="65"/>
      <c r="FJ116" s="65"/>
      <c r="FK116" s="65"/>
      <c r="FL116" s="65"/>
      <c r="FM116" s="65"/>
      <c r="FN116" s="65"/>
      <c r="FO116" s="65"/>
      <c r="FP116" s="65"/>
      <c r="FQ116" s="65"/>
      <c r="FR116" s="65"/>
      <c r="FS116" s="65"/>
    </row>
    <row r="117">
      <c r="A117" t="s">
        <v>132</v>
      </c>
      <c r="B117" t="s">
        <v>116</v>
      </c>
      <c r="C117" t="s">
        <v>114</v>
      </c>
      <c r="D117" t="s">
        <v>100</v>
      </c>
      <c r="E117"/>
      <c r="F117" t="str">
        <f>$A117&amp;IF($C117&lt;&gt;"","|"&amp;$C117,"")&amp;IF($D117&lt;&gt;"","|"&amp;$D117,"")&amp;IF($E117&lt;&gt;"","|"&amp;$E117,"")</f>
      </c>
      <c r="G117" s="65" t="n">
        <v>5</v>
      </c>
      <c r="H117" s="65" t="str">
        <f>SUM($CJ117,$CW117)</f>
      </c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5" t="str">
        <f>ROUND(SUM($CP117,$CV117),0)</f>
      </c>
      <c r="CG117" s="65" t="str">
        <f>ROUND(MAX($CP117,$CV117),0)</f>
      </c>
      <c r="CH117"/>
      <c r="CI117" s="62"/>
      <c r="CJ117" s="65" t="str">
        <f>IF(SUM($CF117)=0,"",IF(SUM($CF117)=SUM($CG117),SUM($CF117),IF(UPPER($CH117)="MAX",$CG117,IF(UPPER($CH117)="CUSTOM",MIN(MAX(ROUND($CF117+$G117*($CI117),0),$CG117),$CF117),$CF117))))</f>
      </c>
      <c r="CK117" s="65" t="str">
        <f>ROUND(SUMIFS($CW117:$FS117,$CW$14:$FS$14,"*DSD*"),0)</f>
      </c>
      <c r="CL117" s="65" t="str">
        <f>MIN_DSD</f>
      </c>
      <c r="CM117" s="65" t="str">
        <f>COUNTIFS($CW$14:$FS$14,"*DSD*",$CW117:$FS117,"&gt;0")</f>
      </c>
      <c r="CN117"/>
      <c r="CO117" s="62"/>
      <c r="CP117" s="65" t="str">
        <f>IF(SUM($CK117)=0,"",IF(OR(SUM($CK117)=SUM($CL117),AND(SUM($CK117)=ROUND(SUM($G117)*(1-SUM($I117)),0),SUM($CQ117)=0)),SUM($CK117),IF(UPPER($CN117)="MAX",$CL117,IF(UPPER($CN117)="CUSTOM",MIN(MAX(ROUND($CK117+$G117*($CO117),0),$CL117),$CK117),$CK117))))</f>
      </c>
      <c r="CQ117" s="65" t="str">
        <f>ROUND(SUMIFS($CW117:$FS117,$CW$14:$FS$14,"*TA*"),0)</f>
      </c>
      <c r="CR117" s="65" t="str">
        <f>MIN_TA</f>
      </c>
      <c r="CS117" s="65" t="str">
        <f>COUNTIFS($CW$14:$FS$14,"*TA*",$CW117:$FS117,"&gt;0")</f>
      </c>
      <c r="CT117"/>
      <c r="CU117" s="62"/>
      <c r="CV117" s="65" t="str">
        <f>IF(SUM($CQ117)=0,"",IF(OR(SUM($CQ117)=SUM($CR117),AND(SUM($CQ117)=ROUND(SUM($G117)*(1-SUM($I117)),0),SUM($CK117)=0)),SUM($CQ117),IF(UPPER($CT117)="MAX",$CR117,IF(UPPER($CT117)="CUSTOM",MIN(MAX(ROUND($CQ117+$G117*($CU117),0),$CR117),$CQ117),$CQ117))))</f>
      </c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5"/>
      <c r="DV117" s="65"/>
      <c r="DW117" s="65"/>
      <c r="DX117" s="65"/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</row>
    <row r="118">
      <c r="A118" t="s">
        <v>132</v>
      </c>
      <c r="B118" t="s">
        <v>117</v>
      </c>
      <c r="C118" t="s">
        <v>114</v>
      </c>
      <c r="D118" t="s">
        <v>99</v>
      </c>
      <c r="E118"/>
      <c r="F118" t="str">
        <f>$A118&amp;IF($C118&lt;&gt;"","|"&amp;$C118,"")&amp;IF($D118&lt;&gt;"","|"&amp;$D118,"")&amp;IF($E118&lt;&gt;"","|"&amp;$E118,"")</f>
      </c>
      <c r="G118" s="65" t="n">
        <v>1</v>
      </c>
      <c r="H118" s="65" t="str">
        <f>SUM($CJ118,$CW118)</f>
      </c>
      <c r="I118" s="62"/>
      <c r="J118" s="62"/>
      <c r="K118" s="62" t="n">
        <v>0.191011235955056</v>
      </c>
      <c r="L118" s="62"/>
      <c r="M118" s="62"/>
      <c r="N118" s="62"/>
      <c r="O118" s="62"/>
      <c r="P118" s="62"/>
      <c r="Q118" s="62" t="n">
        <v>0.325842696629214</v>
      </c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 t="n">
        <v>0.48314606741573</v>
      </c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5" t="str">
        <f>ROUND(SUM($CP118,$CV118),0)</f>
      </c>
      <c r="CG118" s="65" t="str">
        <f>ROUND(MAX($CP118,$CV118),0)</f>
      </c>
      <c r="CH118"/>
      <c r="CI118" s="62"/>
      <c r="CJ118" s="65" t="str">
        <f>IF(SUM($CF118)=0,"",IF(SUM($CF118)=SUM($CG118),SUM($CF118),IF(UPPER($CH118)="MAX",$CG118,IF(UPPER($CH118)="CUSTOM",MIN(MAX(ROUND($CF118+$G118*($CI118),0),$CG118),$CF118),$CF118))))</f>
      </c>
      <c r="CK118" s="65" t="str">
        <f>ROUND(SUMIFS($CW118:$FS118,$CW$14:$FS$14,"*DSD*"),0)</f>
      </c>
      <c r="CL118" s="65" t="str">
        <f>MIN_DSD</f>
      </c>
      <c r="CM118" s="65" t="str">
        <f>COUNTIFS($CW$14:$FS$14,"*DSD*",$CW118:$FS118,"&gt;0")</f>
      </c>
      <c r="CN118" t="s">
        <v>54</v>
      </c>
      <c r="CO118" s="62"/>
      <c r="CP118" s="65" t="str">
        <f>IF(SUM($CK118)=0,"",IF(OR(SUM($CK118)=SUM($CL118),AND(SUM($CK118)=ROUND(SUM($G118)*(1-SUM($I118)),0),SUM($CQ118)=0)),SUM($CK118),IF(UPPER($CN118)="MAX",$CL118,IF(UPPER($CN118)="CUSTOM",MIN(MAX(ROUND($CK118+$G118*($CO118),0),$CL118),$CK118),$CK118))))</f>
      </c>
      <c r="CQ118" s="65" t="str">
        <f>ROUND(SUMIFS($CW118:$FS118,$CW$14:$FS$14,"*TA*"),0)</f>
      </c>
      <c r="CR118" s="65" t="str">
        <f>MIN_TA</f>
      </c>
      <c r="CS118" s="65" t="str">
        <f>COUNTIFS($CW$14:$FS$14,"*TA*",$CW118:$FS118,"&gt;0")</f>
      </c>
      <c r="CT118"/>
      <c r="CU118" s="62"/>
      <c r="CV118" s="65" t="str">
        <f>IF(SUM($CQ118)=0,"",IF(OR(SUM($CQ118)=SUM($CR118),AND(SUM($CQ118)=ROUND(SUM($G118)*(1-SUM($I118)),0),SUM($CK118)=0)),SUM($CQ118),IF(UPPER($CT118)="MAX",$CR118,IF(UPPER($CT118)="CUSTOM",MIN(MAX(ROUND($CQ118+$G118*($CU118),0),$CR118),$CQ118),$CQ118))))</f>
      </c>
      <c r="CW118" s="65"/>
      <c r="CX118" s="65"/>
      <c r="CY118" s="65"/>
      <c r="CZ118" s="65"/>
      <c r="DA118" s="65"/>
      <c r="DB118" s="65"/>
      <c r="DC118" s="65"/>
      <c r="DD118" s="65"/>
      <c r="DE118" s="65"/>
      <c r="DF118" s="65"/>
      <c r="DG118" s="65"/>
      <c r="DH118" s="65"/>
      <c r="DI118" s="65"/>
      <c r="DJ118" s="65"/>
      <c r="DK118" s="65"/>
      <c r="DL118" s="65"/>
      <c r="DM118" s="65"/>
      <c r="DN118" s="65"/>
      <c r="DO118" s="65"/>
      <c r="DP118" s="65"/>
      <c r="DQ118" s="65"/>
      <c r="DR118" s="65"/>
      <c r="DS118" s="65"/>
      <c r="DT118" s="65"/>
      <c r="DU118" s="65"/>
      <c r="DV118" s="65"/>
      <c r="DW118" s="65"/>
      <c r="DX118" s="65"/>
      <c r="DY118" s="65"/>
      <c r="DZ118" s="65"/>
      <c r="EA118" s="65"/>
      <c r="EB118" s="65"/>
      <c r="EC118" s="65"/>
      <c r="ED118" s="65"/>
      <c r="EE118" s="65"/>
      <c r="EF118" s="65"/>
      <c r="EG118" s="65"/>
      <c r="EH118" s="65"/>
      <c r="EI118" s="65"/>
      <c r="EJ118" s="65"/>
      <c r="EK118" s="65"/>
      <c r="EL118" s="65"/>
      <c r="EM118" s="65"/>
      <c r="EN118" s="65"/>
      <c r="EO118" s="65"/>
      <c r="EP118" s="65"/>
      <c r="EQ118" s="65"/>
      <c r="ER118" s="65"/>
      <c r="ES118" s="65"/>
      <c r="ET118" s="65"/>
      <c r="EU118" s="65"/>
      <c r="EV118" s="65"/>
      <c r="EW118" s="65"/>
      <c r="EX118" s="65"/>
      <c r="EY118" s="65"/>
      <c r="EZ118" s="65"/>
      <c r="FA118" s="65"/>
      <c r="FB118" s="65"/>
      <c r="FC118" s="65"/>
      <c r="FD118" s="65"/>
      <c r="FE118" s="65"/>
      <c r="FF118" s="65"/>
      <c r="FG118" s="65"/>
      <c r="FH118" s="65"/>
      <c r="FI118" s="65"/>
      <c r="FJ118" s="65"/>
      <c r="FK118" s="65"/>
      <c r="FL118" s="65"/>
      <c r="FM118" s="65"/>
      <c r="FN118" s="65"/>
      <c r="FO118" s="65"/>
      <c r="FP118" s="65"/>
      <c r="FQ118" s="65"/>
      <c r="FR118" s="65"/>
      <c r="FS118" s="65"/>
    </row>
    <row r="119">
      <c r="A119" t="s">
        <v>132</v>
      </c>
      <c r="B119" t="s">
        <v>117</v>
      </c>
      <c r="C119" t="s">
        <v>114</v>
      </c>
      <c r="D119" t="s">
        <v>100</v>
      </c>
      <c r="E119"/>
      <c r="F119" t="str">
        <f>$A119&amp;IF($C119&lt;&gt;"","|"&amp;$C119,"")&amp;IF($D119&lt;&gt;"","|"&amp;$D119,"")&amp;IF($E119&lt;&gt;"","|"&amp;$E119,"")</f>
      </c>
      <c r="G119" s="65" t="n">
        <v>1</v>
      </c>
      <c r="H119" s="65" t="str">
        <f>SUM($CJ119,$CW119)</f>
      </c>
      <c r="I119" s="62"/>
      <c r="J119" s="62"/>
      <c r="K119" s="62" t="n">
        <v>0.190909090909091</v>
      </c>
      <c r="L119" s="62"/>
      <c r="M119" s="62"/>
      <c r="N119" s="62"/>
      <c r="O119" s="62"/>
      <c r="P119" s="62"/>
      <c r="Q119" s="62" t="n">
        <v>0.322727272727273</v>
      </c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 t="n">
        <v>0.486363636363636</v>
      </c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5" t="str">
        <f>ROUND(SUM($CP119,$CV119),0)</f>
      </c>
      <c r="CG119" s="65" t="str">
        <f>ROUND(MAX($CP119,$CV119),0)</f>
      </c>
      <c r="CH119"/>
      <c r="CI119" s="62"/>
      <c r="CJ119" s="65" t="str">
        <f>IF(SUM($CF119)=0,"",IF(SUM($CF119)=SUM($CG119),SUM($CF119),IF(UPPER($CH119)="MAX",$CG119,IF(UPPER($CH119)="CUSTOM",MIN(MAX(ROUND($CF119+$G119*($CI119),0),$CG119),$CF119),$CF119))))</f>
      </c>
      <c r="CK119" s="65" t="str">
        <f>ROUND(SUMIFS($CW119:$FS119,$CW$14:$FS$14,"*DSD*"),0)</f>
      </c>
      <c r="CL119" s="65" t="str">
        <f>MIN_DSD</f>
      </c>
      <c r="CM119" s="65" t="str">
        <f>COUNTIFS($CW$14:$FS$14,"*DSD*",$CW119:$FS119,"&gt;0")</f>
      </c>
      <c r="CN119" t="s">
        <v>54</v>
      </c>
      <c r="CO119" s="62"/>
      <c r="CP119" s="65" t="str">
        <f>IF(SUM($CK119)=0,"",IF(OR(SUM($CK119)=SUM($CL119),AND(SUM($CK119)=ROUND(SUM($G119)*(1-SUM($I119)),0),SUM($CQ119)=0)),SUM($CK119),IF(UPPER($CN119)="MAX",$CL119,IF(UPPER($CN119)="CUSTOM",MIN(MAX(ROUND($CK119+$G119*($CO119),0),$CL119),$CK119),$CK119))))</f>
      </c>
      <c r="CQ119" s="65" t="str">
        <f>ROUND(SUMIFS($CW119:$FS119,$CW$14:$FS$14,"*TA*"),0)</f>
      </c>
      <c r="CR119" s="65" t="str">
        <f>MIN_TA</f>
      </c>
      <c r="CS119" s="65" t="str">
        <f>COUNTIFS($CW$14:$FS$14,"*TA*",$CW119:$FS119,"&gt;0")</f>
      </c>
      <c r="CT119"/>
      <c r="CU119" s="62"/>
      <c r="CV119" s="65" t="str">
        <f>IF(SUM($CQ119)=0,"",IF(OR(SUM($CQ119)=SUM($CR119),AND(SUM($CQ119)=ROUND(SUM($G119)*(1-SUM($I119)),0),SUM($CK119)=0)),SUM($CQ119),IF(UPPER($CT119)="MAX",$CR119,IF(UPPER($CT119)="CUSTOM",MIN(MAX(ROUND($CQ119+$G119*($CU119),0),$CR119),$CQ119),$CQ119))))</f>
      </c>
      <c r="CW119" s="65"/>
      <c r="CX119" s="65"/>
      <c r="CY119" s="65"/>
      <c r="CZ119" s="65"/>
      <c r="DA119" s="65"/>
      <c r="DB119" s="65"/>
      <c r="DC119" s="65"/>
      <c r="DD119" s="65"/>
      <c r="DE119" s="65"/>
      <c r="DF119" s="65"/>
      <c r="DG119" s="65"/>
      <c r="DH119" s="65"/>
      <c r="DI119" s="65"/>
      <c r="DJ119" s="65"/>
      <c r="DK119" s="65"/>
      <c r="DL119" s="65"/>
      <c r="DM119" s="65"/>
      <c r="DN119" s="65"/>
      <c r="DO119" s="65"/>
      <c r="DP119" s="65"/>
      <c r="DQ119" s="65"/>
      <c r="DR119" s="65"/>
      <c r="DS119" s="65"/>
      <c r="DT119" s="65"/>
      <c r="DU119" s="65"/>
      <c r="DV119" s="65"/>
      <c r="DW119" s="65"/>
      <c r="DX119" s="65"/>
      <c r="DY119" s="65"/>
      <c r="DZ119" s="65"/>
      <c r="EA119" s="65"/>
      <c r="EB119" s="65"/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M119" s="65"/>
      <c r="EN119" s="65"/>
      <c r="EO119" s="65"/>
      <c r="EP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/>
      <c r="FA119" s="65"/>
      <c r="FB119" s="65"/>
      <c r="FC119" s="65"/>
      <c r="FD119" s="65"/>
      <c r="FE119" s="65"/>
      <c r="FF119" s="65"/>
      <c r="FG119" s="65"/>
      <c r="FH119" s="65"/>
      <c r="FI119" s="65"/>
      <c r="FJ119" s="65"/>
      <c r="FK119" s="65"/>
      <c r="FL119" s="65"/>
      <c r="FM119" s="65"/>
      <c r="FN119" s="65"/>
      <c r="FO119" s="65"/>
      <c r="FP119" s="65"/>
      <c r="FQ119" s="65"/>
      <c r="FR119" s="65"/>
      <c r="FS119" s="65"/>
    </row>
    <row r="120">
      <c r="A120" t="s">
        <v>132</v>
      </c>
      <c r="B120" t="s">
        <v>118</v>
      </c>
      <c r="C120" t="s">
        <v>103</v>
      </c>
      <c r="D120" t="s">
        <v>99</v>
      </c>
      <c r="E120"/>
      <c r="F120" t="str">
        <f>$A120&amp;IF($C120&lt;&gt;"","|"&amp;$C120,"")&amp;IF($D120&lt;&gt;"","|"&amp;$D120,"")&amp;IF($E120&lt;&gt;"","|"&amp;$E120,"")</f>
      </c>
      <c r="G120" s="65" t="n">
        <v>8</v>
      </c>
      <c r="H120" s="65" t="str">
        <f>SUM($CJ120,$CW120)</f>
      </c>
      <c r="I120" s="62"/>
      <c r="J120" s="62"/>
      <c r="K120" s="62" t="n">
        <v>0.178571428571429</v>
      </c>
      <c r="L120" s="62"/>
      <c r="M120" s="62"/>
      <c r="N120" s="62"/>
      <c r="O120" s="62"/>
      <c r="P120" s="62"/>
      <c r="Q120" s="62" t="n">
        <v>0.321428571428571</v>
      </c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 t="n">
        <v>0.0357142857142857</v>
      </c>
      <c r="AD120" s="62"/>
      <c r="AE120" s="62"/>
      <c r="AF120" s="62"/>
      <c r="AG120" s="62" t="n">
        <v>0.464285714285714</v>
      </c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5" t="str">
        <f>ROUND(SUM($CP120,$CV120),0)</f>
      </c>
      <c r="CG120" s="65" t="str">
        <f>ROUND(MAX($CP120,$CV120),0)</f>
      </c>
      <c r="CH120" t="s">
        <v>54</v>
      </c>
      <c r="CI120" s="62"/>
      <c r="CJ120" s="65" t="str">
        <f>IF(SUM($CF120)=0,"",IF(SUM($CF120)=SUM($CG120),SUM($CF120),IF(UPPER($CH120)="MAX",$CG120,IF(UPPER($CH120)="CUSTOM",MIN(MAX(ROUND($CF120+$G120*($CI120),0),$CG120),$CF120),$CF120))))</f>
      </c>
      <c r="CK120" s="65" t="str">
        <f>ROUND(SUMIFS($CW120:$FS120,$CW$14:$FS$14,"*DSD*"),0)</f>
      </c>
      <c r="CL120" s="65" t="str">
        <f>MIN_DSD</f>
      </c>
      <c r="CM120" s="65" t="str">
        <f>COUNTIFS($CW$14:$FS$14,"*DSD*",$CW120:$FS120,"&gt;0")</f>
      </c>
      <c r="CN120" t="s">
        <v>54</v>
      </c>
      <c r="CO120" s="62"/>
      <c r="CP120" s="65" t="str">
        <f>IF(SUM($CK120)=0,"",IF(OR(SUM($CK120)=SUM($CL120),AND(SUM($CK120)=ROUND(SUM($G120)*(1-SUM($I120)),0),SUM($CQ120)=0)),SUM($CK120),IF(UPPER($CN120)="MAX",$CL120,IF(UPPER($CN120)="CUSTOM",MIN(MAX(ROUND($CK120+$G120*($CO120),0),$CL120),$CK120),$CK120))))</f>
      </c>
      <c r="CQ120" s="65" t="str">
        <f>ROUND(SUMIFS($CW120:$FS120,$CW$14:$FS$14,"*TA*"),0)</f>
      </c>
      <c r="CR120" s="65" t="str">
        <f>MIN_TA</f>
      </c>
      <c r="CS120" s="65" t="str">
        <f>COUNTIFS($CW$14:$FS$14,"*TA*",$CW120:$FS120,"&gt;0")</f>
      </c>
      <c r="CT120"/>
      <c r="CU120" s="62"/>
      <c r="CV120" s="65" t="str">
        <f>IF(SUM($CQ120)=0,"",IF(OR(SUM($CQ120)=SUM($CR120),AND(SUM($CQ120)=ROUND(SUM($G120)*(1-SUM($I120)),0),SUM($CK120)=0)),SUM($CQ120),IF(UPPER($CT120)="MAX",$CR120,IF(UPPER($CT120)="CUSTOM",MIN(MAX(ROUND($CQ120+$G120*($CU120),0),$CR120),$CQ120),$CQ120))))</f>
      </c>
      <c r="CW120" s="65"/>
      <c r="CX120" s="65"/>
      <c r="CY120" s="65"/>
      <c r="CZ120" s="65"/>
      <c r="DA120" s="65"/>
      <c r="DB120" s="65"/>
      <c r="DC120" s="65"/>
      <c r="DD120" s="65"/>
      <c r="DE120" s="65"/>
      <c r="DF120" s="65"/>
      <c r="DG120" s="65"/>
      <c r="DH120" s="65"/>
      <c r="DI120" s="65"/>
      <c r="DJ120" s="65"/>
      <c r="DK120" s="65"/>
      <c r="DL120" s="65"/>
      <c r="DM120" s="65"/>
      <c r="DN120" s="65"/>
      <c r="DO120" s="65"/>
      <c r="DP120" s="65"/>
      <c r="DQ120" s="65"/>
      <c r="DR120" s="65"/>
      <c r="DS120" s="65"/>
      <c r="DT120" s="65"/>
      <c r="DU120" s="65"/>
      <c r="DV120" s="65"/>
      <c r="DW120" s="65"/>
      <c r="DX120" s="65"/>
      <c r="DY120" s="65"/>
      <c r="DZ120" s="65"/>
      <c r="EA120" s="65"/>
      <c r="EB120" s="65"/>
      <c r="EC120" s="65"/>
      <c r="ED120" s="65"/>
      <c r="EE120" s="65"/>
      <c r="EF120" s="65"/>
      <c r="EG120" s="65"/>
      <c r="EH120" s="65"/>
      <c r="EI120" s="65"/>
      <c r="EJ120" s="65"/>
      <c r="EK120" s="65"/>
      <c r="EL120" s="65"/>
      <c r="EM120" s="65"/>
      <c r="EN120" s="65"/>
      <c r="EO120" s="65"/>
      <c r="EP120" s="65"/>
      <c r="EQ120" s="65"/>
      <c r="ER120" s="65"/>
      <c r="ES120" s="65"/>
      <c r="ET120" s="65"/>
      <c r="EU120" s="65"/>
      <c r="EV120" s="65"/>
      <c r="EW120" s="65"/>
      <c r="EX120" s="65"/>
      <c r="EY120" s="65"/>
      <c r="EZ120" s="65"/>
      <c r="FA120" s="65"/>
      <c r="FB120" s="65"/>
      <c r="FC120" s="65"/>
      <c r="FD120" s="65"/>
      <c r="FE120" s="65"/>
      <c r="FF120" s="65"/>
      <c r="FG120" s="65"/>
      <c r="FH120" s="65"/>
      <c r="FI120" s="65"/>
      <c r="FJ120" s="65"/>
      <c r="FK120" s="65"/>
      <c r="FL120" s="65"/>
      <c r="FM120" s="65"/>
      <c r="FN120" s="65"/>
      <c r="FO120" s="65"/>
      <c r="FP120" s="65"/>
      <c r="FQ120" s="65"/>
      <c r="FR120" s="65"/>
      <c r="FS120" s="65"/>
    </row>
    <row r="121">
      <c r="A121" t="s">
        <v>132</v>
      </c>
      <c r="B121" t="s">
        <v>118</v>
      </c>
      <c r="C121" t="s">
        <v>103</v>
      </c>
      <c r="D121" t="s">
        <v>100</v>
      </c>
      <c r="E121"/>
      <c r="F121" t="str">
        <f>$A121&amp;IF($C121&lt;&gt;"","|"&amp;$C121,"")&amp;IF($D121&lt;&gt;"","|"&amp;$D121,"")&amp;IF($E121&lt;&gt;"","|"&amp;$E121,"")</f>
      </c>
      <c r="G121" s="65" t="n">
        <v>3</v>
      </c>
      <c r="H121" s="65" t="str">
        <f>SUM($CJ121,$CW121)</f>
      </c>
      <c r="I121" s="62"/>
      <c r="J121" s="62"/>
      <c r="K121" s="62" t="n">
        <v>0.178571428571429</v>
      </c>
      <c r="L121" s="62"/>
      <c r="M121" s="62"/>
      <c r="N121" s="62"/>
      <c r="O121" s="62"/>
      <c r="P121" s="62"/>
      <c r="Q121" s="62" t="n">
        <v>0.321428571428571</v>
      </c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 t="n">
        <v>0.0357142857142857</v>
      </c>
      <c r="AD121" s="62"/>
      <c r="AE121" s="62"/>
      <c r="AF121" s="62"/>
      <c r="AG121" s="62" t="n">
        <v>0.464285714285714</v>
      </c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5" t="str">
        <f>ROUND(SUM($CP121,$CV121),0)</f>
      </c>
      <c r="CG121" s="65" t="str">
        <f>ROUND(MAX($CP121,$CV121),0)</f>
      </c>
      <c r="CH121" t="s">
        <v>54</v>
      </c>
      <c r="CI121" s="62"/>
      <c r="CJ121" s="65" t="str">
        <f>IF(SUM($CF121)=0,"",IF(SUM($CF121)=SUM($CG121),SUM($CF121),IF(UPPER($CH121)="MAX",$CG121,IF(UPPER($CH121)="CUSTOM",MIN(MAX(ROUND($CF121+$G121*($CI121),0),$CG121),$CF121),$CF121))))</f>
      </c>
      <c r="CK121" s="65" t="str">
        <f>ROUND(SUMIFS($CW121:$FS121,$CW$14:$FS$14,"*DSD*"),0)</f>
      </c>
      <c r="CL121" s="65" t="str">
        <f>MIN_DSD</f>
      </c>
      <c r="CM121" s="65" t="str">
        <f>COUNTIFS($CW$14:$FS$14,"*DSD*",$CW121:$FS121,"&gt;0")</f>
      </c>
      <c r="CN121" t="s">
        <v>54</v>
      </c>
      <c r="CO121" s="62"/>
      <c r="CP121" s="65" t="str">
        <f>IF(SUM($CK121)=0,"",IF(OR(SUM($CK121)=SUM($CL121),AND(SUM($CK121)=ROUND(SUM($G121)*(1-SUM($I121)),0),SUM($CQ121)=0)),SUM($CK121),IF(UPPER($CN121)="MAX",$CL121,IF(UPPER($CN121)="CUSTOM",MIN(MAX(ROUND($CK121+$G121*($CO121),0),$CL121),$CK121),$CK121))))</f>
      </c>
      <c r="CQ121" s="65" t="str">
        <f>ROUND(SUMIFS($CW121:$FS121,$CW$14:$FS$14,"*TA*"),0)</f>
      </c>
      <c r="CR121" s="65" t="str">
        <f>MIN_TA</f>
      </c>
      <c r="CS121" s="65" t="str">
        <f>COUNTIFS($CW$14:$FS$14,"*TA*",$CW121:$FS121,"&gt;0")</f>
      </c>
      <c r="CT121"/>
      <c r="CU121" s="62"/>
      <c r="CV121" s="65" t="str">
        <f>IF(SUM($CQ121)=0,"",IF(OR(SUM($CQ121)=SUM($CR121),AND(SUM($CQ121)=ROUND(SUM($G121)*(1-SUM($I121)),0),SUM($CK121)=0)),SUM($CQ121),IF(UPPER($CT121)="MAX",$CR121,IF(UPPER($CT121)="CUSTOM",MIN(MAX(ROUND($CQ121+$G121*($CU121),0),$CR121),$CQ121),$CQ121))))</f>
      </c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</row>
    <row r="122">
      <c r="A122" t="s">
        <v>132</v>
      </c>
      <c r="B122" t="s">
        <v>119</v>
      </c>
      <c r="C122" t="s">
        <v>103</v>
      </c>
      <c r="D122" t="s">
        <v>99</v>
      </c>
      <c r="E122"/>
      <c r="F122" t="str">
        <f>$A122&amp;IF($C122&lt;&gt;"","|"&amp;$C122,"")&amp;IF($D122&lt;&gt;"","|"&amp;$D122,"")&amp;IF($E122&lt;&gt;"","|"&amp;$E122,"")</f>
      </c>
      <c r="G122" s="65" t="n">
        <v>8</v>
      </c>
      <c r="H122" s="65" t="str">
        <f>SUM($CJ122,$CW122)</f>
      </c>
      <c r="I122" s="62"/>
      <c r="J122" s="62"/>
      <c r="K122" s="62" t="n">
        <v>0.2</v>
      </c>
      <c r="L122" s="62"/>
      <c r="M122" s="62"/>
      <c r="N122" s="62"/>
      <c r="O122" s="62"/>
      <c r="P122" s="62"/>
      <c r="Q122" s="62" t="n">
        <v>0.333333333333333</v>
      </c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 t="n">
        <v>0.466666666666667</v>
      </c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5" t="str">
        <f>ROUND(SUM($CP122,$CV122),0)</f>
      </c>
      <c r="CG122" s="65" t="str">
        <f>ROUND(MAX($CP122,$CV122),0)</f>
      </c>
      <c r="CH122"/>
      <c r="CI122" s="62"/>
      <c r="CJ122" s="65" t="str">
        <f>IF(SUM($CF122)=0,"",IF(SUM($CF122)=SUM($CG122),SUM($CF122),IF(UPPER($CH122)="MAX",$CG122,IF(UPPER($CH122)="CUSTOM",MIN(MAX(ROUND($CF122+$G122*($CI122),0),$CG122),$CF122),$CF122))))</f>
      </c>
      <c r="CK122" s="65" t="str">
        <f>ROUND(SUMIFS($CW122:$FS122,$CW$14:$FS$14,"*DSD*"),0)</f>
      </c>
      <c r="CL122" s="65" t="str">
        <f>MIN_DSD</f>
      </c>
      <c r="CM122" s="65" t="str">
        <f>COUNTIFS($CW$14:$FS$14,"*DSD*",$CW122:$FS122,"&gt;0")</f>
      </c>
      <c r="CN122" t="s">
        <v>54</v>
      </c>
      <c r="CO122" s="62"/>
      <c r="CP122" s="65" t="str">
        <f>IF(SUM($CK122)=0,"",IF(OR(SUM($CK122)=SUM($CL122),AND(SUM($CK122)=ROUND(SUM($G122)*(1-SUM($I122)),0),SUM($CQ122)=0)),SUM($CK122),IF(UPPER($CN122)="MAX",$CL122,IF(UPPER($CN122)="CUSTOM",MIN(MAX(ROUND($CK122+$G122*($CO122),0),$CL122),$CK122),$CK122))))</f>
      </c>
      <c r="CQ122" s="65" t="str">
        <f>ROUND(SUMIFS($CW122:$FS122,$CW$14:$FS$14,"*TA*"),0)</f>
      </c>
      <c r="CR122" s="65" t="str">
        <f>MIN_TA</f>
      </c>
      <c r="CS122" s="65" t="str">
        <f>COUNTIFS($CW$14:$FS$14,"*TA*",$CW122:$FS122,"&gt;0")</f>
      </c>
      <c r="CT122"/>
      <c r="CU122" s="62"/>
      <c r="CV122" s="65" t="str">
        <f>IF(SUM($CQ122)=0,"",IF(OR(SUM($CQ122)=SUM($CR122),AND(SUM($CQ122)=ROUND(SUM($G122)*(1-SUM($I122)),0),SUM($CK122)=0)),SUM($CQ122),IF(UPPER($CT122)="MAX",$CR122,IF(UPPER($CT122)="CUSTOM",MIN(MAX(ROUND($CQ122+$G122*($CU122),0),$CR122),$CQ122),$CQ122))))</f>
      </c>
      <c r="CW122" s="65"/>
      <c r="CX122" s="65"/>
      <c r="CY122" s="65"/>
      <c r="CZ122" s="65"/>
      <c r="DA122" s="65"/>
      <c r="DB122" s="65"/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65"/>
      <c r="DP122" s="65"/>
      <c r="DQ122" s="65"/>
      <c r="DR122" s="65"/>
      <c r="DS122" s="65"/>
      <c r="DT122" s="65"/>
      <c r="DU122" s="65"/>
      <c r="DV122" s="65"/>
      <c r="DW122" s="65"/>
      <c r="DX122" s="65"/>
      <c r="DY122" s="65"/>
      <c r="DZ122" s="65"/>
      <c r="EA122" s="65"/>
      <c r="EB122" s="65"/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65"/>
      <c r="FI122" s="65"/>
      <c r="FJ122" s="65"/>
      <c r="FK122" s="65"/>
      <c r="FL122" s="65"/>
      <c r="FM122" s="65"/>
      <c r="FN122" s="65"/>
      <c r="FO122" s="65"/>
      <c r="FP122" s="65"/>
      <c r="FQ122" s="65"/>
      <c r="FR122" s="65"/>
      <c r="FS122" s="65"/>
    </row>
    <row r="123">
      <c r="A123" t="s">
        <v>132</v>
      </c>
      <c r="B123" t="s">
        <v>119</v>
      </c>
      <c r="C123" t="s">
        <v>103</v>
      </c>
      <c r="D123" t="s">
        <v>100</v>
      </c>
      <c r="E123"/>
      <c r="F123" t="str">
        <f>$A123&amp;IF($C123&lt;&gt;"","|"&amp;$C123,"")&amp;IF($D123&lt;&gt;"","|"&amp;$D123,"")&amp;IF($E123&lt;&gt;"","|"&amp;$E123,"")</f>
      </c>
      <c r="G123" s="65" t="n">
        <v>3</v>
      </c>
      <c r="H123" s="65" t="str">
        <f>SUM($CJ123,$CW123)</f>
      </c>
      <c r="I123" s="62"/>
      <c r="J123" s="62"/>
      <c r="K123" s="62" t="n">
        <v>0.2</v>
      </c>
      <c r="L123" s="62"/>
      <c r="M123" s="62"/>
      <c r="N123" s="62"/>
      <c r="O123" s="62"/>
      <c r="P123" s="62"/>
      <c r="Q123" s="62" t="n">
        <v>0.333333333333333</v>
      </c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 t="n">
        <v>0.466666666666667</v>
      </c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5" t="str">
        <f>ROUND(SUM($CP123,$CV123),0)</f>
      </c>
      <c r="CG123" s="65" t="str">
        <f>ROUND(MAX($CP123,$CV123),0)</f>
      </c>
      <c r="CH123"/>
      <c r="CI123" s="62"/>
      <c r="CJ123" s="65" t="str">
        <f>IF(SUM($CF123)=0,"",IF(SUM($CF123)=SUM($CG123),SUM($CF123),IF(UPPER($CH123)="MAX",$CG123,IF(UPPER($CH123)="CUSTOM",MIN(MAX(ROUND($CF123+$G123*($CI123),0),$CG123),$CF123),$CF123))))</f>
      </c>
      <c r="CK123" s="65" t="str">
        <f>ROUND(SUMIFS($CW123:$FS123,$CW$14:$FS$14,"*DSD*"),0)</f>
      </c>
      <c r="CL123" s="65" t="str">
        <f>MIN_DSD</f>
      </c>
      <c r="CM123" s="65" t="str">
        <f>COUNTIFS($CW$14:$FS$14,"*DSD*",$CW123:$FS123,"&gt;0")</f>
      </c>
      <c r="CN123" t="s">
        <v>54</v>
      </c>
      <c r="CO123" s="62"/>
      <c r="CP123" s="65" t="str">
        <f>IF(SUM($CK123)=0,"",IF(OR(SUM($CK123)=SUM($CL123),AND(SUM($CK123)=ROUND(SUM($G123)*(1-SUM($I123)),0),SUM($CQ123)=0)),SUM($CK123),IF(UPPER($CN123)="MAX",$CL123,IF(UPPER($CN123)="CUSTOM",MIN(MAX(ROUND($CK123+$G123*($CO123),0),$CL123),$CK123),$CK123))))</f>
      </c>
      <c r="CQ123" s="65" t="str">
        <f>ROUND(SUMIFS($CW123:$FS123,$CW$14:$FS$14,"*TA*"),0)</f>
      </c>
      <c r="CR123" s="65" t="str">
        <f>MIN_TA</f>
      </c>
      <c r="CS123" s="65" t="str">
        <f>COUNTIFS($CW$14:$FS$14,"*TA*",$CW123:$FS123,"&gt;0")</f>
      </c>
      <c r="CT123"/>
      <c r="CU123" s="62"/>
      <c r="CV123" s="65" t="str">
        <f>IF(SUM($CQ123)=0,"",IF(OR(SUM($CQ123)=SUM($CR123),AND(SUM($CQ123)=ROUND(SUM($G123)*(1-SUM($I123)),0),SUM($CK123)=0)),SUM($CQ123),IF(UPPER($CT123)="MAX",$CR123,IF(UPPER($CT123)="CUSTOM",MIN(MAX(ROUND($CQ123+$G123*($CU123),0),$CR123),$CQ123),$CQ123))))</f>
      </c>
      <c r="CW123" s="65"/>
      <c r="CX123" s="65"/>
      <c r="CY123" s="65"/>
      <c r="CZ123" s="65"/>
      <c r="DA123" s="65"/>
      <c r="DB123" s="65"/>
      <c r="DC123" s="65"/>
      <c r="DD123" s="65"/>
      <c r="DE123" s="65"/>
      <c r="DF123" s="65"/>
      <c r="DG123" s="65"/>
      <c r="DH123" s="65"/>
      <c r="DI123" s="65"/>
      <c r="DJ123" s="65"/>
      <c r="DK123" s="65"/>
      <c r="DL123" s="65"/>
      <c r="DM123" s="65"/>
      <c r="DN123" s="65"/>
      <c r="DO123" s="65"/>
      <c r="DP123" s="65"/>
      <c r="DQ123" s="65"/>
      <c r="DR123" s="65"/>
      <c r="DS123" s="65"/>
      <c r="DT123" s="65"/>
      <c r="DU123" s="65"/>
      <c r="DV123" s="65"/>
      <c r="DW123" s="65"/>
      <c r="DX123" s="65"/>
      <c r="DY123" s="65"/>
      <c r="DZ123" s="65"/>
      <c r="EA123" s="65"/>
      <c r="EB123" s="65"/>
      <c r="EC123" s="65"/>
      <c r="ED123" s="65"/>
      <c r="EE123" s="65"/>
      <c r="EF123" s="65"/>
      <c r="EG123" s="65"/>
      <c r="EH123" s="65"/>
      <c r="EI123" s="65"/>
      <c r="EJ123" s="65"/>
      <c r="EK123" s="65"/>
      <c r="EL123" s="65"/>
      <c r="EM123" s="65"/>
      <c r="EN123" s="65"/>
      <c r="EO123" s="65"/>
      <c r="EP123" s="65"/>
      <c r="EQ123" s="65"/>
      <c r="ER123" s="65"/>
      <c r="ES123" s="65"/>
      <c r="ET123" s="65"/>
      <c r="EU123" s="65"/>
      <c r="EV123" s="65"/>
      <c r="EW123" s="65"/>
      <c r="EX123" s="65"/>
      <c r="EY123" s="65"/>
      <c r="EZ123" s="65"/>
      <c r="FA123" s="65"/>
      <c r="FB123" s="65"/>
      <c r="FC123" s="65"/>
      <c r="FD123" s="65"/>
      <c r="FE123" s="65"/>
      <c r="FF123" s="65"/>
      <c r="FG123" s="65"/>
      <c r="FH123" s="65"/>
      <c r="FI123" s="65"/>
      <c r="FJ123" s="65"/>
      <c r="FK123" s="65"/>
      <c r="FL123" s="65"/>
      <c r="FM123" s="65"/>
      <c r="FN123" s="65"/>
      <c r="FO123" s="65"/>
      <c r="FP123" s="65"/>
      <c r="FQ123" s="65"/>
      <c r="FR123" s="65"/>
      <c r="FS123" s="65"/>
    </row>
    <row r="124">
      <c r="A124" t="s">
        <v>132</v>
      </c>
      <c r="B124" t="s">
        <v>120</v>
      </c>
      <c r="C124"/>
      <c r="D124"/>
      <c r="E124" t="s">
        <v>96</v>
      </c>
      <c r="F124" t="str">
        <f>$A124&amp;IF($C124&lt;&gt;"","|"&amp;$C124,"")&amp;IF($D124&lt;&gt;"","|"&amp;$D124,"")&amp;IF($E124&lt;&gt;"","|"&amp;$E124,"")</f>
      </c>
      <c r="G124" s="65" t="n">
        <v>47</v>
      </c>
      <c r="H124" s="65" t="str">
        <f>SUM($CJ124,$CW124)</f>
      </c>
      <c r="I124" s="62"/>
      <c r="J124" s="62"/>
      <c r="K124" s="62"/>
      <c r="L124" s="62"/>
      <c r="M124" s="62"/>
      <c r="N124" s="62"/>
      <c r="O124" s="62"/>
      <c r="P124" s="62"/>
      <c r="Q124" s="62"/>
      <c r="R124" s="62" t="n">
        <v>0.899702085402185</v>
      </c>
      <c r="S124" s="62"/>
      <c r="T124" s="62"/>
      <c r="U124" s="62" t="n">
        <v>0.100297914597815</v>
      </c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5" t="str">
        <f>ROUND(SUM($CP124,$CV124),0)</f>
      </c>
      <c r="CG124" s="65" t="str">
        <f>ROUND(MAX($CP124,$CV124),0)</f>
      </c>
      <c r="CH124"/>
      <c r="CI124" s="62"/>
      <c r="CJ124" s="65" t="str">
        <f>IF(SUM($CF124)=0,"",IF(SUM($CF124)=SUM($CG124),SUM($CF124),IF(UPPER($CH124)="MAX",$CG124,IF(UPPER($CH124)="CUSTOM",MIN(MAX(ROUND($CF124+$G124*($CI124),0),$CG124),$CF124),$CF124))))</f>
      </c>
      <c r="CK124" s="65" t="str">
        <f>ROUND(SUMIFS($CW124:$FS124,$CW$14:$FS$14,"*DSD*"),0)</f>
      </c>
      <c r="CL124" s="65" t="str">
        <f>MIN_DSD</f>
      </c>
      <c r="CM124" s="65" t="str">
        <f>COUNTIFS($CW$14:$FS$14,"*DSD*",$CW124:$FS124,"&gt;0")</f>
      </c>
      <c r="CN124" t="s">
        <v>54</v>
      </c>
      <c r="CO124" s="62"/>
      <c r="CP124" s="65" t="str">
        <f>IF(SUM($CK124)=0,"",IF(OR(SUM($CK124)=SUM($CL124),AND(SUM($CK124)=ROUND(SUM($G124)*(1-SUM($I124)),0),SUM($CQ124)=0)),SUM($CK124),IF(UPPER($CN124)="MAX",$CL124,IF(UPPER($CN124)="CUSTOM",MIN(MAX(ROUND($CK124+$G124*($CO124),0),$CL124),$CK124),$CK124))))</f>
      </c>
      <c r="CQ124" s="65" t="str">
        <f>ROUND(SUMIFS($CW124:$FS124,$CW$14:$FS$14,"*TA*"),0)</f>
      </c>
      <c r="CR124" s="65" t="str">
        <f>MIN_TA</f>
      </c>
      <c r="CS124" s="65" t="str">
        <f>COUNTIFS($CW$14:$FS$14,"*TA*",$CW124:$FS124,"&gt;0")</f>
      </c>
      <c r="CT124"/>
      <c r="CU124" s="62"/>
      <c r="CV124" s="65" t="str">
        <f>IF(SUM($CQ124)=0,"",IF(OR(SUM($CQ124)=SUM($CR124),AND(SUM($CQ124)=ROUND(SUM($G124)*(1-SUM($I124)),0),SUM($CK124)=0)),SUM($CQ124),IF(UPPER($CT124)="MAX",$CR124,IF(UPPER($CT124)="CUSTOM",MIN(MAX(ROUND($CQ124+$G124*($CU124),0),$CR124),$CQ124),$CQ124))))</f>
      </c>
      <c r="CW124" s="65"/>
      <c r="CX124" s="65"/>
      <c r="CY124" s="65"/>
      <c r="CZ124" s="65"/>
      <c r="DA124" s="65"/>
      <c r="DB124" s="65"/>
      <c r="DC124" s="65"/>
      <c r="DD124" s="65"/>
      <c r="DE124" s="65"/>
      <c r="DF124" s="65"/>
      <c r="DG124" s="65"/>
      <c r="DH124" s="65"/>
      <c r="DI124" s="65"/>
      <c r="DJ124" s="65"/>
      <c r="DK124" s="65"/>
      <c r="DL124" s="65"/>
      <c r="DM124" s="65"/>
      <c r="DN124" s="65"/>
      <c r="DO124" s="65"/>
      <c r="DP124" s="65"/>
      <c r="DQ124" s="65"/>
      <c r="DR124" s="65"/>
      <c r="DS124" s="65"/>
      <c r="DT124" s="65"/>
      <c r="DU124" s="65"/>
      <c r="DV124" s="65"/>
      <c r="DW124" s="65"/>
      <c r="DX124" s="65"/>
      <c r="DY124" s="65"/>
      <c r="DZ124" s="65"/>
      <c r="EA124" s="65"/>
      <c r="EB124" s="65"/>
      <c r="EC124" s="65"/>
      <c r="ED124" s="65"/>
      <c r="EE124" s="65"/>
      <c r="EF124" s="65"/>
      <c r="EG124" s="65"/>
      <c r="EH124" s="65"/>
      <c r="EI124" s="65"/>
      <c r="EJ124" s="65"/>
      <c r="EK124" s="65"/>
      <c r="EL124" s="65"/>
      <c r="EM124" s="65"/>
      <c r="EN124" s="65"/>
      <c r="EO124" s="65"/>
      <c r="EP124" s="65"/>
      <c r="EQ124" s="65"/>
      <c r="ER124" s="65"/>
      <c r="ES124" s="65"/>
      <c r="ET124" s="65"/>
      <c r="EU124" s="65"/>
      <c r="EV124" s="65"/>
      <c r="EW124" s="65"/>
      <c r="EX124" s="65"/>
      <c r="EY124" s="65"/>
      <c r="EZ124" s="65"/>
      <c r="FA124" s="65"/>
      <c r="FB124" s="65"/>
      <c r="FC124" s="65"/>
      <c r="FD124" s="65"/>
      <c r="FE124" s="65"/>
      <c r="FF124" s="65"/>
      <c r="FG124" s="65"/>
      <c r="FH124" s="65"/>
      <c r="FI124" s="65"/>
      <c r="FJ124" s="65"/>
      <c r="FK124" s="65"/>
      <c r="FL124" s="65"/>
      <c r="FM124" s="65"/>
      <c r="FN124" s="65"/>
      <c r="FO124" s="65"/>
      <c r="FP124" s="65"/>
      <c r="FQ124" s="65"/>
      <c r="FR124" s="65"/>
      <c r="FS124" s="65"/>
    </row>
    <row r="125">
      <c r="A125" t="s">
        <v>132</v>
      </c>
      <c r="B125" t="s">
        <v>120</v>
      </c>
      <c r="C125"/>
      <c r="D125"/>
      <c r="E125" t="s">
        <v>121</v>
      </c>
      <c r="F125" t="str">
        <f>$A125&amp;IF($C125&lt;&gt;"","|"&amp;$C125,"")&amp;IF($D125&lt;&gt;"","|"&amp;$D125,"")&amp;IF($E125&lt;&gt;"","|"&amp;$E125,"")</f>
      </c>
      <c r="G125" s="65" t="n">
        <v>24</v>
      </c>
      <c r="H125" s="65" t="str">
        <f>SUM($CJ125,$CW125)</f>
      </c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 t="n">
        <v>0.0998248686514886</v>
      </c>
      <c r="V125" s="62" t="n">
        <v>0.900175131348511</v>
      </c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5" t="str">
        <f>ROUND(SUM($CP125,$CV125),0)</f>
      </c>
      <c r="CG125" s="65" t="str">
        <f>ROUND(MAX($CP125,$CV125),0)</f>
      </c>
      <c r="CH125"/>
      <c r="CI125" s="62"/>
      <c r="CJ125" s="65" t="str">
        <f>IF(SUM($CF125)=0,"",IF(SUM($CF125)=SUM($CG125),SUM($CF125),IF(UPPER($CH125)="MAX",$CG125,IF(UPPER($CH125)="CUSTOM",MIN(MAX(ROUND($CF125+$G125*($CI125),0),$CG125),$CF125),$CF125))))</f>
      </c>
      <c r="CK125" s="65" t="str">
        <f>ROUND(SUMIFS($CW125:$FS125,$CW$14:$FS$14,"*DSD*"),0)</f>
      </c>
      <c r="CL125" s="65" t="str">
        <f>MIN_DSD</f>
      </c>
      <c r="CM125" s="65" t="str">
        <f>COUNTIFS($CW$14:$FS$14,"*DSD*",$CW125:$FS125,"&gt;0")</f>
      </c>
      <c r="CN125" t="s">
        <v>54</v>
      </c>
      <c r="CO125" s="62"/>
      <c r="CP125" s="65" t="str">
        <f>IF(SUM($CK125)=0,"",IF(OR(SUM($CK125)=SUM($CL125),AND(SUM($CK125)=ROUND(SUM($G125)*(1-SUM($I125)),0),SUM($CQ125)=0)),SUM($CK125),IF(UPPER($CN125)="MAX",$CL125,IF(UPPER($CN125)="CUSTOM",MIN(MAX(ROUND($CK125+$G125*($CO125),0),$CL125),$CK125),$CK125))))</f>
      </c>
      <c r="CQ125" s="65" t="str">
        <f>ROUND(SUMIFS($CW125:$FS125,$CW$14:$FS$14,"*TA*"),0)</f>
      </c>
      <c r="CR125" s="65" t="str">
        <f>MIN_TA</f>
      </c>
      <c r="CS125" s="65" t="str">
        <f>COUNTIFS($CW$14:$FS$14,"*TA*",$CW125:$FS125,"&gt;0")</f>
      </c>
      <c r="CT125"/>
      <c r="CU125" s="62"/>
      <c r="CV125" s="65" t="str">
        <f>IF(SUM($CQ125)=0,"",IF(OR(SUM($CQ125)=SUM($CR125),AND(SUM($CQ125)=ROUND(SUM($G125)*(1-SUM($I125)),0),SUM($CK125)=0)),SUM($CQ125),IF(UPPER($CT125)="MAX",$CR125,IF(UPPER($CT125)="CUSTOM",MIN(MAX(ROUND($CQ125+$G125*($CU125),0),$CR125),$CQ125),$CQ125))))</f>
      </c>
      <c r="CW125" s="65"/>
      <c r="CX125" s="65"/>
      <c r="CY125" s="65"/>
      <c r="CZ125" s="65"/>
      <c r="DA125" s="65"/>
      <c r="DB125" s="65"/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65"/>
      <c r="DP125" s="65"/>
      <c r="DQ125" s="65"/>
      <c r="DR125" s="65"/>
      <c r="DS125" s="65"/>
      <c r="DT125" s="65"/>
      <c r="DU125" s="65"/>
      <c r="DV125" s="65"/>
      <c r="DW125" s="65"/>
      <c r="DX125" s="65"/>
      <c r="DY125" s="65"/>
      <c r="DZ125" s="65"/>
      <c r="EA125" s="65"/>
      <c r="EB125" s="65"/>
      <c r="EC125" s="65"/>
      <c r="ED125" s="65"/>
      <c r="EE125" s="65"/>
      <c r="EF125" s="65"/>
      <c r="EG125" s="65"/>
      <c r="EH125" s="65"/>
      <c r="EI125" s="65"/>
      <c r="EJ125" s="65"/>
      <c r="EK125" s="65"/>
      <c r="EL125" s="65"/>
      <c r="EM125" s="65"/>
      <c r="EN125" s="65"/>
      <c r="EO125" s="65"/>
      <c r="EP125" s="65"/>
      <c r="EQ125" s="65"/>
      <c r="ER125" s="65"/>
      <c r="ES125" s="65"/>
      <c r="ET125" s="65"/>
      <c r="EU125" s="65"/>
      <c r="EV125" s="65"/>
      <c r="EW125" s="65"/>
      <c r="EX125" s="65"/>
      <c r="EY125" s="65"/>
      <c r="EZ125" s="65"/>
      <c r="FA125" s="65"/>
      <c r="FB125" s="65"/>
      <c r="FC125" s="65"/>
      <c r="FD125" s="65"/>
      <c r="FE125" s="65"/>
      <c r="FF125" s="65"/>
      <c r="FG125" s="65"/>
      <c r="FH125" s="65"/>
      <c r="FI125" s="65"/>
      <c r="FJ125" s="65"/>
      <c r="FK125" s="65"/>
      <c r="FL125" s="65"/>
      <c r="FM125" s="65"/>
      <c r="FN125" s="65"/>
      <c r="FO125" s="65"/>
      <c r="FP125" s="65"/>
      <c r="FQ125" s="65"/>
      <c r="FR125" s="65"/>
      <c r="FS125" s="65"/>
    </row>
    <row r="126">
      <c r="A126" t="s">
        <v>132</v>
      </c>
      <c r="B126" t="s">
        <v>120</v>
      </c>
      <c r="C126"/>
      <c r="D126"/>
      <c r="E126" t="s">
        <v>135</v>
      </c>
      <c r="F126" t="str">
        <f>$A126&amp;IF($C126&lt;&gt;"","|"&amp;$C126,"")&amp;IF($D126&lt;&gt;"","|"&amp;$D126,"")&amp;IF($E126&lt;&gt;"","|"&amp;$E126,"")</f>
      </c>
      <c r="G126" s="65" t="n">
        <v>79</v>
      </c>
      <c r="H126" s="65" t="str">
        <f>SUM($CJ126,$CW126)</f>
      </c>
      <c r="I126" s="62"/>
      <c r="J126" s="62"/>
      <c r="K126" s="62"/>
      <c r="L126" s="62"/>
      <c r="M126" s="62"/>
      <c r="N126" s="62"/>
      <c r="O126" s="62"/>
      <c r="P126" s="62"/>
      <c r="Q126" s="62" t="n">
        <v>0.800936768149883</v>
      </c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 t="n">
        <v>1</v>
      </c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5" t="str">
        <f>ROUND(SUM($CP126,$CV126),0)</f>
      </c>
      <c r="CG126" s="65" t="str">
        <f>ROUND(MAX($CP126,$CV126),0)</f>
      </c>
      <c r="CH126"/>
      <c r="CI126" s="62"/>
      <c r="CJ126" s="65" t="str">
        <f>IF(SUM($CF126)=0,"",IF(SUM($CF126)=SUM($CG126),SUM($CF126),IF(UPPER($CH126)="MAX",$CG126,IF(UPPER($CH126)="CUSTOM",MIN(MAX(ROUND($CF126+$G126*($CI126),0),$CG126),$CF126),$CF126))))</f>
      </c>
      <c r="CK126" s="65" t="str">
        <f>ROUND(SUMIFS($CW126:$FS126,$CW$14:$FS$14,"*DSD*"),0)</f>
      </c>
      <c r="CL126" s="65" t="str">
        <f>MIN_DSD</f>
      </c>
      <c r="CM126" s="65" t="str">
        <f>COUNTIFS($CW$14:$FS$14,"*DSD*",$CW126:$FS126,"&gt;0")</f>
      </c>
      <c r="CN126" t="s">
        <v>55</v>
      </c>
      <c r="CO126" s="62" t="n">
        <v>-0.800936768149883</v>
      </c>
      <c r="CP126" s="65" t="str">
        <f>IF(SUM($CK126)=0,"",IF(OR(SUM($CK126)=SUM($CL126),AND(SUM($CK126)=ROUND(SUM($G126)*(1-SUM($I126)),0),SUM($CQ126)=0)),SUM($CK126),IF(UPPER($CN126)="MAX",$CL126,IF(UPPER($CN126)="CUSTOM",MIN(MAX(ROUND($CK126+$G126*($CO126),0),$CL126),$CK126),$CK126))))</f>
      </c>
      <c r="CQ126" s="65" t="str">
        <f>ROUND(SUMIFS($CW126:$FS126,$CW$14:$FS$14,"*TA*"),0)</f>
      </c>
      <c r="CR126" s="65" t="str">
        <f>MIN_TA</f>
      </c>
      <c r="CS126" s="65" t="str">
        <f>COUNTIFS($CW$14:$FS$14,"*TA*",$CW126:$FS126,"&gt;0")</f>
      </c>
      <c r="CT126"/>
      <c r="CU126" s="62"/>
      <c r="CV126" s="65" t="str">
        <f>IF(SUM($CQ126)=0,"",IF(OR(SUM($CQ126)=SUM($CR126),AND(SUM($CQ126)=ROUND(SUM($G126)*(1-SUM($I126)),0),SUM($CK126)=0)),SUM($CQ126),IF(UPPER($CT126)="MAX",$CR126,IF(UPPER($CT126)="CUSTOM",MIN(MAX(ROUND($CQ126+$G126*($CU126),0),$CR126),$CQ126),$CQ126))))</f>
      </c>
      <c r="CW126" s="65"/>
      <c r="CX126" s="65"/>
      <c r="CY126" s="65"/>
      <c r="CZ126" s="65"/>
      <c r="DA126" s="65"/>
      <c r="DB126" s="65"/>
      <c r="DC126" s="65"/>
      <c r="DD126" s="65"/>
      <c r="DE126" s="65"/>
      <c r="DF126" s="65"/>
      <c r="DG126" s="65"/>
      <c r="DH126" s="65"/>
      <c r="DI126" s="65"/>
      <c r="DJ126" s="65"/>
      <c r="DK126" s="65"/>
      <c r="DL126" s="65"/>
      <c r="DM126" s="65"/>
      <c r="DN126" s="65"/>
      <c r="DO126" s="65"/>
      <c r="DP126" s="65"/>
      <c r="DQ126" s="65"/>
      <c r="DR126" s="65"/>
      <c r="DS126" s="65"/>
      <c r="DT126" s="65"/>
      <c r="DU126" s="65"/>
      <c r="DV126" s="65"/>
      <c r="DW126" s="65"/>
      <c r="DX126" s="65"/>
      <c r="DY126" s="65"/>
      <c r="DZ126" s="65"/>
      <c r="EA126" s="65"/>
      <c r="EB126" s="65"/>
      <c r="EC126" s="65"/>
      <c r="ED126" s="65"/>
      <c r="EE126" s="65"/>
      <c r="EF126" s="65"/>
      <c r="EG126" s="65"/>
      <c r="EH126" s="65"/>
      <c r="EI126" s="65"/>
      <c r="EJ126" s="65"/>
      <c r="EK126" s="65"/>
      <c r="EL126" s="65"/>
      <c r="EM126" s="65"/>
      <c r="EN126" s="65"/>
      <c r="EO126" s="65"/>
      <c r="EP126" s="65"/>
      <c r="EQ126" s="65"/>
      <c r="ER126" s="65"/>
      <c r="ES126" s="65"/>
      <c r="ET126" s="65"/>
      <c r="EU126" s="65"/>
      <c r="EV126" s="65"/>
      <c r="EW126" s="65"/>
      <c r="EX126" s="65"/>
      <c r="EY126" s="65"/>
      <c r="EZ126" s="65"/>
      <c r="FA126" s="65"/>
      <c r="FB126" s="65"/>
      <c r="FC126" s="65"/>
      <c r="FD126" s="65"/>
      <c r="FE126" s="65"/>
      <c r="FF126" s="65"/>
      <c r="FG126" s="65"/>
      <c r="FH126" s="65"/>
      <c r="FI126" s="65"/>
      <c r="FJ126" s="65"/>
      <c r="FK126" s="65"/>
      <c r="FL126" s="65"/>
      <c r="FM126" s="65"/>
      <c r="FN126" s="65"/>
      <c r="FO126" s="65"/>
      <c r="FP126" s="65"/>
      <c r="FQ126" s="65"/>
      <c r="FR126" s="65"/>
      <c r="FS126" s="65"/>
    </row>
    <row r="127">
      <c r="A127" t="s">
        <v>132</v>
      </c>
      <c r="B127" t="s">
        <v>120</v>
      </c>
      <c r="C127"/>
      <c r="D127"/>
      <c r="E127" t="s">
        <v>145</v>
      </c>
      <c r="F127" t="str">
        <f>$A127&amp;IF($C127&lt;&gt;"","|"&amp;$C127,"")&amp;IF($D127&lt;&gt;"","|"&amp;$D127,"")&amp;IF($E127&lt;&gt;"","|"&amp;$E127,"")</f>
      </c>
      <c r="G127" s="65" t="n">
        <v>6</v>
      </c>
      <c r="H127" s="65" t="str">
        <f>SUM($CJ127,$CW127)</f>
      </c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 t="n">
        <v>0.0930232558139535</v>
      </c>
      <c r="V127" s="62" t="n">
        <v>0.906976744186046</v>
      </c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  <c r="CF127" s="65" t="str">
        <f>ROUND(SUM($CP127,$CV127),0)</f>
      </c>
      <c r="CG127" s="65" t="str">
        <f>ROUND(MAX($CP127,$CV127),0)</f>
      </c>
      <c r="CH127"/>
      <c r="CI127" s="62"/>
      <c r="CJ127" s="65" t="str">
        <f>IF(SUM($CF127)=0,"",IF(SUM($CF127)=SUM($CG127),SUM($CF127),IF(UPPER($CH127)="MAX",$CG127,IF(UPPER($CH127)="CUSTOM",MIN(MAX(ROUND($CF127+$G127*($CI127),0),$CG127),$CF127),$CF127))))</f>
      </c>
      <c r="CK127" s="65" t="str">
        <f>ROUND(SUMIFS($CW127:$FS127,$CW$14:$FS$14,"*DSD*"),0)</f>
      </c>
      <c r="CL127" s="65" t="str">
        <f>MIN_DSD</f>
      </c>
      <c r="CM127" s="65" t="str">
        <f>COUNTIFS($CW$14:$FS$14,"*DSD*",$CW127:$FS127,"&gt;0")</f>
      </c>
      <c r="CN127" t="s">
        <v>54</v>
      </c>
      <c r="CO127" s="62"/>
      <c r="CP127" s="65" t="str">
        <f>IF(SUM($CK127)=0,"",IF(OR(SUM($CK127)=SUM($CL127),AND(SUM($CK127)=ROUND(SUM($G127)*(1-SUM($I127)),0),SUM($CQ127)=0)),SUM($CK127),IF(UPPER($CN127)="MAX",$CL127,IF(UPPER($CN127)="CUSTOM",MIN(MAX(ROUND($CK127+$G127*($CO127),0),$CL127),$CK127),$CK127))))</f>
      </c>
      <c r="CQ127" s="65" t="str">
        <f>ROUND(SUMIFS($CW127:$FS127,$CW$14:$FS$14,"*TA*"),0)</f>
      </c>
      <c r="CR127" s="65" t="str">
        <f>MIN_TA</f>
      </c>
      <c r="CS127" s="65" t="str">
        <f>COUNTIFS($CW$14:$FS$14,"*TA*",$CW127:$FS127,"&gt;0")</f>
      </c>
      <c r="CT127"/>
      <c r="CU127" s="62"/>
      <c r="CV127" s="65" t="str">
        <f>IF(SUM($CQ127)=0,"",IF(OR(SUM($CQ127)=SUM($CR127),AND(SUM($CQ127)=ROUND(SUM($G127)*(1-SUM($I127)),0),SUM($CK127)=0)),SUM($CQ127),IF(UPPER($CT127)="MAX",$CR127,IF(UPPER($CT127)="CUSTOM",MIN(MAX(ROUND($CQ127+$G127*($CU127),0),$CR127),$CQ127),$CQ127))))</f>
      </c>
      <c r="CW127" s="65"/>
      <c r="CX127" s="65"/>
      <c r="CY127" s="65"/>
      <c r="CZ127" s="65"/>
      <c r="DA127" s="65"/>
      <c r="DB127" s="65"/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65"/>
      <c r="DP127" s="65"/>
      <c r="DQ127" s="65"/>
      <c r="DR127" s="65"/>
      <c r="DS127" s="65"/>
      <c r="DT127" s="65"/>
      <c r="DU127" s="65"/>
      <c r="DV127" s="65"/>
      <c r="DW127" s="65"/>
      <c r="DX127" s="65"/>
      <c r="DY127" s="65"/>
      <c r="DZ127" s="65"/>
      <c r="EA127" s="65"/>
      <c r="EB127" s="65"/>
      <c r="EC127" s="65"/>
      <c r="ED127" s="65"/>
      <c r="EE127" s="65"/>
      <c r="EF127" s="65"/>
      <c r="EG127" s="65"/>
      <c r="EH127" s="65"/>
      <c r="EI127" s="65"/>
      <c r="EJ127" s="65"/>
      <c r="EK127" s="65"/>
      <c r="EL127" s="65"/>
      <c r="EM127" s="65"/>
      <c r="EN127" s="65"/>
      <c r="EO127" s="65"/>
      <c r="EP127" s="65"/>
      <c r="EQ127" s="65"/>
      <c r="ER127" s="65"/>
      <c r="ES127" s="65"/>
      <c r="ET127" s="65"/>
      <c r="EU127" s="65"/>
      <c r="EV127" s="65"/>
      <c r="EW127" s="65"/>
      <c r="EX127" s="65"/>
      <c r="EY127" s="65"/>
      <c r="EZ127" s="65"/>
      <c r="FA127" s="65"/>
      <c r="FB127" s="65"/>
      <c r="FC127" s="65"/>
      <c r="FD127" s="65"/>
      <c r="FE127" s="65"/>
      <c r="FF127" s="65"/>
      <c r="FG127" s="65"/>
      <c r="FH127" s="65"/>
      <c r="FI127" s="65"/>
      <c r="FJ127" s="65"/>
      <c r="FK127" s="65"/>
      <c r="FL127" s="65"/>
      <c r="FM127" s="65"/>
      <c r="FN127" s="65"/>
      <c r="FO127" s="65"/>
      <c r="FP127" s="65"/>
      <c r="FQ127" s="65"/>
      <c r="FR127" s="65"/>
      <c r="FS127" s="65"/>
    </row>
    <row r="128">
      <c r="A128" t="s">
        <v>132</v>
      </c>
      <c r="B128" t="s">
        <v>122</v>
      </c>
      <c r="C128" t="s">
        <v>123</v>
      </c>
      <c r="D128" t="s">
        <v>99</v>
      </c>
      <c r="E128"/>
      <c r="F128" t="str">
        <f>$A128&amp;IF($C128&lt;&gt;"","|"&amp;$C128,"")&amp;IF($D128&lt;&gt;"","|"&amp;$D128,"")&amp;IF($E128&lt;&gt;"","|"&amp;$E128,"")</f>
      </c>
      <c r="G128" s="65" t="n">
        <v>1</v>
      </c>
      <c r="H128" s="65" t="str">
        <f>SUM($CJ128,$CW128)</f>
      </c>
      <c r="I128" s="62"/>
      <c r="J128" s="62"/>
      <c r="K128" s="62" t="n">
        <v>0.181818181818182</v>
      </c>
      <c r="L128" s="62"/>
      <c r="M128" s="62"/>
      <c r="N128" s="62"/>
      <c r="O128" s="62"/>
      <c r="P128" s="62"/>
      <c r="Q128" s="62" t="n">
        <v>0.636363636363636</v>
      </c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 t="n">
        <v>0.818181818181818</v>
      </c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2"/>
      <c r="CB128" s="62"/>
      <c r="CC128" s="62"/>
      <c r="CD128" s="62"/>
      <c r="CE128" s="62"/>
      <c r="CF128" s="65" t="str">
        <f>ROUND(SUM($CP128,$CV128),0)</f>
      </c>
      <c r="CG128" s="65" t="str">
        <f>ROUND(MAX($CP128,$CV128),0)</f>
      </c>
      <c r="CH128"/>
      <c r="CI128" s="62"/>
      <c r="CJ128" s="65" t="str">
        <f>IF(SUM($CF128)=0,"",IF(SUM($CF128)=SUM($CG128),SUM($CF128),IF(UPPER($CH128)="MAX",$CG128,IF(UPPER($CH128)="CUSTOM",MIN(MAX(ROUND($CF128+$G128*($CI128),0),$CG128),$CF128),$CF128))))</f>
      </c>
      <c r="CK128" s="65" t="str">
        <f>ROUND(SUMIFS($CW128:$FS128,$CW$14:$FS$14,"*DSD*"),0)</f>
      </c>
      <c r="CL128" s="65" t="str">
        <f>MIN_DSD</f>
      </c>
      <c r="CM128" s="65" t="str">
        <f>COUNTIFS($CW$14:$FS$14,"*DSD*",$CW128:$FS128,"&gt;0")</f>
      </c>
      <c r="CN128" t="s">
        <v>56</v>
      </c>
      <c r="CO128" s="62" t="n">
        <v>-0.636363636363636</v>
      </c>
      <c r="CP128" s="65" t="str">
        <f>IF(SUM($CK128)=0,"",IF(OR(SUM($CK128)=SUM($CL128),AND(SUM($CK128)=ROUND(SUM($G128)*(1-SUM($I128)),0),SUM($CQ128)=0)),SUM($CK128),IF(UPPER($CN128)="MAX",$CL128,IF(UPPER($CN128)="CUSTOM",MIN(MAX(ROUND($CK128+$G128*($CO128),0),$CL128),$CK128),$CK128))))</f>
      </c>
      <c r="CQ128" s="65" t="str">
        <f>ROUND(SUMIFS($CW128:$FS128,$CW$14:$FS$14,"*TA*"),0)</f>
      </c>
      <c r="CR128" s="65" t="str">
        <f>MIN_TA</f>
      </c>
      <c r="CS128" s="65" t="str">
        <f>COUNTIFS($CW$14:$FS$14,"*TA*",$CW128:$FS128,"&gt;0")</f>
      </c>
      <c r="CT128"/>
      <c r="CU128" s="62"/>
      <c r="CV128" s="65" t="str">
        <f>IF(SUM($CQ128)=0,"",IF(OR(SUM($CQ128)=SUM($CR128),AND(SUM($CQ128)=ROUND(SUM($G128)*(1-SUM($I128)),0),SUM($CK128)=0)),SUM($CQ128),IF(UPPER($CT128)="MAX",$CR128,IF(UPPER($CT128)="CUSTOM",MIN(MAX(ROUND($CQ128+$G128*($CU128),0),$CR128),$CQ128),$CQ128))))</f>
      </c>
      <c r="CW128" s="65"/>
      <c r="CX128" s="65"/>
      <c r="CY128" s="65"/>
      <c r="CZ128" s="65"/>
      <c r="DA128" s="65"/>
      <c r="DB128" s="65"/>
      <c r="DC128" s="65"/>
      <c r="DD128" s="65"/>
      <c r="DE128" s="65"/>
      <c r="DF128" s="65"/>
      <c r="DG128" s="65"/>
      <c r="DH128" s="65"/>
      <c r="DI128" s="65"/>
      <c r="DJ128" s="65"/>
      <c r="DK128" s="65"/>
      <c r="DL128" s="65"/>
      <c r="DM128" s="65"/>
      <c r="DN128" s="65"/>
      <c r="DO128" s="65"/>
      <c r="DP128" s="65"/>
      <c r="DQ128" s="65"/>
      <c r="DR128" s="65"/>
      <c r="DS128" s="65"/>
      <c r="DT128" s="65"/>
      <c r="DU128" s="65"/>
      <c r="DV128" s="65"/>
      <c r="DW128" s="65"/>
      <c r="DX128" s="65"/>
      <c r="DY128" s="65"/>
      <c r="DZ128" s="65"/>
      <c r="EA128" s="65"/>
      <c r="EB128" s="65"/>
      <c r="EC128" s="65"/>
      <c r="ED128" s="65"/>
      <c r="EE128" s="65"/>
      <c r="EF128" s="65"/>
      <c r="EG128" s="65"/>
      <c r="EH128" s="65"/>
      <c r="EI128" s="65"/>
      <c r="EJ128" s="65"/>
      <c r="EK128" s="65"/>
      <c r="EL128" s="65"/>
      <c r="EM128" s="65"/>
      <c r="EN128" s="65"/>
      <c r="EO128" s="65"/>
      <c r="EP128" s="65"/>
      <c r="EQ128" s="65"/>
      <c r="ER128" s="65"/>
      <c r="ES128" s="65"/>
      <c r="ET128" s="65"/>
      <c r="EU128" s="65"/>
      <c r="EV128" s="65"/>
      <c r="EW128" s="65"/>
      <c r="EX128" s="65"/>
      <c r="EY128" s="65"/>
      <c r="EZ128" s="65"/>
      <c r="FA128" s="65"/>
      <c r="FB128" s="65"/>
      <c r="FC128" s="65"/>
      <c r="FD128" s="65"/>
      <c r="FE128" s="65"/>
      <c r="FF128" s="65"/>
      <c r="FG128" s="65"/>
      <c r="FH128" s="65"/>
      <c r="FI128" s="65"/>
      <c r="FJ128" s="65"/>
      <c r="FK128" s="65"/>
      <c r="FL128" s="65"/>
      <c r="FM128" s="65"/>
      <c r="FN128" s="65"/>
      <c r="FO128" s="65"/>
      <c r="FP128" s="65"/>
      <c r="FQ128" s="65"/>
      <c r="FR128" s="65"/>
      <c r="FS128" s="65"/>
    </row>
    <row r="129">
      <c r="A129" t="s">
        <v>132</v>
      </c>
      <c r="B129" t="s">
        <v>122</v>
      </c>
      <c r="C129" t="s">
        <v>123</v>
      </c>
      <c r="D129" t="s">
        <v>100</v>
      </c>
      <c r="E129"/>
      <c r="F129" t="str">
        <f>$A129&amp;IF($C129&lt;&gt;"","|"&amp;$C129,"")&amp;IF($D129&lt;&gt;"","|"&amp;$D129,"")&amp;IF($E129&lt;&gt;"","|"&amp;$E129,"")</f>
      </c>
      <c r="G129" s="65" t="n">
        <v>1</v>
      </c>
      <c r="H129" s="65" t="str">
        <f>SUM($CJ129,$CW129)</f>
      </c>
      <c r="I129" s="62"/>
      <c r="J129" s="62"/>
      <c r="K129" s="62" t="n">
        <v>0.181818181818182</v>
      </c>
      <c r="L129" s="62"/>
      <c r="M129" s="62"/>
      <c r="N129" s="62"/>
      <c r="O129" s="62"/>
      <c r="P129" s="62"/>
      <c r="Q129" s="62" t="n">
        <v>0.636363636363636</v>
      </c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 t="n">
        <v>0.818181818181818</v>
      </c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62"/>
      <c r="CE129" s="62"/>
      <c r="CF129" s="65" t="str">
        <f>ROUND(SUM($CP129,$CV129),0)</f>
      </c>
      <c r="CG129" s="65" t="str">
        <f>ROUND(MAX($CP129,$CV129),0)</f>
      </c>
      <c r="CH129"/>
      <c r="CI129" s="62"/>
      <c r="CJ129" s="65" t="str">
        <f>IF(SUM($CF129)=0,"",IF(SUM($CF129)=SUM($CG129),SUM($CF129),IF(UPPER($CH129)="MAX",$CG129,IF(UPPER($CH129)="CUSTOM",MIN(MAX(ROUND($CF129+$G129*($CI129),0),$CG129),$CF129),$CF129))))</f>
      </c>
      <c r="CK129" s="65" t="str">
        <f>ROUND(SUMIFS($CW129:$FS129,$CW$14:$FS$14,"*DSD*"),0)</f>
      </c>
      <c r="CL129" s="65" t="str">
        <f>MIN_DSD</f>
      </c>
      <c r="CM129" s="65" t="str">
        <f>COUNTIFS($CW$14:$FS$14,"*DSD*",$CW129:$FS129,"&gt;0")</f>
      </c>
      <c r="CN129" t="s">
        <v>56</v>
      </c>
      <c r="CO129" s="62" t="n">
        <v>-0.636363636363636</v>
      </c>
      <c r="CP129" s="65" t="str">
        <f>IF(SUM($CK129)=0,"",IF(OR(SUM($CK129)=SUM($CL129),AND(SUM($CK129)=ROUND(SUM($G129)*(1-SUM($I129)),0),SUM($CQ129)=0)),SUM($CK129),IF(UPPER($CN129)="MAX",$CL129,IF(UPPER($CN129)="CUSTOM",MIN(MAX(ROUND($CK129+$G129*($CO129),0),$CL129),$CK129),$CK129))))</f>
      </c>
      <c r="CQ129" s="65" t="str">
        <f>ROUND(SUMIFS($CW129:$FS129,$CW$14:$FS$14,"*TA*"),0)</f>
      </c>
      <c r="CR129" s="65" t="str">
        <f>MIN_TA</f>
      </c>
      <c r="CS129" s="65" t="str">
        <f>COUNTIFS($CW$14:$FS$14,"*TA*",$CW129:$FS129,"&gt;0")</f>
      </c>
      <c r="CT129"/>
      <c r="CU129" s="62"/>
      <c r="CV129" s="65" t="str">
        <f>IF(SUM($CQ129)=0,"",IF(OR(SUM($CQ129)=SUM($CR129),AND(SUM($CQ129)=ROUND(SUM($G129)*(1-SUM($I129)),0),SUM($CK129)=0)),SUM($CQ129),IF(UPPER($CT129)="MAX",$CR129,IF(UPPER($CT129)="CUSTOM",MIN(MAX(ROUND($CQ129+$G129*($CU129),0),$CR129),$CQ129),$CQ129))))</f>
      </c>
      <c r="CW129" s="65"/>
      <c r="CX129" s="65"/>
      <c r="CY129" s="65"/>
      <c r="CZ129" s="65"/>
      <c r="DA129" s="65"/>
      <c r="DB129" s="65"/>
      <c r="DC129" s="65"/>
      <c r="DD129" s="65"/>
      <c r="DE129" s="65"/>
      <c r="DF129" s="65"/>
      <c r="DG129" s="65"/>
      <c r="DH129" s="65"/>
      <c r="DI129" s="65"/>
      <c r="DJ129" s="65"/>
      <c r="DK129" s="65"/>
      <c r="DL129" s="65"/>
      <c r="DM129" s="65"/>
      <c r="DN129" s="65"/>
      <c r="DO129" s="65"/>
      <c r="DP129" s="65"/>
      <c r="DQ129" s="65"/>
      <c r="DR129" s="65"/>
      <c r="DS129" s="65"/>
      <c r="DT129" s="65"/>
      <c r="DU129" s="65"/>
      <c r="DV129" s="65"/>
      <c r="DW129" s="65"/>
      <c r="DX129" s="65"/>
      <c r="DY129" s="65"/>
      <c r="DZ129" s="65"/>
      <c r="EA129" s="65"/>
      <c r="EB129" s="65"/>
      <c r="EC129" s="65"/>
      <c r="ED129" s="65"/>
      <c r="EE129" s="65"/>
      <c r="EF129" s="65"/>
      <c r="EG129" s="65"/>
      <c r="EH129" s="65"/>
      <c r="EI129" s="65"/>
      <c r="EJ129" s="65"/>
      <c r="EK129" s="65"/>
      <c r="EL129" s="65"/>
      <c r="EM129" s="65"/>
      <c r="EN129" s="65"/>
      <c r="EO129" s="65"/>
      <c r="EP129" s="65"/>
      <c r="EQ129" s="65"/>
      <c r="ER129" s="65"/>
      <c r="ES129" s="65"/>
      <c r="ET129" s="65"/>
      <c r="EU129" s="65"/>
      <c r="EV129" s="65"/>
      <c r="EW129" s="65"/>
      <c r="EX129" s="65"/>
      <c r="EY129" s="65"/>
      <c r="EZ129" s="65"/>
      <c r="FA129" s="65"/>
      <c r="FB129" s="65"/>
      <c r="FC129" s="65"/>
      <c r="FD129" s="65"/>
      <c r="FE129" s="65"/>
      <c r="FF129" s="65"/>
      <c r="FG129" s="65"/>
      <c r="FH129" s="65"/>
      <c r="FI129" s="65"/>
      <c r="FJ129" s="65"/>
      <c r="FK129" s="65"/>
      <c r="FL129" s="65"/>
      <c r="FM129" s="65"/>
      <c r="FN129" s="65"/>
      <c r="FO129" s="65"/>
      <c r="FP129" s="65"/>
      <c r="FQ129" s="65"/>
      <c r="FR129" s="65"/>
      <c r="FS129" s="65"/>
    </row>
    <row r="130">
      <c r="A130" t="s">
        <v>132</v>
      </c>
      <c r="B130" t="s">
        <v>124</v>
      </c>
      <c r="C130"/>
      <c r="D130"/>
      <c r="E130" t="s">
        <v>96</v>
      </c>
      <c r="F130" t="str">
        <f>$A130&amp;IF($C130&lt;&gt;"","|"&amp;$C130,"")&amp;IF($D130&lt;&gt;"","|"&amp;$D130,"")&amp;IF($E130&lt;&gt;"","|"&amp;$E130,"")</f>
      </c>
      <c r="G130" s="65" t="n">
        <v>1</v>
      </c>
      <c r="H130" s="65" t="str">
        <f>SUM($CJ130,$CW130)</f>
      </c>
      <c r="I130" s="62"/>
      <c r="J130" s="62"/>
      <c r="K130" s="62"/>
      <c r="L130" s="62"/>
      <c r="M130" s="62"/>
      <c r="N130" s="62"/>
      <c r="O130" s="62"/>
      <c r="P130" s="62"/>
      <c r="Q130" s="62"/>
      <c r="R130" s="62" t="n">
        <v>0.899728997289973</v>
      </c>
      <c r="S130" s="62"/>
      <c r="T130" s="62"/>
      <c r="U130" s="62" t="n">
        <v>0.100271002710027</v>
      </c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2"/>
      <c r="CB130" s="62"/>
      <c r="CC130" s="62"/>
      <c r="CD130" s="62"/>
      <c r="CE130" s="62"/>
      <c r="CF130" s="65" t="str">
        <f>ROUND(SUM($CP130,$CV130),0)</f>
      </c>
      <c r="CG130" s="65" t="str">
        <f>ROUND(MAX($CP130,$CV130),0)</f>
      </c>
      <c r="CH130"/>
      <c r="CI130" s="62"/>
      <c r="CJ130" s="65" t="str">
        <f>IF(SUM($CF130)=0,"",IF(SUM($CF130)=SUM($CG130),SUM($CF130),IF(UPPER($CH130)="MAX",$CG130,IF(UPPER($CH130)="CUSTOM",MIN(MAX(ROUND($CF130+$G130*($CI130),0),$CG130),$CF130),$CF130))))</f>
      </c>
      <c r="CK130" s="65" t="str">
        <f>ROUND(SUMIFS($CW130:$FS130,$CW$14:$FS$14,"*DSD*"),0)</f>
      </c>
      <c r="CL130" s="65" t="str">
        <f>MIN_DSD</f>
      </c>
      <c r="CM130" s="65" t="str">
        <f>COUNTIFS($CW$14:$FS$14,"*DSD*",$CW130:$FS130,"&gt;0")</f>
      </c>
      <c r="CN130" t="s">
        <v>54</v>
      </c>
      <c r="CO130" s="62"/>
      <c r="CP130" s="65" t="str">
        <f>IF(SUM($CK130)=0,"",IF(OR(SUM($CK130)=SUM($CL130),AND(SUM($CK130)=ROUND(SUM($G130)*(1-SUM($I130)),0),SUM($CQ130)=0)),SUM($CK130),IF(UPPER($CN130)="MAX",$CL130,IF(UPPER($CN130)="CUSTOM",MIN(MAX(ROUND($CK130+$G130*($CO130),0),$CL130),$CK130),$CK130))))</f>
      </c>
      <c r="CQ130" s="65" t="str">
        <f>ROUND(SUMIFS($CW130:$FS130,$CW$14:$FS$14,"*TA*"),0)</f>
      </c>
      <c r="CR130" s="65" t="str">
        <f>MIN_TA</f>
      </c>
      <c r="CS130" s="65" t="str">
        <f>COUNTIFS($CW$14:$FS$14,"*TA*",$CW130:$FS130,"&gt;0")</f>
      </c>
      <c r="CT130"/>
      <c r="CU130" s="62"/>
      <c r="CV130" s="65" t="str">
        <f>IF(SUM($CQ130)=0,"",IF(OR(SUM($CQ130)=SUM($CR130),AND(SUM($CQ130)=ROUND(SUM($G130)*(1-SUM($I130)),0),SUM($CK130)=0)),SUM($CQ130),IF(UPPER($CT130)="MAX",$CR130,IF(UPPER($CT130)="CUSTOM",MIN(MAX(ROUND($CQ130+$G130*($CU130),0),$CR130),$CQ130),$CQ130))))</f>
      </c>
      <c r="CW130" s="65"/>
      <c r="CX130" s="65"/>
      <c r="CY130" s="65"/>
      <c r="CZ130" s="65"/>
      <c r="DA130" s="65"/>
      <c r="DB130" s="65"/>
      <c r="DC130" s="65"/>
      <c r="DD130" s="65"/>
      <c r="DE130" s="65"/>
      <c r="DF130" s="65"/>
      <c r="DG130" s="65"/>
      <c r="DH130" s="65"/>
      <c r="DI130" s="65"/>
      <c r="DJ130" s="65"/>
      <c r="DK130" s="65"/>
      <c r="DL130" s="65"/>
      <c r="DM130" s="65"/>
      <c r="DN130" s="65"/>
      <c r="DO130" s="65"/>
      <c r="DP130" s="65"/>
      <c r="DQ130" s="65"/>
      <c r="DR130" s="65"/>
      <c r="DS130" s="65"/>
      <c r="DT130" s="65"/>
      <c r="DU130" s="65"/>
      <c r="DV130" s="65"/>
      <c r="DW130" s="65"/>
      <c r="DX130" s="65"/>
      <c r="DY130" s="65"/>
      <c r="DZ130" s="65"/>
      <c r="EA130" s="65"/>
      <c r="EB130" s="65"/>
      <c r="EC130" s="65"/>
      <c r="ED130" s="65"/>
      <c r="EE130" s="65"/>
      <c r="EF130" s="65"/>
      <c r="EG130" s="65"/>
      <c r="EH130" s="65"/>
      <c r="EI130" s="65"/>
      <c r="EJ130" s="65"/>
      <c r="EK130" s="65"/>
      <c r="EL130" s="65"/>
      <c r="EM130" s="65"/>
      <c r="EN130" s="65"/>
      <c r="EO130" s="65"/>
      <c r="EP130" s="65"/>
      <c r="EQ130" s="65"/>
      <c r="ER130" s="65"/>
      <c r="ES130" s="65"/>
      <c r="ET130" s="65"/>
      <c r="EU130" s="65"/>
      <c r="EV130" s="65"/>
      <c r="EW130" s="65"/>
      <c r="EX130" s="65"/>
      <c r="EY130" s="65"/>
      <c r="EZ130" s="65"/>
      <c r="FA130" s="65"/>
      <c r="FB130" s="65"/>
      <c r="FC130" s="65"/>
      <c r="FD130" s="65"/>
      <c r="FE130" s="65"/>
      <c r="FF130" s="65"/>
      <c r="FG130" s="65"/>
      <c r="FH130" s="65"/>
      <c r="FI130" s="65"/>
      <c r="FJ130" s="65"/>
      <c r="FK130" s="65"/>
      <c r="FL130" s="65"/>
      <c r="FM130" s="65"/>
      <c r="FN130" s="65"/>
      <c r="FO130" s="65"/>
      <c r="FP130" s="65"/>
      <c r="FQ130" s="65"/>
      <c r="FR130" s="65"/>
      <c r="FS130" s="65"/>
    </row>
    <row r="131">
      <c r="A131" t="s">
        <v>132</v>
      </c>
      <c r="B131" t="s">
        <v>124</v>
      </c>
      <c r="C131"/>
      <c r="D131"/>
      <c r="E131" t="s">
        <v>135</v>
      </c>
      <c r="F131" t="str">
        <f>$A131&amp;IF($C131&lt;&gt;"","|"&amp;$C131,"")&amp;IF($D131&lt;&gt;"","|"&amp;$D131,"")&amp;IF($E131&lt;&gt;"","|"&amp;$E131,"")</f>
      </c>
      <c r="G131" s="65" t="n">
        <v>2</v>
      </c>
      <c r="H131" s="65" t="str">
        <f>SUM($CJ131,$CW131)</f>
      </c>
      <c r="I131" s="62"/>
      <c r="J131" s="62"/>
      <c r="K131" s="62"/>
      <c r="L131" s="62"/>
      <c r="M131" s="62"/>
      <c r="N131" s="62"/>
      <c r="O131" s="62"/>
      <c r="P131" s="62"/>
      <c r="Q131" s="62" t="n">
        <v>0.395061728395062</v>
      </c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 t="n">
        <v>0.604938271604938</v>
      </c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2"/>
      <c r="CB131" s="62"/>
      <c r="CC131" s="62"/>
      <c r="CD131" s="62"/>
      <c r="CE131" s="62"/>
      <c r="CF131" s="65" t="str">
        <f>ROUND(SUM($CP131,$CV131),0)</f>
      </c>
      <c r="CG131" s="65" t="str">
        <f>ROUND(MAX($CP131,$CV131),0)</f>
      </c>
      <c r="CH131"/>
      <c r="CI131" s="62"/>
      <c r="CJ131" s="65" t="str">
        <f>IF(SUM($CF131)=0,"",IF(SUM($CF131)=SUM($CG131),SUM($CF131),IF(UPPER($CH131)="MAX",$CG131,IF(UPPER($CH131)="CUSTOM",MIN(MAX(ROUND($CF131+$G131*($CI131),0),$CG131),$CF131),$CF131))))</f>
      </c>
      <c r="CK131" s="65" t="str">
        <f>ROUND(SUMIFS($CW131:$FS131,$CW$14:$FS$14,"*DSD*"),0)</f>
      </c>
      <c r="CL131" s="65" t="str">
        <f>MIN_DSD</f>
      </c>
      <c r="CM131" s="65" t="str">
        <f>COUNTIFS($CW$14:$FS$14,"*DSD*",$CW131:$FS131,"&gt;0")</f>
      </c>
      <c r="CN131" t="s">
        <v>54</v>
      </c>
      <c r="CO131" s="62"/>
      <c r="CP131" s="65" t="str">
        <f>IF(SUM($CK131)=0,"",IF(OR(SUM($CK131)=SUM($CL131),AND(SUM($CK131)=ROUND(SUM($G131)*(1-SUM($I131)),0),SUM($CQ131)=0)),SUM($CK131),IF(UPPER($CN131)="MAX",$CL131,IF(UPPER($CN131)="CUSTOM",MIN(MAX(ROUND($CK131+$G131*($CO131),0),$CL131),$CK131),$CK131))))</f>
      </c>
      <c r="CQ131" s="65" t="str">
        <f>ROUND(SUMIFS($CW131:$FS131,$CW$14:$FS$14,"*TA*"),0)</f>
      </c>
      <c r="CR131" s="65" t="str">
        <f>MIN_TA</f>
      </c>
      <c r="CS131" s="65" t="str">
        <f>COUNTIFS($CW$14:$FS$14,"*TA*",$CW131:$FS131,"&gt;0")</f>
      </c>
      <c r="CT131"/>
      <c r="CU131" s="62"/>
      <c r="CV131" s="65" t="str">
        <f>IF(SUM($CQ131)=0,"",IF(OR(SUM($CQ131)=SUM($CR131),AND(SUM($CQ131)=ROUND(SUM($G131)*(1-SUM($I131)),0),SUM($CK131)=0)),SUM($CQ131),IF(UPPER($CT131)="MAX",$CR131,IF(UPPER($CT131)="CUSTOM",MIN(MAX(ROUND($CQ131+$G131*($CU131),0),$CR131),$CQ131),$CQ131))))</f>
      </c>
      <c r="CW131" s="65"/>
      <c r="CX131" s="65"/>
      <c r="CY131" s="65"/>
      <c r="CZ131" s="65"/>
      <c r="DA131" s="65"/>
      <c r="DB131" s="65"/>
      <c r="DC131" s="65"/>
      <c r="DD131" s="65"/>
      <c r="DE131" s="65"/>
      <c r="DF131" s="65"/>
      <c r="DG131" s="65"/>
      <c r="DH131" s="65"/>
      <c r="DI131" s="65"/>
      <c r="DJ131" s="65"/>
      <c r="DK131" s="65"/>
      <c r="DL131" s="65"/>
      <c r="DM131" s="65"/>
      <c r="DN131" s="65"/>
      <c r="DO131" s="65"/>
      <c r="DP131" s="65"/>
      <c r="DQ131" s="65"/>
      <c r="DR131" s="65"/>
      <c r="DS131" s="65"/>
      <c r="DT131" s="65"/>
      <c r="DU131" s="65"/>
      <c r="DV131" s="65"/>
      <c r="DW131" s="65"/>
      <c r="DX131" s="65"/>
      <c r="DY131" s="65"/>
      <c r="DZ131" s="65"/>
      <c r="EA131" s="65"/>
      <c r="EB131" s="65"/>
      <c r="EC131" s="65"/>
      <c r="ED131" s="65"/>
      <c r="EE131" s="65"/>
      <c r="EF131" s="65"/>
      <c r="EG131" s="65"/>
      <c r="EH131" s="65"/>
      <c r="EI131" s="65"/>
      <c r="EJ131" s="65"/>
      <c r="EK131" s="65"/>
      <c r="EL131" s="65"/>
      <c r="EM131" s="65"/>
      <c r="EN131" s="65"/>
      <c r="EO131" s="65"/>
      <c r="EP131" s="65"/>
      <c r="EQ131" s="65"/>
      <c r="ER131" s="65"/>
      <c r="ES131" s="65"/>
      <c r="ET131" s="65"/>
      <c r="EU131" s="65"/>
      <c r="EV131" s="65"/>
      <c r="EW131" s="65"/>
      <c r="EX131" s="65"/>
      <c r="EY131" s="65"/>
      <c r="EZ131" s="65"/>
      <c r="FA131" s="65"/>
      <c r="FB131" s="65"/>
      <c r="FC131" s="65"/>
      <c r="FD131" s="65"/>
      <c r="FE131" s="65"/>
      <c r="FF131" s="65"/>
      <c r="FG131" s="65"/>
      <c r="FH131" s="65"/>
      <c r="FI131" s="65"/>
      <c r="FJ131" s="65"/>
      <c r="FK131" s="65"/>
      <c r="FL131" s="65"/>
      <c r="FM131" s="65"/>
      <c r="FN131" s="65"/>
      <c r="FO131" s="65"/>
      <c r="FP131" s="65"/>
      <c r="FQ131" s="65"/>
      <c r="FR131" s="65"/>
      <c r="FS131" s="65"/>
    </row>
    <row r="132">
      <c r="A132" t="s">
        <v>132</v>
      </c>
      <c r="B132" t="s">
        <v>125</v>
      </c>
      <c r="C132" t="s">
        <v>123</v>
      </c>
      <c r="D132" t="s">
        <v>99</v>
      </c>
      <c r="E132"/>
      <c r="F132" t="str">
        <f>$A132&amp;IF($C132&lt;&gt;"","|"&amp;$C132,"")&amp;IF($D132&lt;&gt;"","|"&amp;$D132,"")&amp;IF($E132&lt;&gt;"","|"&amp;$E132,"")</f>
      </c>
      <c r="G132" s="65" t="n">
        <v>1</v>
      </c>
      <c r="H132" s="65" t="str">
        <f>SUM($CJ132,$CW132)</f>
      </c>
      <c r="I132" s="62"/>
      <c r="J132" s="62"/>
      <c r="K132" s="62" t="n">
        <v>0.166666666666667</v>
      </c>
      <c r="L132" s="62"/>
      <c r="M132" s="62"/>
      <c r="N132" s="62"/>
      <c r="O132" s="62"/>
      <c r="P132" s="62"/>
      <c r="Q132" s="62" t="n">
        <v>0.333333333333333</v>
      </c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 t="n">
        <v>0.5</v>
      </c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2"/>
      <c r="CB132" s="62"/>
      <c r="CC132" s="62"/>
      <c r="CD132" s="62"/>
      <c r="CE132" s="62"/>
      <c r="CF132" s="65" t="str">
        <f>ROUND(SUM($CP132,$CV132),0)</f>
      </c>
      <c r="CG132" s="65" t="str">
        <f>ROUND(MAX($CP132,$CV132),0)</f>
      </c>
      <c r="CH132"/>
      <c r="CI132" s="62"/>
      <c r="CJ132" s="65" t="str">
        <f>IF(SUM($CF132)=0,"",IF(SUM($CF132)=SUM($CG132),SUM($CF132),IF(UPPER($CH132)="MAX",$CG132,IF(UPPER($CH132)="CUSTOM",MIN(MAX(ROUND($CF132+$G132*($CI132),0),$CG132),$CF132),$CF132))))</f>
      </c>
      <c r="CK132" s="65" t="str">
        <f>ROUND(SUMIFS($CW132:$FS132,$CW$14:$FS$14,"*DSD*"),0)</f>
      </c>
      <c r="CL132" s="65" t="str">
        <f>MIN_DSD</f>
      </c>
      <c r="CM132" s="65" t="str">
        <f>COUNTIFS($CW$14:$FS$14,"*DSD*",$CW132:$FS132,"&gt;0")</f>
      </c>
      <c r="CN132" t="s">
        <v>54</v>
      </c>
      <c r="CO132" s="62"/>
      <c r="CP132" s="65" t="str">
        <f>IF(SUM($CK132)=0,"",IF(OR(SUM($CK132)=SUM($CL132),AND(SUM($CK132)=ROUND(SUM($G132)*(1-SUM($I132)),0),SUM($CQ132)=0)),SUM($CK132),IF(UPPER($CN132)="MAX",$CL132,IF(UPPER($CN132)="CUSTOM",MIN(MAX(ROUND($CK132+$G132*($CO132),0),$CL132),$CK132),$CK132))))</f>
      </c>
      <c r="CQ132" s="65" t="str">
        <f>ROUND(SUMIFS($CW132:$FS132,$CW$14:$FS$14,"*TA*"),0)</f>
      </c>
      <c r="CR132" s="65" t="str">
        <f>MIN_TA</f>
      </c>
      <c r="CS132" s="65" t="str">
        <f>COUNTIFS($CW$14:$FS$14,"*TA*",$CW132:$FS132,"&gt;0")</f>
      </c>
      <c r="CT132"/>
      <c r="CU132" s="62"/>
      <c r="CV132" s="65" t="str">
        <f>IF(SUM($CQ132)=0,"",IF(OR(SUM($CQ132)=SUM($CR132),AND(SUM($CQ132)=ROUND(SUM($G132)*(1-SUM($I132)),0),SUM($CK132)=0)),SUM($CQ132),IF(UPPER($CT132)="MAX",$CR132,IF(UPPER($CT132)="CUSTOM",MIN(MAX(ROUND($CQ132+$G132*($CU132),0),$CR132),$CQ132),$CQ132))))</f>
      </c>
      <c r="CW132" s="65"/>
      <c r="CX132" s="65"/>
      <c r="CY132" s="65"/>
      <c r="CZ132" s="65"/>
      <c r="DA132" s="65"/>
      <c r="DB132" s="65"/>
      <c r="DC132" s="65"/>
      <c r="DD132" s="65"/>
      <c r="DE132" s="65"/>
      <c r="DF132" s="65"/>
      <c r="DG132" s="65"/>
      <c r="DH132" s="65"/>
      <c r="DI132" s="65"/>
      <c r="DJ132" s="65"/>
      <c r="DK132" s="65"/>
      <c r="DL132" s="65"/>
      <c r="DM132" s="65"/>
      <c r="DN132" s="65"/>
      <c r="DO132" s="65"/>
      <c r="DP132" s="65"/>
      <c r="DQ132" s="65"/>
      <c r="DR132" s="65"/>
      <c r="DS132" s="65"/>
      <c r="DT132" s="65"/>
      <c r="DU132" s="65"/>
      <c r="DV132" s="65"/>
      <c r="DW132" s="65"/>
      <c r="DX132" s="65"/>
      <c r="DY132" s="65"/>
      <c r="DZ132" s="65"/>
      <c r="EA132" s="65"/>
      <c r="EB132" s="65"/>
      <c r="EC132" s="65"/>
      <c r="ED132" s="65"/>
      <c r="EE132" s="65"/>
      <c r="EF132" s="65"/>
      <c r="EG132" s="65"/>
      <c r="EH132" s="65"/>
      <c r="EI132" s="65"/>
      <c r="EJ132" s="65"/>
      <c r="EK132" s="65"/>
      <c r="EL132" s="65"/>
      <c r="EM132" s="65"/>
      <c r="EN132" s="65"/>
      <c r="EO132" s="65"/>
      <c r="EP132" s="65"/>
      <c r="EQ132" s="65"/>
      <c r="ER132" s="65"/>
      <c r="ES132" s="65"/>
      <c r="ET132" s="65"/>
      <c r="EU132" s="65"/>
      <c r="EV132" s="65"/>
      <c r="EW132" s="65"/>
      <c r="EX132" s="65"/>
      <c r="EY132" s="65"/>
      <c r="EZ132" s="65"/>
      <c r="FA132" s="65"/>
      <c r="FB132" s="65"/>
      <c r="FC132" s="65"/>
      <c r="FD132" s="65"/>
      <c r="FE132" s="65"/>
      <c r="FF132" s="65"/>
      <c r="FG132" s="65"/>
      <c r="FH132" s="65"/>
      <c r="FI132" s="65"/>
      <c r="FJ132" s="65"/>
      <c r="FK132" s="65"/>
      <c r="FL132" s="65"/>
      <c r="FM132" s="65"/>
      <c r="FN132" s="65"/>
      <c r="FO132" s="65"/>
      <c r="FP132" s="65"/>
      <c r="FQ132" s="65"/>
      <c r="FR132" s="65"/>
      <c r="FS132" s="65"/>
    </row>
    <row r="133">
      <c r="A133" t="s">
        <v>132</v>
      </c>
      <c r="B133" t="s">
        <v>125</v>
      </c>
      <c r="C133" t="s">
        <v>123</v>
      </c>
      <c r="D133" t="s">
        <v>100</v>
      </c>
      <c r="E133"/>
      <c r="F133" t="str">
        <f>$A133&amp;IF($C133&lt;&gt;"","|"&amp;$C133,"")&amp;IF($D133&lt;&gt;"","|"&amp;$D133,"")&amp;IF($E133&lt;&gt;"","|"&amp;$E133,"")</f>
      </c>
      <c r="G133" s="65" t="n">
        <v>1</v>
      </c>
      <c r="H133" s="65" t="str">
        <f>SUM($CJ133,$CW133)</f>
      </c>
      <c r="I133" s="62"/>
      <c r="J133" s="62"/>
      <c r="K133" s="62" t="n">
        <v>0.166666666666667</v>
      </c>
      <c r="L133" s="62"/>
      <c r="M133" s="62"/>
      <c r="N133" s="62"/>
      <c r="O133" s="62"/>
      <c r="P133" s="62"/>
      <c r="Q133" s="62" t="n">
        <v>0.333333333333333</v>
      </c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 t="n">
        <v>0.5</v>
      </c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5" t="str">
        <f>ROUND(SUM($CP133,$CV133),0)</f>
      </c>
      <c r="CG133" s="65" t="str">
        <f>ROUND(MAX($CP133,$CV133),0)</f>
      </c>
      <c r="CH133"/>
      <c r="CI133" s="62"/>
      <c r="CJ133" s="65" t="str">
        <f>IF(SUM($CF133)=0,"",IF(SUM($CF133)=SUM($CG133),SUM($CF133),IF(UPPER($CH133)="MAX",$CG133,IF(UPPER($CH133)="CUSTOM",MIN(MAX(ROUND($CF133+$G133*($CI133),0),$CG133),$CF133),$CF133))))</f>
      </c>
      <c r="CK133" s="65" t="str">
        <f>ROUND(SUMIFS($CW133:$FS133,$CW$14:$FS$14,"*DSD*"),0)</f>
      </c>
      <c r="CL133" s="65" t="str">
        <f>MIN_DSD</f>
      </c>
      <c r="CM133" s="65" t="str">
        <f>COUNTIFS($CW$14:$FS$14,"*DSD*",$CW133:$FS133,"&gt;0")</f>
      </c>
      <c r="CN133" t="s">
        <v>54</v>
      </c>
      <c r="CO133" s="62"/>
      <c r="CP133" s="65" t="str">
        <f>IF(SUM($CK133)=0,"",IF(OR(SUM($CK133)=SUM($CL133),AND(SUM($CK133)=ROUND(SUM($G133)*(1-SUM($I133)),0),SUM($CQ133)=0)),SUM($CK133),IF(UPPER($CN133)="MAX",$CL133,IF(UPPER($CN133)="CUSTOM",MIN(MAX(ROUND($CK133+$G133*($CO133),0),$CL133),$CK133),$CK133))))</f>
      </c>
      <c r="CQ133" s="65" t="str">
        <f>ROUND(SUMIFS($CW133:$FS133,$CW$14:$FS$14,"*TA*"),0)</f>
      </c>
      <c r="CR133" s="65" t="str">
        <f>MIN_TA</f>
      </c>
      <c r="CS133" s="65" t="str">
        <f>COUNTIFS($CW$14:$FS$14,"*TA*",$CW133:$FS133,"&gt;0")</f>
      </c>
      <c r="CT133"/>
      <c r="CU133" s="62"/>
      <c r="CV133" s="65" t="str">
        <f>IF(SUM($CQ133)=0,"",IF(OR(SUM($CQ133)=SUM($CR133),AND(SUM($CQ133)=ROUND(SUM($G133)*(1-SUM($I133)),0),SUM($CK133)=0)),SUM($CQ133),IF(UPPER($CT133)="MAX",$CR133,IF(UPPER($CT133)="CUSTOM",MIN(MAX(ROUND($CQ133+$G133*($CU133),0),$CR133),$CQ133),$CQ133))))</f>
      </c>
      <c r="CW133" s="65"/>
      <c r="CX133" s="65"/>
      <c r="CY133" s="65"/>
      <c r="CZ133" s="65"/>
      <c r="DA133" s="65"/>
      <c r="DB133" s="65"/>
      <c r="DC133" s="65"/>
      <c r="DD133" s="65"/>
      <c r="DE133" s="65"/>
      <c r="DF133" s="65"/>
      <c r="DG133" s="65"/>
      <c r="DH133" s="65"/>
      <c r="DI133" s="65"/>
      <c r="DJ133" s="65"/>
      <c r="DK133" s="65"/>
      <c r="DL133" s="65"/>
      <c r="DM133" s="65"/>
      <c r="DN133" s="65"/>
      <c r="DO133" s="65"/>
      <c r="DP133" s="65"/>
      <c r="DQ133" s="65"/>
      <c r="DR133" s="65"/>
      <c r="DS133" s="65"/>
      <c r="DT133" s="65"/>
      <c r="DU133" s="65"/>
      <c r="DV133" s="65"/>
      <c r="DW133" s="65"/>
      <c r="DX133" s="65"/>
      <c r="DY133" s="65"/>
      <c r="DZ133" s="65"/>
      <c r="EA133" s="65"/>
      <c r="EB133" s="65"/>
      <c r="EC133" s="65"/>
      <c r="ED133" s="65"/>
      <c r="EE133" s="65"/>
      <c r="EF133" s="65"/>
      <c r="EG133" s="65"/>
      <c r="EH133" s="65"/>
      <c r="EI133" s="65"/>
      <c r="EJ133" s="65"/>
      <c r="EK133" s="65"/>
      <c r="EL133" s="65"/>
      <c r="EM133" s="65"/>
      <c r="EN133" s="65"/>
      <c r="EO133" s="65"/>
      <c r="EP133" s="65"/>
      <c r="EQ133" s="65"/>
      <c r="ER133" s="65"/>
      <c r="ES133" s="65"/>
      <c r="ET133" s="65"/>
      <c r="EU133" s="65"/>
      <c r="EV133" s="65"/>
      <c r="EW133" s="65"/>
      <c r="EX133" s="65"/>
      <c r="EY133" s="65"/>
      <c r="EZ133" s="65"/>
      <c r="FA133" s="65"/>
      <c r="FB133" s="65"/>
      <c r="FC133" s="65"/>
      <c r="FD133" s="65"/>
      <c r="FE133" s="65"/>
      <c r="FF133" s="65"/>
      <c r="FG133" s="65"/>
      <c r="FH133" s="65"/>
      <c r="FI133" s="65"/>
      <c r="FJ133" s="65"/>
      <c r="FK133" s="65"/>
      <c r="FL133" s="65"/>
      <c r="FM133" s="65"/>
      <c r="FN133" s="65"/>
      <c r="FO133" s="65"/>
      <c r="FP133" s="65"/>
      <c r="FQ133" s="65"/>
      <c r="FR133" s="65"/>
      <c r="FS133" s="65"/>
    </row>
    <row r="134">
      <c r="A134" t="s">
        <v>132</v>
      </c>
      <c r="B134" t="s">
        <v>126</v>
      </c>
      <c r="C134"/>
      <c r="D134"/>
      <c r="E134" t="s">
        <v>96</v>
      </c>
      <c r="F134" t="str">
        <f>$A134&amp;IF($C134&lt;&gt;"","|"&amp;$C134,"")&amp;IF($D134&lt;&gt;"","|"&amp;$D134,"")&amp;IF($E134&lt;&gt;"","|"&amp;$E134,"")</f>
      </c>
      <c r="G134" s="65" t="n">
        <v>46</v>
      </c>
      <c r="H134" s="65" t="str">
        <f>SUM($CJ134,$CW134)</f>
      </c>
      <c r="I134" s="62"/>
      <c r="J134" s="62"/>
      <c r="K134" s="62"/>
      <c r="L134" s="62"/>
      <c r="M134" s="62"/>
      <c r="N134" s="62"/>
      <c r="O134" s="62"/>
      <c r="P134" s="62"/>
      <c r="Q134" s="62"/>
      <c r="R134" s="62" t="n">
        <v>0.899752475247525</v>
      </c>
      <c r="S134" s="62"/>
      <c r="T134" s="62"/>
      <c r="U134" s="62" t="n">
        <v>0.100247524752475</v>
      </c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2"/>
      <c r="CB134" s="62"/>
      <c r="CC134" s="62"/>
      <c r="CD134" s="62"/>
      <c r="CE134" s="62"/>
      <c r="CF134" s="65" t="str">
        <f>ROUND(SUM($CP134,$CV134),0)</f>
      </c>
      <c r="CG134" s="65" t="str">
        <f>ROUND(MAX($CP134,$CV134),0)</f>
      </c>
      <c r="CH134"/>
      <c r="CI134" s="62"/>
      <c r="CJ134" s="65" t="str">
        <f>IF(SUM($CF134)=0,"",IF(SUM($CF134)=SUM($CG134),SUM($CF134),IF(UPPER($CH134)="MAX",$CG134,IF(UPPER($CH134)="CUSTOM",MIN(MAX(ROUND($CF134+$G134*($CI134),0),$CG134),$CF134),$CF134))))</f>
      </c>
      <c r="CK134" s="65" t="str">
        <f>ROUND(SUMIFS($CW134:$FS134,$CW$14:$FS$14,"*DSD*"),0)</f>
      </c>
      <c r="CL134" s="65" t="str">
        <f>MIN_DSD</f>
      </c>
      <c r="CM134" s="65" t="str">
        <f>COUNTIFS($CW$14:$FS$14,"*DSD*",$CW134:$FS134,"&gt;0")</f>
      </c>
      <c r="CN134" t="s">
        <v>54</v>
      </c>
      <c r="CO134" s="62"/>
      <c r="CP134" s="65" t="str">
        <f>IF(SUM($CK134)=0,"",IF(OR(SUM($CK134)=SUM($CL134),AND(SUM($CK134)=ROUND(SUM($G134)*(1-SUM($I134)),0),SUM($CQ134)=0)),SUM($CK134),IF(UPPER($CN134)="MAX",$CL134,IF(UPPER($CN134)="CUSTOM",MIN(MAX(ROUND($CK134+$G134*($CO134),0),$CL134),$CK134),$CK134))))</f>
      </c>
      <c r="CQ134" s="65" t="str">
        <f>ROUND(SUMIFS($CW134:$FS134,$CW$14:$FS$14,"*TA*"),0)</f>
      </c>
      <c r="CR134" s="65" t="str">
        <f>MIN_TA</f>
      </c>
      <c r="CS134" s="65" t="str">
        <f>COUNTIFS($CW$14:$FS$14,"*TA*",$CW134:$FS134,"&gt;0")</f>
      </c>
      <c r="CT134"/>
      <c r="CU134" s="62"/>
      <c r="CV134" s="65" t="str">
        <f>IF(SUM($CQ134)=0,"",IF(OR(SUM($CQ134)=SUM($CR134),AND(SUM($CQ134)=ROUND(SUM($G134)*(1-SUM($I134)),0),SUM($CK134)=0)),SUM($CQ134),IF(UPPER($CT134)="MAX",$CR134,IF(UPPER($CT134)="CUSTOM",MIN(MAX(ROUND($CQ134+$G134*($CU134),0),$CR134),$CQ134),$CQ134))))</f>
      </c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</row>
    <row r="135">
      <c r="A135" t="s">
        <v>132</v>
      </c>
      <c r="B135" t="s">
        <v>126</v>
      </c>
      <c r="C135"/>
      <c r="D135"/>
      <c r="E135" t="s">
        <v>121</v>
      </c>
      <c r="F135" t="str">
        <f>$A135&amp;IF($C135&lt;&gt;"","|"&amp;$C135,"")&amp;IF($D135&lt;&gt;"","|"&amp;$D135,"")&amp;IF($E135&lt;&gt;"","|"&amp;$E135,"")</f>
      </c>
      <c r="G135" s="65" t="n">
        <v>23</v>
      </c>
      <c r="H135" s="65" t="str">
        <f>SUM($CJ135,$CW135)</f>
      </c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 t="n">
        <v>0.100178890876565</v>
      </c>
      <c r="V135" s="62" t="n">
        <v>0.899821109123435</v>
      </c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2"/>
      <c r="CB135" s="62"/>
      <c r="CC135" s="62"/>
      <c r="CD135" s="62"/>
      <c r="CE135" s="62"/>
      <c r="CF135" s="65" t="str">
        <f>ROUND(SUM($CP135,$CV135),0)</f>
      </c>
      <c r="CG135" s="65" t="str">
        <f>ROUND(MAX($CP135,$CV135),0)</f>
      </c>
      <c r="CH135"/>
      <c r="CI135" s="62"/>
      <c r="CJ135" s="65" t="str">
        <f>IF(SUM($CF135)=0,"",IF(SUM($CF135)=SUM($CG135),SUM($CF135),IF(UPPER($CH135)="MAX",$CG135,IF(UPPER($CH135)="CUSTOM",MIN(MAX(ROUND($CF135+$G135*($CI135),0),$CG135),$CF135),$CF135))))</f>
      </c>
      <c r="CK135" s="65" t="str">
        <f>ROUND(SUMIFS($CW135:$FS135,$CW$14:$FS$14,"*DSD*"),0)</f>
      </c>
      <c r="CL135" s="65" t="str">
        <f>MIN_DSD</f>
      </c>
      <c r="CM135" s="65" t="str">
        <f>COUNTIFS($CW$14:$FS$14,"*DSD*",$CW135:$FS135,"&gt;0")</f>
      </c>
      <c r="CN135" t="s">
        <v>54</v>
      </c>
      <c r="CO135" s="62"/>
      <c r="CP135" s="65" t="str">
        <f>IF(SUM($CK135)=0,"",IF(OR(SUM($CK135)=SUM($CL135),AND(SUM($CK135)=ROUND(SUM($G135)*(1-SUM($I135)),0),SUM($CQ135)=0)),SUM($CK135),IF(UPPER($CN135)="MAX",$CL135,IF(UPPER($CN135)="CUSTOM",MIN(MAX(ROUND($CK135+$G135*($CO135),0),$CL135),$CK135),$CK135))))</f>
      </c>
      <c r="CQ135" s="65" t="str">
        <f>ROUND(SUMIFS($CW135:$FS135,$CW$14:$FS$14,"*TA*"),0)</f>
      </c>
      <c r="CR135" s="65" t="str">
        <f>MIN_TA</f>
      </c>
      <c r="CS135" s="65" t="str">
        <f>COUNTIFS($CW$14:$FS$14,"*TA*",$CW135:$FS135,"&gt;0")</f>
      </c>
      <c r="CT135"/>
      <c r="CU135" s="62"/>
      <c r="CV135" s="65" t="str">
        <f>IF(SUM($CQ135)=0,"",IF(OR(SUM($CQ135)=SUM($CR135),AND(SUM($CQ135)=ROUND(SUM($G135)*(1-SUM($I135)),0),SUM($CK135)=0)),SUM($CQ135),IF(UPPER($CT135)="MAX",$CR135,IF(UPPER($CT135)="CUSTOM",MIN(MAX(ROUND($CQ135+$G135*($CU135),0),$CR135),$CQ135),$CQ135))))</f>
      </c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</row>
    <row r="136">
      <c r="A136" t="s">
        <v>132</v>
      </c>
      <c r="B136" t="s">
        <v>126</v>
      </c>
      <c r="C136"/>
      <c r="D136"/>
      <c r="E136" t="s">
        <v>135</v>
      </c>
      <c r="F136" t="str">
        <f>$A136&amp;IF($C136&lt;&gt;"","|"&amp;$C136,"")&amp;IF($D136&lt;&gt;"","|"&amp;$D136,"")&amp;IF($E136&lt;&gt;"","|"&amp;$E136,"")</f>
      </c>
      <c r="G136" s="65" t="n">
        <v>76</v>
      </c>
      <c r="H136" s="65" t="str">
        <f>SUM($CJ136,$CW136)</f>
      </c>
      <c r="I136" s="62"/>
      <c r="J136" s="62"/>
      <c r="K136" s="62"/>
      <c r="L136" s="62"/>
      <c r="M136" s="62"/>
      <c r="N136" s="62"/>
      <c r="O136" s="62"/>
      <c r="P136" s="62"/>
      <c r="Q136" s="62" t="n">
        <v>0.799019607843137</v>
      </c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 t="n">
        <v>1</v>
      </c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2"/>
      <c r="CB136" s="62"/>
      <c r="CC136" s="62"/>
      <c r="CD136" s="62"/>
      <c r="CE136" s="62"/>
      <c r="CF136" s="65" t="str">
        <f>ROUND(SUM($CP136,$CV136),0)</f>
      </c>
      <c r="CG136" s="65" t="str">
        <f>ROUND(MAX($CP136,$CV136),0)</f>
      </c>
      <c r="CH136"/>
      <c r="CI136" s="62"/>
      <c r="CJ136" s="65" t="str">
        <f>IF(SUM($CF136)=0,"",IF(SUM($CF136)=SUM($CG136),SUM($CF136),IF(UPPER($CH136)="MAX",$CG136,IF(UPPER($CH136)="CUSTOM",MIN(MAX(ROUND($CF136+$G136*($CI136),0),$CG136),$CF136),$CF136))))</f>
      </c>
      <c r="CK136" s="65" t="str">
        <f>ROUND(SUMIFS($CW136:$FS136,$CW$14:$FS$14,"*DSD*"),0)</f>
      </c>
      <c r="CL136" s="65" t="str">
        <f>MIN_DSD</f>
      </c>
      <c r="CM136" s="65" t="str">
        <f>COUNTIFS($CW$14:$FS$14,"*DSD*",$CW136:$FS136,"&gt;0")</f>
      </c>
      <c r="CN136" t="s">
        <v>55</v>
      </c>
      <c r="CO136" s="62" t="n">
        <v>-0.799019607843137</v>
      </c>
      <c r="CP136" s="65" t="str">
        <f>IF(SUM($CK136)=0,"",IF(OR(SUM($CK136)=SUM($CL136),AND(SUM($CK136)=ROUND(SUM($G136)*(1-SUM($I136)),0),SUM($CQ136)=0)),SUM($CK136),IF(UPPER($CN136)="MAX",$CL136,IF(UPPER($CN136)="CUSTOM",MIN(MAX(ROUND($CK136+$G136*($CO136),0),$CL136),$CK136),$CK136))))</f>
      </c>
      <c r="CQ136" s="65" t="str">
        <f>ROUND(SUMIFS($CW136:$FS136,$CW$14:$FS$14,"*TA*"),0)</f>
      </c>
      <c r="CR136" s="65" t="str">
        <f>MIN_TA</f>
      </c>
      <c r="CS136" s="65" t="str">
        <f>COUNTIFS($CW$14:$FS$14,"*TA*",$CW136:$FS136,"&gt;0")</f>
      </c>
      <c r="CT136"/>
      <c r="CU136" s="62"/>
      <c r="CV136" s="65" t="str">
        <f>IF(SUM($CQ136)=0,"",IF(OR(SUM($CQ136)=SUM($CR136),AND(SUM($CQ136)=ROUND(SUM($G136)*(1-SUM($I136)),0),SUM($CK136)=0)),SUM($CQ136),IF(UPPER($CT136)="MAX",$CR136,IF(UPPER($CT136)="CUSTOM",MIN(MAX(ROUND($CQ136+$G136*($CU136),0),$CR136),$CQ136),$CQ136))))</f>
      </c>
      <c r="CW136" s="65"/>
      <c r="CX136" s="65"/>
      <c r="CY136" s="65"/>
      <c r="CZ136" s="65"/>
      <c r="DA136" s="65"/>
      <c r="DB136" s="65"/>
      <c r="DC136" s="65"/>
      <c r="DD136" s="65"/>
      <c r="DE136" s="65"/>
      <c r="DF136" s="65"/>
      <c r="DG136" s="65"/>
      <c r="DH136" s="65"/>
      <c r="DI136" s="65"/>
      <c r="DJ136" s="65"/>
      <c r="DK136" s="65"/>
      <c r="DL136" s="65"/>
      <c r="DM136" s="65"/>
      <c r="DN136" s="65"/>
      <c r="DO136" s="65"/>
      <c r="DP136" s="65"/>
      <c r="DQ136" s="65"/>
      <c r="DR136" s="65"/>
      <c r="DS136" s="65"/>
      <c r="DT136" s="65"/>
      <c r="DU136" s="65"/>
      <c r="DV136" s="65"/>
      <c r="DW136" s="65"/>
      <c r="DX136" s="65"/>
      <c r="DY136" s="65"/>
      <c r="DZ136" s="65"/>
      <c r="EA136" s="65"/>
      <c r="EB136" s="65"/>
      <c r="EC136" s="65"/>
      <c r="ED136" s="65"/>
      <c r="EE136" s="65"/>
      <c r="EF136" s="65"/>
      <c r="EG136" s="65"/>
      <c r="EH136" s="65"/>
      <c r="EI136" s="65"/>
      <c r="EJ136" s="65"/>
      <c r="EK136" s="65"/>
      <c r="EL136" s="65"/>
      <c r="EM136" s="65"/>
      <c r="EN136" s="65"/>
      <c r="EO136" s="65"/>
      <c r="EP136" s="65"/>
      <c r="EQ136" s="65"/>
      <c r="ER136" s="65"/>
      <c r="ES136" s="65"/>
      <c r="ET136" s="65"/>
      <c r="EU136" s="65"/>
      <c r="EV136" s="65"/>
      <c r="EW136" s="65"/>
      <c r="EX136" s="65"/>
      <c r="EY136" s="65"/>
      <c r="EZ136" s="65"/>
      <c r="FA136" s="65"/>
      <c r="FB136" s="65"/>
      <c r="FC136" s="65"/>
      <c r="FD136" s="65"/>
      <c r="FE136" s="65"/>
      <c r="FF136" s="65"/>
      <c r="FG136" s="65"/>
      <c r="FH136" s="65"/>
      <c r="FI136" s="65"/>
      <c r="FJ136" s="65"/>
      <c r="FK136" s="65"/>
      <c r="FL136" s="65"/>
      <c r="FM136" s="65"/>
      <c r="FN136" s="65"/>
      <c r="FO136" s="65"/>
      <c r="FP136" s="65"/>
      <c r="FQ136" s="65"/>
      <c r="FR136" s="65"/>
      <c r="FS136" s="65"/>
    </row>
    <row r="137">
      <c r="A137" t="s">
        <v>132</v>
      </c>
      <c r="B137" t="s">
        <v>126</v>
      </c>
      <c r="C137"/>
      <c r="D137"/>
      <c r="E137" t="s">
        <v>145</v>
      </c>
      <c r="F137" t="str">
        <f>$A137&amp;IF($C137&lt;&gt;"","|"&amp;$C137,"")&amp;IF($D137&lt;&gt;"","|"&amp;$D137,"")&amp;IF($E137&lt;&gt;"","|"&amp;$E137,"")</f>
      </c>
      <c r="G137" s="65" t="n">
        <v>6</v>
      </c>
      <c r="H137" s="65" t="str">
        <f>SUM($CJ137,$CW137)</f>
      </c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 t="n">
        <v>0.0930232558139535</v>
      </c>
      <c r="V137" s="62" t="n">
        <v>0.906976744186046</v>
      </c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5" t="str">
        <f>ROUND(SUM($CP137,$CV137),0)</f>
      </c>
      <c r="CG137" s="65" t="str">
        <f>ROUND(MAX($CP137,$CV137),0)</f>
      </c>
      <c r="CH137"/>
      <c r="CI137" s="62"/>
      <c r="CJ137" s="65" t="str">
        <f>IF(SUM($CF137)=0,"",IF(SUM($CF137)=SUM($CG137),SUM($CF137),IF(UPPER($CH137)="MAX",$CG137,IF(UPPER($CH137)="CUSTOM",MIN(MAX(ROUND($CF137+$G137*($CI137),0),$CG137),$CF137),$CF137))))</f>
      </c>
      <c r="CK137" s="65" t="str">
        <f>ROUND(SUMIFS($CW137:$FS137,$CW$14:$FS$14,"*DSD*"),0)</f>
      </c>
      <c r="CL137" s="65" t="str">
        <f>MIN_DSD</f>
      </c>
      <c r="CM137" s="65" t="str">
        <f>COUNTIFS($CW$14:$FS$14,"*DSD*",$CW137:$FS137,"&gt;0")</f>
      </c>
      <c r="CN137" t="s">
        <v>54</v>
      </c>
      <c r="CO137" s="62"/>
      <c r="CP137" s="65" t="str">
        <f>IF(SUM($CK137)=0,"",IF(OR(SUM($CK137)=SUM($CL137),AND(SUM($CK137)=ROUND(SUM($G137)*(1-SUM($I137)),0),SUM($CQ137)=0)),SUM($CK137),IF(UPPER($CN137)="MAX",$CL137,IF(UPPER($CN137)="CUSTOM",MIN(MAX(ROUND($CK137+$G137*($CO137),0),$CL137),$CK137),$CK137))))</f>
      </c>
      <c r="CQ137" s="65" t="str">
        <f>ROUND(SUMIFS($CW137:$FS137,$CW$14:$FS$14,"*TA*"),0)</f>
      </c>
      <c r="CR137" s="65" t="str">
        <f>MIN_TA</f>
      </c>
      <c r="CS137" s="65" t="str">
        <f>COUNTIFS($CW$14:$FS$14,"*TA*",$CW137:$FS137,"&gt;0")</f>
      </c>
      <c r="CT137"/>
      <c r="CU137" s="62"/>
      <c r="CV137" s="65" t="str">
        <f>IF(SUM($CQ137)=0,"",IF(OR(SUM($CQ137)=SUM($CR137),AND(SUM($CQ137)=ROUND(SUM($G137)*(1-SUM($I137)),0),SUM($CK137)=0)),SUM($CQ137),IF(UPPER($CT137)="MAX",$CR137,IF(UPPER($CT137)="CUSTOM",MIN(MAX(ROUND($CQ137+$G137*($CU137),0),$CR137),$CQ137),$CQ137))))</f>
      </c>
      <c r="CW137" s="65"/>
      <c r="CX137" s="65"/>
      <c r="CY137" s="65"/>
      <c r="CZ137" s="65"/>
      <c r="DA137" s="65"/>
      <c r="DB137" s="65"/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65"/>
      <c r="DP137" s="65"/>
      <c r="DQ137" s="65"/>
      <c r="DR137" s="65"/>
      <c r="DS137" s="65"/>
      <c r="DT137" s="65"/>
      <c r="DU137" s="65"/>
      <c r="DV137" s="65"/>
      <c r="DW137" s="65"/>
      <c r="DX137" s="65"/>
      <c r="DY137" s="65"/>
      <c r="DZ137" s="65"/>
      <c r="EA137" s="65"/>
      <c r="EB137" s="65"/>
      <c r="EC137" s="65"/>
      <c r="ED137" s="65"/>
      <c r="EE137" s="65"/>
      <c r="EF137" s="65"/>
      <c r="EG137" s="65"/>
      <c r="EH137" s="65"/>
      <c r="EI137" s="65"/>
      <c r="EJ137" s="65"/>
      <c r="EK137" s="65"/>
      <c r="EL137" s="65"/>
      <c r="EM137" s="65"/>
      <c r="EN137" s="65"/>
      <c r="EO137" s="65"/>
      <c r="EP137" s="65"/>
      <c r="EQ137" s="65"/>
      <c r="ER137" s="65"/>
      <c r="ES137" s="65"/>
      <c r="ET137" s="65"/>
      <c r="EU137" s="65"/>
      <c r="EV137" s="65"/>
      <c r="EW137" s="65"/>
      <c r="EX137" s="65"/>
      <c r="EY137" s="65"/>
      <c r="EZ137" s="65"/>
      <c r="FA137" s="65"/>
      <c r="FB137" s="65"/>
      <c r="FC137" s="65"/>
      <c r="FD137" s="65"/>
      <c r="FE137" s="65"/>
      <c r="FF137" s="65"/>
      <c r="FG137" s="65"/>
      <c r="FH137" s="65"/>
      <c r="FI137" s="65"/>
      <c r="FJ137" s="65"/>
      <c r="FK137" s="65"/>
      <c r="FL137" s="65"/>
      <c r="FM137" s="65"/>
      <c r="FN137" s="65"/>
      <c r="FO137" s="65"/>
      <c r="FP137" s="65"/>
      <c r="FQ137" s="65"/>
      <c r="FR137" s="65"/>
      <c r="FS137" s="65"/>
    </row>
    <row r="138">
      <c r="A138" t="s">
        <v>132</v>
      </c>
      <c r="B138" t="s">
        <v>127</v>
      </c>
      <c r="C138" t="s">
        <v>103</v>
      </c>
      <c r="D138" t="s">
        <v>99</v>
      </c>
      <c r="E138"/>
      <c r="F138" t="str">
        <f>$A138&amp;IF($C138&lt;&gt;"","|"&amp;$C138,"")&amp;IF($D138&lt;&gt;"","|"&amp;$D138,"")&amp;IF($E138&lt;&gt;"","|"&amp;$E138,"")</f>
      </c>
      <c r="G138" s="65" t="n">
        <v>56</v>
      </c>
      <c r="H138" s="65" t="str">
        <f>SUM($CJ138,$CW138)</f>
      </c>
      <c r="I138" s="62"/>
      <c r="J138" s="62"/>
      <c r="K138" s="62" t="n">
        <v>0.2</v>
      </c>
      <c r="L138" s="62"/>
      <c r="M138" s="62"/>
      <c r="N138" s="62"/>
      <c r="O138" s="62"/>
      <c r="P138" s="62"/>
      <c r="Q138" s="62" t="n">
        <v>0.616071428571429</v>
      </c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 t="n">
        <v>0.0303571428571429</v>
      </c>
      <c r="AD138" s="62"/>
      <c r="AE138" s="62"/>
      <c r="AF138" s="62"/>
      <c r="AG138" s="62" t="n">
        <v>0.769642857142857</v>
      </c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  <c r="CF138" s="65" t="str">
        <f>ROUND(SUM($CP138,$CV138),0)</f>
      </c>
      <c r="CG138" s="65" t="str">
        <f>ROUND(MAX($CP138,$CV138),0)</f>
      </c>
      <c r="CH138" t="s">
        <v>56</v>
      </c>
      <c r="CI138" s="62"/>
      <c r="CJ138" s="65" t="str">
        <f>IF(SUM($CF138)=0,"",IF(SUM($CF138)=SUM($CG138),SUM($CF138),IF(UPPER($CH138)="MAX",$CG138,IF(UPPER($CH138)="CUSTOM",MIN(MAX(ROUND($CF138+$G138*($CI138),0),$CG138),$CF138),$CF138))))</f>
      </c>
      <c r="CK138" s="65" t="str">
        <f>ROUND(SUMIFS($CW138:$FS138,$CW$14:$FS$14,"*DSD*"),0)</f>
      </c>
      <c r="CL138" s="65" t="str">
        <f>MIN_DSD</f>
      </c>
      <c r="CM138" s="65" t="str">
        <f>COUNTIFS($CW$14:$FS$14,"*DSD*",$CW138:$FS138,"&gt;0")</f>
      </c>
      <c r="CN138" t="s">
        <v>56</v>
      </c>
      <c r="CO138" s="62" t="n">
        <v>-0.616071428571429</v>
      </c>
      <c r="CP138" s="65" t="str">
        <f>IF(SUM($CK138)=0,"",IF(OR(SUM($CK138)=SUM($CL138),AND(SUM($CK138)=ROUND(SUM($G138)*(1-SUM($I138)),0),SUM($CQ138)=0)),SUM($CK138),IF(UPPER($CN138)="MAX",$CL138,IF(UPPER($CN138)="CUSTOM",MIN(MAX(ROUND($CK138+$G138*($CO138),0),$CL138),$CK138),$CK138))))</f>
      </c>
      <c r="CQ138" s="65" t="str">
        <f>ROUND(SUMIFS($CW138:$FS138,$CW$14:$FS$14,"*TA*"),0)</f>
      </c>
      <c r="CR138" s="65" t="str">
        <f>MIN_TA</f>
      </c>
      <c r="CS138" s="65" t="str">
        <f>COUNTIFS($CW$14:$FS$14,"*TA*",$CW138:$FS138,"&gt;0")</f>
      </c>
      <c r="CT138"/>
      <c r="CU138" s="62"/>
      <c r="CV138" s="65" t="str">
        <f>IF(SUM($CQ138)=0,"",IF(OR(SUM($CQ138)=SUM($CR138),AND(SUM($CQ138)=ROUND(SUM($G138)*(1-SUM($I138)),0),SUM($CK138)=0)),SUM($CQ138),IF(UPPER($CT138)="MAX",$CR138,IF(UPPER($CT138)="CUSTOM",MIN(MAX(ROUND($CQ138+$G138*($CU138),0),$CR138),$CQ138),$CQ138))))</f>
      </c>
      <c r="CW138" s="65"/>
      <c r="CX138" s="65"/>
      <c r="CY138" s="65"/>
      <c r="CZ138" s="65"/>
      <c r="DA138" s="65"/>
      <c r="DB138" s="65"/>
      <c r="DC138" s="65"/>
      <c r="DD138" s="65"/>
      <c r="DE138" s="65"/>
      <c r="DF138" s="65"/>
      <c r="DG138" s="65"/>
      <c r="DH138" s="65"/>
      <c r="DI138" s="65"/>
      <c r="DJ138" s="65"/>
      <c r="DK138" s="65"/>
      <c r="DL138" s="65"/>
      <c r="DM138" s="65"/>
      <c r="DN138" s="65"/>
      <c r="DO138" s="65"/>
      <c r="DP138" s="65"/>
      <c r="DQ138" s="65"/>
      <c r="DR138" s="65"/>
      <c r="DS138" s="65"/>
      <c r="DT138" s="65"/>
      <c r="DU138" s="65"/>
      <c r="DV138" s="65"/>
      <c r="DW138" s="65"/>
      <c r="DX138" s="65"/>
      <c r="DY138" s="65"/>
      <c r="DZ138" s="65"/>
      <c r="EA138" s="65"/>
      <c r="EB138" s="65"/>
      <c r="EC138" s="65"/>
      <c r="ED138" s="65"/>
      <c r="EE138" s="65"/>
      <c r="EF138" s="65"/>
      <c r="EG138" s="65"/>
      <c r="EH138" s="65"/>
      <c r="EI138" s="65"/>
      <c r="EJ138" s="65"/>
      <c r="EK138" s="65"/>
      <c r="EL138" s="65"/>
      <c r="EM138" s="65"/>
      <c r="EN138" s="65"/>
      <c r="EO138" s="65"/>
      <c r="EP138" s="65"/>
      <c r="EQ138" s="65"/>
      <c r="ER138" s="65"/>
      <c r="ES138" s="65"/>
      <c r="ET138" s="65"/>
      <c r="EU138" s="65"/>
      <c r="EV138" s="65"/>
      <c r="EW138" s="65"/>
      <c r="EX138" s="65"/>
      <c r="EY138" s="65"/>
      <c r="EZ138" s="65"/>
      <c r="FA138" s="65"/>
      <c r="FB138" s="65"/>
      <c r="FC138" s="65"/>
      <c r="FD138" s="65"/>
      <c r="FE138" s="65"/>
      <c r="FF138" s="65"/>
      <c r="FG138" s="65"/>
      <c r="FH138" s="65"/>
      <c r="FI138" s="65"/>
      <c r="FJ138" s="65"/>
      <c r="FK138" s="65"/>
      <c r="FL138" s="65"/>
      <c r="FM138" s="65"/>
      <c r="FN138" s="65"/>
      <c r="FO138" s="65"/>
      <c r="FP138" s="65"/>
      <c r="FQ138" s="65"/>
      <c r="FR138" s="65"/>
      <c r="FS138" s="65"/>
    </row>
    <row r="139">
      <c r="A139" t="s">
        <v>132</v>
      </c>
      <c r="B139" t="s">
        <v>127</v>
      </c>
      <c r="C139" t="s">
        <v>103</v>
      </c>
      <c r="D139" t="s">
        <v>100</v>
      </c>
      <c r="E139"/>
      <c r="F139" t="str">
        <f>$A139&amp;IF($C139&lt;&gt;"","|"&amp;$C139,"")&amp;IF($D139&lt;&gt;"","|"&amp;$D139,"")&amp;IF($E139&lt;&gt;"","|"&amp;$E139,"")</f>
      </c>
      <c r="G139" s="65" t="n">
        <v>162</v>
      </c>
      <c r="H139" s="65" t="str">
        <f>SUM($CJ139,$CW139)</f>
      </c>
      <c r="I139" s="62"/>
      <c r="J139" s="62"/>
      <c r="K139" s="62" t="n">
        <v>0.199637023593466</v>
      </c>
      <c r="L139" s="62"/>
      <c r="M139" s="62"/>
      <c r="N139" s="62"/>
      <c r="O139" s="62"/>
      <c r="P139" s="62"/>
      <c r="Q139" s="62" t="n">
        <v>0.616152450090744</v>
      </c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 t="n">
        <v>0.02994555353902</v>
      </c>
      <c r="AD139" s="62"/>
      <c r="AE139" s="62"/>
      <c r="AF139" s="62"/>
      <c r="AG139" s="62" t="n">
        <v>0.770417422867514</v>
      </c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2"/>
      <c r="CB139" s="62"/>
      <c r="CC139" s="62"/>
      <c r="CD139" s="62"/>
      <c r="CE139" s="62"/>
      <c r="CF139" s="65" t="str">
        <f>ROUND(SUM($CP139,$CV139),0)</f>
      </c>
      <c r="CG139" s="65" t="str">
        <f>ROUND(MAX($CP139,$CV139),0)</f>
      </c>
      <c r="CH139" t="s">
        <v>56</v>
      </c>
      <c r="CI139" s="62"/>
      <c r="CJ139" s="65" t="str">
        <f>IF(SUM($CF139)=0,"",IF(SUM($CF139)=SUM($CG139),SUM($CF139),IF(UPPER($CH139)="MAX",$CG139,IF(UPPER($CH139)="CUSTOM",MIN(MAX(ROUND($CF139+$G139*($CI139),0),$CG139),$CF139),$CF139))))</f>
      </c>
      <c r="CK139" s="65" t="str">
        <f>ROUND(SUMIFS($CW139:$FS139,$CW$14:$FS$14,"*DSD*"),0)</f>
      </c>
      <c r="CL139" s="65" t="str">
        <f>MIN_DSD</f>
      </c>
      <c r="CM139" s="65" t="str">
        <f>COUNTIFS($CW$14:$FS$14,"*DSD*",$CW139:$FS139,"&gt;0")</f>
      </c>
      <c r="CN139" t="s">
        <v>56</v>
      </c>
      <c r="CO139" s="62" t="n">
        <v>-0.616152450090744</v>
      </c>
      <c r="CP139" s="65" t="str">
        <f>IF(SUM($CK139)=0,"",IF(OR(SUM($CK139)=SUM($CL139),AND(SUM($CK139)=ROUND(SUM($G139)*(1-SUM($I139)),0),SUM($CQ139)=0)),SUM($CK139),IF(UPPER($CN139)="MAX",$CL139,IF(UPPER($CN139)="CUSTOM",MIN(MAX(ROUND($CK139+$G139*($CO139),0),$CL139),$CK139),$CK139))))</f>
      </c>
      <c r="CQ139" s="65" t="str">
        <f>ROUND(SUMIFS($CW139:$FS139,$CW$14:$FS$14,"*TA*"),0)</f>
      </c>
      <c r="CR139" s="65" t="str">
        <f>MIN_TA</f>
      </c>
      <c r="CS139" s="65" t="str">
        <f>COUNTIFS($CW$14:$FS$14,"*TA*",$CW139:$FS139,"&gt;0")</f>
      </c>
      <c r="CT139"/>
      <c r="CU139" s="62"/>
      <c r="CV139" s="65" t="str">
        <f>IF(SUM($CQ139)=0,"",IF(OR(SUM($CQ139)=SUM($CR139),AND(SUM($CQ139)=ROUND(SUM($G139)*(1-SUM($I139)),0),SUM($CK139)=0)),SUM($CQ139),IF(UPPER($CT139)="MAX",$CR139,IF(UPPER($CT139)="CUSTOM",MIN(MAX(ROUND($CQ139+$G139*($CU139),0),$CR139),$CQ139),$CQ139))))</f>
      </c>
      <c r="CW139" s="65"/>
      <c r="CX139" s="65"/>
      <c r="CY139" s="65"/>
      <c r="CZ139" s="65"/>
      <c r="DA139" s="65"/>
      <c r="DB139" s="65"/>
      <c r="DC139" s="65"/>
      <c r="DD139" s="65"/>
      <c r="DE139" s="65"/>
      <c r="DF139" s="65"/>
      <c r="DG139" s="65"/>
      <c r="DH139" s="65"/>
      <c r="DI139" s="65"/>
      <c r="DJ139" s="65"/>
      <c r="DK139" s="65"/>
      <c r="DL139" s="65"/>
      <c r="DM139" s="65"/>
      <c r="DN139" s="65"/>
      <c r="DO139" s="65"/>
      <c r="DP139" s="65"/>
      <c r="DQ139" s="65"/>
      <c r="DR139" s="65"/>
      <c r="DS139" s="65"/>
      <c r="DT139" s="65"/>
      <c r="DU139" s="65"/>
      <c r="DV139" s="65"/>
      <c r="DW139" s="65"/>
      <c r="DX139" s="65"/>
      <c r="DY139" s="65"/>
      <c r="DZ139" s="65"/>
      <c r="EA139" s="65"/>
      <c r="EB139" s="65"/>
      <c r="EC139" s="65"/>
      <c r="ED139" s="65"/>
      <c r="EE139" s="65"/>
      <c r="EF139" s="65"/>
      <c r="EG139" s="65"/>
      <c r="EH139" s="65"/>
      <c r="EI139" s="65"/>
      <c r="EJ139" s="65"/>
      <c r="EK139" s="65"/>
      <c r="EL139" s="65"/>
      <c r="EM139" s="65"/>
      <c r="EN139" s="65"/>
      <c r="EO139" s="65"/>
      <c r="EP139" s="65"/>
      <c r="EQ139" s="65"/>
      <c r="ER139" s="65"/>
      <c r="ES139" s="65"/>
      <c r="ET139" s="65"/>
      <c r="EU139" s="65"/>
      <c r="EV139" s="65"/>
      <c r="EW139" s="65"/>
      <c r="EX139" s="65"/>
      <c r="EY139" s="65"/>
      <c r="EZ139" s="65"/>
      <c r="FA139" s="65"/>
      <c r="FB139" s="65"/>
      <c r="FC139" s="65"/>
      <c r="FD139" s="65"/>
      <c r="FE139" s="65"/>
      <c r="FF139" s="65"/>
      <c r="FG139" s="65"/>
      <c r="FH139" s="65"/>
      <c r="FI139" s="65"/>
      <c r="FJ139" s="65"/>
      <c r="FK139" s="65"/>
      <c r="FL139" s="65"/>
      <c r="FM139" s="65"/>
      <c r="FN139" s="65"/>
      <c r="FO139" s="65"/>
      <c r="FP139" s="65"/>
      <c r="FQ139" s="65"/>
      <c r="FR139" s="65"/>
      <c r="FS139" s="65"/>
    </row>
    <row r="140">
      <c r="A140" t="s">
        <v>132</v>
      </c>
      <c r="B140" t="s">
        <v>127</v>
      </c>
      <c r="C140" t="s">
        <v>123</v>
      </c>
      <c r="D140" t="s">
        <v>99</v>
      </c>
      <c r="E140"/>
      <c r="F140" t="str">
        <f>$A140&amp;IF($C140&lt;&gt;"","|"&amp;$C140,"")&amp;IF($D140&lt;&gt;"","|"&amp;$D140,"")&amp;IF($E140&lt;&gt;"","|"&amp;$E140,"")</f>
      </c>
      <c r="G140" s="65" t="n">
        <v>1</v>
      </c>
      <c r="H140" s="65" t="str">
        <f>SUM($CJ140,$CW140)</f>
      </c>
      <c r="I140" s="62"/>
      <c r="J140" s="62"/>
      <c r="K140" s="62" t="n">
        <v>0.25</v>
      </c>
      <c r="L140" s="62"/>
      <c r="M140" s="62"/>
      <c r="N140" s="62"/>
      <c r="O140" s="62"/>
      <c r="P140" s="62"/>
      <c r="Q140" s="62" t="n">
        <v>0.625</v>
      </c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 t="n">
        <v>0.75</v>
      </c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2"/>
      <c r="CB140" s="62"/>
      <c r="CC140" s="62"/>
      <c r="CD140" s="62"/>
      <c r="CE140" s="62"/>
      <c r="CF140" s="65" t="str">
        <f>ROUND(SUM($CP140,$CV140),0)</f>
      </c>
      <c r="CG140" s="65" t="str">
        <f>ROUND(MAX($CP140,$CV140),0)</f>
      </c>
      <c r="CH140"/>
      <c r="CI140" s="62"/>
      <c r="CJ140" s="65" t="str">
        <f>IF(SUM($CF140)=0,"",IF(SUM($CF140)=SUM($CG140),SUM($CF140),IF(UPPER($CH140)="MAX",$CG140,IF(UPPER($CH140)="CUSTOM",MIN(MAX(ROUND($CF140+$G140*($CI140),0),$CG140),$CF140),$CF140))))</f>
      </c>
      <c r="CK140" s="65" t="str">
        <f>ROUND(SUMIFS($CW140:$FS140,$CW$14:$FS$14,"*DSD*"),0)</f>
      </c>
      <c r="CL140" s="65" t="str">
        <f>MIN_DSD</f>
      </c>
      <c r="CM140" s="65" t="str">
        <f>COUNTIFS($CW$14:$FS$14,"*DSD*",$CW140:$FS140,"&gt;0")</f>
      </c>
      <c r="CN140" t="s">
        <v>56</v>
      </c>
      <c r="CO140" s="62" t="n">
        <v>-0.625</v>
      </c>
      <c r="CP140" s="65" t="str">
        <f>IF(SUM($CK140)=0,"",IF(OR(SUM($CK140)=SUM($CL140),AND(SUM($CK140)=ROUND(SUM($G140)*(1-SUM($I140)),0),SUM($CQ140)=0)),SUM($CK140),IF(UPPER($CN140)="MAX",$CL140,IF(UPPER($CN140)="CUSTOM",MIN(MAX(ROUND($CK140+$G140*($CO140),0),$CL140),$CK140),$CK140))))</f>
      </c>
      <c r="CQ140" s="65" t="str">
        <f>ROUND(SUMIFS($CW140:$FS140,$CW$14:$FS$14,"*TA*"),0)</f>
      </c>
      <c r="CR140" s="65" t="str">
        <f>MIN_TA</f>
      </c>
      <c r="CS140" s="65" t="str">
        <f>COUNTIFS($CW$14:$FS$14,"*TA*",$CW140:$FS140,"&gt;0")</f>
      </c>
      <c r="CT140"/>
      <c r="CU140" s="62"/>
      <c r="CV140" s="65" t="str">
        <f>IF(SUM($CQ140)=0,"",IF(OR(SUM($CQ140)=SUM($CR140),AND(SUM($CQ140)=ROUND(SUM($G140)*(1-SUM($I140)),0),SUM($CK140)=0)),SUM($CQ140),IF(UPPER($CT140)="MAX",$CR140,IF(UPPER($CT140)="CUSTOM",MIN(MAX(ROUND($CQ140+$G140*($CU140),0),$CR140),$CQ140),$CQ140))))</f>
      </c>
      <c r="CW140" s="65"/>
      <c r="CX140" s="65"/>
      <c r="CY140" s="65"/>
      <c r="CZ140" s="65"/>
      <c r="DA140" s="65"/>
      <c r="DB140" s="65"/>
      <c r="DC140" s="65"/>
      <c r="DD140" s="65"/>
      <c r="DE140" s="65"/>
      <c r="DF140" s="65"/>
      <c r="DG140" s="65"/>
      <c r="DH140" s="65"/>
      <c r="DI140" s="65"/>
      <c r="DJ140" s="65"/>
      <c r="DK140" s="65"/>
      <c r="DL140" s="65"/>
      <c r="DM140" s="65"/>
      <c r="DN140" s="65"/>
      <c r="DO140" s="65"/>
      <c r="DP140" s="65"/>
      <c r="DQ140" s="65"/>
      <c r="DR140" s="65"/>
      <c r="DS140" s="65"/>
      <c r="DT140" s="65"/>
      <c r="DU140" s="65"/>
      <c r="DV140" s="65"/>
      <c r="DW140" s="65"/>
      <c r="DX140" s="65"/>
      <c r="DY140" s="65"/>
      <c r="DZ140" s="65"/>
      <c r="EA140" s="65"/>
      <c r="EB140" s="65"/>
      <c r="EC140" s="65"/>
      <c r="ED140" s="65"/>
      <c r="EE140" s="65"/>
      <c r="EF140" s="65"/>
      <c r="EG140" s="65"/>
      <c r="EH140" s="65"/>
      <c r="EI140" s="65"/>
      <c r="EJ140" s="65"/>
      <c r="EK140" s="65"/>
      <c r="EL140" s="65"/>
      <c r="EM140" s="65"/>
      <c r="EN140" s="65"/>
      <c r="EO140" s="65"/>
      <c r="EP140" s="65"/>
      <c r="EQ140" s="65"/>
      <c r="ER140" s="65"/>
      <c r="ES140" s="65"/>
      <c r="ET140" s="65"/>
      <c r="EU140" s="65"/>
      <c r="EV140" s="65"/>
      <c r="EW140" s="65"/>
      <c r="EX140" s="65"/>
      <c r="EY140" s="65"/>
      <c r="EZ140" s="65"/>
      <c r="FA140" s="65"/>
      <c r="FB140" s="65"/>
      <c r="FC140" s="65"/>
      <c r="FD140" s="65"/>
      <c r="FE140" s="65"/>
      <c r="FF140" s="65"/>
      <c r="FG140" s="65"/>
      <c r="FH140" s="65"/>
      <c r="FI140" s="65"/>
      <c r="FJ140" s="65"/>
      <c r="FK140" s="65"/>
      <c r="FL140" s="65"/>
      <c r="FM140" s="65"/>
      <c r="FN140" s="65"/>
      <c r="FO140" s="65"/>
      <c r="FP140" s="65"/>
      <c r="FQ140" s="65"/>
      <c r="FR140" s="65"/>
      <c r="FS140" s="65"/>
    </row>
    <row r="141">
      <c r="A141" t="s">
        <v>132</v>
      </c>
      <c r="B141" t="s">
        <v>127</v>
      </c>
      <c r="C141" t="s">
        <v>123</v>
      </c>
      <c r="D141" t="s">
        <v>100</v>
      </c>
      <c r="E141"/>
      <c r="F141" t="str">
        <f>$A141&amp;IF($C141&lt;&gt;"","|"&amp;$C141,"")&amp;IF($D141&lt;&gt;"","|"&amp;$D141,"")&amp;IF($E141&lt;&gt;"","|"&amp;$E141,"")</f>
      </c>
      <c r="G141" s="65" t="n">
        <v>1</v>
      </c>
      <c r="H141" s="65" t="str">
        <f>SUM($CJ141,$CW141)</f>
      </c>
      <c r="I141" s="62"/>
      <c r="J141" s="62"/>
      <c r="K141" s="62" t="n">
        <v>0.25</v>
      </c>
      <c r="L141" s="62"/>
      <c r="M141" s="62"/>
      <c r="N141" s="62"/>
      <c r="O141" s="62"/>
      <c r="P141" s="62"/>
      <c r="Q141" s="62" t="n">
        <v>0.625</v>
      </c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 t="n">
        <v>0.75</v>
      </c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5" t="str">
        <f>ROUND(SUM($CP141,$CV141),0)</f>
      </c>
      <c r="CG141" s="65" t="str">
        <f>ROUND(MAX($CP141,$CV141),0)</f>
      </c>
      <c r="CH141"/>
      <c r="CI141" s="62"/>
      <c r="CJ141" s="65" t="str">
        <f>IF(SUM($CF141)=0,"",IF(SUM($CF141)=SUM($CG141),SUM($CF141),IF(UPPER($CH141)="MAX",$CG141,IF(UPPER($CH141)="CUSTOM",MIN(MAX(ROUND($CF141+$G141*($CI141),0),$CG141),$CF141),$CF141))))</f>
      </c>
      <c r="CK141" s="65" t="str">
        <f>ROUND(SUMIFS($CW141:$FS141,$CW$14:$FS$14,"*DSD*"),0)</f>
      </c>
      <c r="CL141" s="65" t="str">
        <f>MIN_DSD</f>
      </c>
      <c r="CM141" s="65" t="str">
        <f>COUNTIFS($CW$14:$FS$14,"*DSD*",$CW141:$FS141,"&gt;0")</f>
      </c>
      <c r="CN141" t="s">
        <v>56</v>
      </c>
      <c r="CO141" s="62" t="n">
        <v>-0.625</v>
      </c>
      <c r="CP141" s="65" t="str">
        <f>IF(SUM($CK141)=0,"",IF(OR(SUM($CK141)=SUM($CL141),AND(SUM($CK141)=ROUND(SUM($G141)*(1-SUM($I141)),0),SUM($CQ141)=0)),SUM($CK141),IF(UPPER($CN141)="MAX",$CL141,IF(UPPER($CN141)="CUSTOM",MIN(MAX(ROUND($CK141+$G141*($CO141),0),$CL141),$CK141),$CK141))))</f>
      </c>
      <c r="CQ141" s="65" t="str">
        <f>ROUND(SUMIFS($CW141:$FS141,$CW$14:$FS$14,"*TA*"),0)</f>
      </c>
      <c r="CR141" s="65" t="str">
        <f>MIN_TA</f>
      </c>
      <c r="CS141" s="65" t="str">
        <f>COUNTIFS($CW$14:$FS$14,"*TA*",$CW141:$FS141,"&gt;0")</f>
      </c>
      <c r="CT141"/>
      <c r="CU141" s="62"/>
      <c r="CV141" s="65" t="str">
        <f>IF(SUM($CQ141)=0,"",IF(OR(SUM($CQ141)=SUM($CR141),AND(SUM($CQ141)=ROUND(SUM($G141)*(1-SUM($I141)),0),SUM($CK141)=0)),SUM($CQ141),IF(UPPER($CT141)="MAX",$CR141,IF(UPPER($CT141)="CUSTOM",MIN(MAX(ROUND($CQ141+$G141*($CU141),0),$CR141),$CQ141),$CQ141))))</f>
      </c>
      <c r="CW141" s="65"/>
      <c r="CX141" s="65"/>
      <c r="CY141" s="65"/>
      <c r="CZ141" s="65"/>
      <c r="DA141" s="65"/>
      <c r="DB141" s="65"/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65"/>
      <c r="DP141" s="65"/>
      <c r="DQ141" s="65"/>
      <c r="DR141" s="65"/>
      <c r="DS141" s="65"/>
      <c r="DT141" s="65"/>
      <c r="DU141" s="65"/>
      <c r="DV141" s="65"/>
      <c r="DW141" s="65"/>
      <c r="DX141" s="65"/>
      <c r="DY141" s="65"/>
      <c r="DZ141" s="65"/>
      <c r="EA141" s="65"/>
      <c r="EB141" s="65"/>
      <c r="EC141" s="65"/>
      <c r="ED141" s="65"/>
      <c r="EE141" s="65"/>
      <c r="EF141" s="65"/>
      <c r="EG141" s="65"/>
      <c r="EH141" s="65"/>
      <c r="EI141" s="65"/>
      <c r="EJ141" s="65"/>
      <c r="EK141" s="65"/>
      <c r="EL141" s="65"/>
      <c r="EM141" s="65"/>
      <c r="EN141" s="65"/>
      <c r="EO141" s="65"/>
      <c r="EP141" s="65"/>
      <c r="EQ141" s="65"/>
      <c r="ER141" s="65"/>
      <c r="ES141" s="65"/>
      <c r="ET141" s="65"/>
      <c r="EU141" s="65"/>
      <c r="EV141" s="65"/>
      <c r="EW141" s="65"/>
      <c r="EX141" s="65"/>
      <c r="EY141" s="65"/>
      <c r="EZ141" s="65"/>
      <c r="FA141" s="65"/>
      <c r="FB141" s="65"/>
      <c r="FC141" s="65"/>
      <c r="FD141" s="65"/>
      <c r="FE141" s="65"/>
      <c r="FF141" s="65"/>
      <c r="FG141" s="65"/>
      <c r="FH141" s="65"/>
      <c r="FI141" s="65"/>
      <c r="FJ141" s="65"/>
      <c r="FK141" s="65"/>
      <c r="FL141" s="65"/>
      <c r="FM141" s="65"/>
      <c r="FN141" s="65"/>
      <c r="FO141" s="65"/>
      <c r="FP141" s="65"/>
      <c r="FQ141" s="65"/>
      <c r="FR141" s="65"/>
      <c r="FS141" s="65"/>
    </row>
    <row r="142">
      <c r="A142" t="s">
        <v>132</v>
      </c>
      <c r="B142" t="s">
        <v>128</v>
      </c>
      <c r="C142"/>
      <c r="D142"/>
      <c r="E142" t="s">
        <v>96</v>
      </c>
      <c r="F142" t="str">
        <f>$A142&amp;IF($C142&lt;&gt;"","|"&amp;$C142,"")&amp;IF($D142&lt;&gt;"","|"&amp;$D142,"")&amp;IF($E142&lt;&gt;"","|"&amp;$E142,"")</f>
      </c>
      <c r="G142" s="65" t="n">
        <v>44</v>
      </c>
      <c r="H142" s="65" t="str">
        <f>SUM($CJ142,$CW142)</f>
      </c>
      <c r="I142" s="62"/>
      <c r="J142" s="62"/>
      <c r="K142" s="62"/>
      <c r="L142" s="62"/>
      <c r="M142" s="62"/>
      <c r="N142" s="62"/>
      <c r="O142" s="62"/>
      <c r="P142" s="62"/>
      <c r="Q142" s="62"/>
      <c r="R142" s="62" t="n">
        <v>0.899739583333333</v>
      </c>
      <c r="S142" s="62"/>
      <c r="T142" s="62"/>
      <c r="U142" s="62" t="n">
        <v>0.100260416666667</v>
      </c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2"/>
      <c r="CB142" s="62"/>
      <c r="CC142" s="62"/>
      <c r="CD142" s="62"/>
      <c r="CE142" s="62"/>
      <c r="CF142" s="65" t="str">
        <f>ROUND(SUM($CP142,$CV142),0)</f>
      </c>
      <c r="CG142" s="65" t="str">
        <f>ROUND(MAX($CP142,$CV142),0)</f>
      </c>
      <c r="CH142"/>
      <c r="CI142" s="62"/>
      <c r="CJ142" s="65" t="str">
        <f>IF(SUM($CF142)=0,"",IF(SUM($CF142)=SUM($CG142),SUM($CF142),IF(UPPER($CH142)="MAX",$CG142,IF(UPPER($CH142)="CUSTOM",MIN(MAX(ROUND($CF142+$G142*($CI142),0),$CG142),$CF142),$CF142))))</f>
      </c>
      <c r="CK142" s="65" t="str">
        <f>ROUND(SUMIFS($CW142:$FS142,$CW$14:$FS$14,"*DSD*"),0)</f>
      </c>
      <c r="CL142" s="65" t="str">
        <f>MIN_DSD</f>
      </c>
      <c r="CM142" s="65" t="str">
        <f>COUNTIFS($CW$14:$FS$14,"*DSD*",$CW142:$FS142,"&gt;0")</f>
      </c>
      <c r="CN142" t="s">
        <v>54</v>
      </c>
      <c r="CO142" s="62"/>
      <c r="CP142" s="65" t="str">
        <f>IF(SUM($CK142)=0,"",IF(OR(SUM($CK142)=SUM($CL142),AND(SUM($CK142)=ROUND(SUM($G142)*(1-SUM($I142)),0),SUM($CQ142)=0)),SUM($CK142),IF(UPPER($CN142)="MAX",$CL142,IF(UPPER($CN142)="CUSTOM",MIN(MAX(ROUND($CK142+$G142*($CO142),0),$CL142),$CK142),$CK142))))</f>
      </c>
      <c r="CQ142" s="65" t="str">
        <f>ROUND(SUMIFS($CW142:$FS142,$CW$14:$FS$14,"*TA*"),0)</f>
      </c>
      <c r="CR142" s="65" t="str">
        <f>MIN_TA</f>
      </c>
      <c r="CS142" s="65" t="str">
        <f>COUNTIFS($CW$14:$FS$14,"*TA*",$CW142:$FS142,"&gt;0")</f>
      </c>
      <c r="CT142"/>
      <c r="CU142" s="62"/>
      <c r="CV142" s="65" t="str">
        <f>IF(SUM($CQ142)=0,"",IF(OR(SUM($CQ142)=SUM($CR142),AND(SUM($CQ142)=ROUND(SUM($G142)*(1-SUM($I142)),0),SUM($CK142)=0)),SUM($CQ142),IF(UPPER($CT142)="MAX",$CR142,IF(UPPER($CT142)="CUSTOM",MIN(MAX(ROUND($CQ142+$G142*($CU142),0),$CR142),$CQ142),$CQ142))))</f>
      </c>
      <c r="CW142" s="65"/>
      <c r="CX142" s="65"/>
      <c r="CY142" s="65"/>
      <c r="CZ142" s="65"/>
      <c r="DA142" s="65"/>
      <c r="DB142" s="65"/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65"/>
      <c r="DP142" s="65"/>
      <c r="DQ142" s="65"/>
      <c r="DR142" s="65"/>
      <c r="DS142" s="65"/>
      <c r="DT142" s="65"/>
      <c r="DU142" s="65"/>
      <c r="DV142" s="65"/>
      <c r="DW142" s="65"/>
      <c r="DX142" s="65"/>
      <c r="DY142" s="65"/>
      <c r="DZ142" s="65"/>
      <c r="EA142" s="65"/>
      <c r="EB142" s="65"/>
      <c r="EC142" s="65"/>
      <c r="ED142" s="65"/>
      <c r="EE142" s="65"/>
      <c r="EF142" s="65"/>
      <c r="EG142" s="65"/>
      <c r="EH142" s="65"/>
      <c r="EI142" s="65"/>
      <c r="EJ142" s="65"/>
      <c r="EK142" s="65"/>
      <c r="EL142" s="65"/>
      <c r="EM142" s="65"/>
      <c r="EN142" s="65"/>
      <c r="EO142" s="65"/>
      <c r="EP142" s="65"/>
      <c r="EQ142" s="65"/>
      <c r="ER142" s="65"/>
      <c r="ES142" s="65"/>
      <c r="ET142" s="65"/>
      <c r="EU142" s="65"/>
      <c r="EV142" s="65"/>
      <c r="EW142" s="65"/>
      <c r="EX142" s="65"/>
      <c r="EY142" s="65"/>
      <c r="EZ142" s="65"/>
      <c r="FA142" s="65"/>
      <c r="FB142" s="65"/>
      <c r="FC142" s="65"/>
      <c r="FD142" s="65"/>
      <c r="FE142" s="65"/>
      <c r="FF142" s="65"/>
      <c r="FG142" s="65"/>
      <c r="FH142" s="65"/>
      <c r="FI142" s="65"/>
      <c r="FJ142" s="65"/>
      <c r="FK142" s="65"/>
      <c r="FL142" s="65"/>
      <c r="FM142" s="65"/>
      <c r="FN142" s="65"/>
      <c r="FO142" s="65"/>
      <c r="FP142" s="65"/>
      <c r="FQ142" s="65"/>
      <c r="FR142" s="65"/>
      <c r="FS142" s="65"/>
    </row>
    <row r="143">
      <c r="A143" t="s">
        <v>132</v>
      </c>
      <c r="B143" t="s">
        <v>128</v>
      </c>
      <c r="C143"/>
      <c r="D143"/>
      <c r="E143" t="s">
        <v>121</v>
      </c>
      <c r="F143" t="str">
        <f>$A143&amp;IF($C143&lt;&gt;"","|"&amp;$C143,"")&amp;IF($D143&lt;&gt;"","|"&amp;$D143,"")&amp;IF($E143&lt;&gt;"","|"&amp;$E143,"")</f>
      </c>
      <c r="G143" s="65" t="n">
        <v>22</v>
      </c>
      <c r="H143" s="65" t="str">
        <f>SUM($CJ143,$CW143)</f>
      </c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 t="n">
        <v>0.0998116760828625</v>
      </c>
      <c r="V143" s="62" t="n">
        <v>0.900188323917137</v>
      </c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2"/>
      <c r="CB143" s="62"/>
      <c r="CC143" s="62"/>
      <c r="CD143" s="62"/>
      <c r="CE143" s="62"/>
      <c r="CF143" s="65" t="str">
        <f>ROUND(SUM($CP143,$CV143),0)</f>
      </c>
      <c r="CG143" s="65" t="str">
        <f>ROUND(MAX($CP143,$CV143),0)</f>
      </c>
      <c r="CH143"/>
      <c r="CI143" s="62"/>
      <c r="CJ143" s="65" t="str">
        <f>IF(SUM($CF143)=0,"",IF(SUM($CF143)=SUM($CG143),SUM($CF143),IF(UPPER($CH143)="MAX",$CG143,IF(UPPER($CH143)="CUSTOM",MIN(MAX(ROUND($CF143+$G143*($CI143),0),$CG143),$CF143),$CF143))))</f>
      </c>
      <c r="CK143" s="65" t="str">
        <f>ROUND(SUMIFS($CW143:$FS143,$CW$14:$FS$14,"*DSD*"),0)</f>
      </c>
      <c r="CL143" s="65" t="str">
        <f>MIN_DSD</f>
      </c>
      <c r="CM143" s="65" t="str">
        <f>COUNTIFS($CW$14:$FS$14,"*DSD*",$CW143:$FS143,"&gt;0")</f>
      </c>
      <c r="CN143" t="s">
        <v>54</v>
      </c>
      <c r="CO143" s="62"/>
      <c r="CP143" s="65" t="str">
        <f>IF(SUM($CK143)=0,"",IF(OR(SUM($CK143)=SUM($CL143),AND(SUM($CK143)=ROUND(SUM($G143)*(1-SUM($I143)),0),SUM($CQ143)=0)),SUM($CK143),IF(UPPER($CN143)="MAX",$CL143,IF(UPPER($CN143)="CUSTOM",MIN(MAX(ROUND($CK143+$G143*($CO143),0),$CL143),$CK143),$CK143))))</f>
      </c>
      <c r="CQ143" s="65" t="str">
        <f>ROUND(SUMIFS($CW143:$FS143,$CW$14:$FS$14,"*TA*"),0)</f>
      </c>
      <c r="CR143" s="65" t="str">
        <f>MIN_TA</f>
      </c>
      <c r="CS143" s="65" t="str">
        <f>COUNTIFS($CW$14:$FS$14,"*TA*",$CW143:$FS143,"&gt;0")</f>
      </c>
      <c r="CT143"/>
      <c r="CU143" s="62"/>
      <c r="CV143" s="65" t="str">
        <f>IF(SUM($CQ143)=0,"",IF(OR(SUM($CQ143)=SUM($CR143),AND(SUM($CQ143)=ROUND(SUM($G143)*(1-SUM($I143)),0),SUM($CK143)=0)),SUM($CQ143),IF(UPPER($CT143)="MAX",$CR143,IF(UPPER($CT143)="CUSTOM",MIN(MAX(ROUND($CQ143+$G143*($CU143),0),$CR143),$CQ143),$CQ143))))</f>
      </c>
      <c r="CW143" s="65"/>
      <c r="CX143" s="65"/>
      <c r="CY143" s="65"/>
      <c r="CZ143" s="65"/>
      <c r="DA143" s="65"/>
      <c r="DB143" s="65"/>
      <c r="DC143" s="65"/>
      <c r="DD143" s="65"/>
      <c r="DE143" s="65"/>
      <c r="DF143" s="65"/>
      <c r="DG143" s="65"/>
      <c r="DH143" s="65"/>
      <c r="DI143" s="65"/>
      <c r="DJ143" s="65"/>
      <c r="DK143" s="65"/>
      <c r="DL143" s="65"/>
      <c r="DM143" s="65"/>
      <c r="DN143" s="65"/>
      <c r="DO143" s="65"/>
      <c r="DP143" s="65"/>
      <c r="DQ143" s="65"/>
      <c r="DR143" s="65"/>
      <c r="DS143" s="65"/>
      <c r="DT143" s="65"/>
      <c r="DU143" s="65"/>
      <c r="DV143" s="65"/>
      <c r="DW143" s="65"/>
      <c r="DX143" s="65"/>
      <c r="DY143" s="65"/>
      <c r="DZ143" s="65"/>
      <c r="EA143" s="65"/>
      <c r="EB143" s="65"/>
      <c r="EC143" s="65"/>
      <c r="ED143" s="65"/>
      <c r="EE143" s="65"/>
      <c r="EF143" s="65"/>
      <c r="EG143" s="65"/>
      <c r="EH143" s="65"/>
      <c r="EI143" s="65"/>
      <c r="EJ143" s="65"/>
      <c r="EK143" s="65"/>
      <c r="EL143" s="65"/>
      <c r="EM143" s="65"/>
      <c r="EN143" s="65"/>
      <c r="EO143" s="65"/>
      <c r="EP143" s="65"/>
      <c r="EQ143" s="65"/>
      <c r="ER143" s="65"/>
      <c r="ES143" s="65"/>
      <c r="ET143" s="65"/>
      <c r="EU143" s="65"/>
      <c r="EV143" s="65"/>
      <c r="EW143" s="65"/>
      <c r="EX143" s="65"/>
      <c r="EY143" s="65"/>
      <c r="EZ143" s="65"/>
      <c r="FA143" s="65"/>
      <c r="FB143" s="65"/>
      <c r="FC143" s="65"/>
      <c r="FD143" s="65"/>
      <c r="FE143" s="65"/>
      <c r="FF143" s="65"/>
      <c r="FG143" s="65"/>
      <c r="FH143" s="65"/>
      <c r="FI143" s="65"/>
      <c r="FJ143" s="65"/>
      <c r="FK143" s="65"/>
      <c r="FL143" s="65"/>
      <c r="FM143" s="65"/>
      <c r="FN143" s="65"/>
      <c r="FO143" s="65"/>
      <c r="FP143" s="65"/>
      <c r="FQ143" s="65"/>
      <c r="FR143" s="65"/>
      <c r="FS143" s="65"/>
    </row>
    <row r="144">
      <c r="A144" t="s">
        <v>132</v>
      </c>
      <c r="B144" t="s">
        <v>128</v>
      </c>
      <c r="C144"/>
      <c r="D144"/>
      <c r="E144" t="s">
        <v>135</v>
      </c>
      <c r="F144" t="str">
        <f>$A144&amp;IF($C144&lt;&gt;"","|"&amp;$C144,"")&amp;IF($D144&lt;&gt;"","|"&amp;$D144,"")&amp;IF($E144&lt;&gt;"","|"&amp;$E144,"")</f>
      </c>
      <c r="G144" s="65" t="n">
        <v>72</v>
      </c>
      <c r="H144" s="65" t="str">
        <f>SUM($CJ144,$CW144)</f>
      </c>
      <c r="I144" s="62"/>
      <c r="J144" s="62"/>
      <c r="K144" s="62"/>
      <c r="L144" s="62"/>
      <c r="M144" s="62"/>
      <c r="N144" s="62"/>
      <c r="O144" s="62"/>
      <c r="P144" s="62"/>
      <c r="Q144" s="62" t="n">
        <v>0.798969072164949</v>
      </c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 t="n">
        <v>1</v>
      </c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2"/>
      <c r="CB144" s="62"/>
      <c r="CC144" s="62"/>
      <c r="CD144" s="62"/>
      <c r="CE144" s="62"/>
      <c r="CF144" s="65" t="str">
        <f>ROUND(SUM($CP144,$CV144),0)</f>
      </c>
      <c r="CG144" s="65" t="str">
        <f>ROUND(MAX($CP144,$CV144),0)</f>
      </c>
      <c r="CH144"/>
      <c r="CI144" s="62"/>
      <c r="CJ144" s="65" t="str">
        <f>IF(SUM($CF144)=0,"",IF(SUM($CF144)=SUM($CG144),SUM($CF144),IF(UPPER($CH144)="MAX",$CG144,IF(UPPER($CH144)="CUSTOM",MIN(MAX(ROUND($CF144+$G144*($CI144),0),$CG144),$CF144),$CF144))))</f>
      </c>
      <c r="CK144" s="65" t="str">
        <f>ROUND(SUMIFS($CW144:$FS144,$CW$14:$FS$14,"*DSD*"),0)</f>
      </c>
      <c r="CL144" s="65" t="str">
        <f>MIN_DSD</f>
      </c>
      <c r="CM144" s="65" t="str">
        <f>COUNTIFS($CW$14:$FS$14,"*DSD*",$CW144:$FS144,"&gt;0")</f>
      </c>
      <c r="CN144" t="s">
        <v>55</v>
      </c>
      <c r="CO144" s="62" t="n">
        <v>-0.798969072164949</v>
      </c>
      <c r="CP144" s="65" t="str">
        <f>IF(SUM($CK144)=0,"",IF(OR(SUM($CK144)=SUM($CL144),AND(SUM($CK144)=ROUND(SUM($G144)*(1-SUM($I144)),0),SUM($CQ144)=0)),SUM($CK144),IF(UPPER($CN144)="MAX",$CL144,IF(UPPER($CN144)="CUSTOM",MIN(MAX(ROUND($CK144+$G144*($CO144),0),$CL144),$CK144),$CK144))))</f>
      </c>
      <c r="CQ144" s="65" t="str">
        <f>ROUND(SUMIFS($CW144:$FS144,$CW$14:$FS$14,"*TA*"),0)</f>
      </c>
      <c r="CR144" s="65" t="str">
        <f>MIN_TA</f>
      </c>
      <c r="CS144" s="65" t="str">
        <f>COUNTIFS($CW$14:$FS$14,"*TA*",$CW144:$FS144,"&gt;0")</f>
      </c>
      <c r="CT144"/>
      <c r="CU144" s="62"/>
      <c r="CV144" s="65" t="str">
        <f>IF(SUM($CQ144)=0,"",IF(OR(SUM($CQ144)=SUM($CR144),AND(SUM($CQ144)=ROUND(SUM($G144)*(1-SUM($I144)),0),SUM($CK144)=0)),SUM($CQ144),IF(UPPER($CT144)="MAX",$CR144,IF(UPPER($CT144)="CUSTOM",MIN(MAX(ROUND($CQ144+$G144*($CU144),0),$CR144),$CQ144),$CQ144))))</f>
      </c>
      <c r="CW144" s="65"/>
      <c r="CX144" s="65"/>
      <c r="CY144" s="65"/>
      <c r="CZ144" s="65"/>
      <c r="DA144" s="65"/>
      <c r="DB144" s="65"/>
      <c r="DC144" s="65"/>
      <c r="DD144" s="65"/>
      <c r="DE144" s="65"/>
      <c r="DF144" s="65"/>
      <c r="DG144" s="65"/>
      <c r="DH144" s="65"/>
      <c r="DI144" s="65"/>
      <c r="DJ144" s="65"/>
      <c r="DK144" s="65"/>
      <c r="DL144" s="65"/>
      <c r="DM144" s="65"/>
      <c r="DN144" s="65"/>
      <c r="DO144" s="65"/>
      <c r="DP144" s="65"/>
      <c r="DQ144" s="65"/>
      <c r="DR144" s="65"/>
      <c r="DS144" s="65"/>
      <c r="DT144" s="65"/>
      <c r="DU144" s="65"/>
      <c r="DV144" s="65"/>
      <c r="DW144" s="65"/>
      <c r="DX144" s="65"/>
      <c r="DY144" s="65"/>
      <c r="DZ144" s="65"/>
      <c r="EA144" s="65"/>
      <c r="EB144" s="65"/>
      <c r="EC144" s="65"/>
      <c r="ED144" s="65"/>
      <c r="EE144" s="65"/>
      <c r="EF144" s="65"/>
      <c r="EG144" s="65"/>
      <c r="EH144" s="65"/>
      <c r="EI144" s="65"/>
      <c r="EJ144" s="65"/>
      <c r="EK144" s="65"/>
      <c r="EL144" s="65"/>
      <c r="EM144" s="65"/>
      <c r="EN144" s="65"/>
      <c r="EO144" s="65"/>
      <c r="EP144" s="65"/>
      <c r="EQ144" s="65"/>
      <c r="ER144" s="65"/>
      <c r="ES144" s="65"/>
      <c r="ET144" s="65"/>
      <c r="EU144" s="65"/>
      <c r="EV144" s="65"/>
      <c r="EW144" s="65"/>
      <c r="EX144" s="65"/>
      <c r="EY144" s="65"/>
      <c r="EZ144" s="65"/>
      <c r="FA144" s="65"/>
      <c r="FB144" s="65"/>
      <c r="FC144" s="65"/>
      <c r="FD144" s="65"/>
      <c r="FE144" s="65"/>
      <c r="FF144" s="65"/>
      <c r="FG144" s="65"/>
      <c r="FH144" s="65"/>
      <c r="FI144" s="65"/>
      <c r="FJ144" s="65"/>
      <c r="FK144" s="65"/>
      <c r="FL144" s="65"/>
      <c r="FM144" s="65"/>
      <c r="FN144" s="65"/>
      <c r="FO144" s="65"/>
      <c r="FP144" s="65"/>
      <c r="FQ144" s="65"/>
      <c r="FR144" s="65"/>
      <c r="FS144" s="65"/>
    </row>
    <row r="145">
      <c r="A145" t="s">
        <v>132</v>
      </c>
      <c r="B145" t="s">
        <v>128</v>
      </c>
      <c r="C145"/>
      <c r="D145"/>
      <c r="E145" t="s">
        <v>145</v>
      </c>
      <c r="F145" t="str">
        <f>$A145&amp;IF($C145&lt;&gt;"","|"&amp;$C145,"")&amp;IF($D145&lt;&gt;"","|"&amp;$D145,"")&amp;IF($E145&lt;&gt;"","|"&amp;$E145,"")</f>
      </c>
      <c r="G145" s="65" t="n">
        <v>6</v>
      </c>
      <c r="H145" s="65" t="str">
        <f>SUM($CJ145,$CW145)</f>
      </c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 t="n">
        <v>0.0975609756097561</v>
      </c>
      <c r="V145" s="62" t="n">
        <v>0.902439024390244</v>
      </c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2"/>
      <c r="CB145" s="62"/>
      <c r="CC145" s="62"/>
      <c r="CD145" s="62"/>
      <c r="CE145" s="62"/>
      <c r="CF145" s="65" t="str">
        <f>ROUND(SUM($CP145,$CV145),0)</f>
      </c>
      <c r="CG145" s="65" t="str">
        <f>ROUND(MAX($CP145,$CV145),0)</f>
      </c>
      <c r="CH145"/>
      <c r="CI145" s="62"/>
      <c r="CJ145" s="65" t="str">
        <f>IF(SUM($CF145)=0,"",IF(SUM($CF145)=SUM($CG145),SUM($CF145),IF(UPPER($CH145)="MAX",$CG145,IF(UPPER($CH145)="CUSTOM",MIN(MAX(ROUND($CF145+$G145*($CI145),0),$CG145),$CF145),$CF145))))</f>
      </c>
      <c r="CK145" s="65" t="str">
        <f>ROUND(SUMIFS($CW145:$FS145,$CW$14:$FS$14,"*DSD*"),0)</f>
      </c>
      <c r="CL145" s="65" t="str">
        <f>MIN_DSD</f>
      </c>
      <c r="CM145" s="65" t="str">
        <f>COUNTIFS($CW$14:$FS$14,"*DSD*",$CW145:$FS145,"&gt;0")</f>
      </c>
      <c r="CN145" t="s">
        <v>54</v>
      </c>
      <c r="CO145" s="62"/>
      <c r="CP145" s="65" t="str">
        <f>IF(SUM($CK145)=0,"",IF(OR(SUM($CK145)=SUM($CL145),AND(SUM($CK145)=ROUND(SUM($G145)*(1-SUM($I145)),0),SUM($CQ145)=0)),SUM($CK145),IF(UPPER($CN145)="MAX",$CL145,IF(UPPER($CN145)="CUSTOM",MIN(MAX(ROUND($CK145+$G145*($CO145),0),$CL145),$CK145),$CK145))))</f>
      </c>
      <c r="CQ145" s="65" t="str">
        <f>ROUND(SUMIFS($CW145:$FS145,$CW$14:$FS$14,"*TA*"),0)</f>
      </c>
      <c r="CR145" s="65" t="str">
        <f>MIN_TA</f>
      </c>
      <c r="CS145" s="65" t="str">
        <f>COUNTIFS($CW$14:$FS$14,"*TA*",$CW145:$FS145,"&gt;0")</f>
      </c>
      <c r="CT145"/>
      <c r="CU145" s="62"/>
      <c r="CV145" s="65" t="str">
        <f>IF(SUM($CQ145)=0,"",IF(OR(SUM($CQ145)=SUM($CR145),AND(SUM($CQ145)=ROUND(SUM($G145)*(1-SUM($I145)),0),SUM($CK145)=0)),SUM($CQ145),IF(UPPER($CT145)="MAX",$CR145,IF(UPPER($CT145)="CUSTOM",MIN(MAX(ROUND($CQ145+$G145*($CU145),0),$CR145),$CQ145),$CQ145))))</f>
      </c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  <c r="DR145" s="65"/>
      <c r="DS145" s="65"/>
      <c r="DT145" s="65"/>
      <c r="DU145" s="65"/>
      <c r="DV145" s="65"/>
      <c r="DW145" s="65"/>
      <c r="DX145" s="65"/>
      <c r="DY145" s="65"/>
      <c r="DZ145" s="65"/>
      <c r="EA145" s="65"/>
      <c r="EB145" s="65"/>
      <c r="EC145" s="65"/>
      <c r="ED145" s="65"/>
      <c r="EE145" s="65"/>
      <c r="EF145" s="65"/>
      <c r="EG145" s="65"/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U145" s="65"/>
      <c r="EV145" s="65"/>
      <c r="EW145" s="65"/>
      <c r="EX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65"/>
      <c r="FI145" s="65"/>
      <c r="FJ145" s="65"/>
      <c r="FK145" s="65"/>
      <c r="FL145" s="65"/>
      <c r="FM145" s="65"/>
      <c r="FN145" s="65"/>
      <c r="FO145" s="65"/>
      <c r="FP145" s="65"/>
      <c r="FQ145" s="65"/>
      <c r="FR145" s="65"/>
      <c r="FS145" s="65"/>
    </row>
    <row r="146">
      <c r="A146" t="s">
        <v>132</v>
      </c>
      <c r="B146" t="s">
        <v>129</v>
      </c>
      <c r="C146" t="s">
        <v>103</v>
      </c>
      <c r="D146" t="s">
        <v>99</v>
      </c>
      <c r="E146"/>
      <c r="F146" t="str">
        <f>$A146&amp;IF($C146&lt;&gt;"","|"&amp;$C146,"")&amp;IF($D146&lt;&gt;"","|"&amp;$D146,"")&amp;IF($E146&lt;&gt;"","|"&amp;$E146,"")</f>
      </c>
      <c r="G146" s="65" t="n">
        <v>53</v>
      </c>
      <c r="H146" s="65" t="str">
        <f>SUM($CJ146,$CW146)</f>
      </c>
      <c r="I146" s="62"/>
      <c r="J146" s="62"/>
      <c r="K146" s="62" t="n">
        <v>0.200187969924812</v>
      </c>
      <c r="L146" s="62"/>
      <c r="M146" s="62"/>
      <c r="N146" s="62"/>
      <c r="O146" s="62"/>
      <c r="P146" s="62"/>
      <c r="Q146" s="62" t="n">
        <v>0.615601503759398</v>
      </c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 t="n">
        <v>0.0300751879699248</v>
      </c>
      <c r="AD146" s="62"/>
      <c r="AE146" s="62"/>
      <c r="AF146" s="62"/>
      <c r="AG146" s="62" t="n">
        <v>0.769736842105263</v>
      </c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2"/>
      <c r="CB146" s="62"/>
      <c r="CC146" s="62"/>
      <c r="CD146" s="62"/>
      <c r="CE146" s="62"/>
      <c r="CF146" s="65" t="str">
        <f>ROUND(SUM($CP146,$CV146),0)</f>
      </c>
      <c r="CG146" s="65" t="str">
        <f>ROUND(MAX($CP146,$CV146),0)</f>
      </c>
      <c r="CH146" t="s">
        <v>56</v>
      </c>
      <c r="CI146" s="62"/>
      <c r="CJ146" s="65" t="str">
        <f>IF(SUM($CF146)=0,"",IF(SUM($CF146)=SUM($CG146),SUM($CF146),IF(UPPER($CH146)="MAX",$CG146,IF(UPPER($CH146)="CUSTOM",MIN(MAX(ROUND($CF146+$G146*($CI146),0),$CG146),$CF146),$CF146))))</f>
      </c>
      <c r="CK146" s="65" t="str">
        <f>ROUND(SUMIFS($CW146:$FS146,$CW$14:$FS$14,"*DSD*"),0)</f>
      </c>
      <c r="CL146" s="65" t="str">
        <f>MIN_DSD</f>
      </c>
      <c r="CM146" s="65" t="str">
        <f>COUNTIFS($CW$14:$FS$14,"*DSD*",$CW146:$FS146,"&gt;0")</f>
      </c>
      <c r="CN146" t="s">
        <v>56</v>
      </c>
      <c r="CO146" s="62" t="n">
        <v>-0.615601503759398</v>
      </c>
      <c r="CP146" s="65" t="str">
        <f>IF(SUM($CK146)=0,"",IF(OR(SUM($CK146)=SUM($CL146),AND(SUM($CK146)=ROUND(SUM($G146)*(1-SUM($I146)),0),SUM($CQ146)=0)),SUM($CK146),IF(UPPER($CN146)="MAX",$CL146,IF(UPPER($CN146)="CUSTOM",MIN(MAX(ROUND($CK146+$G146*($CO146),0),$CL146),$CK146),$CK146))))</f>
      </c>
      <c r="CQ146" s="65" t="str">
        <f>ROUND(SUMIFS($CW146:$FS146,$CW$14:$FS$14,"*TA*"),0)</f>
      </c>
      <c r="CR146" s="65" t="str">
        <f>MIN_TA</f>
      </c>
      <c r="CS146" s="65" t="str">
        <f>COUNTIFS($CW$14:$FS$14,"*TA*",$CW146:$FS146,"&gt;0")</f>
      </c>
      <c r="CT146"/>
      <c r="CU146" s="62"/>
      <c r="CV146" s="65" t="str">
        <f>IF(SUM($CQ146)=0,"",IF(OR(SUM($CQ146)=SUM($CR146),AND(SUM($CQ146)=ROUND(SUM($G146)*(1-SUM($I146)),0),SUM($CK146)=0)),SUM($CQ146),IF(UPPER($CT146)="MAX",$CR146,IF(UPPER($CT146)="CUSTOM",MIN(MAX(ROUND($CQ146+$G146*($CU146),0),$CR146),$CQ146),$CQ146))))</f>
      </c>
      <c r="CW146" s="65"/>
      <c r="CX146" s="65"/>
      <c r="CY146" s="65"/>
      <c r="CZ146" s="65"/>
      <c r="DA146" s="65"/>
      <c r="DB146" s="65"/>
      <c r="DC146" s="65"/>
      <c r="DD146" s="65"/>
      <c r="DE146" s="65"/>
      <c r="DF146" s="65"/>
      <c r="DG146" s="65"/>
      <c r="DH146" s="65"/>
      <c r="DI146" s="65"/>
      <c r="DJ146" s="65"/>
      <c r="DK146" s="65"/>
      <c r="DL146" s="65"/>
      <c r="DM146" s="65"/>
      <c r="DN146" s="65"/>
      <c r="DO146" s="65"/>
      <c r="DP146" s="65"/>
      <c r="DQ146" s="65"/>
      <c r="DR146" s="65"/>
      <c r="DS146" s="65"/>
      <c r="DT146" s="65"/>
      <c r="DU146" s="65"/>
      <c r="DV146" s="65"/>
      <c r="DW146" s="65"/>
      <c r="DX146" s="65"/>
      <c r="DY146" s="65"/>
      <c r="DZ146" s="65"/>
      <c r="EA146" s="65"/>
      <c r="EB146" s="65"/>
      <c r="EC146" s="65"/>
      <c r="ED146" s="65"/>
      <c r="EE146" s="65"/>
      <c r="EF146" s="65"/>
      <c r="EG146" s="65"/>
      <c r="EH146" s="65"/>
      <c r="EI146" s="65"/>
      <c r="EJ146" s="65"/>
      <c r="EK146" s="65"/>
      <c r="EL146" s="65"/>
      <c r="EM146" s="65"/>
      <c r="EN146" s="65"/>
      <c r="EO146" s="65"/>
      <c r="EP146" s="65"/>
      <c r="EQ146" s="65"/>
      <c r="ER146" s="65"/>
      <c r="ES146" s="65"/>
      <c r="ET146" s="65"/>
      <c r="EU146" s="65"/>
      <c r="EV146" s="65"/>
      <c r="EW146" s="65"/>
      <c r="EX146" s="65"/>
      <c r="EY146" s="65"/>
      <c r="EZ146" s="65"/>
      <c r="FA146" s="65"/>
      <c r="FB146" s="65"/>
      <c r="FC146" s="65"/>
      <c r="FD146" s="65"/>
      <c r="FE146" s="65"/>
      <c r="FF146" s="65"/>
      <c r="FG146" s="65"/>
      <c r="FH146" s="65"/>
      <c r="FI146" s="65"/>
      <c r="FJ146" s="65"/>
      <c r="FK146" s="65"/>
      <c r="FL146" s="65"/>
      <c r="FM146" s="65"/>
      <c r="FN146" s="65"/>
      <c r="FO146" s="65"/>
      <c r="FP146" s="65"/>
      <c r="FQ146" s="65"/>
      <c r="FR146" s="65"/>
      <c r="FS146" s="65"/>
    </row>
    <row r="147">
      <c r="A147" t="s">
        <v>132</v>
      </c>
      <c r="B147" t="s">
        <v>129</v>
      </c>
      <c r="C147" t="s">
        <v>103</v>
      </c>
      <c r="D147" t="s">
        <v>100</v>
      </c>
      <c r="E147"/>
      <c r="F147" t="str">
        <f>$A147&amp;IF($C147&lt;&gt;"","|"&amp;$C147,"")&amp;IF($D147&lt;&gt;"","|"&amp;$D147,"")&amp;IF($E147&lt;&gt;"","|"&amp;$E147,"")</f>
      </c>
      <c r="G147" s="65" t="n">
        <v>154</v>
      </c>
      <c r="H147" s="65" t="str">
        <f>SUM($CJ147,$CW147)</f>
      </c>
      <c r="I147" s="62"/>
      <c r="J147" s="62"/>
      <c r="K147" s="62" t="n">
        <v>0.19980879541109</v>
      </c>
      <c r="L147" s="62"/>
      <c r="M147" s="62"/>
      <c r="N147" s="62"/>
      <c r="O147" s="62"/>
      <c r="P147" s="62"/>
      <c r="Q147" s="62" t="n">
        <v>0.616634799235182</v>
      </c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 t="n">
        <v>0.0296367112810707</v>
      </c>
      <c r="AD147" s="62"/>
      <c r="AE147" s="62"/>
      <c r="AF147" s="62"/>
      <c r="AG147" s="62" t="n">
        <v>0.770554493307839</v>
      </c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/>
      <c r="CC147" s="62"/>
      <c r="CD147" s="62"/>
      <c r="CE147" s="62"/>
      <c r="CF147" s="65" t="str">
        <f>ROUND(SUM($CP147,$CV147),0)</f>
      </c>
      <c r="CG147" s="65" t="str">
        <f>ROUND(MAX($CP147,$CV147),0)</f>
      </c>
      <c r="CH147" t="s">
        <v>56</v>
      </c>
      <c r="CI147" s="62"/>
      <c r="CJ147" s="65" t="str">
        <f>IF(SUM($CF147)=0,"",IF(SUM($CF147)=SUM($CG147),SUM($CF147),IF(UPPER($CH147)="MAX",$CG147,IF(UPPER($CH147)="CUSTOM",MIN(MAX(ROUND($CF147+$G147*($CI147),0),$CG147),$CF147),$CF147))))</f>
      </c>
      <c r="CK147" s="65" t="str">
        <f>ROUND(SUMIFS($CW147:$FS147,$CW$14:$FS$14,"*DSD*"),0)</f>
      </c>
      <c r="CL147" s="65" t="str">
        <f>MIN_DSD</f>
      </c>
      <c r="CM147" s="65" t="str">
        <f>COUNTIFS($CW$14:$FS$14,"*DSD*",$CW147:$FS147,"&gt;0")</f>
      </c>
      <c r="CN147" t="s">
        <v>56</v>
      </c>
      <c r="CO147" s="62" t="n">
        <v>-0.616634799235182</v>
      </c>
      <c r="CP147" s="65" t="str">
        <f>IF(SUM($CK147)=0,"",IF(OR(SUM($CK147)=SUM($CL147),AND(SUM($CK147)=ROUND(SUM($G147)*(1-SUM($I147)),0),SUM($CQ147)=0)),SUM($CK147),IF(UPPER($CN147)="MAX",$CL147,IF(UPPER($CN147)="CUSTOM",MIN(MAX(ROUND($CK147+$G147*($CO147),0),$CL147),$CK147),$CK147))))</f>
      </c>
      <c r="CQ147" s="65" t="str">
        <f>ROUND(SUMIFS($CW147:$FS147,$CW$14:$FS$14,"*TA*"),0)</f>
      </c>
      <c r="CR147" s="65" t="str">
        <f>MIN_TA</f>
      </c>
      <c r="CS147" s="65" t="str">
        <f>COUNTIFS($CW$14:$FS$14,"*TA*",$CW147:$FS147,"&gt;0")</f>
      </c>
      <c r="CT147"/>
      <c r="CU147" s="62"/>
      <c r="CV147" s="65" t="str">
        <f>IF(SUM($CQ147)=0,"",IF(OR(SUM($CQ147)=SUM($CR147),AND(SUM($CQ147)=ROUND(SUM($G147)*(1-SUM($I147)),0),SUM($CK147)=0)),SUM($CQ147),IF(UPPER($CT147)="MAX",$CR147,IF(UPPER($CT147)="CUSTOM",MIN(MAX(ROUND($CQ147+$G147*($CU147),0),$CR147),$CQ147),$CQ147))))</f>
      </c>
      <c r="CW147" s="65"/>
      <c r="CX147" s="65"/>
      <c r="CY147" s="65"/>
      <c r="CZ147" s="65"/>
      <c r="DA147" s="65"/>
      <c r="DB147" s="65"/>
      <c r="DC147" s="65"/>
      <c r="DD147" s="65"/>
      <c r="DE147" s="65"/>
      <c r="DF147" s="65"/>
      <c r="DG147" s="65"/>
      <c r="DH147" s="65"/>
      <c r="DI147" s="65"/>
      <c r="DJ147" s="65"/>
      <c r="DK147" s="65"/>
      <c r="DL147" s="65"/>
      <c r="DM147" s="65"/>
      <c r="DN147" s="65"/>
      <c r="DO147" s="65"/>
      <c r="DP147" s="65"/>
      <c r="DQ147" s="65"/>
      <c r="DR147" s="65"/>
      <c r="DS147" s="65"/>
      <c r="DT147" s="65"/>
      <c r="DU147" s="65"/>
      <c r="DV147" s="65"/>
      <c r="DW147" s="65"/>
      <c r="DX147" s="65"/>
      <c r="DY147" s="65"/>
      <c r="DZ147" s="65"/>
      <c r="EA147" s="65"/>
      <c r="EB147" s="65"/>
      <c r="EC147" s="65"/>
      <c r="ED147" s="65"/>
      <c r="EE147" s="65"/>
      <c r="EF147" s="65"/>
      <c r="EG147" s="65"/>
      <c r="EH147" s="65"/>
      <c r="EI147" s="65"/>
      <c r="EJ147" s="65"/>
      <c r="EK147" s="65"/>
      <c r="EL147" s="65"/>
      <c r="EM147" s="65"/>
      <c r="EN147" s="65"/>
      <c r="EO147" s="65"/>
      <c r="EP147" s="65"/>
      <c r="EQ147" s="65"/>
      <c r="ER147" s="65"/>
      <c r="ES147" s="65"/>
      <c r="ET147" s="65"/>
      <c r="EU147" s="65"/>
      <c r="EV147" s="65"/>
      <c r="EW147" s="65"/>
      <c r="EX147" s="65"/>
      <c r="EY147" s="65"/>
      <c r="EZ147" s="65"/>
      <c r="FA147" s="65"/>
      <c r="FB147" s="65"/>
      <c r="FC147" s="65"/>
      <c r="FD147" s="65"/>
      <c r="FE147" s="65"/>
      <c r="FF147" s="65"/>
      <c r="FG147" s="65"/>
      <c r="FH147" s="65"/>
      <c r="FI147" s="65"/>
      <c r="FJ147" s="65"/>
      <c r="FK147" s="65"/>
      <c r="FL147" s="65"/>
      <c r="FM147" s="65"/>
      <c r="FN147" s="65"/>
      <c r="FO147" s="65"/>
      <c r="FP147" s="65"/>
      <c r="FQ147" s="65"/>
      <c r="FR147" s="65"/>
      <c r="FS147" s="65"/>
    </row>
    <row r="148">
      <c r="A148" t="s">
        <v>132</v>
      </c>
      <c r="B148" t="s">
        <v>129</v>
      </c>
      <c r="C148" t="s">
        <v>123</v>
      </c>
      <c r="D148" t="s">
        <v>99</v>
      </c>
      <c r="E148"/>
      <c r="F148" t="str">
        <f>$A148&amp;IF($C148&lt;&gt;"","|"&amp;$C148,"")&amp;IF($D148&lt;&gt;"","|"&amp;$D148,"")&amp;IF($E148&lt;&gt;"","|"&amp;$E148,"")</f>
      </c>
      <c r="G148" s="65" t="n">
        <v>1</v>
      </c>
      <c r="H148" s="65" t="str">
        <f>SUM($CJ148,$CW148)</f>
      </c>
      <c r="I148" s="62"/>
      <c r="J148" s="62"/>
      <c r="K148" s="62" t="n">
        <v>0.166666666666667</v>
      </c>
      <c r="L148" s="62"/>
      <c r="M148" s="62"/>
      <c r="N148" s="62"/>
      <c r="O148" s="62"/>
      <c r="P148" s="62"/>
      <c r="Q148" s="62" t="n">
        <v>0.666666666666667</v>
      </c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 t="n">
        <v>0.833333333333333</v>
      </c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2"/>
      <c r="CB148" s="62"/>
      <c r="CC148" s="62"/>
      <c r="CD148" s="62"/>
      <c r="CE148" s="62"/>
      <c r="CF148" s="65" t="str">
        <f>ROUND(SUM($CP148,$CV148),0)</f>
      </c>
      <c r="CG148" s="65" t="str">
        <f>ROUND(MAX($CP148,$CV148),0)</f>
      </c>
      <c r="CH148"/>
      <c r="CI148" s="62"/>
      <c r="CJ148" s="65" t="str">
        <f>IF(SUM($CF148)=0,"",IF(SUM($CF148)=SUM($CG148),SUM($CF148),IF(UPPER($CH148)="MAX",$CG148,IF(UPPER($CH148)="CUSTOM",MIN(MAX(ROUND($CF148+$G148*($CI148),0),$CG148),$CF148),$CF148))))</f>
      </c>
      <c r="CK148" s="65" t="str">
        <f>ROUND(SUMIFS($CW148:$FS148,$CW$14:$FS$14,"*DSD*"),0)</f>
      </c>
      <c r="CL148" s="65" t="str">
        <f>MIN_DSD</f>
      </c>
      <c r="CM148" s="65" t="str">
        <f>COUNTIFS($CW$14:$FS$14,"*DSD*",$CW148:$FS148,"&gt;0")</f>
      </c>
      <c r="CN148" t="s">
        <v>56</v>
      </c>
      <c r="CO148" s="62" t="n">
        <v>-0.666666666666667</v>
      </c>
      <c r="CP148" s="65" t="str">
        <f>IF(SUM($CK148)=0,"",IF(OR(SUM($CK148)=SUM($CL148),AND(SUM($CK148)=ROUND(SUM($G148)*(1-SUM($I148)),0),SUM($CQ148)=0)),SUM($CK148),IF(UPPER($CN148)="MAX",$CL148,IF(UPPER($CN148)="CUSTOM",MIN(MAX(ROUND($CK148+$G148*($CO148),0),$CL148),$CK148),$CK148))))</f>
      </c>
      <c r="CQ148" s="65" t="str">
        <f>ROUND(SUMIFS($CW148:$FS148,$CW$14:$FS$14,"*TA*"),0)</f>
      </c>
      <c r="CR148" s="65" t="str">
        <f>MIN_TA</f>
      </c>
      <c r="CS148" s="65" t="str">
        <f>COUNTIFS($CW$14:$FS$14,"*TA*",$CW148:$FS148,"&gt;0")</f>
      </c>
      <c r="CT148"/>
      <c r="CU148" s="62"/>
      <c r="CV148" s="65" t="str">
        <f>IF(SUM($CQ148)=0,"",IF(OR(SUM($CQ148)=SUM($CR148),AND(SUM($CQ148)=ROUND(SUM($G148)*(1-SUM($I148)),0),SUM($CK148)=0)),SUM($CQ148),IF(UPPER($CT148)="MAX",$CR148,IF(UPPER($CT148)="CUSTOM",MIN(MAX(ROUND($CQ148+$G148*($CU148),0),$CR148),$CQ148),$CQ148))))</f>
      </c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5"/>
      <c r="DI148" s="65"/>
      <c r="DJ148" s="65"/>
      <c r="DK148" s="65"/>
      <c r="DL148" s="65"/>
      <c r="DM148" s="65"/>
      <c r="DN148" s="65"/>
      <c r="DO148" s="65"/>
      <c r="DP148" s="65"/>
      <c r="DQ148" s="65"/>
      <c r="DR148" s="65"/>
      <c r="DS148" s="65"/>
      <c r="DT148" s="65"/>
      <c r="DU148" s="65"/>
      <c r="DV148" s="65"/>
      <c r="DW148" s="65"/>
      <c r="DX148" s="65"/>
      <c r="DY148" s="65"/>
      <c r="DZ148" s="65"/>
      <c r="EA148" s="65"/>
      <c r="EB148" s="65"/>
      <c r="EC148" s="65"/>
      <c r="ED148" s="65"/>
      <c r="EE148" s="65"/>
      <c r="EF148" s="65"/>
      <c r="EG148" s="65"/>
      <c r="EH148" s="65"/>
      <c r="EI148" s="65"/>
      <c r="EJ148" s="65"/>
      <c r="EK148" s="65"/>
      <c r="EL148" s="65"/>
      <c r="EM148" s="65"/>
      <c r="EN148" s="65"/>
      <c r="EO148" s="65"/>
      <c r="EP148" s="65"/>
      <c r="EQ148" s="65"/>
      <c r="ER148" s="65"/>
      <c r="ES148" s="65"/>
      <c r="ET148" s="65"/>
      <c r="EU148" s="65"/>
      <c r="EV148" s="65"/>
      <c r="EW148" s="65"/>
      <c r="EX148" s="65"/>
      <c r="EY148" s="65"/>
      <c r="EZ148" s="65"/>
      <c r="FA148" s="65"/>
      <c r="FB148" s="65"/>
      <c r="FC148" s="65"/>
      <c r="FD148" s="65"/>
      <c r="FE148" s="65"/>
      <c r="FF148" s="65"/>
      <c r="FG148" s="65"/>
      <c r="FH148" s="65"/>
      <c r="FI148" s="65"/>
      <c r="FJ148" s="65"/>
      <c r="FK148" s="65"/>
      <c r="FL148" s="65"/>
      <c r="FM148" s="65"/>
      <c r="FN148" s="65"/>
      <c r="FO148" s="65"/>
      <c r="FP148" s="65"/>
      <c r="FQ148" s="65"/>
      <c r="FR148" s="65"/>
      <c r="FS148" s="65"/>
    </row>
    <row r="149">
      <c r="A149" t="s">
        <v>132</v>
      </c>
      <c r="B149" t="s">
        <v>129</v>
      </c>
      <c r="C149" t="s">
        <v>123</v>
      </c>
      <c r="D149" t="s">
        <v>100</v>
      </c>
      <c r="E149"/>
      <c r="F149" t="str">
        <f>$A149&amp;IF($C149&lt;&gt;"","|"&amp;$C149,"")&amp;IF($D149&lt;&gt;"","|"&amp;$D149,"")&amp;IF($E149&lt;&gt;"","|"&amp;$E149,"")</f>
      </c>
      <c r="G149" s="65" t="n">
        <v>1</v>
      </c>
      <c r="H149" s="65" t="str">
        <f>SUM($CJ149,$CW149)</f>
      </c>
      <c r="I149" s="62"/>
      <c r="J149" s="62"/>
      <c r="K149" s="62" t="n">
        <v>0.166666666666667</v>
      </c>
      <c r="L149" s="62"/>
      <c r="M149" s="62"/>
      <c r="N149" s="62"/>
      <c r="O149" s="62"/>
      <c r="P149" s="62"/>
      <c r="Q149" s="62" t="n">
        <v>0.666666666666667</v>
      </c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 t="n">
        <v>0.833333333333333</v>
      </c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2"/>
      <c r="CB149" s="62"/>
      <c r="CC149" s="62"/>
      <c r="CD149" s="62"/>
      <c r="CE149" s="62"/>
      <c r="CF149" s="65" t="str">
        <f>ROUND(SUM($CP149,$CV149),0)</f>
      </c>
      <c r="CG149" s="65" t="str">
        <f>ROUND(MAX($CP149,$CV149),0)</f>
      </c>
      <c r="CH149"/>
      <c r="CI149" s="62"/>
      <c r="CJ149" s="65" t="str">
        <f>IF(SUM($CF149)=0,"",IF(SUM($CF149)=SUM($CG149),SUM($CF149),IF(UPPER($CH149)="MAX",$CG149,IF(UPPER($CH149)="CUSTOM",MIN(MAX(ROUND($CF149+$G149*($CI149),0),$CG149),$CF149),$CF149))))</f>
      </c>
      <c r="CK149" s="65" t="str">
        <f>ROUND(SUMIFS($CW149:$FS149,$CW$14:$FS$14,"*DSD*"),0)</f>
      </c>
      <c r="CL149" s="65" t="str">
        <f>MIN_DSD</f>
      </c>
      <c r="CM149" s="65" t="str">
        <f>COUNTIFS($CW$14:$FS$14,"*DSD*",$CW149:$FS149,"&gt;0")</f>
      </c>
      <c r="CN149" t="s">
        <v>56</v>
      </c>
      <c r="CO149" s="62" t="n">
        <v>-0.666666666666667</v>
      </c>
      <c r="CP149" s="65" t="str">
        <f>IF(SUM($CK149)=0,"",IF(OR(SUM($CK149)=SUM($CL149),AND(SUM($CK149)=ROUND(SUM($G149)*(1-SUM($I149)),0),SUM($CQ149)=0)),SUM($CK149),IF(UPPER($CN149)="MAX",$CL149,IF(UPPER($CN149)="CUSTOM",MIN(MAX(ROUND($CK149+$G149*($CO149),0),$CL149),$CK149),$CK149))))</f>
      </c>
      <c r="CQ149" s="65" t="str">
        <f>ROUND(SUMIFS($CW149:$FS149,$CW$14:$FS$14,"*TA*"),0)</f>
      </c>
      <c r="CR149" s="65" t="str">
        <f>MIN_TA</f>
      </c>
      <c r="CS149" s="65" t="str">
        <f>COUNTIFS($CW$14:$FS$14,"*TA*",$CW149:$FS149,"&gt;0")</f>
      </c>
      <c r="CT149"/>
      <c r="CU149" s="62"/>
      <c r="CV149" s="65" t="str">
        <f>IF(SUM($CQ149)=0,"",IF(OR(SUM($CQ149)=SUM($CR149),AND(SUM($CQ149)=ROUND(SUM($G149)*(1-SUM($I149)),0),SUM($CK149)=0)),SUM($CQ149),IF(UPPER($CT149)="MAX",$CR149,IF(UPPER($CT149)="CUSTOM",MIN(MAX(ROUND($CQ149+$G149*($CU149),0),$CR149),$CQ149),$CQ149))))</f>
      </c>
      <c r="CW149" s="65"/>
      <c r="CX149" s="65"/>
      <c r="CY149" s="65"/>
      <c r="CZ149" s="65"/>
      <c r="DA149" s="65"/>
      <c r="DB149" s="65"/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65"/>
      <c r="DP149" s="65"/>
      <c r="DQ149" s="65"/>
      <c r="DR149" s="65"/>
      <c r="DS149" s="65"/>
      <c r="DT149" s="65"/>
      <c r="DU149" s="65"/>
      <c r="DV149" s="65"/>
      <c r="DW149" s="65"/>
      <c r="DX149" s="65"/>
      <c r="DY149" s="65"/>
      <c r="DZ149" s="65"/>
      <c r="EA149" s="65"/>
      <c r="EB149" s="65"/>
      <c r="EC149" s="65"/>
      <c r="ED149" s="65"/>
      <c r="EE149" s="65"/>
      <c r="EF149" s="65"/>
      <c r="EG149" s="65"/>
      <c r="EH149" s="65"/>
      <c r="EI149" s="65"/>
      <c r="EJ149" s="65"/>
      <c r="EK149" s="65"/>
      <c r="EL149" s="65"/>
      <c r="EM149" s="65"/>
      <c r="EN149" s="65"/>
      <c r="EO149" s="65"/>
      <c r="EP149" s="65"/>
      <c r="EQ149" s="65"/>
      <c r="ER149" s="65"/>
      <c r="ES149" s="65"/>
      <c r="ET149" s="65"/>
      <c r="EU149" s="65"/>
      <c r="EV149" s="65"/>
      <c r="EW149" s="65"/>
      <c r="EX149" s="65"/>
      <c r="EY149" s="65"/>
      <c r="EZ149" s="65"/>
      <c r="FA149" s="65"/>
      <c r="FB149" s="65"/>
      <c r="FC149" s="65"/>
      <c r="FD149" s="65"/>
      <c r="FE149" s="65"/>
      <c r="FF149" s="65"/>
      <c r="FG149" s="65"/>
      <c r="FH149" s="65"/>
      <c r="FI149" s="65"/>
      <c r="FJ149" s="65"/>
      <c r="FK149" s="65"/>
      <c r="FL149" s="65"/>
      <c r="FM149" s="65"/>
      <c r="FN149" s="65"/>
      <c r="FO149" s="65"/>
      <c r="FP149" s="65"/>
      <c r="FQ149" s="65"/>
      <c r="FR149" s="65"/>
      <c r="FS149" s="65"/>
    </row>
    <row r="150">
      <c r="A150" t="s">
        <v>132</v>
      </c>
      <c r="B150" t="s">
        <v>130</v>
      </c>
      <c r="C150" t="s">
        <v>114</v>
      </c>
      <c r="D150" t="s">
        <v>99</v>
      </c>
      <c r="E150"/>
      <c r="F150" t="str">
        <f>$A150&amp;IF($C150&lt;&gt;"","|"&amp;$C150,"")&amp;IF($D150&lt;&gt;"","|"&amp;$D150,"")&amp;IF($E150&lt;&gt;"","|"&amp;$E150,"")</f>
      </c>
      <c r="G150" s="65" t="n">
        <v>5</v>
      </c>
      <c r="H150" s="65" t="str">
        <f>SUM($CJ150,$CW150)</f>
      </c>
      <c r="I150" s="62"/>
      <c r="J150" s="62"/>
      <c r="K150" s="62" t="n">
        <v>0.199902723735409</v>
      </c>
      <c r="L150" s="62"/>
      <c r="M150" s="62"/>
      <c r="N150" s="62"/>
      <c r="O150" s="62"/>
      <c r="P150" s="62"/>
      <c r="Q150" s="62" t="n">
        <v>0.307879377431907</v>
      </c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 t="n">
        <v>0.0301556420233463</v>
      </c>
      <c r="AD150" s="62"/>
      <c r="AE150" s="62"/>
      <c r="AF150" s="62"/>
      <c r="AG150" s="62" t="n">
        <v>0.462062256809339</v>
      </c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/>
      <c r="CF150" s="65" t="str">
        <f>ROUND(SUM($CP150,$CV150),0)</f>
      </c>
      <c r="CG150" s="65" t="str">
        <f>ROUND(MAX($CP150,$CV150),0)</f>
      </c>
      <c r="CH150" t="s">
        <v>54</v>
      </c>
      <c r="CI150" s="62"/>
      <c r="CJ150" s="65" t="str">
        <f>IF(SUM($CF150)=0,"",IF(SUM($CF150)=SUM($CG150),SUM($CF150),IF(UPPER($CH150)="MAX",$CG150,IF(UPPER($CH150)="CUSTOM",MIN(MAX(ROUND($CF150+$G150*($CI150),0),$CG150),$CF150),$CF150))))</f>
      </c>
      <c r="CK150" s="65" t="str">
        <f>ROUND(SUMIFS($CW150:$FS150,$CW$14:$FS$14,"*DSD*"),0)</f>
      </c>
      <c r="CL150" s="65" t="str">
        <f>MIN_DSD</f>
      </c>
      <c r="CM150" s="65" t="str">
        <f>COUNTIFS($CW$14:$FS$14,"*DSD*",$CW150:$FS150,"&gt;0")</f>
      </c>
      <c r="CN150" t="s">
        <v>54</v>
      </c>
      <c r="CO150" s="62"/>
      <c r="CP150" s="65" t="str">
        <f>IF(SUM($CK150)=0,"",IF(OR(SUM($CK150)=SUM($CL150),AND(SUM($CK150)=ROUND(SUM($G150)*(1-SUM($I150)),0),SUM($CQ150)=0)),SUM($CK150),IF(UPPER($CN150)="MAX",$CL150,IF(UPPER($CN150)="CUSTOM",MIN(MAX(ROUND($CK150+$G150*($CO150),0),$CL150),$CK150),$CK150))))</f>
      </c>
      <c r="CQ150" s="65" t="str">
        <f>ROUND(SUMIFS($CW150:$FS150,$CW$14:$FS$14,"*TA*"),0)</f>
      </c>
      <c r="CR150" s="65" t="str">
        <f>MIN_TA</f>
      </c>
      <c r="CS150" s="65" t="str">
        <f>COUNTIFS($CW$14:$FS$14,"*TA*",$CW150:$FS150,"&gt;0")</f>
      </c>
      <c r="CT150"/>
      <c r="CU150" s="62"/>
      <c r="CV150" s="65" t="str">
        <f>IF(SUM($CQ150)=0,"",IF(OR(SUM($CQ150)=SUM($CR150),AND(SUM($CQ150)=ROUND(SUM($G150)*(1-SUM($I150)),0),SUM($CK150)=0)),SUM($CQ150),IF(UPPER($CT150)="MAX",$CR150,IF(UPPER($CT150)="CUSTOM",MIN(MAX(ROUND($CQ150+$G150*($CU150),0),$CR150),$CQ150),$CQ150))))</f>
      </c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</row>
    <row r="151">
      <c r="A151" t="s">
        <v>132</v>
      </c>
      <c r="B151" t="s">
        <v>130</v>
      </c>
      <c r="C151" t="s">
        <v>114</v>
      </c>
      <c r="D151" t="s">
        <v>100</v>
      </c>
      <c r="E151"/>
      <c r="F151" t="str">
        <f>$A151&amp;IF($C151&lt;&gt;"","|"&amp;$C151,"")&amp;IF($D151&lt;&gt;"","|"&amp;$D151,"")&amp;IF($E151&lt;&gt;"","|"&amp;$E151,"")</f>
      </c>
      <c r="G151" s="65" t="n">
        <v>5</v>
      </c>
      <c r="H151" s="65" t="str">
        <f>SUM($CJ151,$CW151)</f>
      </c>
      <c r="I151" s="62"/>
      <c r="J151" s="62"/>
      <c r="K151" s="62" t="n">
        <v>0.200202224469161</v>
      </c>
      <c r="L151" s="62"/>
      <c r="M151" s="62"/>
      <c r="N151" s="62"/>
      <c r="O151" s="62"/>
      <c r="P151" s="62"/>
      <c r="Q151" s="62" t="n">
        <v>0.30788675429727</v>
      </c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 t="n">
        <v>0.0298281092012133</v>
      </c>
      <c r="AD151" s="62"/>
      <c r="AE151" s="62"/>
      <c r="AF151" s="62"/>
      <c r="AG151" s="62" t="n">
        <v>0.462082912032356</v>
      </c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62"/>
      <c r="BZ151" s="62"/>
      <c r="CA151" s="62"/>
      <c r="CB151" s="62"/>
      <c r="CC151" s="62"/>
      <c r="CD151" s="62"/>
      <c r="CE151" s="62"/>
      <c r="CF151" s="65" t="str">
        <f>ROUND(SUM($CP151,$CV151),0)</f>
      </c>
      <c r="CG151" s="65" t="str">
        <f>ROUND(MAX($CP151,$CV151),0)</f>
      </c>
      <c r="CH151" t="s">
        <v>54</v>
      </c>
      <c r="CI151" s="62"/>
      <c r="CJ151" s="65" t="str">
        <f>IF(SUM($CF151)=0,"",IF(SUM($CF151)=SUM($CG151),SUM($CF151),IF(UPPER($CH151)="MAX",$CG151,IF(UPPER($CH151)="CUSTOM",MIN(MAX(ROUND($CF151+$G151*($CI151),0),$CG151),$CF151),$CF151))))</f>
      </c>
      <c r="CK151" s="65" t="str">
        <f>ROUND(SUMIFS($CW151:$FS151,$CW$14:$FS$14,"*DSD*"),0)</f>
      </c>
      <c r="CL151" s="65" t="str">
        <f>MIN_DSD</f>
      </c>
      <c r="CM151" s="65" t="str">
        <f>COUNTIFS($CW$14:$FS$14,"*DSD*",$CW151:$FS151,"&gt;0")</f>
      </c>
      <c r="CN151" t="s">
        <v>54</v>
      </c>
      <c r="CO151" s="62"/>
      <c r="CP151" s="65" t="str">
        <f>IF(SUM($CK151)=0,"",IF(OR(SUM($CK151)=SUM($CL151),AND(SUM($CK151)=ROUND(SUM($G151)*(1-SUM($I151)),0),SUM($CQ151)=0)),SUM($CK151),IF(UPPER($CN151)="MAX",$CL151,IF(UPPER($CN151)="CUSTOM",MIN(MAX(ROUND($CK151+$G151*($CO151),0),$CL151),$CK151),$CK151))))</f>
      </c>
      <c r="CQ151" s="65" t="str">
        <f>ROUND(SUMIFS($CW151:$FS151,$CW$14:$FS$14,"*TA*"),0)</f>
      </c>
      <c r="CR151" s="65" t="str">
        <f>MIN_TA</f>
      </c>
      <c r="CS151" s="65" t="str">
        <f>COUNTIFS($CW$14:$FS$14,"*TA*",$CW151:$FS151,"&gt;0")</f>
      </c>
      <c r="CT151"/>
      <c r="CU151" s="62"/>
      <c r="CV151" s="65" t="str">
        <f>IF(SUM($CQ151)=0,"",IF(OR(SUM($CQ151)=SUM($CR151),AND(SUM($CQ151)=ROUND(SUM($G151)*(1-SUM($I151)),0),SUM($CK151)=0)),SUM($CQ151),IF(UPPER($CT151)="MAX",$CR151,IF(UPPER($CT151)="CUSTOM",MIN(MAX(ROUND($CQ151+$G151*($CU151),0),$CR151),$CQ151),$CQ151))))</f>
      </c>
      <c r="CW151" s="65"/>
      <c r="CX151" s="65"/>
      <c r="CY151" s="65"/>
      <c r="CZ151" s="65"/>
      <c r="DA151" s="65"/>
      <c r="DB151" s="65"/>
      <c r="DC151" s="65"/>
      <c r="DD151" s="65"/>
      <c r="DE151" s="65"/>
      <c r="DF151" s="65"/>
      <c r="DG151" s="65"/>
      <c r="DH151" s="65"/>
      <c r="DI151" s="65"/>
      <c r="DJ151" s="65"/>
      <c r="DK151" s="65"/>
      <c r="DL151" s="65"/>
      <c r="DM151" s="65"/>
      <c r="DN151" s="65"/>
      <c r="DO151" s="65"/>
      <c r="DP151" s="65"/>
      <c r="DQ151" s="65"/>
      <c r="DR151" s="65"/>
      <c r="DS151" s="65"/>
      <c r="DT151" s="65"/>
      <c r="DU151" s="65"/>
      <c r="DV151" s="65"/>
      <c r="DW151" s="65"/>
      <c r="DX151" s="65"/>
      <c r="DY151" s="65"/>
      <c r="DZ151" s="65"/>
      <c r="EA151" s="65"/>
      <c r="EB151" s="65"/>
      <c r="EC151" s="65"/>
      <c r="ED151" s="65"/>
      <c r="EE151" s="65"/>
      <c r="EF151" s="65"/>
      <c r="EG151" s="65"/>
      <c r="EH151" s="65"/>
      <c r="EI151" s="65"/>
      <c r="EJ151" s="65"/>
      <c r="EK151" s="65"/>
      <c r="EL151" s="65"/>
      <c r="EM151" s="65"/>
      <c r="EN151" s="65"/>
      <c r="EO151" s="65"/>
      <c r="EP151" s="65"/>
      <c r="EQ151" s="65"/>
      <c r="ER151" s="65"/>
      <c r="ES151" s="65"/>
      <c r="ET151" s="65"/>
      <c r="EU151" s="65"/>
      <c r="EV151" s="65"/>
      <c r="EW151" s="65"/>
      <c r="EX151" s="65"/>
      <c r="EY151" s="65"/>
      <c r="EZ151" s="65"/>
      <c r="FA151" s="65"/>
      <c r="FB151" s="65"/>
      <c r="FC151" s="65"/>
      <c r="FD151" s="65"/>
      <c r="FE151" s="65"/>
      <c r="FF151" s="65"/>
      <c r="FG151" s="65"/>
      <c r="FH151" s="65"/>
      <c r="FI151" s="65"/>
      <c r="FJ151" s="65"/>
      <c r="FK151" s="65"/>
      <c r="FL151" s="65"/>
      <c r="FM151" s="65"/>
      <c r="FN151" s="65"/>
      <c r="FO151" s="65"/>
      <c r="FP151" s="65"/>
      <c r="FQ151" s="65"/>
      <c r="FR151" s="65"/>
      <c r="FS151" s="65"/>
    </row>
    <row r="152">
      <c r="A152" t="s">
        <v>132</v>
      </c>
      <c r="B152" t="s">
        <v>131</v>
      </c>
      <c r="C152" t="s">
        <v>114</v>
      </c>
      <c r="D152" t="s">
        <v>99</v>
      </c>
      <c r="E152"/>
      <c r="F152" t="str">
        <f>$A152&amp;IF($C152&lt;&gt;"","|"&amp;$C152,"")&amp;IF($D152&lt;&gt;"","|"&amp;$D152,"")&amp;IF($E152&lt;&gt;"","|"&amp;$E152,"")</f>
      </c>
      <c r="G152" s="65" t="n">
        <v>1</v>
      </c>
      <c r="H152" s="65" t="str">
        <f>SUM($CJ152,$CW152)</f>
      </c>
      <c r="I152" s="62"/>
      <c r="J152" s="62"/>
      <c r="K152" s="62" t="n">
        <v>0.2</v>
      </c>
      <c r="L152" s="62"/>
      <c r="M152" s="62"/>
      <c r="N152" s="62"/>
      <c r="O152" s="62"/>
      <c r="P152" s="62"/>
      <c r="Q152" s="62" t="n">
        <v>0.309090909090909</v>
      </c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 t="n">
        <v>0.0318181818181818</v>
      </c>
      <c r="AD152" s="62"/>
      <c r="AE152" s="62"/>
      <c r="AF152" s="62"/>
      <c r="AG152" s="62" t="n">
        <v>0.459090909090909</v>
      </c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2"/>
      <c r="BS152" s="62"/>
      <c r="BT152" s="62"/>
      <c r="BU152" s="62"/>
      <c r="BV152" s="62"/>
      <c r="BW152" s="62"/>
      <c r="BX152" s="62"/>
      <c r="BY152" s="62"/>
      <c r="BZ152" s="62"/>
      <c r="CA152" s="62"/>
      <c r="CB152" s="62"/>
      <c r="CC152" s="62"/>
      <c r="CD152" s="62"/>
      <c r="CE152" s="62"/>
      <c r="CF152" s="65" t="str">
        <f>ROUND(SUM($CP152,$CV152),0)</f>
      </c>
      <c r="CG152" s="65" t="str">
        <f>ROUND(MAX($CP152,$CV152),0)</f>
      </c>
      <c r="CH152" t="s">
        <v>54</v>
      </c>
      <c r="CI152" s="62"/>
      <c r="CJ152" s="65" t="str">
        <f>IF(SUM($CF152)=0,"",IF(SUM($CF152)=SUM($CG152),SUM($CF152),IF(UPPER($CH152)="MAX",$CG152,IF(UPPER($CH152)="CUSTOM",MIN(MAX(ROUND($CF152+$G152*($CI152),0),$CG152),$CF152),$CF152))))</f>
      </c>
      <c r="CK152" s="65" t="str">
        <f>ROUND(SUMIFS($CW152:$FS152,$CW$14:$FS$14,"*DSD*"),0)</f>
      </c>
      <c r="CL152" s="65" t="str">
        <f>MIN_DSD</f>
      </c>
      <c r="CM152" s="65" t="str">
        <f>COUNTIFS($CW$14:$FS$14,"*DSD*",$CW152:$FS152,"&gt;0")</f>
      </c>
      <c r="CN152" t="s">
        <v>54</v>
      </c>
      <c r="CO152" s="62"/>
      <c r="CP152" s="65" t="str">
        <f>IF(SUM($CK152)=0,"",IF(OR(SUM($CK152)=SUM($CL152),AND(SUM($CK152)=ROUND(SUM($G152)*(1-SUM($I152)),0),SUM($CQ152)=0)),SUM($CK152),IF(UPPER($CN152)="MAX",$CL152,IF(UPPER($CN152)="CUSTOM",MIN(MAX(ROUND($CK152+$G152*($CO152),0),$CL152),$CK152),$CK152))))</f>
      </c>
      <c r="CQ152" s="65" t="str">
        <f>ROUND(SUMIFS($CW152:$FS152,$CW$14:$FS$14,"*TA*"),0)</f>
      </c>
      <c r="CR152" s="65" t="str">
        <f>MIN_TA</f>
      </c>
      <c r="CS152" s="65" t="str">
        <f>COUNTIFS($CW$14:$FS$14,"*TA*",$CW152:$FS152,"&gt;0")</f>
      </c>
      <c r="CT152"/>
      <c r="CU152" s="62"/>
      <c r="CV152" s="65" t="str">
        <f>IF(SUM($CQ152)=0,"",IF(OR(SUM($CQ152)=SUM($CR152),AND(SUM($CQ152)=ROUND(SUM($G152)*(1-SUM($I152)),0),SUM($CK152)=0)),SUM($CQ152),IF(UPPER($CT152)="MAX",$CR152,IF(UPPER($CT152)="CUSTOM",MIN(MAX(ROUND($CQ152+$G152*($CU152),0),$CR152),$CQ152),$CQ152))))</f>
      </c>
      <c r="CW152" s="65"/>
      <c r="CX152" s="65"/>
      <c r="CY152" s="65"/>
      <c r="CZ152" s="65"/>
      <c r="DA152" s="65"/>
      <c r="DB152" s="65"/>
      <c r="DC152" s="65"/>
      <c r="DD152" s="65"/>
      <c r="DE152" s="65"/>
      <c r="DF152" s="65"/>
      <c r="DG152" s="65"/>
      <c r="DH152" s="65"/>
      <c r="DI152" s="65"/>
      <c r="DJ152" s="65"/>
      <c r="DK152" s="65"/>
      <c r="DL152" s="65"/>
      <c r="DM152" s="65"/>
      <c r="DN152" s="65"/>
      <c r="DO152" s="65"/>
      <c r="DP152" s="65"/>
      <c r="DQ152" s="65"/>
      <c r="DR152" s="65"/>
      <c r="DS152" s="65"/>
      <c r="DT152" s="65"/>
      <c r="DU152" s="65"/>
      <c r="DV152" s="65"/>
      <c r="DW152" s="65"/>
      <c r="DX152" s="65"/>
      <c r="DY152" s="65"/>
      <c r="DZ152" s="65"/>
      <c r="EA152" s="65"/>
      <c r="EB152" s="65"/>
      <c r="EC152" s="65"/>
      <c r="ED152" s="65"/>
      <c r="EE152" s="65"/>
      <c r="EF152" s="65"/>
      <c r="EG152" s="65"/>
      <c r="EH152" s="65"/>
      <c r="EI152" s="65"/>
      <c r="EJ152" s="65"/>
      <c r="EK152" s="65"/>
      <c r="EL152" s="65"/>
      <c r="EM152" s="65"/>
      <c r="EN152" s="65"/>
      <c r="EO152" s="65"/>
      <c r="EP152" s="65"/>
      <c r="EQ152" s="65"/>
      <c r="ER152" s="65"/>
      <c r="ES152" s="65"/>
      <c r="ET152" s="65"/>
      <c r="EU152" s="65"/>
      <c r="EV152" s="65"/>
      <c r="EW152" s="65"/>
      <c r="EX152" s="65"/>
      <c r="EY152" s="65"/>
      <c r="EZ152" s="65"/>
      <c r="FA152" s="65"/>
      <c r="FB152" s="65"/>
      <c r="FC152" s="65"/>
      <c r="FD152" s="65"/>
      <c r="FE152" s="65"/>
      <c r="FF152" s="65"/>
      <c r="FG152" s="65"/>
      <c r="FH152" s="65"/>
      <c r="FI152" s="65"/>
      <c r="FJ152" s="65"/>
      <c r="FK152" s="65"/>
      <c r="FL152" s="65"/>
      <c r="FM152" s="65"/>
      <c r="FN152" s="65"/>
      <c r="FO152" s="65"/>
      <c r="FP152" s="65"/>
      <c r="FQ152" s="65"/>
      <c r="FR152" s="65"/>
      <c r="FS152" s="65"/>
    </row>
    <row r="153">
      <c r="A153" t="s">
        <v>132</v>
      </c>
      <c r="B153" t="s">
        <v>131</v>
      </c>
      <c r="C153" t="s">
        <v>114</v>
      </c>
      <c r="D153" t="s">
        <v>100</v>
      </c>
      <c r="E153"/>
      <c r="F153" t="str">
        <f>$A153&amp;IF($C153&lt;&gt;"","|"&amp;$C153,"")&amp;IF($D153&lt;&gt;"","|"&amp;$D153,"")&amp;IF($E153&lt;&gt;"","|"&amp;$E153,"")</f>
      </c>
      <c r="G153" s="65" t="n">
        <v>1</v>
      </c>
      <c r="H153" s="65" t="str">
        <f>SUM($CJ153,$CW153)</f>
      </c>
      <c r="I153" s="62"/>
      <c r="J153" s="62"/>
      <c r="K153" s="62" t="n">
        <v>0.199261992619926</v>
      </c>
      <c r="L153" s="62"/>
      <c r="M153" s="62"/>
      <c r="N153" s="62"/>
      <c r="O153" s="62"/>
      <c r="P153" s="62"/>
      <c r="Q153" s="62" t="n">
        <v>0.309963099630996</v>
      </c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 t="n">
        <v>0.029520295202952</v>
      </c>
      <c r="AD153" s="62"/>
      <c r="AE153" s="62"/>
      <c r="AF153" s="62"/>
      <c r="AG153" s="62" t="n">
        <v>0.461254612546125</v>
      </c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2"/>
      <c r="CB153" s="62"/>
      <c r="CC153" s="62"/>
      <c r="CD153" s="62"/>
      <c r="CE153" s="62"/>
      <c r="CF153" s="65" t="str">
        <f>ROUND(SUM($CP153,$CV153),0)</f>
      </c>
      <c r="CG153" s="65" t="str">
        <f>ROUND(MAX($CP153,$CV153),0)</f>
      </c>
      <c r="CH153" t="s">
        <v>54</v>
      </c>
      <c r="CI153" s="62"/>
      <c r="CJ153" s="65" t="str">
        <f>IF(SUM($CF153)=0,"",IF(SUM($CF153)=SUM($CG153),SUM($CF153),IF(UPPER($CH153)="MAX",$CG153,IF(UPPER($CH153)="CUSTOM",MIN(MAX(ROUND($CF153+$G153*($CI153),0),$CG153),$CF153),$CF153))))</f>
      </c>
      <c r="CK153" s="65" t="str">
        <f>ROUND(SUMIFS($CW153:$FS153,$CW$14:$FS$14,"*DSD*"),0)</f>
      </c>
      <c r="CL153" s="65" t="str">
        <f>MIN_DSD</f>
      </c>
      <c r="CM153" s="65" t="str">
        <f>COUNTIFS($CW$14:$FS$14,"*DSD*",$CW153:$FS153,"&gt;0")</f>
      </c>
      <c r="CN153" t="s">
        <v>54</v>
      </c>
      <c r="CO153" s="62"/>
      <c r="CP153" s="65" t="str">
        <f>IF(SUM($CK153)=0,"",IF(OR(SUM($CK153)=SUM($CL153),AND(SUM($CK153)=ROUND(SUM($G153)*(1-SUM($I153)),0),SUM($CQ153)=0)),SUM($CK153),IF(UPPER($CN153)="MAX",$CL153,IF(UPPER($CN153)="CUSTOM",MIN(MAX(ROUND($CK153+$G153*($CO153),0),$CL153),$CK153),$CK153))))</f>
      </c>
      <c r="CQ153" s="65" t="str">
        <f>ROUND(SUMIFS($CW153:$FS153,$CW$14:$FS$14,"*TA*"),0)</f>
      </c>
      <c r="CR153" s="65" t="str">
        <f>MIN_TA</f>
      </c>
      <c r="CS153" s="65" t="str">
        <f>COUNTIFS($CW$14:$FS$14,"*TA*",$CW153:$FS153,"&gt;0")</f>
      </c>
      <c r="CT153"/>
      <c r="CU153" s="62"/>
      <c r="CV153" s="65" t="str">
        <f>IF(SUM($CQ153)=0,"",IF(OR(SUM($CQ153)=SUM($CR153),AND(SUM($CQ153)=ROUND(SUM($G153)*(1-SUM($I153)),0),SUM($CK153)=0)),SUM($CQ153),IF(UPPER($CT153)="MAX",$CR153,IF(UPPER($CT153)="CUSTOM",MIN(MAX(ROUND($CQ153+$G153*($CU153),0),$CR153),$CQ153),$CQ153))))</f>
      </c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</row>
    <row r="154">
      <c r="A154" t="s">
        <v>146</v>
      </c>
      <c r="B154" t="s">
        <v>95</v>
      </c>
      <c r="C154"/>
      <c r="D154"/>
      <c r="E154" t="s">
        <v>96</v>
      </c>
      <c r="F154" t="str">
        <f>$A154&amp;IF($C154&lt;&gt;"","|"&amp;$C154,"")&amp;IF($D154&lt;&gt;"","|"&amp;$D154,"")&amp;IF($E154&lt;&gt;"","|"&amp;$E154,"")</f>
      </c>
      <c r="G154" s="65" t="n">
        <v>2</v>
      </c>
      <c r="H154" s="65" t="str">
        <f>SUM($CJ154,$CW154)</f>
      </c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  <c r="BP154" s="62"/>
      <c r="BQ154" s="62"/>
      <c r="BR154" s="62"/>
      <c r="BS154" s="62"/>
      <c r="BT154" s="62"/>
      <c r="BU154" s="62"/>
      <c r="BV154" s="62"/>
      <c r="BW154" s="62"/>
      <c r="BX154" s="62"/>
      <c r="BY154" s="62"/>
      <c r="BZ154" s="62"/>
      <c r="CA154" s="62"/>
      <c r="CB154" s="62"/>
      <c r="CC154" s="62"/>
      <c r="CD154" s="62"/>
      <c r="CE154" s="62"/>
      <c r="CF154" s="65" t="str">
        <f>ROUND(SUM($CP154,$CV154),0)</f>
      </c>
      <c r="CG154" s="65" t="str">
        <f>ROUND(MAX($CP154,$CV154),0)</f>
      </c>
      <c r="CH154"/>
      <c r="CI154" s="62"/>
      <c r="CJ154" s="65" t="str">
        <f>IF(SUM($CF154)=0,"",IF(SUM($CF154)=SUM($CG154),SUM($CF154),IF(UPPER($CH154)="MAX",$CG154,IF(UPPER($CH154)="CUSTOM",MIN(MAX(ROUND($CF154+$G154*($CI154),0),$CG154),$CF154),$CF154))))</f>
      </c>
      <c r="CK154" s="65" t="str">
        <f>ROUND(SUMIFS($CW154:$FS154,$CW$14:$FS$14,"*DSD*"),0)</f>
      </c>
      <c r="CL154" s="65" t="str">
        <f>MIN_DSD</f>
      </c>
      <c r="CM154" s="65" t="str">
        <f>COUNTIFS($CW$14:$FS$14,"*DSD*",$CW154:$FS154,"&gt;0")</f>
      </c>
      <c r="CN154"/>
      <c r="CO154" s="62"/>
      <c r="CP154" s="65" t="str">
        <f>IF(SUM($CK154)=0,"",IF(OR(SUM($CK154)=SUM($CL154),AND(SUM($CK154)=ROUND(SUM($G154)*(1-SUM($I154)),0),SUM($CQ154)=0)),SUM($CK154),IF(UPPER($CN154)="MAX",$CL154,IF(UPPER($CN154)="CUSTOM",MIN(MAX(ROUND($CK154+$G154*($CO154),0),$CL154),$CK154),$CK154))))</f>
      </c>
      <c r="CQ154" s="65" t="str">
        <f>ROUND(SUMIFS($CW154:$FS154,$CW$14:$FS$14,"*TA*"),0)</f>
      </c>
      <c r="CR154" s="65" t="str">
        <f>MIN_TA</f>
      </c>
      <c r="CS154" s="65" t="str">
        <f>COUNTIFS($CW$14:$FS$14,"*TA*",$CW154:$FS154,"&gt;0")</f>
      </c>
      <c r="CT154"/>
      <c r="CU154" s="62"/>
      <c r="CV154" s="65" t="str">
        <f>IF(SUM($CQ154)=0,"",IF(OR(SUM($CQ154)=SUM($CR154),AND(SUM($CQ154)=ROUND(SUM($G154)*(1-SUM($I154)),0),SUM($CK154)=0)),SUM($CQ154),IF(UPPER($CT154)="MAX",$CR154,IF(UPPER($CT154)="CUSTOM",MIN(MAX(ROUND($CQ154+$G154*($CU154),0),$CR154),$CQ154),$CQ154))))</f>
      </c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</row>
    <row r="155">
      <c r="A155" t="s">
        <v>146</v>
      </c>
      <c r="B155" t="s">
        <v>95</v>
      </c>
      <c r="C155"/>
      <c r="D155"/>
      <c r="E155" t="s">
        <v>121</v>
      </c>
      <c r="F155" t="str">
        <f>$A155&amp;IF($C155&lt;&gt;"","|"&amp;$C155,"")&amp;IF($D155&lt;&gt;"","|"&amp;$D155,"")&amp;IF($E155&lt;&gt;"","|"&amp;$E155,"")</f>
      </c>
      <c r="G155" s="65" t="n">
        <v>1</v>
      </c>
      <c r="H155" s="65" t="str">
        <f>SUM($CJ155,$CW155)</f>
      </c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2"/>
      <c r="CB155" s="62"/>
      <c r="CC155" s="62"/>
      <c r="CD155" s="62"/>
      <c r="CE155" s="62"/>
      <c r="CF155" s="65" t="str">
        <f>ROUND(SUM($CP155,$CV155),0)</f>
      </c>
      <c r="CG155" s="65" t="str">
        <f>ROUND(MAX($CP155,$CV155),0)</f>
      </c>
      <c r="CH155"/>
      <c r="CI155" s="62"/>
      <c r="CJ155" s="65" t="str">
        <f>IF(SUM($CF155)=0,"",IF(SUM($CF155)=SUM($CG155),SUM($CF155),IF(UPPER($CH155)="MAX",$CG155,IF(UPPER($CH155)="CUSTOM",MIN(MAX(ROUND($CF155+$G155*($CI155),0),$CG155),$CF155),$CF155))))</f>
      </c>
      <c r="CK155" s="65" t="str">
        <f>ROUND(SUMIFS($CW155:$FS155,$CW$14:$FS$14,"*DSD*"),0)</f>
      </c>
      <c r="CL155" s="65" t="str">
        <f>MIN_DSD</f>
      </c>
      <c r="CM155" s="65" t="str">
        <f>COUNTIFS($CW$14:$FS$14,"*DSD*",$CW155:$FS155,"&gt;0")</f>
      </c>
      <c r="CN155"/>
      <c r="CO155" s="62"/>
      <c r="CP155" s="65" t="str">
        <f>IF(SUM($CK155)=0,"",IF(OR(SUM($CK155)=SUM($CL155),AND(SUM($CK155)=ROUND(SUM($G155)*(1-SUM($I155)),0),SUM($CQ155)=0)),SUM($CK155),IF(UPPER($CN155)="MAX",$CL155,IF(UPPER($CN155)="CUSTOM",MIN(MAX(ROUND($CK155+$G155*($CO155),0),$CL155),$CK155),$CK155))))</f>
      </c>
      <c r="CQ155" s="65" t="str">
        <f>ROUND(SUMIFS($CW155:$FS155,$CW$14:$FS$14,"*TA*"),0)</f>
      </c>
      <c r="CR155" s="65" t="str">
        <f>MIN_TA</f>
      </c>
      <c r="CS155" s="65" t="str">
        <f>COUNTIFS($CW$14:$FS$14,"*TA*",$CW155:$FS155,"&gt;0")</f>
      </c>
      <c r="CT155"/>
      <c r="CU155" s="62"/>
      <c r="CV155" s="65" t="str">
        <f>IF(SUM($CQ155)=0,"",IF(OR(SUM($CQ155)=SUM($CR155),AND(SUM($CQ155)=ROUND(SUM($G155)*(1-SUM($I155)),0),SUM($CK155)=0)),SUM($CQ155),IF(UPPER($CT155)="MAX",$CR155,IF(UPPER($CT155)="CUSTOM",MIN(MAX(ROUND($CQ155+$G155*($CU155),0),$CR155),$CQ155),$CQ155))))</f>
      </c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</row>
    <row r="156">
      <c r="A156" t="s">
        <v>146</v>
      </c>
      <c r="B156" t="s">
        <v>97</v>
      </c>
      <c r="C156" t="s">
        <v>98</v>
      </c>
      <c r="D156" t="s">
        <v>99</v>
      </c>
      <c r="E156"/>
      <c r="F156" t="str">
        <f>$A156&amp;IF($C156&lt;&gt;"","|"&amp;$C156,"")&amp;IF($D156&lt;&gt;"","|"&amp;$D156,"")&amp;IF($E156&lt;&gt;"","|"&amp;$E156,"")</f>
      </c>
      <c r="G156" s="65" t="n">
        <v>458</v>
      </c>
      <c r="H156" s="65" t="str">
        <f>SUM($CJ156,$CW156)</f>
      </c>
      <c r="I156" s="62"/>
      <c r="J156" s="62"/>
      <c r="K156" s="62"/>
      <c r="L156" s="62"/>
      <c r="M156" s="62"/>
      <c r="N156" s="62"/>
      <c r="O156" s="62"/>
      <c r="P156" s="62" t="n">
        <v>0.0171480144404332</v>
      </c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 t="n">
        <v>0.969314079422383</v>
      </c>
      <c r="AG156" s="62"/>
      <c r="AH156" s="62"/>
      <c r="AI156" s="62" t="n">
        <v>0.0135379061371841</v>
      </c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2"/>
      <c r="CE156" s="62"/>
      <c r="CF156" s="65" t="str">
        <f>ROUND(SUM($CP156,$CV156),0)</f>
      </c>
      <c r="CG156" s="65" t="str">
        <f>ROUND(MAX($CP156,$CV156),0)</f>
      </c>
      <c r="CH156"/>
      <c r="CI156" s="62"/>
      <c r="CJ156" s="65" t="str">
        <f>IF(SUM($CF156)=0,"",IF(SUM($CF156)=SUM($CG156),SUM($CF156),IF(UPPER($CH156)="MAX",$CG156,IF(UPPER($CH156)="CUSTOM",MIN(MAX(ROUND($CF156+$G156*($CI156),0),$CG156),$CF156),$CF156))))</f>
      </c>
      <c r="CK156" s="65" t="str">
        <f>ROUND(SUMIFS($CW156:$FS156,$CW$14:$FS$14,"*DSD*"),0)</f>
      </c>
      <c r="CL156" s="65" t="str">
        <f>MIN_DSD</f>
      </c>
      <c r="CM156" s="65" t="str">
        <f>COUNTIFS($CW$14:$FS$14,"*DSD*",$CW156:$FS156,"&gt;0")</f>
      </c>
      <c r="CN156" t="s">
        <v>54</v>
      </c>
      <c r="CO156" s="62"/>
      <c r="CP156" s="65" t="str">
        <f>IF(SUM($CK156)=0,"",IF(OR(SUM($CK156)=SUM($CL156),AND(SUM($CK156)=ROUND(SUM($G156)*(1-SUM($I156)),0),SUM($CQ156)=0)),SUM($CK156),IF(UPPER($CN156)="MAX",$CL156,IF(UPPER($CN156)="CUSTOM",MIN(MAX(ROUND($CK156+$G156*($CO156),0),$CL156),$CK156),$CK156))))</f>
      </c>
      <c r="CQ156" s="65" t="str">
        <f>ROUND(SUMIFS($CW156:$FS156,$CW$14:$FS$14,"*TA*"),0)</f>
      </c>
      <c r="CR156" s="65" t="str">
        <f>MIN_TA</f>
      </c>
      <c r="CS156" s="65" t="str">
        <f>COUNTIFS($CW$14:$FS$14,"*TA*",$CW156:$FS156,"&gt;0")</f>
      </c>
      <c r="CT156"/>
      <c r="CU156" s="62"/>
      <c r="CV156" s="65" t="str">
        <f>IF(SUM($CQ156)=0,"",IF(OR(SUM($CQ156)=SUM($CR156),AND(SUM($CQ156)=ROUND(SUM($G156)*(1-SUM($I156)),0),SUM($CK156)=0)),SUM($CQ156),IF(UPPER($CT156)="MAX",$CR156,IF(UPPER($CT156)="CUSTOM",MIN(MAX(ROUND($CQ156+$G156*($CU156),0),$CR156),$CQ156),$CQ156))))</f>
      </c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</row>
    <row r="157">
      <c r="A157" t="s">
        <v>146</v>
      </c>
      <c r="B157" t="s">
        <v>97</v>
      </c>
      <c r="C157" t="s">
        <v>98</v>
      </c>
      <c r="D157" t="s">
        <v>100</v>
      </c>
      <c r="E157"/>
      <c r="F157" t="str">
        <f>$A157&amp;IF($C157&lt;&gt;"","|"&amp;$C157,"")&amp;IF($D157&lt;&gt;"","|"&amp;$D157,"")&amp;IF($E157&lt;&gt;"","|"&amp;$E157,"")</f>
      </c>
      <c r="G157" s="65" t="n">
        <v>890</v>
      </c>
      <c r="H157" s="65" t="str">
        <f>SUM($CJ157,$CW157)</f>
      </c>
      <c r="I157" s="62"/>
      <c r="J157" s="62"/>
      <c r="K157" s="62"/>
      <c r="L157" s="62"/>
      <c r="M157" s="62"/>
      <c r="N157" s="62"/>
      <c r="O157" s="62"/>
      <c r="P157" s="62" t="n">
        <v>0.0345549738219895</v>
      </c>
      <c r="Q157" s="62"/>
      <c r="R157" s="62"/>
      <c r="S157" s="62"/>
      <c r="T157" s="62"/>
      <c r="U157" s="62"/>
      <c r="V157" s="62"/>
      <c r="W157" s="62"/>
      <c r="X157" s="62"/>
      <c r="Y157" s="62" t="n">
        <v>0.0198952879581152</v>
      </c>
      <c r="Z157" s="62"/>
      <c r="AA157" s="62"/>
      <c r="AB157" s="62"/>
      <c r="AC157" s="62"/>
      <c r="AD157" s="62"/>
      <c r="AE157" s="62"/>
      <c r="AF157" s="62" t="n">
        <v>0.921989528795812</v>
      </c>
      <c r="AG157" s="62"/>
      <c r="AH157" s="62"/>
      <c r="AI157" s="62" t="n">
        <v>0.0235602094240838</v>
      </c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2"/>
      <c r="CB157" s="62"/>
      <c r="CC157" s="62"/>
      <c r="CD157" s="62"/>
      <c r="CE157" s="62"/>
      <c r="CF157" s="65" t="str">
        <f>ROUND(SUM($CP157,$CV157),0)</f>
      </c>
      <c r="CG157" s="65" t="str">
        <f>ROUND(MAX($CP157,$CV157),0)</f>
      </c>
      <c r="CH157"/>
      <c r="CI157" s="62"/>
      <c r="CJ157" s="65" t="str">
        <f>IF(SUM($CF157)=0,"",IF(SUM($CF157)=SUM($CG157),SUM($CF157),IF(UPPER($CH157)="MAX",$CG157,IF(UPPER($CH157)="CUSTOM",MIN(MAX(ROUND($CF157+$G157*($CI157),0),$CG157),$CF157),$CF157))))</f>
      </c>
      <c r="CK157" s="65" t="str">
        <f>ROUND(SUMIFS($CW157:$FS157,$CW$14:$FS$14,"*DSD*"),0)</f>
      </c>
      <c r="CL157" s="65" t="str">
        <f>MIN_DSD</f>
      </c>
      <c r="CM157" s="65" t="str">
        <f>COUNTIFS($CW$14:$FS$14,"*DSD*",$CW157:$FS157,"&gt;0")</f>
      </c>
      <c r="CN157" t="s">
        <v>54</v>
      </c>
      <c r="CO157" s="62"/>
      <c r="CP157" s="65" t="str">
        <f>IF(SUM($CK157)=0,"",IF(OR(SUM($CK157)=SUM($CL157),AND(SUM($CK157)=ROUND(SUM($G157)*(1-SUM($I157)),0),SUM($CQ157)=0)),SUM($CK157),IF(UPPER($CN157)="MAX",$CL157,IF(UPPER($CN157)="CUSTOM",MIN(MAX(ROUND($CK157+$G157*($CO157),0),$CL157),$CK157),$CK157))))</f>
      </c>
      <c r="CQ157" s="65" t="str">
        <f>ROUND(SUMIFS($CW157:$FS157,$CW$14:$FS$14,"*TA*"),0)</f>
      </c>
      <c r="CR157" s="65" t="str">
        <f>MIN_TA</f>
      </c>
      <c r="CS157" s="65" t="str">
        <f>COUNTIFS($CW$14:$FS$14,"*TA*",$CW157:$FS157,"&gt;0")</f>
      </c>
      <c r="CT157"/>
      <c r="CU157" s="62"/>
      <c r="CV157" s="65" t="str">
        <f>IF(SUM($CQ157)=0,"",IF(OR(SUM($CQ157)=SUM($CR157),AND(SUM($CQ157)=ROUND(SUM($G157)*(1-SUM($I157)),0),SUM($CK157)=0)),SUM($CQ157),IF(UPPER($CT157)="MAX",$CR157,IF(UPPER($CT157)="CUSTOM",MIN(MAX(ROUND($CQ157+$G157*($CU157),0),$CR157),$CQ157),$CQ157))))</f>
      </c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</row>
    <row r="158">
      <c r="A158" t="s">
        <v>146</v>
      </c>
      <c r="B158" t="s">
        <v>101</v>
      </c>
      <c r="C158"/>
      <c r="D158"/>
      <c r="E158" t="s">
        <v>96</v>
      </c>
      <c r="F158" t="str">
        <f>$A158&amp;IF($C158&lt;&gt;"","|"&amp;$C158,"")&amp;IF($D158&lt;&gt;"","|"&amp;$D158,"")&amp;IF($E158&lt;&gt;"","|"&amp;$E158,"")</f>
      </c>
      <c r="G158" s="65" t="n">
        <v>2</v>
      </c>
      <c r="H158" s="65" t="str">
        <f>SUM($CJ158,$CW158)</f>
      </c>
      <c r="I158" s="62"/>
      <c r="J158" s="62"/>
      <c r="K158" s="62"/>
      <c r="L158" s="62"/>
      <c r="M158" s="62"/>
      <c r="N158" s="62"/>
      <c r="O158" s="62"/>
      <c r="P158" s="62" t="n">
        <v>0.6</v>
      </c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 t="n">
        <v>0.4</v>
      </c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2"/>
      <c r="CB158" s="62"/>
      <c r="CC158" s="62"/>
      <c r="CD158" s="62"/>
      <c r="CE158" s="62"/>
      <c r="CF158" s="65" t="str">
        <f>ROUND(SUM($CP158,$CV158),0)</f>
      </c>
      <c r="CG158" s="65" t="str">
        <f>ROUND(MAX($CP158,$CV158),0)</f>
      </c>
      <c r="CH158"/>
      <c r="CI158" s="62"/>
      <c r="CJ158" s="65" t="str">
        <f>IF(SUM($CF158)=0,"",IF(SUM($CF158)=SUM($CG158),SUM($CF158),IF(UPPER($CH158)="MAX",$CG158,IF(UPPER($CH158)="CUSTOM",MIN(MAX(ROUND($CF158+$G158*($CI158),0),$CG158),$CF158),$CF158))))</f>
      </c>
      <c r="CK158" s="65" t="str">
        <f>ROUND(SUMIFS($CW158:$FS158,$CW$14:$FS$14,"*DSD*"),0)</f>
      </c>
      <c r="CL158" s="65" t="str">
        <f>MIN_DSD</f>
      </c>
      <c r="CM158" s="65" t="str">
        <f>COUNTIFS($CW$14:$FS$14,"*DSD*",$CW158:$FS158,"&gt;0")</f>
      </c>
      <c r="CN158" t="s">
        <v>54</v>
      </c>
      <c r="CO158" s="62"/>
      <c r="CP158" s="65" t="str">
        <f>IF(SUM($CK158)=0,"",IF(OR(SUM($CK158)=SUM($CL158),AND(SUM($CK158)=ROUND(SUM($G158)*(1-SUM($I158)),0),SUM($CQ158)=0)),SUM($CK158),IF(UPPER($CN158)="MAX",$CL158,IF(UPPER($CN158)="CUSTOM",MIN(MAX(ROUND($CK158+$G158*($CO158),0),$CL158),$CK158),$CK158))))</f>
      </c>
      <c r="CQ158" s="65" t="str">
        <f>ROUND(SUMIFS($CW158:$FS158,$CW$14:$FS$14,"*TA*"),0)</f>
      </c>
      <c r="CR158" s="65" t="str">
        <f>MIN_TA</f>
      </c>
      <c r="CS158" s="65" t="str">
        <f>COUNTIFS($CW$14:$FS$14,"*TA*",$CW158:$FS158,"&gt;0")</f>
      </c>
      <c r="CT158"/>
      <c r="CU158" s="62"/>
      <c r="CV158" s="65" t="str">
        <f>IF(SUM($CQ158)=0,"",IF(OR(SUM($CQ158)=SUM($CR158),AND(SUM($CQ158)=ROUND(SUM($G158)*(1-SUM($I158)),0),SUM($CK158)=0)),SUM($CQ158),IF(UPPER($CT158)="MAX",$CR158,IF(UPPER($CT158)="CUSTOM",MIN(MAX(ROUND($CQ158+$G158*($CU158),0),$CR158),$CQ158),$CQ158))))</f>
      </c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</row>
    <row r="159">
      <c r="A159" t="s">
        <v>146</v>
      </c>
      <c r="B159" t="s">
        <v>101</v>
      </c>
      <c r="C159"/>
      <c r="D159"/>
      <c r="E159" t="s">
        <v>121</v>
      </c>
      <c r="F159" t="str">
        <f>$A159&amp;IF($C159&lt;&gt;"","|"&amp;$C159,"")&amp;IF($D159&lt;&gt;"","|"&amp;$D159,"")&amp;IF($E159&lt;&gt;"","|"&amp;$E159,"")</f>
      </c>
      <c r="G159" s="65" t="n">
        <v>1</v>
      </c>
      <c r="H159" s="65" t="str">
        <f>SUM($CJ159,$CW159)</f>
      </c>
      <c r="I159" s="62"/>
      <c r="J159" s="62"/>
      <c r="K159" s="62"/>
      <c r="L159" s="62"/>
      <c r="M159" s="62"/>
      <c r="N159" s="62"/>
      <c r="O159" s="62"/>
      <c r="P159" s="62" t="n">
        <v>0.598173515981735</v>
      </c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 t="n">
        <v>0.401826484018265</v>
      </c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2"/>
      <c r="BR159" s="62"/>
      <c r="BS159" s="62"/>
      <c r="BT159" s="62"/>
      <c r="BU159" s="62"/>
      <c r="BV159" s="62"/>
      <c r="BW159" s="62"/>
      <c r="BX159" s="62"/>
      <c r="BY159" s="62"/>
      <c r="BZ159" s="62"/>
      <c r="CA159" s="62"/>
      <c r="CB159" s="62"/>
      <c r="CC159" s="62"/>
      <c r="CD159" s="62"/>
      <c r="CE159" s="62"/>
      <c r="CF159" s="65" t="str">
        <f>ROUND(SUM($CP159,$CV159),0)</f>
      </c>
      <c r="CG159" s="65" t="str">
        <f>ROUND(MAX($CP159,$CV159),0)</f>
      </c>
      <c r="CH159"/>
      <c r="CI159" s="62"/>
      <c r="CJ159" s="65" t="str">
        <f>IF(SUM($CF159)=0,"",IF(SUM($CF159)=SUM($CG159),SUM($CF159),IF(UPPER($CH159)="MAX",$CG159,IF(UPPER($CH159)="CUSTOM",MIN(MAX(ROUND($CF159+$G159*($CI159),0),$CG159),$CF159),$CF159))))</f>
      </c>
      <c r="CK159" s="65" t="str">
        <f>ROUND(SUMIFS($CW159:$FS159,$CW$14:$FS$14,"*DSD*"),0)</f>
      </c>
      <c r="CL159" s="65" t="str">
        <f>MIN_DSD</f>
      </c>
      <c r="CM159" s="65" t="str">
        <f>COUNTIFS($CW$14:$FS$14,"*DSD*",$CW159:$FS159,"&gt;0")</f>
      </c>
      <c r="CN159" t="s">
        <v>54</v>
      </c>
      <c r="CO159" s="62"/>
      <c r="CP159" s="65" t="str">
        <f>IF(SUM($CK159)=0,"",IF(OR(SUM($CK159)=SUM($CL159),AND(SUM($CK159)=ROUND(SUM($G159)*(1-SUM($I159)),0),SUM($CQ159)=0)),SUM($CK159),IF(UPPER($CN159)="MAX",$CL159,IF(UPPER($CN159)="CUSTOM",MIN(MAX(ROUND($CK159+$G159*($CO159),0),$CL159),$CK159),$CK159))))</f>
      </c>
      <c r="CQ159" s="65" t="str">
        <f>ROUND(SUMIFS($CW159:$FS159,$CW$14:$FS$14,"*TA*"),0)</f>
      </c>
      <c r="CR159" s="65" t="str">
        <f>MIN_TA</f>
      </c>
      <c r="CS159" s="65" t="str">
        <f>COUNTIFS($CW$14:$FS$14,"*TA*",$CW159:$FS159,"&gt;0")</f>
      </c>
      <c r="CT159"/>
      <c r="CU159" s="62"/>
      <c r="CV159" s="65" t="str">
        <f>IF(SUM($CQ159)=0,"",IF(OR(SUM($CQ159)=SUM($CR159),AND(SUM($CQ159)=ROUND(SUM($G159)*(1-SUM($I159)),0),SUM($CK159)=0)),SUM($CQ159),IF(UPPER($CT159)="MAX",$CR159,IF(UPPER($CT159)="CUSTOM",MIN(MAX(ROUND($CQ159+$G159*($CU159),0),$CR159),$CQ159),$CQ159))))</f>
      </c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</row>
    <row r="160">
      <c r="A160" t="s">
        <v>146</v>
      </c>
      <c r="B160" t="s">
        <v>104</v>
      </c>
      <c r="C160"/>
      <c r="D160"/>
      <c r="E160"/>
      <c r="F160" t="str">
        <f>$A160&amp;IF($C160&lt;&gt;"","|"&amp;$C160,"")&amp;IF($D160&lt;&gt;"","|"&amp;$D160,"")&amp;IF($E160&lt;&gt;"","|"&amp;$E160,"")</f>
      </c>
      <c r="G160" s="65" t="n">
        <v>1869</v>
      </c>
      <c r="H160" s="65" t="str">
        <f>SUM($CJ160,$CW160)</f>
      </c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 t="n">
        <v>1</v>
      </c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  <c r="BP160" s="62"/>
      <c r="BQ160" s="62"/>
      <c r="BR160" s="62"/>
      <c r="BS160" s="62"/>
      <c r="BT160" s="62"/>
      <c r="BU160" s="62"/>
      <c r="BV160" s="62"/>
      <c r="BW160" s="62"/>
      <c r="BX160" s="62"/>
      <c r="BY160" s="62"/>
      <c r="BZ160" s="62"/>
      <c r="CA160" s="62"/>
      <c r="CB160" s="62"/>
      <c r="CC160" s="62"/>
      <c r="CD160" s="62"/>
      <c r="CE160" s="62"/>
      <c r="CF160" s="65" t="str">
        <f>ROUND(SUM($CP160,$CV160),0)</f>
      </c>
      <c r="CG160" s="65" t="str">
        <f>ROUND(MAX($CP160,$CV160),0)</f>
      </c>
      <c r="CH160"/>
      <c r="CI160" s="62"/>
      <c r="CJ160" s="65" t="str">
        <f>IF(SUM($CF160)=0,"",IF(SUM($CF160)=SUM($CG160),SUM($CF160),IF(UPPER($CH160)="MAX",$CG160,IF(UPPER($CH160)="CUSTOM",MIN(MAX(ROUND($CF160+$G160*($CI160),0),$CG160),$CF160),$CF160))))</f>
      </c>
      <c r="CK160" s="65" t="str">
        <f>ROUND(SUMIFS($CW160:$FS160,$CW$14:$FS$14,"*DSD*"),0)</f>
      </c>
      <c r="CL160" s="65" t="str">
        <f>MIN_DSD</f>
      </c>
      <c r="CM160" s="65" t="str">
        <f>COUNTIFS($CW$14:$FS$14,"*DSD*",$CW160:$FS160,"&gt;0")</f>
      </c>
      <c r="CN160"/>
      <c r="CO160" s="62"/>
      <c r="CP160" s="65" t="str">
        <f>IF(SUM($CK160)=0,"",IF(OR(SUM($CK160)=SUM($CL160),AND(SUM($CK160)=ROUND(SUM($G160)*(1-SUM($I160)),0),SUM($CQ160)=0)),SUM($CK160),IF(UPPER($CN160)="MAX",$CL160,IF(UPPER($CN160)="CUSTOM",MIN(MAX(ROUND($CK160+$G160*($CO160),0),$CL160),$CK160),$CK160))))</f>
      </c>
      <c r="CQ160" s="65" t="str">
        <f>ROUND(SUMIFS($CW160:$FS160,$CW$14:$FS$14,"*TA*"),0)</f>
      </c>
      <c r="CR160" s="65" t="str">
        <f>MIN_TA</f>
      </c>
      <c r="CS160" s="65" t="str">
        <f>COUNTIFS($CW$14:$FS$14,"*TA*",$CW160:$FS160,"&gt;0")</f>
      </c>
      <c r="CT160"/>
      <c r="CU160" s="62"/>
      <c r="CV160" s="65" t="str">
        <f>IF(SUM($CQ160)=0,"",IF(OR(SUM($CQ160)=SUM($CR160),AND(SUM($CQ160)=ROUND(SUM($G160)*(1-SUM($I160)),0),SUM($CK160)=0)),SUM($CQ160),IF(UPPER($CT160)="MAX",$CR160,IF(UPPER($CT160)="CUSTOM",MIN(MAX(ROUND($CQ160+$G160*($CU160),0),$CR160),$CQ160),$CQ160))))</f>
      </c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</row>
    <row r="161">
      <c r="A161" t="s">
        <v>146</v>
      </c>
      <c r="B161" t="s">
        <v>105</v>
      </c>
      <c r="C161" t="s">
        <v>137</v>
      </c>
      <c r="D161" t="s">
        <v>99</v>
      </c>
      <c r="E161"/>
      <c r="F161" t="str">
        <f>$A161&amp;IF($C161&lt;&gt;"","|"&amp;$C161,"")&amp;IF($D161&lt;&gt;"","|"&amp;$D161,"")&amp;IF($E161&lt;&gt;"","|"&amp;$E161,"")</f>
      </c>
      <c r="G161" s="65" t="n">
        <v>68</v>
      </c>
      <c r="H161" s="65" t="str">
        <f>SUM($CJ161,$CW161)</f>
      </c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 t="n">
        <v>1</v>
      </c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2"/>
      <c r="CB161" s="62"/>
      <c r="CC161" s="62"/>
      <c r="CD161" s="62"/>
      <c r="CE161" s="62"/>
      <c r="CF161" s="65" t="str">
        <f>ROUND(SUM($CP161,$CV161),0)</f>
      </c>
      <c r="CG161" s="65" t="str">
        <f>ROUND(MAX($CP161,$CV161),0)</f>
      </c>
      <c r="CH161"/>
      <c r="CI161" s="62"/>
      <c r="CJ161" s="65" t="str">
        <f>IF(SUM($CF161)=0,"",IF(SUM($CF161)=SUM($CG161),SUM($CF161),IF(UPPER($CH161)="MAX",$CG161,IF(UPPER($CH161)="CUSTOM",MIN(MAX(ROUND($CF161+$G161*($CI161),0),$CG161),$CF161),$CF161))))</f>
      </c>
      <c r="CK161" s="65" t="str">
        <f>ROUND(SUMIFS($CW161:$FS161,$CW$14:$FS$14,"*DSD*"),0)</f>
      </c>
      <c r="CL161" s="65" t="str">
        <f>MIN_DSD</f>
      </c>
      <c r="CM161" s="65" t="str">
        <f>COUNTIFS($CW$14:$FS$14,"*DSD*",$CW161:$FS161,"&gt;0")</f>
      </c>
      <c r="CN161"/>
      <c r="CO161" s="62"/>
      <c r="CP161" s="65" t="str">
        <f>IF(SUM($CK161)=0,"",IF(OR(SUM($CK161)=SUM($CL161),AND(SUM($CK161)=ROUND(SUM($G161)*(1-SUM($I161)),0),SUM($CQ161)=0)),SUM($CK161),IF(UPPER($CN161)="MAX",$CL161,IF(UPPER($CN161)="CUSTOM",MIN(MAX(ROUND($CK161+$G161*($CO161),0),$CL161),$CK161),$CK161))))</f>
      </c>
      <c r="CQ161" s="65" t="str">
        <f>ROUND(SUMIFS($CW161:$FS161,$CW$14:$FS$14,"*TA*"),0)</f>
      </c>
      <c r="CR161" s="65" t="str">
        <f>MIN_TA</f>
      </c>
      <c r="CS161" s="65" t="str">
        <f>COUNTIFS($CW$14:$FS$14,"*TA*",$CW161:$FS161,"&gt;0")</f>
      </c>
      <c r="CT161"/>
      <c r="CU161" s="62"/>
      <c r="CV161" s="65" t="str">
        <f>IF(SUM($CQ161)=0,"",IF(OR(SUM($CQ161)=SUM($CR161),AND(SUM($CQ161)=ROUND(SUM($G161)*(1-SUM($I161)),0),SUM($CK161)=0)),SUM($CQ161),IF(UPPER($CT161)="MAX",$CR161,IF(UPPER($CT161)="CUSTOM",MIN(MAX(ROUND($CQ161+$G161*($CU161),0),$CR161),$CQ161),$CQ161))))</f>
      </c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</row>
    <row r="162">
      <c r="A162" t="s">
        <v>146</v>
      </c>
      <c r="B162" t="s">
        <v>105</v>
      </c>
      <c r="C162" t="s">
        <v>137</v>
      </c>
      <c r="D162" t="s">
        <v>100</v>
      </c>
      <c r="E162"/>
      <c r="F162" t="str">
        <f>$A162&amp;IF($C162&lt;&gt;"","|"&amp;$C162,"")&amp;IF($D162&lt;&gt;"","|"&amp;$D162,"")&amp;IF($E162&lt;&gt;"","|"&amp;$E162,"")</f>
      </c>
      <c r="G162" s="65" t="n">
        <v>18</v>
      </c>
      <c r="H162" s="65" t="str">
        <f>SUM($CJ162,$CW162)</f>
      </c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 t="n">
        <v>1</v>
      </c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  <c r="BP162" s="62"/>
      <c r="BQ162" s="62"/>
      <c r="BR162" s="62"/>
      <c r="BS162" s="62"/>
      <c r="BT162" s="62"/>
      <c r="BU162" s="62"/>
      <c r="BV162" s="62"/>
      <c r="BW162" s="62"/>
      <c r="BX162" s="62"/>
      <c r="BY162" s="62"/>
      <c r="BZ162" s="62"/>
      <c r="CA162" s="62"/>
      <c r="CB162" s="62"/>
      <c r="CC162" s="62"/>
      <c r="CD162" s="62"/>
      <c r="CE162" s="62"/>
      <c r="CF162" s="65" t="str">
        <f>ROUND(SUM($CP162,$CV162),0)</f>
      </c>
      <c r="CG162" s="65" t="str">
        <f>ROUND(MAX($CP162,$CV162),0)</f>
      </c>
      <c r="CH162"/>
      <c r="CI162" s="62"/>
      <c r="CJ162" s="65" t="str">
        <f>IF(SUM($CF162)=0,"",IF(SUM($CF162)=SUM($CG162),SUM($CF162),IF(UPPER($CH162)="MAX",$CG162,IF(UPPER($CH162)="CUSTOM",MIN(MAX(ROUND($CF162+$G162*($CI162),0),$CG162),$CF162),$CF162))))</f>
      </c>
      <c r="CK162" s="65" t="str">
        <f>ROUND(SUMIFS($CW162:$FS162,$CW$14:$FS$14,"*DSD*"),0)</f>
      </c>
      <c r="CL162" s="65" t="str">
        <f>MIN_DSD</f>
      </c>
      <c r="CM162" s="65" t="str">
        <f>COUNTIFS($CW$14:$FS$14,"*DSD*",$CW162:$FS162,"&gt;0")</f>
      </c>
      <c r="CN162"/>
      <c r="CO162" s="62"/>
      <c r="CP162" s="65" t="str">
        <f>IF(SUM($CK162)=0,"",IF(OR(SUM($CK162)=SUM($CL162),AND(SUM($CK162)=ROUND(SUM($G162)*(1-SUM($I162)),0),SUM($CQ162)=0)),SUM($CK162),IF(UPPER($CN162)="MAX",$CL162,IF(UPPER($CN162)="CUSTOM",MIN(MAX(ROUND($CK162+$G162*($CO162),0),$CL162),$CK162),$CK162))))</f>
      </c>
      <c r="CQ162" s="65" t="str">
        <f>ROUND(SUMIFS($CW162:$FS162,$CW$14:$FS$14,"*TA*"),0)</f>
      </c>
      <c r="CR162" s="65" t="str">
        <f>MIN_TA</f>
      </c>
      <c r="CS162" s="65" t="str">
        <f>COUNTIFS($CW$14:$FS$14,"*TA*",$CW162:$FS162,"&gt;0")</f>
      </c>
      <c r="CT162"/>
      <c r="CU162" s="62"/>
      <c r="CV162" s="65" t="str">
        <f>IF(SUM($CQ162)=0,"",IF(OR(SUM($CQ162)=SUM($CR162),AND(SUM($CQ162)=ROUND(SUM($G162)*(1-SUM($I162)),0),SUM($CK162)=0)),SUM($CQ162),IF(UPPER($CT162)="MAX",$CR162,IF(UPPER($CT162)="CUSTOM",MIN(MAX(ROUND($CQ162+$G162*($CU162),0),$CR162),$CQ162),$CQ162))))</f>
      </c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</row>
    <row r="163">
      <c r="A163" t="s">
        <v>146</v>
      </c>
      <c r="B163" t="s">
        <v>105</v>
      </c>
      <c r="C163" t="s">
        <v>138</v>
      </c>
      <c r="D163" t="s">
        <v>99</v>
      </c>
      <c r="E163"/>
      <c r="F163" t="str">
        <f>$A163&amp;IF($C163&lt;&gt;"","|"&amp;$C163,"")&amp;IF($D163&lt;&gt;"","|"&amp;$D163,"")&amp;IF($E163&lt;&gt;"","|"&amp;$E163,"")</f>
      </c>
      <c r="G163" s="65" t="n">
        <v>38</v>
      </c>
      <c r="H163" s="65" t="str">
        <f>SUM($CJ163,$CW163)</f>
      </c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 t="n">
        <v>1</v>
      </c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62"/>
      <c r="BZ163" s="62"/>
      <c r="CA163" s="62"/>
      <c r="CB163" s="62"/>
      <c r="CC163" s="62"/>
      <c r="CD163" s="62"/>
      <c r="CE163" s="62"/>
      <c r="CF163" s="65" t="str">
        <f>ROUND(SUM($CP163,$CV163),0)</f>
      </c>
      <c r="CG163" s="65" t="str">
        <f>ROUND(MAX($CP163,$CV163),0)</f>
      </c>
      <c r="CH163"/>
      <c r="CI163" s="62"/>
      <c r="CJ163" s="65" t="str">
        <f>IF(SUM($CF163)=0,"",IF(SUM($CF163)=SUM($CG163),SUM($CF163),IF(UPPER($CH163)="MAX",$CG163,IF(UPPER($CH163)="CUSTOM",MIN(MAX(ROUND($CF163+$G163*($CI163),0),$CG163),$CF163),$CF163))))</f>
      </c>
      <c r="CK163" s="65" t="str">
        <f>ROUND(SUMIFS($CW163:$FS163,$CW$14:$FS$14,"*DSD*"),0)</f>
      </c>
      <c r="CL163" s="65" t="str">
        <f>MIN_DSD</f>
      </c>
      <c r="CM163" s="65" t="str">
        <f>COUNTIFS($CW$14:$FS$14,"*DSD*",$CW163:$FS163,"&gt;0")</f>
      </c>
      <c r="CN163"/>
      <c r="CO163" s="62"/>
      <c r="CP163" s="65" t="str">
        <f>IF(SUM($CK163)=0,"",IF(OR(SUM($CK163)=SUM($CL163),AND(SUM($CK163)=ROUND(SUM($G163)*(1-SUM($I163)),0),SUM($CQ163)=0)),SUM($CK163),IF(UPPER($CN163)="MAX",$CL163,IF(UPPER($CN163)="CUSTOM",MIN(MAX(ROUND($CK163+$G163*($CO163),0),$CL163),$CK163),$CK163))))</f>
      </c>
      <c r="CQ163" s="65" t="str">
        <f>ROUND(SUMIFS($CW163:$FS163,$CW$14:$FS$14,"*TA*"),0)</f>
      </c>
      <c r="CR163" s="65" t="str">
        <f>MIN_TA</f>
      </c>
      <c r="CS163" s="65" t="str">
        <f>COUNTIFS($CW$14:$FS$14,"*TA*",$CW163:$FS163,"&gt;0")</f>
      </c>
      <c r="CT163"/>
      <c r="CU163" s="62"/>
      <c r="CV163" s="65" t="str">
        <f>IF(SUM($CQ163)=0,"",IF(OR(SUM($CQ163)=SUM($CR163),AND(SUM($CQ163)=ROUND(SUM($G163)*(1-SUM($I163)),0),SUM($CK163)=0)),SUM($CQ163),IF(UPPER($CT163)="MAX",$CR163,IF(UPPER($CT163)="CUSTOM",MIN(MAX(ROUND($CQ163+$G163*($CU163),0),$CR163),$CQ163),$CQ163))))</f>
      </c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</row>
    <row r="164">
      <c r="A164" t="s">
        <v>146</v>
      </c>
      <c r="B164" t="s">
        <v>105</v>
      </c>
      <c r="C164" t="s">
        <v>138</v>
      </c>
      <c r="D164" t="s">
        <v>100</v>
      </c>
      <c r="E164"/>
      <c r="F164" t="str">
        <f>$A164&amp;IF($C164&lt;&gt;"","|"&amp;$C164,"")&amp;IF($D164&lt;&gt;"","|"&amp;$D164,"")&amp;IF($E164&lt;&gt;"","|"&amp;$E164,"")</f>
      </c>
      <c r="G164" s="65" t="n">
        <v>19</v>
      </c>
      <c r="H164" s="65" t="str">
        <f>SUM($CJ164,$CW164)</f>
      </c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 t="n">
        <v>1</v>
      </c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2"/>
      <c r="BR164" s="62"/>
      <c r="BS164" s="62"/>
      <c r="BT164" s="62"/>
      <c r="BU164" s="62"/>
      <c r="BV164" s="62"/>
      <c r="BW164" s="62"/>
      <c r="BX164" s="62"/>
      <c r="BY164" s="62"/>
      <c r="BZ164" s="62"/>
      <c r="CA164" s="62"/>
      <c r="CB164" s="62"/>
      <c r="CC164" s="62"/>
      <c r="CD164" s="62"/>
      <c r="CE164" s="62"/>
      <c r="CF164" s="65" t="str">
        <f>ROUND(SUM($CP164,$CV164),0)</f>
      </c>
      <c r="CG164" s="65" t="str">
        <f>ROUND(MAX($CP164,$CV164),0)</f>
      </c>
      <c r="CH164"/>
      <c r="CI164" s="62"/>
      <c r="CJ164" s="65" t="str">
        <f>IF(SUM($CF164)=0,"",IF(SUM($CF164)=SUM($CG164),SUM($CF164),IF(UPPER($CH164)="MAX",$CG164,IF(UPPER($CH164)="CUSTOM",MIN(MAX(ROUND($CF164+$G164*($CI164),0),$CG164),$CF164),$CF164))))</f>
      </c>
      <c r="CK164" s="65" t="str">
        <f>ROUND(SUMIFS($CW164:$FS164,$CW$14:$FS$14,"*DSD*"),0)</f>
      </c>
      <c r="CL164" s="65" t="str">
        <f>MIN_DSD</f>
      </c>
      <c r="CM164" s="65" t="str">
        <f>COUNTIFS($CW$14:$FS$14,"*DSD*",$CW164:$FS164,"&gt;0")</f>
      </c>
      <c r="CN164"/>
      <c r="CO164" s="62"/>
      <c r="CP164" s="65" t="str">
        <f>IF(SUM($CK164)=0,"",IF(OR(SUM($CK164)=SUM($CL164),AND(SUM($CK164)=ROUND(SUM($G164)*(1-SUM($I164)),0),SUM($CQ164)=0)),SUM($CK164),IF(UPPER($CN164)="MAX",$CL164,IF(UPPER($CN164)="CUSTOM",MIN(MAX(ROUND($CK164+$G164*($CO164),0),$CL164),$CK164),$CK164))))</f>
      </c>
      <c r="CQ164" s="65" t="str">
        <f>ROUND(SUMIFS($CW164:$FS164,$CW$14:$FS$14,"*TA*"),0)</f>
      </c>
      <c r="CR164" s="65" t="str">
        <f>MIN_TA</f>
      </c>
      <c r="CS164" s="65" t="str">
        <f>COUNTIFS($CW$14:$FS$14,"*TA*",$CW164:$FS164,"&gt;0")</f>
      </c>
      <c r="CT164"/>
      <c r="CU164" s="62"/>
      <c r="CV164" s="65" t="str">
        <f>IF(SUM($CQ164)=0,"",IF(OR(SUM($CQ164)=SUM($CR164),AND(SUM($CQ164)=ROUND(SUM($G164)*(1-SUM($I164)),0),SUM($CK164)=0)),SUM($CQ164),IF(UPPER($CT164)="MAX",$CR164,IF(UPPER($CT164)="CUSTOM",MIN(MAX(ROUND($CQ164+$G164*($CU164),0),$CR164),$CQ164),$CQ164))))</f>
      </c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  <c r="FK164" s="65"/>
      <c r="FL164" s="65"/>
      <c r="FM164" s="65"/>
      <c r="FN164" s="65"/>
      <c r="FO164" s="65"/>
      <c r="FP164" s="65"/>
      <c r="FQ164" s="65"/>
      <c r="FR164" s="65"/>
      <c r="FS164" s="65"/>
    </row>
    <row r="165">
      <c r="A165" t="s">
        <v>146</v>
      </c>
      <c r="B165" t="s">
        <v>105</v>
      </c>
      <c r="C165" t="s">
        <v>103</v>
      </c>
      <c r="D165" t="s">
        <v>99</v>
      </c>
      <c r="E165"/>
      <c r="F165" t="str">
        <f>$A165&amp;IF($C165&lt;&gt;"","|"&amp;$C165,"")&amp;IF($D165&lt;&gt;"","|"&amp;$D165,"")&amp;IF($E165&lt;&gt;"","|"&amp;$E165,"")</f>
      </c>
      <c r="G165" s="65" t="n">
        <v>722</v>
      </c>
      <c r="H165" s="65" t="str">
        <f>SUM($CJ165,$CW165)</f>
      </c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 t="n">
        <v>1</v>
      </c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2"/>
      <c r="CB165" s="62"/>
      <c r="CC165" s="62"/>
      <c r="CD165" s="62"/>
      <c r="CE165" s="62"/>
      <c r="CF165" s="65" t="str">
        <f>ROUND(SUM($CP165,$CV165),0)</f>
      </c>
      <c r="CG165" s="65" t="str">
        <f>ROUND(MAX($CP165,$CV165),0)</f>
      </c>
      <c r="CH165"/>
      <c r="CI165" s="62"/>
      <c r="CJ165" s="65" t="str">
        <f>IF(SUM($CF165)=0,"",IF(SUM($CF165)=SUM($CG165),SUM($CF165),IF(UPPER($CH165)="MAX",$CG165,IF(UPPER($CH165)="CUSTOM",MIN(MAX(ROUND($CF165+$G165*($CI165),0),$CG165),$CF165),$CF165))))</f>
      </c>
      <c r="CK165" s="65" t="str">
        <f>ROUND(SUMIFS($CW165:$FS165,$CW$14:$FS$14,"*DSD*"),0)</f>
      </c>
      <c r="CL165" s="65" t="str">
        <f>MIN_DSD</f>
      </c>
      <c r="CM165" s="65" t="str">
        <f>COUNTIFS($CW$14:$FS$14,"*DSD*",$CW165:$FS165,"&gt;0")</f>
      </c>
      <c r="CN165"/>
      <c r="CO165" s="62"/>
      <c r="CP165" s="65" t="str">
        <f>IF(SUM($CK165)=0,"",IF(OR(SUM($CK165)=SUM($CL165),AND(SUM($CK165)=ROUND(SUM($G165)*(1-SUM($I165)),0),SUM($CQ165)=0)),SUM($CK165),IF(UPPER($CN165)="MAX",$CL165,IF(UPPER($CN165)="CUSTOM",MIN(MAX(ROUND($CK165+$G165*($CO165),0),$CL165),$CK165),$CK165))))</f>
      </c>
      <c r="CQ165" s="65" t="str">
        <f>ROUND(SUMIFS($CW165:$FS165,$CW$14:$FS$14,"*TA*"),0)</f>
      </c>
      <c r="CR165" s="65" t="str">
        <f>MIN_TA</f>
      </c>
      <c r="CS165" s="65" t="str">
        <f>COUNTIFS($CW$14:$FS$14,"*TA*",$CW165:$FS165,"&gt;0")</f>
      </c>
      <c r="CT165"/>
      <c r="CU165" s="62"/>
      <c r="CV165" s="65" t="str">
        <f>IF(SUM($CQ165)=0,"",IF(OR(SUM($CQ165)=SUM($CR165),AND(SUM($CQ165)=ROUND(SUM($G165)*(1-SUM($I165)),0),SUM($CK165)=0)),SUM($CQ165),IF(UPPER($CT165)="MAX",$CR165,IF(UPPER($CT165)="CUSTOM",MIN(MAX(ROUND($CQ165+$G165*($CU165),0),$CR165),$CQ165),$CQ165))))</f>
      </c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</row>
    <row r="166">
      <c r="A166" t="s">
        <v>146</v>
      </c>
      <c r="B166" t="s">
        <v>105</v>
      </c>
      <c r="C166" t="s">
        <v>103</v>
      </c>
      <c r="D166" t="s">
        <v>100</v>
      </c>
      <c r="E166"/>
      <c r="F166" t="str">
        <f>$A166&amp;IF($C166&lt;&gt;"","|"&amp;$C166,"")&amp;IF($D166&lt;&gt;"","|"&amp;$D166,"")&amp;IF($E166&lt;&gt;"","|"&amp;$E166,"")</f>
      </c>
      <c r="G166" s="65" t="n">
        <v>342</v>
      </c>
      <c r="H166" s="65" t="str">
        <f>SUM($CJ166,$CW166)</f>
      </c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 t="n">
        <v>1</v>
      </c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  <c r="BP166" s="62"/>
      <c r="BQ166" s="62"/>
      <c r="BR166" s="62"/>
      <c r="BS166" s="62"/>
      <c r="BT166" s="62"/>
      <c r="BU166" s="62"/>
      <c r="BV166" s="62"/>
      <c r="BW166" s="62"/>
      <c r="BX166" s="62"/>
      <c r="BY166" s="62"/>
      <c r="BZ166" s="62"/>
      <c r="CA166" s="62"/>
      <c r="CB166" s="62"/>
      <c r="CC166" s="62"/>
      <c r="CD166" s="62"/>
      <c r="CE166" s="62"/>
      <c r="CF166" s="65" t="str">
        <f>ROUND(SUM($CP166,$CV166),0)</f>
      </c>
      <c r="CG166" s="65" t="str">
        <f>ROUND(MAX($CP166,$CV166),0)</f>
      </c>
      <c r="CH166"/>
      <c r="CI166" s="62"/>
      <c r="CJ166" s="65" t="str">
        <f>IF(SUM($CF166)=0,"",IF(SUM($CF166)=SUM($CG166),SUM($CF166),IF(UPPER($CH166)="MAX",$CG166,IF(UPPER($CH166)="CUSTOM",MIN(MAX(ROUND($CF166+$G166*($CI166),0),$CG166),$CF166),$CF166))))</f>
      </c>
      <c r="CK166" s="65" t="str">
        <f>ROUND(SUMIFS($CW166:$FS166,$CW$14:$FS$14,"*DSD*"),0)</f>
      </c>
      <c r="CL166" s="65" t="str">
        <f>MIN_DSD</f>
      </c>
      <c r="CM166" s="65" t="str">
        <f>COUNTIFS($CW$14:$FS$14,"*DSD*",$CW166:$FS166,"&gt;0")</f>
      </c>
      <c r="CN166"/>
      <c r="CO166" s="62"/>
      <c r="CP166" s="65" t="str">
        <f>IF(SUM($CK166)=0,"",IF(OR(SUM($CK166)=SUM($CL166),AND(SUM($CK166)=ROUND(SUM($G166)*(1-SUM($I166)),0),SUM($CQ166)=0)),SUM($CK166),IF(UPPER($CN166)="MAX",$CL166,IF(UPPER($CN166)="CUSTOM",MIN(MAX(ROUND($CK166+$G166*($CO166),0),$CL166),$CK166),$CK166))))</f>
      </c>
      <c r="CQ166" s="65" t="str">
        <f>ROUND(SUMIFS($CW166:$FS166,$CW$14:$FS$14,"*TA*"),0)</f>
      </c>
      <c r="CR166" s="65" t="str">
        <f>MIN_TA</f>
      </c>
      <c r="CS166" s="65" t="str">
        <f>COUNTIFS($CW$14:$FS$14,"*TA*",$CW166:$FS166,"&gt;0")</f>
      </c>
      <c r="CT166"/>
      <c r="CU166" s="62"/>
      <c r="CV166" s="65" t="str">
        <f>IF(SUM($CQ166)=0,"",IF(OR(SUM($CQ166)=SUM($CR166),AND(SUM($CQ166)=ROUND(SUM($G166)*(1-SUM($I166)),0),SUM($CK166)=0)),SUM($CQ166),IF(UPPER($CT166)="MAX",$CR166,IF(UPPER($CT166)="CUSTOM",MIN(MAX(ROUND($CQ166+$G166*($CU166),0),$CR166),$CQ166),$CQ166))))</f>
      </c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</row>
    <row r="167">
      <c r="A167" t="s">
        <v>146</v>
      </c>
      <c r="B167" t="s">
        <v>105</v>
      </c>
      <c r="C167" t="s">
        <v>139</v>
      </c>
      <c r="D167" t="s">
        <v>99</v>
      </c>
      <c r="E167"/>
      <c r="F167" t="str">
        <f>$A167&amp;IF($C167&lt;&gt;"","|"&amp;$C167,"")&amp;IF($D167&lt;&gt;"","|"&amp;$D167,"")&amp;IF($E167&lt;&gt;"","|"&amp;$E167,"")</f>
      </c>
      <c r="G167" s="65" t="n">
        <v>79</v>
      </c>
      <c r="H167" s="65" t="str">
        <f>SUM($CJ167,$CW167)</f>
      </c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 t="n">
        <v>1</v>
      </c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2"/>
      <c r="BR167" s="62"/>
      <c r="BS167" s="62"/>
      <c r="BT167" s="62"/>
      <c r="BU167" s="62"/>
      <c r="BV167" s="62"/>
      <c r="BW167" s="62"/>
      <c r="BX167" s="62"/>
      <c r="BY167" s="62"/>
      <c r="BZ167" s="62"/>
      <c r="CA167" s="62"/>
      <c r="CB167" s="62"/>
      <c r="CC167" s="62"/>
      <c r="CD167" s="62"/>
      <c r="CE167" s="62"/>
      <c r="CF167" s="65" t="str">
        <f>ROUND(SUM($CP167,$CV167),0)</f>
      </c>
      <c r="CG167" s="65" t="str">
        <f>ROUND(MAX($CP167,$CV167),0)</f>
      </c>
      <c r="CH167"/>
      <c r="CI167" s="62"/>
      <c r="CJ167" s="65" t="str">
        <f>IF(SUM($CF167)=0,"",IF(SUM($CF167)=SUM($CG167),SUM($CF167),IF(UPPER($CH167)="MAX",$CG167,IF(UPPER($CH167)="CUSTOM",MIN(MAX(ROUND($CF167+$G167*($CI167),0),$CG167),$CF167),$CF167))))</f>
      </c>
      <c r="CK167" s="65" t="str">
        <f>ROUND(SUMIFS($CW167:$FS167,$CW$14:$FS$14,"*DSD*"),0)</f>
      </c>
      <c r="CL167" s="65" t="str">
        <f>MIN_DSD</f>
      </c>
      <c r="CM167" s="65" t="str">
        <f>COUNTIFS($CW$14:$FS$14,"*DSD*",$CW167:$FS167,"&gt;0")</f>
      </c>
      <c r="CN167"/>
      <c r="CO167" s="62"/>
      <c r="CP167" s="65" t="str">
        <f>IF(SUM($CK167)=0,"",IF(OR(SUM($CK167)=SUM($CL167),AND(SUM($CK167)=ROUND(SUM($G167)*(1-SUM($I167)),0),SUM($CQ167)=0)),SUM($CK167),IF(UPPER($CN167)="MAX",$CL167,IF(UPPER($CN167)="CUSTOM",MIN(MAX(ROUND($CK167+$G167*($CO167),0),$CL167),$CK167),$CK167))))</f>
      </c>
      <c r="CQ167" s="65" t="str">
        <f>ROUND(SUMIFS($CW167:$FS167,$CW$14:$FS$14,"*TA*"),0)</f>
      </c>
      <c r="CR167" s="65" t="str">
        <f>MIN_TA</f>
      </c>
      <c r="CS167" s="65" t="str">
        <f>COUNTIFS($CW$14:$FS$14,"*TA*",$CW167:$FS167,"&gt;0")</f>
      </c>
      <c r="CT167"/>
      <c r="CU167" s="62"/>
      <c r="CV167" s="65" t="str">
        <f>IF(SUM($CQ167)=0,"",IF(OR(SUM($CQ167)=SUM($CR167),AND(SUM($CQ167)=ROUND(SUM($G167)*(1-SUM($I167)),0),SUM($CK167)=0)),SUM($CQ167),IF(UPPER($CT167)="MAX",$CR167,IF(UPPER($CT167)="CUSTOM",MIN(MAX(ROUND($CQ167+$G167*($CU167),0),$CR167),$CQ167),$CQ167))))</f>
      </c>
      <c r="CW167" s="65"/>
      <c r="CX167" s="65"/>
      <c r="CY167" s="65"/>
      <c r="CZ167" s="65"/>
      <c r="DA167" s="65"/>
      <c r="DB167" s="65"/>
      <c r="DC167" s="65"/>
      <c r="DD167" s="65"/>
      <c r="DE167" s="65"/>
      <c r="DF167" s="65"/>
      <c r="DG167" s="65"/>
      <c r="DH167" s="65"/>
      <c r="DI167" s="65"/>
      <c r="DJ167" s="65"/>
      <c r="DK167" s="65"/>
      <c r="DL167" s="65"/>
      <c r="DM167" s="65"/>
      <c r="DN167" s="65"/>
      <c r="DO167" s="65"/>
      <c r="DP167" s="65"/>
      <c r="DQ167" s="65"/>
      <c r="DR167" s="65"/>
      <c r="DS167" s="65"/>
      <c r="DT167" s="65"/>
      <c r="DU167" s="65"/>
      <c r="DV167" s="65"/>
      <c r="DW167" s="65"/>
      <c r="DX167" s="65"/>
      <c r="DY167" s="65"/>
      <c r="DZ167" s="65"/>
      <c r="EA167" s="65"/>
      <c r="EB167" s="65"/>
      <c r="EC167" s="65"/>
      <c r="ED167" s="65"/>
      <c r="EE167" s="65"/>
      <c r="EF167" s="65"/>
      <c r="EG167" s="65"/>
      <c r="EH167" s="65"/>
      <c r="EI167" s="65"/>
      <c r="EJ167" s="65"/>
      <c r="EK167" s="65"/>
      <c r="EL167" s="65"/>
      <c r="EM167" s="65"/>
      <c r="EN167" s="65"/>
      <c r="EO167" s="65"/>
      <c r="EP167" s="65"/>
      <c r="EQ167" s="65"/>
      <c r="ER167" s="65"/>
      <c r="ES167" s="65"/>
      <c r="ET167" s="65"/>
      <c r="EU167" s="65"/>
      <c r="EV167" s="65"/>
      <c r="EW167" s="65"/>
      <c r="EX167" s="65"/>
      <c r="EY167" s="65"/>
      <c r="EZ167" s="65"/>
      <c r="FA167" s="65"/>
      <c r="FB167" s="65"/>
      <c r="FC167" s="65"/>
      <c r="FD167" s="65"/>
      <c r="FE167" s="65"/>
      <c r="FF167" s="65"/>
      <c r="FG167" s="65"/>
      <c r="FH167" s="65"/>
      <c r="FI167" s="65"/>
      <c r="FJ167" s="65"/>
      <c r="FK167" s="65"/>
      <c r="FL167" s="65"/>
      <c r="FM167" s="65"/>
      <c r="FN167" s="65"/>
      <c r="FO167" s="65"/>
      <c r="FP167" s="65"/>
      <c r="FQ167" s="65"/>
      <c r="FR167" s="65"/>
      <c r="FS167" s="65"/>
    </row>
    <row r="168">
      <c r="A168" t="s">
        <v>146</v>
      </c>
      <c r="B168" t="s">
        <v>105</v>
      </c>
      <c r="C168" t="s">
        <v>139</v>
      </c>
      <c r="D168" t="s">
        <v>100</v>
      </c>
      <c r="E168"/>
      <c r="F168" t="str">
        <f>$A168&amp;IF($C168&lt;&gt;"","|"&amp;$C168,"")&amp;IF($D168&lt;&gt;"","|"&amp;$D168,"")&amp;IF($E168&lt;&gt;"","|"&amp;$E168,"")</f>
      </c>
      <c r="G168" s="65" t="n">
        <v>67</v>
      </c>
      <c r="H168" s="65" t="str">
        <f>SUM($CJ168,$CW168)</f>
      </c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 t="n">
        <v>1</v>
      </c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  <c r="BP168" s="62"/>
      <c r="BQ168" s="62"/>
      <c r="BR168" s="62"/>
      <c r="BS168" s="62"/>
      <c r="BT168" s="62"/>
      <c r="BU168" s="62"/>
      <c r="BV168" s="62"/>
      <c r="BW168" s="62"/>
      <c r="BX168" s="62"/>
      <c r="BY168" s="62"/>
      <c r="BZ168" s="62"/>
      <c r="CA168" s="62"/>
      <c r="CB168" s="62"/>
      <c r="CC168" s="62"/>
      <c r="CD168" s="62"/>
      <c r="CE168" s="62"/>
      <c r="CF168" s="65" t="str">
        <f>ROUND(SUM($CP168,$CV168),0)</f>
      </c>
      <c r="CG168" s="65" t="str">
        <f>ROUND(MAX($CP168,$CV168),0)</f>
      </c>
      <c r="CH168"/>
      <c r="CI168" s="62"/>
      <c r="CJ168" s="65" t="str">
        <f>IF(SUM($CF168)=0,"",IF(SUM($CF168)=SUM($CG168),SUM($CF168),IF(UPPER($CH168)="MAX",$CG168,IF(UPPER($CH168)="CUSTOM",MIN(MAX(ROUND($CF168+$G168*($CI168),0),$CG168),$CF168),$CF168))))</f>
      </c>
      <c r="CK168" s="65" t="str">
        <f>ROUND(SUMIFS($CW168:$FS168,$CW$14:$FS$14,"*DSD*"),0)</f>
      </c>
      <c r="CL168" s="65" t="str">
        <f>MIN_DSD</f>
      </c>
      <c r="CM168" s="65" t="str">
        <f>COUNTIFS($CW$14:$FS$14,"*DSD*",$CW168:$FS168,"&gt;0")</f>
      </c>
      <c r="CN168"/>
      <c r="CO168" s="62"/>
      <c r="CP168" s="65" t="str">
        <f>IF(SUM($CK168)=0,"",IF(OR(SUM($CK168)=SUM($CL168),AND(SUM($CK168)=ROUND(SUM($G168)*(1-SUM($I168)),0),SUM($CQ168)=0)),SUM($CK168),IF(UPPER($CN168)="MAX",$CL168,IF(UPPER($CN168)="CUSTOM",MIN(MAX(ROUND($CK168+$G168*($CO168),0),$CL168),$CK168),$CK168))))</f>
      </c>
      <c r="CQ168" s="65" t="str">
        <f>ROUND(SUMIFS($CW168:$FS168,$CW$14:$FS$14,"*TA*"),0)</f>
      </c>
      <c r="CR168" s="65" t="str">
        <f>MIN_TA</f>
      </c>
      <c r="CS168" s="65" t="str">
        <f>COUNTIFS($CW$14:$FS$14,"*TA*",$CW168:$FS168,"&gt;0")</f>
      </c>
      <c r="CT168"/>
      <c r="CU168" s="62"/>
      <c r="CV168" s="65" t="str">
        <f>IF(SUM($CQ168)=0,"",IF(OR(SUM($CQ168)=SUM($CR168),AND(SUM($CQ168)=ROUND(SUM($G168)*(1-SUM($I168)),0),SUM($CK168)=0)),SUM($CQ168),IF(UPPER($CT168)="MAX",$CR168,IF(UPPER($CT168)="CUSTOM",MIN(MAX(ROUND($CQ168+$G168*($CU168),0),$CR168),$CQ168),$CQ168))))</f>
      </c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</row>
    <row r="169">
      <c r="A169" t="s">
        <v>146</v>
      </c>
      <c r="B169" t="s">
        <v>105</v>
      </c>
      <c r="C169" t="s">
        <v>140</v>
      </c>
      <c r="D169" t="s">
        <v>99</v>
      </c>
      <c r="E169"/>
      <c r="F169" t="str">
        <f>$A169&amp;IF($C169&lt;&gt;"","|"&amp;$C169,"")&amp;IF($D169&lt;&gt;"","|"&amp;$D169,"")&amp;IF($E169&lt;&gt;"","|"&amp;$E169,"")</f>
      </c>
      <c r="G169" s="65" t="n">
        <v>274</v>
      </c>
      <c r="H169" s="65" t="str">
        <f>SUM($CJ169,$CW169)</f>
      </c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 t="n">
        <v>1</v>
      </c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2"/>
      <c r="CB169" s="62"/>
      <c r="CC169" s="62"/>
      <c r="CD169" s="62"/>
      <c r="CE169" s="62"/>
      <c r="CF169" s="65" t="str">
        <f>ROUND(SUM($CP169,$CV169),0)</f>
      </c>
      <c r="CG169" s="65" t="str">
        <f>ROUND(MAX($CP169,$CV169),0)</f>
      </c>
      <c r="CH169"/>
      <c r="CI169" s="62"/>
      <c r="CJ169" s="65" t="str">
        <f>IF(SUM($CF169)=0,"",IF(SUM($CF169)=SUM($CG169),SUM($CF169),IF(UPPER($CH169)="MAX",$CG169,IF(UPPER($CH169)="CUSTOM",MIN(MAX(ROUND($CF169+$G169*($CI169),0),$CG169),$CF169),$CF169))))</f>
      </c>
      <c r="CK169" s="65" t="str">
        <f>ROUND(SUMIFS($CW169:$FS169,$CW$14:$FS$14,"*DSD*"),0)</f>
      </c>
      <c r="CL169" s="65" t="str">
        <f>MIN_DSD</f>
      </c>
      <c r="CM169" s="65" t="str">
        <f>COUNTIFS($CW$14:$FS$14,"*DSD*",$CW169:$FS169,"&gt;0")</f>
      </c>
      <c r="CN169"/>
      <c r="CO169" s="62"/>
      <c r="CP169" s="65" t="str">
        <f>IF(SUM($CK169)=0,"",IF(OR(SUM($CK169)=SUM($CL169),AND(SUM($CK169)=ROUND(SUM($G169)*(1-SUM($I169)),0),SUM($CQ169)=0)),SUM($CK169),IF(UPPER($CN169)="MAX",$CL169,IF(UPPER($CN169)="CUSTOM",MIN(MAX(ROUND($CK169+$G169*($CO169),0),$CL169),$CK169),$CK169))))</f>
      </c>
      <c r="CQ169" s="65" t="str">
        <f>ROUND(SUMIFS($CW169:$FS169,$CW$14:$FS$14,"*TA*"),0)</f>
      </c>
      <c r="CR169" s="65" t="str">
        <f>MIN_TA</f>
      </c>
      <c r="CS169" s="65" t="str">
        <f>COUNTIFS($CW$14:$FS$14,"*TA*",$CW169:$FS169,"&gt;0")</f>
      </c>
      <c r="CT169"/>
      <c r="CU169" s="62"/>
      <c r="CV169" s="65" t="str">
        <f>IF(SUM($CQ169)=0,"",IF(OR(SUM($CQ169)=SUM($CR169),AND(SUM($CQ169)=ROUND(SUM($G169)*(1-SUM($I169)),0),SUM($CK169)=0)),SUM($CQ169),IF(UPPER($CT169)="MAX",$CR169,IF(UPPER($CT169)="CUSTOM",MIN(MAX(ROUND($CQ169+$G169*($CU169),0),$CR169),$CQ169),$CQ169))))</f>
      </c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</row>
    <row r="170">
      <c r="A170" t="s">
        <v>146</v>
      </c>
      <c r="B170" t="s">
        <v>105</v>
      </c>
      <c r="C170" t="s">
        <v>140</v>
      </c>
      <c r="D170" t="s">
        <v>100</v>
      </c>
      <c r="E170"/>
      <c r="F170" t="str">
        <f>$A170&amp;IF($C170&lt;&gt;"","|"&amp;$C170,"")&amp;IF($D170&lt;&gt;"","|"&amp;$D170,"")&amp;IF($E170&lt;&gt;"","|"&amp;$E170,"")</f>
      </c>
      <c r="G170" s="65" t="n">
        <v>25</v>
      </c>
      <c r="H170" s="65" t="str">
        <f>SUM($CJ170,$CW170)</f>
      </c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 t="n">
        <v>1</v>
      </c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  <c r="BP170" s="62"/>
      <c r="BQ170" s="62"/>
      <c r="BR170" s="62"/>
      <c r="BS170" s="62"/>
      <c r="BT170" s="62"/>
      <c r="BU170" s="62"/>
      <c r="BV170" s="62"/>
      <c r="BW170" s="62"/>
      <c r="BX170" s="62"/>
      <c r="BY170" s="62"/>
      <c r="BZ170" s="62"/>
      <c r="CA170" s="62"/>
      <c r="CB170" s="62"/>
      <c r="CC170" s="62"/>
      <c r="CD170" s="62"/>
      <c r="CE170" s="62"/>
      <c r="CF170" s="65" t="str">
        <f>ROUND(SUM($CP170,$CV170),0)</f>
      </c>
      <c r="CG170" s="65" t="str">
        <f>ROUND(MAX($CP170,$CV170),0)</f>
      </c>
      <c r="CH170"/>
      <c r="CI170" s="62"/>
      <c r="CJ170" s="65" t="str">
        <f>IF(SUM($CF170)=0,"",IF(SUM($CF170)=SUM($CG170),SUM($CF170),IF(UPPER($CH170)="MAX",$CG170,IF(UPPER($CH170)="CUSTOM",MIN(MAX(ROUND($CF170+$G170*($CI170),0),$CG170),$CF170),$CF170))))</f>
      </c>
      <c r="CK170" s="65" t="str">
        <f>ROUND(SUMIFS($CW170:$FS170,$CW$14:$FS$14,"*DSD*"),0)</f>
      </c>
      <c r="CL170" s="65" t="str">
        <f>MIN_DSD</f>
      </c>
      <c r="CM170" s="65" t="str">
        <f>COUNTIFS($CW$14:$FS$14,"*DSD*",$CW170:$FS170,"&gt;0")</f>
      </c>
      <c r="CN170"/>
      <c r="CO170" s="62"/>
      <c r="CP170" s="65" t="str">
        <f>IF(SUM($CK170)=0,"",IF(OR(SUM($CK170)=SUM($CL170),AND(SUM($CK170)=ROUND(SUM($G170)*(1-SUM($I170)),0),SUM($CQ170)=0)),SUM($CK170),IF(UPPER($CN170)="MAX",$CL170,IF(UPPER($CN170)="CUSTOM",MIN(MAX(ROUND($CK170+$G170*($CO170),0),$CL170),$CK170),$CK170))))</f>
      </c>
      <c r="CQ170" s="65" t="str">
        <f>ROUND(SUMIFS($CW170:$FS170,$CW$14:$FS$14,"*TA*"),0)</f>
      </c>
      <c r="CR170" s="65" t="str">
        <f>MIN_TA</f>
      </c>
      <c r="CS170" s="65" t="str">
        <f>COUNTIFS($CW$14:$FS$14,"*TA*",$CW170:$FS170,"&gt;0")</f>
      </c>
      <c r="CT170"/>
      <c r="CU170" s="62"/>
      <c r="CV170" s="65" t="str">
        <f>IF(SUM($CQ170)=0,"",IF(OR(SUM($CQ170)=SUM($CR170),AND(SUM($CQ170)=ROUND(SUM($G170)*(1-SUM($I170)),0),SUM($CK170)=0)),SUM($CQ170),IF(UPPER($CT170)="MAX",$CR170,IF(UPPER($CT170)="CUSTOM",MIN(MAX(ROUND($CQ170+$G170*($CU170),0),$CR170),$CQ170),$CQ170))))</f>
      </c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</row>
    <row r="171">
      <c r="A171" t="s">
        <v>146</v>
      </c>
      <c r="B171" t="s">
        <v>105</v>
      </c>
      <c r="C171" t="s">
        <v>141</v>
      </c>
      <c r="D171" t="s">
        <v>100</v>
      </c>
      <c r="E171"/>
      <c r="F171" t="str">
        <f>$A171&amp;IF($C171&lt;&gt;"","|"&amp;$C171,"")&amp;IF($D171&lt;&gt;"","|"&amp;$D171,"")&amp;IF($E171&lt;&gt;"","|"&amp;$E171,"")</f>
      </c>
      <c r="G171" s="65" t="n">
        <v>6</v>
      </c>
      <c r="H171" s="65" t="str">
        <f>SUM($CJ171,$CW171)</f>
      </c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 t="n">
        <v>1</v>
      </c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2"/>
      <c r="CB171" s="62"/>
      <c r="CC171" s="62"/>
      <c r="CD171" s="62"/>
      <c r="CE171" s="62"/>
      <c r="CF171" s="65" t="str">
        <f>ROUND(SUM($CP171,$CV171),0)</f>
      </c>
      <c r="CG171" s="65" t="str">
        <f>ROUND(MAX($CP171,$CV171),0)</f>
      </c>
      <c r="CH171"/>
      <c r="CI171" s="62"/>
      <c r="CJ171" s="65" t="str">
        <f>IF(SUM($CF171)=0,"",IF(SUM($CF171)=SUM($CG171),SUM($CF171),IF(UPPER($CH171)="MAX",$CG171,IF(UPPER($CH171)="CUSTOM",MIN(MAX(ROUND($CF171+$G171*($CI171),0),$CG171),$CF171),$CF171))))</f>
      </c>
      <c r="CK171" s="65" t="str">
        <f>ROUND(SUMIFS($CW171:$FS171,$CW$14:$FS$14,"*DSD*"),0)</f>
      </c>
      <c r="CL171" s="65" t="str">
        <f>MIN_DSD</f>
      </c>
      <c r="CM171" s="65" t="str">
        <f>COUNTIFS($CW$14:$FS$14,"*DSD*",$CW171:$FS171,"&gt;0")</f>
      </c>
      <c r="CN171"/>
      <c r="CO171" s="62"/>
      <c r="CP171" s="65" t="str">
        <f>IF(SUM($CK171)=0,"",IF(OR(SUM($CK171)=SUM($CL171),AND(SUM($CK171)=ROUND(SUM($G171)*(1-SUM($I171)),0),SUM($CQ171)=0)),SUM($CK171),IF(UPPER($CN171)="MAX",$CL171,IF(UPPER($CN171)="CUSTOM",MIN(MAX(ROUND($CK171+$G171*($CO171),0),$CL171),$CK171),$CK171))))</f>
      </c>
      <c r="CQ171" s="65" t="str">
        <f>ROUND(SUMIFS($CW171:$FS171,$CW$14:$FS$14,"*TA*"),0)</f>
      </c>
      <c r="CR171" s="65" t="str">
        <f>MIN_TA</f>
      </c>
      <c r="CS171" s="65" t="str">
        <f>COUNTIFS($CW$14:$FS$14,"*TA*",$CW171:$FS171,"&gt;0")</f>
      </c>
      <c r="CT171"/>
      <c r="CU171" s="62"/>
      <c r="CV171" s="65" t="str">
        <f>IF(SUM($CQ171)=0,"",IF(OR(SUM($CQ171)=SUM($CR171),AND(SUM($CQ171)=ROUND(SUM($G171)*(1-SUM($I171)),0),SUM($CK171)=0)),SUM($CQ171),IF(UPPER($CT171)="MAX",$CR171,IF(UPPER($CT171)="CUSTOM",MIN(MAX(ROUND($CQ171+$G171*($CU171),0),$CR171),$CQ171),$CQ171))))</f>
      </c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</row>
    <row r="172">
      <c r="A172" t="s">
        <v>146</v>
      </c>
      <c r="B172" t="s">
        <v>105</v>
      </c>
      <c r="C172" t="s">
        <v>123</v>
      </c>
      <c r="D172" t="s">
        <v>99</v>
      </c>
      <c r="E172"/>
      <c r="F172" t="str">
        <f>$A172&amp;IF($C172&lt;&gt;"","|"&amp;$C172,"")&amp;IF($D172&lt;&gt;"","|"&amp;$D172,"")&amp;IF($E172&lt;&gt;"","|"&amp;$E172,"")</f>
      </c>
      <c r="G172" s="65" t="n">
        <v>78</v>
      </c>
      <c r="H172" s="65" t="str">
        <f>SUM($CJ172,$CW172)</f>
      </c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 t="n">
        <v>1</v>
      </c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  <c r="BP172" s="62"/>
      <c r="BQ172" s="62"/>
      <c r="BR172" s="62"/>
      <c r="BS172" s="62"/>
      <c r="BT172" s="62"/>
      <c r="BU172" s="62"/>
      <c r="BV172" s="62"/>
      <c r="BW172" s="62"/>
      <c r="BX172" s="62"/>
      <c r="BY172" s="62"/>
      <c r="BZ172" s="62"/>
      <c r="CA172" s="62"/>
      <c r="CB172" s="62"/>
      <c r="CC172" s="62"/>
      <c r="CD172" s="62"/>
      <c r="CE172" s="62"/>
      <c r="CF172" s="65" t="str">
        <f>ROUND(SUM($CP172,$CV172),0)</f>
      </c>
      <c r="CG172" s="65" t="str">
        <f>ROUND(MAX($CP172,$CV172),0)</f>
      </c>
      <c r="CH172"/>
      <c r="CI172" s="62"/>
      <c r="CJ172" s="65" t="str">
        <f>IF(SUM($CF172)=0,"",IF(SUM($CF172)=SUM($CG172),SUM($CF172),IF(UPPER($CH172)="MAX",$CG172,IF(UPPER($CH172)="CUSTOM",MIN(MAX(ROUND($CF172+$G172*($CI172),0),$CG172),$CF172),$CF172))))</f>
      </c>
      <c r="CK172" s="65" t="str">
        <f>ROUND(SUMIFS($CW172:$FS172,$CW$14:$FS$14,"*DSD*"),0)</f>
      </c>
      <c r="CL172" s="65" t="str">
        <f>MIN_DSD</f>
      </c>
      <c r="CM172" s="65" t="str">
        <f>COUNTIFS($CW$14:$FS$14,"*DSD*",$CW172:$FS172,"&gt;0")</f>
      </c>
      <c r="CN172"/>
      <c r="CO172" s="62"/>
      <c r="CP172" s="65" t="str">
        <f>IF(SUM($CK172)=0,"",IF(OR(SUM($CK172)=SUM($CL172),AND(SUM($CK172)=ROUND(SUM($G172)*(1-SUM($I172)),0),SUM($CQ172)=0)),SUM($CK172),IF(UPPER($CN172)="MAX",$CL172,IF(UPPER($CN172)="CUSTOM",MIN(MAX(ROUND($CK172+$G172*($CO172),0),$CL172),$CK172),$CK172))))</f>
      </c>
      <c r="CQ172" s="65" t="str">
        <f>ROUND(SUMIFS($CW172:$FS172,$CW$14:$FS$14,"*TA*"),0)</f>
      </c>
      <c r="CR172" s="65" t="str">
        <f>MIN_TA</f>
      </c>
      <c r="CS172" s="65" t="str">
        <f>COUNTIFS($CW$14:$FS$14,"*TA*",$CW172:$FS172,"&gt;0")</f>
      </c>
      <c r="CT172"/>
      <c r="CU172" s="62"/>
      <c r="CV172" s="65" t="str">
        <f>IF(SUM($CQ172)=0,"",IF(OR(SUM($CQ172)=SUM($CR172),AND(SUM($CQ172)=ROUND(SUM($G172)*(1-SUM($I172)),0),SUM($CK172)=0)),SUM($CQ172),IF(UPPER($CT172)="MAX",$CR172,IF(UPPER($CT172)="CUSTOM",MIN(MAX(ROUND($CQ172+$G172*($CU172),0),$CR172),$CQ172),$CQ172))))</f>
      </c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</row>
    <row r="173">
      <c r="A173" t="s">
        <v>146</v>
      </c>
      <c r="B173" t="s">
        <v>105</v>
      </c>
      <c r="C173" t="s">
        <v>123</v>
      </c>
      <c r="D173" t="s">
        <v>100</v>
      </c>
      <c r="E173"/>
      <c r="F173" t="str">
        <f>$A173&amp;IF($C173&lt;&gt;"","|"&amp;$C173,"")&amp;IF($D173&lt;&gt;"","|"&amp;$D173,"")&amp;IF($E173&lt;&gt;"","|"&amp;$E173,"")</f>
      </c>
      <c r="G173" s="65" t="n">
        <v>64</v>
      </c>
      <c r="H173" s="65" t="str">
        <f>SUM($CJ173,$CW173)</f>
      </c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 t="n">
        <v>1</v>
      </c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2"/>
      <c r="BR173" s="62"/>
      <c r="BS173" s="62"/>
      <c r="BT173" s="62"/>
      <c r="BU173" s="62"/>
      <c r="BV173" s="62"/>
      <c r="BW173" s="62"/>
      <c r="BX173" s="62"/>
      <c r="BY173" s="62"/>
      <c r="BZ173" s="62"/>
      <c r="CA173" s="62"/>
      <c r="CB173" s="62"/>
      <c r="CC173" s="62"/>
      <c r="CD173" s="62"/>
      <c r="CE173" s="62"/>
      <c r="CF173" s="65" t="str">
        <f>ROUND(SUM($CP173,$CV173),0)</f>
      </c>
      <c r="CG173" s="65" t="str">
        <f>ROUND(MAX($CP173,$CV173),0)</f>
      </c>
      <c r="CH173"/>
      <c r="CI173" s="62"/>
      <c r="CJ173" s="65" t="str">
        <f>IF(SUM($CF173)=0,"",IF(SUM($CF173)=SUM($CG173),SUM($CF173),IF(UPPER($CH173)="MAX",$CG173,IF(UPPER($CH173)="CUSTOM",MIN(MAX(ROUND($CF173+$G173*($CI173),0),$CG173),$CF173),$CF173))))</f>
      </c>
      <c r="CK173" s="65" t="str">
        <f>ROUND(SUMIFS($CW173:$FS173,$CW$14:$FS$14,"*DSD*"),0)</f>
      </c>
      <c r="CL173" s="65" t="str">
        <f>MIN_DSD</f>
      </c>
      <c r="CM173" s="65" t="str">
        <f>COUNTIFS($CW$14:$FS$14,"*DSD*",$CW173:$FS173,"&gt;0")</f>
      </c>
      <c r="CN173"/>
      <c r="CO173" s="62"/>
      <c r="CP173" s="65" t="str">
        <f>IF(SUM($CK173)=0,"",IF(OR(SUM($CK173)=SUM($CL173),AND(SUM($CK173)=ROUND(SUM($G173)*(1-SUM($I173)),0),SUM($CQ173)=0)),SUM($CK173),IF(UPPER($CN173)="MAX",$CL173,IF(UPPER($CN173)="CUSTOM",MIN(MAX(ROUND($CK173+$G173*($CO173),0),$CL173),$CK173),$CK173))))</f>
      </c>
      <c r="CQ173" s="65" t="str">
        <f>ROUND(SUMIFS($CW173:$FS173,$CW$14:$FS$14,"*TA*"),0)</f>
      </c>
      <c r="CR173" s="65" t="str">
        <f>MIN_TA</f>
      </c>
      <c r="CS173" s="65" t="str">
        <f>COUNTIFS($CW$14:$FS$14,"*TA*",$CW173:$FS173,"&gt;0")</f>
      </c>
      <c r="CT173"/>
      <c r="CU173" s="62"/>
      <c r="CV173" s="65" t="str">
        <f>IF(SUM($CQ173)=0,"",IF(OR(SUM($CQ173)=SUM($CR173),AND(SUM($CQ173)=ROUND(SUM($G173)*(1-SUM($I173)),0),SUM($CK173)=0)),SUM($CQ173),IF(UPPER($CT173)="MAX",$CR173,IF(UPPER($CT173)="CUSTOM",MIN(MAX(ROUND($CQ173+$G173*($CU173),0),$CR173),$CQ173),$CQ173))))</f>
      </c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</row>
    <row r="174">
      <c r="A174" t="s">
        <v>146</v>
      </c>
      <c r="B174" t="s">
        <v>106</v>
      </c>
      <c r="C174" t="s">
        <v>137</v>
      </c>
      <c r="D174" t="s">
        <v>99</v>
      </c>
      <c r="E174"/>
      <c r="F174" t="str">
        <f>$A174&amp;IF($C174&lt;&gt;"","|"&amp;$C174,"")&amp;IF($D174&lt;&gt;"","|"&amp;$D174,"")&amp;IF($E174&lt;&gt;"","|"&amp;$E174,"")</f>
      </c>
      <c r="G174" s="65" t="n">
        <v>17</v>
      </c>
      <c r="H174" s="65" t="str">
        <f>SUM($CJ174,$CW174)</f>
      </c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 t="n">
        <v>1</v>
      </c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  <c r="BP174" s="62"/>
      <c r="BQ174" s="62"/>
      <c r="BR174" s="62"/>
      <c r="BS174" s="62"/>
      <c r="BT174" s="62"/>
      <c r="BU174" s="62"/>
      <c r="BV174" s="62"/>
      <c r="BW174" s="62"/>
      <c r="BX174" s="62"/>
      <c r="BY174" s="62"/>
      <c r="BZ174" s="62"/>
      <c r="CA174" s="62"/>
      <c r="CB174" s="62"/>
      <c r="CC174" s="62"/>
      <c r="CD174" s="62"/>
      <c r="CE174" s="62"/>
      <c r="CF174" s="65" t="str">
        <f>ROUND(SUM($CP174,$CV174),0)</f>
      </c>
      <c r="CG174" s="65" t="str">
        <f>ROUND(MAX($CP174,$CV174),0)</f>
      </c>
      <c r="CH174"/>
      <c r="CI174" s="62"/>
      <c r="CJ174" s="65" t="str">
        <f>IF(SUM($CF174)=0,"",IF(SUM($CF174)=SUM($CG174),SUM($CF174),IF(UPPER($CH174)="MAX",$CG174,IF(UPPER($CH174)="CUSTOM",MIN(MAX(ROUND($CF174+$G174*($CI174),0),$CG174),$CF174),$CF174))))</f>
      </c>
      <c r="CK174" s="65" t="str">
        <f>ROUND(SUMIFS($CW174:$FS174,$CW$14:$FS$14,"*DSD*"),0)</f>
      </c>
      <c r="CL174" s="65" t="str">
        <f>MIN_DSD</f>
      </c>
      <c r="CM174" s="65" t="str">
        <f>COUNTIFS($CW$14:$FS$14,"*DSD*",$CW174:$FS174,"&gt;0")</f>
      </c>
      <c r="CN174"/>
      <c r="CO174" s="62"/>
      <c r="CP174" s="65" t="str">
        <f>IF(SUM($CK174)=0,"",IF(OR(SUM($CK174)=SUM($CL174),AND(SUM($CK174)=ROUND(SUM($G174)*(1-SUM($I174)),0),SUM($CQ174)=0)),SUM($CK174),IF(UPPER($CN174)="MAX",$CL174,IF(UPPER($CN174)="CUSTOM",MIN(MAX(ROUND($CK174+$G174*($CO174),0),$CL174),$CK174),$CK174))))</f>
      </c>
      <c r="CQ174" s="65" t="str">
        <f>ROUND(SUMIFS($CW174:$FS174,$CW$14:$FS$14,"*TA*"),0)</f>
      </c>
      <c r="CR174" s="65" t="str">
        <f>MIN_TA</f>
      </c>
      <c r="CS174" s="65" t="str">
        <f>COUNTIFS($CW$14:$FS$14,"*TA*",$CW174:$FS174,"&gt;0")</f>
      </c>
      <c r="CT174"/>
      <c r="CU174" s="62"/>
      <c r="CV174" s="65" t="str">
        <f>IF(SUM($CQ174)=0,"",IF(OR(SUM($CQ174)=SUM($CR174),AND(SUM($CQ174)=ROUND(SUM($G174)*(1-SUM($I174)),0),SUM($CK174)=0)),SUM($CQ174),IF(UPPER($CT174)="MAX",$CR174,IF(UPPER($CT174)="CUSTOM",MIN(MAX(ROUND($CQ174+$G174*($CU174),0),$CR174),$CQ174),$CQ174))))</f>
      </c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</row>
    <row r="175">
      <c r="A175" t="s">
        <v>146</v>
      </c>
      <c r="B175" t="s">
        <v>106</v>
      </c>
      <c r="C175" t="s">
        <v>137</v>
      </c>
      <c r="D175" t="s">
        <v>100</v>
      </c>
      <c r="E175"/>
      <c r="F175" t="str">
        <f>$A175&amp;IF($C175&lt;&gt;"","|"&amp;$C175,"")&amp;IF($D175&lt;&gt;"","|"&amp;$D175,"")&amp;IF($E175&lt;&gt;"","|"&amp;$E175,"")</f>
      </c>
      <c r="G175" s="65" t="n">
        <v>5</v>
      </c>
      <c r="H175" s="65" t="str">
        <f>SUM($CJ175,$CW175)</f>
      </c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 t="n">
        <v>1</v>
      </c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2"/>
      <c r="CB175" s="62"/>
      <c r="CC175" s="62"/>
      <c r="CD175" s="62"/>
      <c r="CE175" s="62"/>
      <c r="CF175" s="65" t="str">
        <f>ROUND(SUM($CP175,$CV175),0)</f>
      </c>
      <c r="CG175" s="65" t="str">
        <f>ROUND(MAX($CP175,$CV175),0)</f>
      </c>
      <c r="CH175"/>
      <c r="CI175" s="62"/>
      <c r="CJ175" s="65" t="str">
        <f>IF(SUM($CF175)=0,"",IF(SUM($CF175)=SUM($CG175),SUM($CF175),IF(UPPER($CH175)="MAX",$CG175,IF(UPPER($CH175)="CUSTOM",MIN(MAX(ROUND($CF175+$G175*($CI175),0),$CG175),$CF175),$CF175))))</f>
      </c>
      <c r="CK175" s="65" t="str">
        <f>ROUND(SUMIFS($CW175:$FS175,$CW$14:$FS$14,"*DSD*"),0)</f>
      </c>
      <c r="CL175" s="65" t="str">
        <f>MIN_DSD</f>
      </c>
      <c r="CM175" s="65" t="str">
        <f>COUNTIFS($CW$14:$FS$14,"*DSD*",$CW175:$FS175,"&gt;0")</f>
      </c>
      <c r="CN175"/>
      <c r="CO175" s="62"/>
      <c r="CP175" s="65" t="str">
        <f>IF(SUM($CK175)=0,"",IF(OR(SUM($CK175)=SUM($CL175),AND(SUM($CK175)=ROUND(SUM($G175)*(1-SUM($I175)),0),SUM($CQ175)=0)),SUM($CK175),IF(UPPER($CN175)="MAX",$CL175,IF(UPPER($CN175)="CUSTOM",MIN(MAX(ROUND($CK175+$G175*($CO175),0),$CL175),$CK175),$CK175))))</f>
      </c>
      <c r="CQ175" s="65" t="str">
        <f>ROUND(SUMIFS($CW175:$FS175,$CW$14:$FS$14,"*TA*"),0)</f>
      </c>
      <c r="CR175" s="65" t="str">
        <f>MIN_TA</f>
      </c>
      <c r="CS175" s="65" t="str">
        <f>COUNTIFS($CW$14:$FS$14,"*TA*",$CW175:$FS175,"&gt;0")</f>
      </c>
      <c r="CT175"/>
      <c r="CU175" s="62"/>
      <c r="CV175" s="65" t="str">
        <f>IF(SUM($CQ175)=0,"",IF(OR(SUM($CQ175)=SUM($CR175),AND(SUM($CQ175)=ROUND(SUM($G175)*(1-SUM($I175)),0),SUM($CK175)=0)),SUM($CQ175),IF(UPPER($CT175)="MAX",$CR175,IF(UPPER($CT175)="CUSTOM",MIN(MAX(ROUND($CQ175+$G175*($CU175),0),$CR175),$CQ175),$CQ175))))</f>
      </c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</row>
    <row r="176">
      <c r="A176" t="s">
        <v>146</v>
      </c>
      <c r="B176" t="s">
        <v>106</v>
      </c>
      <c r="C176" t="s">
        <v>138</v>
      </c>
      <c r="D176" t="s">
        <v>99</v>
      </c>
      <c r="E176"/>
      <c r="F176" t="str">
        <f>$A176&amp;IF($C176&lt;&gt;"","|"&amp;$C176,"")&amp;IF($D176&lt;&gt;"","|"&amp;$D176,"")&amp;IF($E176&lt;&gt;"","|"&amp;$E176,"")</f>
      </c>
      <c r="G176" s="65" t="n">
        <v>9</v>
      </c>
      <c r="H176" s="65" t="str">
        <f>SUM($CJ176,$CW176)</f>
      </c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 t="n">
        <v>1</v>
      </c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  <c r="BP176" s="62"/>
      <c r="BQ176" s="62"/>
      <c r="BR176" s="62"/>
      <c r="BS176" s="62"/>
      <c r="BT176" s="62"/>
      <c r="BU176" s="62"/>
      <c r="BV176" s="62"/>
      <c r="BW176" s="62"/>
      <c r="BX176" s="62"/>
      <c r="BY176" s="62"/>
      <c r="BZ176" s="62"/>
      <c r="CA176" s="62"/>
      <c r="CB176" s="62"/>
      <c r="CC176" s="62"/>
      <c r="CD176" s="62"/>
      <c r="CE176" s="62"/>
      <c r="CF176" s="65" t="str">
        <f>ROUND(SUM($CP176,$CV176),0)</f>
      </c>
      <c r="CG176" s="65" t="str">
        <f>ROUND(MAX($CP176,$CV176),0)</f>
      </c>
      <c r="CH176"/>
      <c r="CI176" s="62"/>
      <c r="CJ176" s="65" t="str">
        <f>IF(SUM($CF176)=0,"",IF(SUM($CF176)=SUM($CG176),SUM($CF176),IF(UPPER($CH176)="MAX",$CG176,IF(UPPER($CH176)="CUSTOM",MIN(MAX(ROUND($CF176+$G176*($CI176),0),$CG176),$CF176),$CF176))))</f>
      </c>
      <c r="CK176" s="65" t="str">
        <f>ROUND(SUMIFS($CW176:$FS176,$CW$14:$FS$14,"*DSD*"),0)</f>
      </c>
      <c r="CL176" s="65" t="str">
        <f>MIN_DSD</f>
      </c>
      <c r="CM176" s="65" t="str">
        <f>COUNTIFS($CW$14:$FS$14,"*DSD*",$CW176:$FS176,"&gt;0")</f>
      </c>
      <c r="CN176"/>
      <c r="CO176" s="62"/>
      <c r="CP176" s="65" t="str">
        <f>IF(SUM($CK176)=0,"",IF(OR(SUM($CK176)=SUM($CL176),AND(SUM($CK176)=ROUND(SUM($G176)*(1-SUM($I176)),0),SUM($CQ176)=0)),SUM($CK176),IF(UPPER($CN176)="MAX",$CL176,IF(UPPER($CN176)="CUSTOM",MIN(MAX(ROUND($CK176+$G176*($CO176),0),$CL176),$CK176),$CK176))))</f>
      </c>
      <c r="CQ176" s="65" t="str">
        <f>ROUND(SUMIFS($CW176:$FS176,$CW$14:$FS$14,"*TA*"),0)</f>
      </c>
      <c r="CR176" s="65" t="str">
        <f>MIN_TA</f>
      </c>
      <c r="CS176" s="65" t="str">
        <f>COUNTIFS($CW$14:$FS$14,"*TA*",$CW176:$FS176,"&gt;0")</f>
      </c>
      <c r="CT176"/>
      <c r="CU176" s="62"/>
      <c r="CV176" s="65" t="str">
        <f>IF(SUM($CQ176)=0,"",IF(OR(SUM($CQ176)=SUM($CR176),AND(SUM($CQ176)=ROUND(SUM($G176)*(1-SUM($I176)),0),SUM($CK176)=0)),SUM($CQ176),IF(UPPER($CT176)="MAX",$CR176,IF(UPPER($CT176)="CUSTOM",MIN(MAX(ROUND($CQ176+$G176*($CU176),0),$CR176),$CQ176),$CQ176))))</f>
      </c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</row>
    <row r="177">
      <c r="A177" t="s">
        <v>146</v>
      </c>
      <c r="B177" t="s">
        <v>106</v>
      </c>
      <c r="C177" t="s">
        <v>138</v>
      </c>
      <c r="D177" t="s">
        <v>100</v>
      </c>
      <c r="E177"/>
      <c r="F177" t="str">
        <f>$A177&amp;IF($C177&lt;&gt;"","|"&amp;$C177,"")&amp;IF($D177&lt;&gt;"","|"&amp;$D177,"")&amp;IF($E177&lt;&gt;"","|"&amp;$E177,"")</f>
      </c>
      <c r="G177" s="65" t="n">
        <v>5</v>
      </c>
      <c r="H177" s="65" t="str">
        <f>SUM($CJ177,$CW177)</f>
      </c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 t="n">
        <v>1</v>
      </c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62"/>
      <c r="BV177" s="62"/>
      <c r="BW177" s="62"/>
      <c r="BX177" s="62"/>
      <c r="BY177" s="62"/>
      <c r="BZ177" s="62"/>
      <c r="CA177" s="62"/>
      <c r="CB177" s="62"/>
      <c r="CC177" s="62"/>
      <c r="CD177" s="62"/>
      <c r="CE177" s="62"/>
      <c r="CF177" s="65" t="str">
        <f>ROUND(SUM($CP177,$CV177),0)</f>
      </c>
      <c r="CG177" s="65" t="str">
        <f>ROUND(MAX($CP177,$CV177),0)</f>
      </c>
      <c r="CH177"/>
      <c r="CI177" s="62"/>
      <c r="CJ177" s="65" t="str">
        <f>IF(SUM($CF177)=0,"",IF(SUM($CF177)=SUM($CG177),SUM($CF177),IF(UPPER($CH177)="MAX",$CG177,IF(UPPER($CH177)="CUSTOM",MIN(MAX(ROUND($CF177+$G177*($CI177),0),$CG177),$CF177),$CF177))))</f>
      </c>
      <c r="CK177" s="65" t="str">
        <f>ROUND(SUMIFS($CW177:$FS177,$CW$14:$FS$14,"*DSD*"),0)</f>
      </c>
      <c r="CL177" s="65" t="str">
        <f>MIN_DSD</f>
      </c>
      <c r="CM177" s="65" t="str">
        <f>COUNTIFS($CW$14:$FS$14,"*DSD*",$CW177:$FS177,"&gt;0")</f>
      </c>
      <c r="CN177"/>
      <c r="CO177" s="62"/>
      <c r="CP177" s="65" t="str">
        <f>IF(SUM($CK177)=0,"",IF(OR(SUM($CK177)=SUM($CL177),AND(SUM($CK177)=ROUND(SUM($G177)*(1-SUM($I177)),0),SUM($CQ177)=0)),SUM($CK177),IF(UPPER($CN177)="MAX",$CL177,IF(UPPER($CN177)="CUSTOM",MIN(MAX(ROUND($CK177+$G177*($CO177),0),$CL177),$CK177),$CK177))))</f>
      </c>
      <c r="CQ177" s="65" t="str">
        <f>ROUND(SUMIFS($CW177:$FS177,$CW$14:$FS$14,"*TA*"),0)</f>
      </c>
      <c r="CR177" s="65" t="str">
        <f>MIN_TA</f>
      </c>
      <c r="CS177" s="65" t="str">
        <f>COUNTIFS($CW$14:$FS$14,"*TA*",$CW177:$FS177,"&gt;0")</f>
      </c>
      <c r="CT177"/>
      <c r="CU177" s="62"/>
      <c r="CV177" s="65" t="str">
        <f>IF(SUM($CQ177)=0,"",IF(OR(SUM($CQ177)=SUM($CR177),AND(SUM($CQ177)=ROUND(SUM($G177)*(1-SUM($I177)),0),SUM($CK177)=0)),SUM($CQ177),IF(UPPER($CT177)="MAX",$CR177,IF(UPPER($CT177)="CUSTOM",MIN(MAX(ROUND($CQ177+$G177*($CU177),0),$CR177),$CQ177),$CQ177))))</f>
      </c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</row>
    <row r="178">
      <c r="A178" t="s">
        <v>146</v>
      </c>
      <c r="B178" t="s">
        <v>106</v>
      </c>
      <c r="C178" t="s">
        <v>103</v>
      </c>
      <c r="D178" t="s">
        <v>99</v>
      </c>
      <c r="E178"/>
      <c r="F178" t="str">
        <f>$A178&amp;IF($C178&lt;&gt;"","|"&amp;$C178,"")&amp;IF($D178&lt;&gt;"","|"&amp;$D178,"")&amp;IF($E178&lt;&gt;"","|"&amp;$E178,"")</f>
      </c>
      <c r="G178" s="65" t="n">
        <v>181</v>
      </c>
      <c r="H178" s="65" t="str">
        <f>SUM($CJ178,$CW178)</f>
      </c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 t="n">
        <v>1</v>
      </c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  <c r="BP178" s="62"/>
      <c r="BQ178" s="62"/>
      <c r="BR178" s="62"/>
      <c r="BS178" s="62"/>
      <c r="BT178" s="62"/>
      <c r="BU178" s="62"/>
      <c r="BV178" s="62"/>
      <c r="BW178" s="62"/>
      <c r="BX178" s="62"/>
      <c r="BY178" s="62"/>
      <c r="BZ178" s="62"/>
      <c r="CA178" s="62"/>
      <c r="CB178" s="62"/>
      <c r="CC178" s="62"/>
      <c r="CD178" s="62"/>
      <c r="CE178" s="62"/>
      <c r="CF178" s="65" t="str">
        <f>ROUND(SUM($CP178,$CV178),0)</f>
      </c>
      <c r="CG178" s="65" t="str">
        <f>ROUND(MAX($CP178,$CV178),0)</f>
      </c>
      <c r="CH178"/>
      <c r="CI178" s="62"/>
      <c r="CJ178" s="65" t="str">
        <f>IF(SUM($CF178)=0,"",IF(SUM($CF178)=SUM($CG178),SUM($CF178),IF(UPPER($CH178)="MAX",$CG178,IF(UPPER($CH178)="CUSTOM",MIN(MAX(ROUND($CF178+$G178*($CI178),0),$CG178),$CF178),$CF178))))</f>
      </c>
      <c r="CK178" s="65" t="str">
        <f>ROUND(SUMIFS($CW178:$FS178,$CW$14:$FS$14,"*DSD*"),0)</f>
      </c>
      <c r="CL178" s="65" t="str">
        <f>MIN_DSD</f>
      </c>
      <c r="CM178" s="65" t="str">
        <f>COUNTIFS($CW$14:$FS$14,"*DSD*",$CW178:$FS178,"&gt;0")</f>
      </c>
      <c r="CN178"/>
      <c r="CO178" s="62"/>
      <c r="CP178" s="65" t="str">
        <f>IF(SUM($CK178)=0,"",IF(OR(SUM($CK178)=SUM($CL178),AND(SUM($CK178)=ROUND(SUM($G178)*(1-SUM($I178)),0),SUM($CQ178)=0)),SUM($CK178),IF(UPPER($CN178)="MAX",$CL178,IF(UPPER($CN178)="CUSTOM",MIN(MAX(ROUND($CK178+$G178*($CO178),0),$CL178),$CK178),$CK178))))</f>
      </c>
      <c r="CQ178" s="65" t="str">
        <f>ROUND(SUMIFS($CW178:$FS178,$CW$14:$FS$14,"*TA*"),0)</f>
      </c>
      <c r="CR178" s="65" t="str">
        <f>MIN_TA</f>
      </c>
      <c r="CS178" s="65" t="str">
        <f>COUNTIFS($CW$14:$FS$14,"*TA*",$CW178:$FS178,"&gt;0")</f>
      </c>
      <c r="CT178"/>
      <c r="CU178" s="62"/>
      <c r="CV178" s="65" t="str">
        <f>IF(SUM($CQ178)=0,"",IF(OR(SUM($CQ178)=SUM($CR178),AND(SUM($CQ178)=ROUND(SUM($G178)*(1-SUM($I178)),0),SUM($CK178)=0)),SUM($CQ178),IF(UPPER($CT178)="MAX",$CR178,IF(UPPER($CT178)="CUSTOM",MIN(MAX(ROUND($CQ178+$G178*($CU178),0),$CR178),$CQ178),$CQ178))))</f>
      </c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65"/>
      <c r="EH178" s="65"/>
      <c r="EI178" s="65"/>
      <c r="EJ178" s="65"/>
      <c r="EK178" s="65"/>
      <c r="EL178" s="65"/>
      <c r="EM178" s="65"/>
      <c r="EN178" s="65"/>
      <c r="EO178" s="65"/>
      <c r="EP178" s="65"/>
      <c r="EQ178" s="65"/>
      <c r="ER178" s="65"/>
      <c r="ES178" s="65"/>
      <c r="ET178" s="65"/>
      <c r="EU178" s="65"/>
      <c r="EV178" s="65"/>
      <c r="EW178" s="65"/>
      <c r="EX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/>
      <c r="FL178" s="65"/>
      <c r="FM178" s="65"/>
      <c r="FN178" s="65"/>
      <c r="FO178" s="65"/>
      <c r="FP178" s="65"/>
      <c r="FQ178" s="65"/>
      <c r="FR178" s="65"/>
      <c r="FS178" s="65"/>
    </row>
    <row r="179">
      <c r="A179" t="s">
        <v>146</v>
      </c>
      <c r="B179" t="s">
        <v>106</v>
      </c>
      <c r="C179" t="s">
        <v>103</v>
      </c>
      <c r="D179" t="s">
        <v>100</v>
      </c>
      <c r="E179"/>
      <c r="F179" t="str">
        <f>$A179&amp;IF($C179&lt;&gt;"","|"&amp;$C179,"")&amp;IF($D179&lt;&gt;"","|"&amp;$D179,"")&amp;IF($E179&lt;&gt;"","|"&amp;$E179,"")</f>
      </c>
      <c r="G179" s="65" t="n">
        <v>85</v>
      </c>
      <c r="H179" s="65" t="str">
        <f>SUM($CJ179,$CW179)</f>
      </c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 t="n">
        <v>1</v>
      </c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62"/>
      <c r="BV179" s="62"/>
      <c r="BW179" s="62"/>
      <c r="BX179" s="62"/>
      <c r="BY179" s="62"/>
      <c r="BZ179" s="62"/>
      <c r="CA179" s="62"/>
      <c r="CB179" s="62"/>
      <c r="CC179" s="62"/>
      <c r="CD179" s="62"/>
      <c r="CE179" s="62"/>
      <c r="CF179" s="65" t="str">
        <f>ROUND(SUM($CP179,$CV179),0)</f>
      </c>
      <c r="CG179" s="65" t="str">
        <f>ROUND(MAX($CP179,$CV179),0)</f>
      </c>
      <c r="CH179"/>
      <c r="CI179" s="62"/>
      <c r="CJ179" s="65" t="str">
        <f>IF(SUM($CF179)=0,"",IF(SUM($CF179)=SUM($CG179),SUM($CF179),IF(UPPER($CH179)="MAX",$CG179,IF(UPPER($CH179)="CUSTOM",MIN(MAX(ROUND($CF179+$G179*($CI179),0),$CG179),$CF179),$CF179))))</f>
      </c>
      <c r="CK179" s="65" t="str">
        <f>ROUND(SUMIFS($CW179:$FS179,$CW$14:$FS$14,"*DSD*"),0)</f>
      </c>
      <c r="CL179" s="65" t="str">
        <f>MIN_DSD</f>
      </c>
      <c r="CM179" s="65" t="str">
        <f>COUNTIFS($CW$14:$FS$14,"*DSD*",$CW179:$FS179,"&gt;0")</f>
      </c>
      <c r="CN179"/>
      <c r="CO179" s="62"/>
      <c r="CP179" s="65" t="str">
        <f>IF(SUM($CK179)=0,"",IF(OR(SUM($CK179)=SUM($CL179),AND(SUM($CK179)=ROUND(SUM($G179)*(1-SUM($I179)),0),SUM($CQ179)=0)),SUM($CK179),IF(UPPER($CN179)="MAX",$CL179,IF(UPPER($CN179)="CUSTOM",MIN(MAX(ROUND($CK179+$G179*($CO179),0),$CL179),$CK179),$CK179))))</f>
      </c>
      <c r="CQ179" s="65" t="str">
        <f>ROUND(SUMIFS($CW179:$FS179,$CW$14:$FS$14,"*TA*"),0)</f>
      </c>
      <c r="CR179" s="65" t="str">
        <f>MIN_TA</f>
      </c>
      <c r="CS179" s="65" t="str">
        <f>COUNTIFS($CW$14:$FS$14,"*TA*",$CW179:$FS179,"&gt;0")</f>
      </c>
      <c r="CT179"/>
      <c r="CU179" s="62"/>
      <c r="CV179" s="65" t="str">
        <f>IF(SUM($CQ179)=0,"",IF(OR(SUM($CQ179)=SUM($CR179),AND(SUM($CQ179)=ROUND(SUM($G179)*(1-SUM($I179)),0),SUM($CK179)=0)),SUM($CQ179),IF(UPPER($CT179)="MAX",$CR179,IF(UPPER($CT179)="CUSTOM",MIN(MAX(ROUND($CQ179+$G179*($CU179),0),$CR179),$CQ179),$CQ179))))</f>
      </c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</row>
    <row r="180">
      <c r="A180" t="s">
        <v>146</v>
      </c>
      <c r="B180" t="s">
        <v>106</v>
      </c>
      <c r="C180" t="s">
        <v>139</v>
      </c>
      <c r="D180" t="s">
        <v>99</v>
      </c>
      <c r="E180"/>
      <c r="F180" t="str">
        <f>$A180&amp;IF($C180&lt;&gt;"","|"&amp;$C180,"")&amp;IF($D180&lt;&gt;"","|"&amp;$D180,"")&amp;IF($E180&lt;&gt;"","|"&amp;$E180,"")</f>
      </c>
      <c r="G180" s="65" t="n">
        <v>20</v>
      </c>
      <c r="H180" s="65" t="str">
        <f>SUM($CJ180,$CW180)</f>
      </c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 t="n">
        <v>1</v>
      </c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  <c r="BP180" s="62"/>
      <c r="BQ180" s="62"/>
      <c r="BR180" s="62"/>
      <c r="BS180" s="62"/>
      <c r="BT180" s="62"/>
      <c r="BU180" s="62"/>
      <c r="BV180" s="62"/>
      <c r="BW180" s="62"/>
      <c r="BX180" s="62"/>
      <c r="BY180" s="62"/>
      <c r="BZ180" s="62"/>
      <c r="CA180" s="62"/>
      <c r="CB180" s="62"/>
      <c r="CC180" s="62"/>
      <c r="CD180" s="62"/>
      <c r="CE180" s="62"/>
      <c r="CF180" s="65" t="str">
        <f>ROUND(SUM($CP180,$CV180),0)</f>
      </c>
      <c r="CG180" s="65" t="str">
        <f>ROUND(MAX($CP180,$CV180),0)</f>
      </c>
      <c r="CH180"/>
      <c r="CI180" s="62"/>
      <c r="CJ180" s="65" t="str">
        <f>IF(SUM($CF180)=0,"",IF(SUM($CF180)=SUM($CG180),SUM($CF180),IF(UPPER($CH180)="MAX",$CG180,IF(UPPER($CH180)="CUSTOM",MIN(MAX(ROUND($CF180+$G180*($CI180),0),$CG180),$CF180),$CF180))))</f>
      </c>
      <c r="CK180" s="65" t="str">
        <f>ROUND(SUMIFS($CW180:$FS180,$CW$14:$FS$14,"*DSD*"),0)</f>
      </c>
      <c r="CL180" s="65" t="str">
        <f>MIN_DSD</f>
      </c>
      <c r="CM180" s="65" t="str">
        <f>COUNTIFS($CW$14:$FS$14,"*DSD*",$CW180:$FS180,"&gt;0")</f>
      </c>
      <c r="CN180"/>
      <c r="CO180" s="62"/>
      <c r="CP180" s="65" t="str">
        <f>IF(SUM($CK180)=0,"",IF(OR(SUM($CK180)=SUM($CL180),AND(SUM($CK180)=ROUND(SUM($G180)*(1-SUM($I180)),0),SUM($CQ180)=0)),SUM($CK180),IF(UPPER($CN180)="MAX",$CL180,IF(UPPER($CN180)="CUSTOM",MIN(MAX(ROUND($CK180+$G180*($CO180),0),$CL180),$CK180),$CK180))))</f>
      </c>
      <c r="CQ180" s="65" t="str">
        <f>ROUND(SUMIFS($CW180:$FS180,$CW$14:$FS$14,"*TA*"),0)</f>
      </c>
      <c r="CR180" s="65" t="str">
        <f>MIN_TA</f>
      </c>
      <c r="CS180" s="65" t="str">
        <f>COUNTIFS($CW$14:$FS$14,"*TA*",$CW180:$FS180,"&gt;0")</f>
      </c>
      <c r="CT180"/>
      <c r="CU180" s="62"/>
      <c r="CV180" s="65" t="str">
        <f>IF(SUM($CQ180)=0,"",IF(OR(SUM($CQ180)=SUM($CR180),AND(SUM($CQ180)=ROUND(SUM($G180)*(1-SUM($I180)),0),SUM($CK180)=0)),SUM($CQ180),IF(UPPER($CT180)="MAX",$CR180,IF(UPPER($CT180)="CUSTOM",MIN(MAX(ROUND($CQ180+$G180*($CU180),0),$CR180),$CQ180),$CQ180))))</f>
      </c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5"/>
      <c r="DV180" s="65"/>
      <c r="DW180" s="65"/>
      <c r="DX180" s="65"/>
      <c r="DY180" s="65"/>
      <c r="DZ180" s="65"/>
      <c r="EA180" s="65"/>
      <c r="EB180" s="65"/>
      <c r="EC180" s="65"/>
      <c r="ED180" s="65"/>
      <c r="EE180" s="65"/>
      <c r="EF180" s="65"/>
      <c r="EG180" s="65"/>
      <c r="EH180" s="65"/>
      <c r="EI180" s="65"/>
      <c r="EJ180" s="65"/>
      <c r="EK180" s="65"/>
      <c r="EL180" s="65"/>
      <c r="EM180" s="65"/>
      <c r="EN180" s="65"/>
      <c r="EO180" s="65"/>
      <c r="EP180" s="65"/>
      <c r="EQ180" s="65"/>
      <c r="ER180" s="65"/>
      <c r="ES180" s="65"/>
      <c r="ET180" s="65"/>
      <c r="EU180" s="65"/>
      <c r="EV180" s="65"/>
      <c r="EW180" s="65"/>
      <c r="EX180" s="65"/>
      <c r="EY180" s="65"/>
      <c r="EZ180" s="65"/>
      <c r="FA180" s="65"/>
      <c r="FB180" s="65"/>
      <c r="FC180" s="65"/>
      <c r="FD180" s="65"/>
      <c r="FE180" s="65"/>
      <c r="FF180" s="65"/>
      <c r="FG180" s="65"/>
      <c r="FH180" s="65"/>
      <c r="FI180" s="65"/>
      <c r="FJ180" s="65"/>
      <c r="FK180" s="65"/>
      <c r="FL180" s="65"/>
      <c r="FM180" s="65"/>
      <c r="FN180" s="65"/>
      <c r="FO180" s="65"/>
      <c r="FP180" s="65"/>
      <c r="FQ180" s="65"/>
      <c r="FR180" s="65"/>
      <c r="FS180" s="65"/>
    </row>
    <row r="181">
      <c r="A181" t="s">
        <v>146</v>
      </c>
      <c r="B181" t="s">
        <v>106</v>
      </c>
      <c r="C181" t="s">
        <v>139</v>
      </c>
      <c r="D181" t="s">
        <v>100</v>
      </c>
      <c r="E181"/>
      <c r="F181" t="str">
        <f>$A181&amp;IF($C181&lt;&gt;"","|"&amp;$C181,"")&amp;IF($D181&lt;&gt;"","|"&amp;$D181,"")&amp;IF($E181&lt;&gt;"","|"&amp;$E181,"")</f>
      </c>
      <c r="G181" s="65" t="n">
        <v>17</v>
      </c>
      <c r="H181" s="65" t="str">
        <f>SUM($CJ181,$CW181)</f>
      </c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 t="n">
        <v>1</v>
      </c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62"/>
      <c r="BV181" s="62"/>
      <c r="BW181" s="62"/>
      <c r="BX181" s="62"/>
      <c r="BY181" s="62"/>
      <c r="BZ181" s="62"/>
      <c r="CA181" s="62"/>
      <c r="CB181" s="62"/>
      <c r="CC181" s="62"/>
      <c r="CD181" s="62"/>
      <c r="CE181" s="62"/>
      <c r="CF181" s="65" t="str">
        <f>ROUND(SUM($CP181,$CV181),0)</f>
      </c>
      <c r="CG181" s="65" t="str">
        <f>ROUND(MAX($CP181,$CV181),0)</f>
      </c>
      <c r="CH181"/>
      <c r="CI181" s="62"/>
      <c r="CJ181" s="65" t="str">
        <f>IF(SUM($CF181)=0,"",IF(SUM($CF181)=SUM($CG181),SUM($CF181),IF(UPPER($CH181)="MAX",$CG181,IF(UPPER($CH181)="CUSTOM",MIN(MAX(ROUND($CF181+$G181*($CI181),0),$CG181),$CF181),$CF181))))</f>
      </c>
      <c r="CK181" s="65" t="str">
        <f>ROUND(SUMIFS($CW181:$FS181,$CW$14:$FS$14,"*DSD*"),0)</f>
      </c>
      <c r="CL181" s="65" t="str">
        <f>MIN_DSD</f>
      </c>
      <c r="CM181" s="65" t="str">
        <f>COUNTIFS($CW$14:$FS$14,"*DSD*",$CW181:$FS181,"&gt;0")</f>
      </c>
      <c r="CN181"/>
      <c r="CO181" s="62"/>
      <c r="CP181" s="65" t="str">
        <f>IF(SUM($CK181)=0,"",IF(OR(SUM($CK181)=SUM($CL181),AND(SUM($CK181)=ROUND(SUM($G181)*(1-SUM($I181)),0),SUM($CQ181)=0)),SUM($CK181),IF(UPPER($CN181)="MAX",$CL181,IF(UPPER($CN181)="CUSTOM",MIN(MAX(ROUND($CK181+$G181*($CO181),0),$CL181),$CK181),$CK181))))</f>
      </c>
      <c r="CQ181" s="65" t="str">
        <f>ROUND(SUMIFS($CW181:$FS181,$CW$14:$FS$14,"*TA*"),0)</f>
      </c>
      <c r="CR181" s="65" t="str">
        <f>MIN_TA</f>
      </c>
      <c r="CS181" s="65" t="str">
        <f>COUNTIFS($CW$14:$FS$14,"*TA*",$CW181:$FS181,"&gt;0")</f>
      </c>
      <c r="CT181"/>
      <c r="CU181" s="62"/>
      <c r="CV181" s="65" t="str">
        <f>IF(SUM($CQ181)=0,"",IF(OR(SUM($CQ181)=SUM($CR181),AND(SUM($CQ181)=ROUND(SUM($G181)*(1-SUM($I181)),0),SUM($CK181)=0)),SUM($CQ181),IF(UPPER($CT181)="MAX",$CR181,IF(UPPER($CT181)="CUSTOM",MIN(MAX(ROUND($CQ181+$G181*($CU181),0),$CR181),$CQ181),$CQ181))))</f>
      </c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</row>
    <row r="182">
      <c r="A182" t="s">
        <v>146</v>
      </c>
      <c r="B182" t="s">
        <v>106</v>
      </c>
      <c r="C182" t="s">
        <v>140</v>
      </c>
      <c r="D182" t="s">
        <v>99</v>
      </c>
      <c r="E182"/>
      <c r="F182" t="str">
        <f>$A182&amp;IF($C182&lt;&gt;"","|"&amp;$C182,"")&amp;IF($D182&lt;&gt;"","|"&amp;$D182,"")&amp;IF($E182&lt;&gt;"","|"&amp;$E182,"")</f>
      </c>
      <c r="G182" s="65" t="n">
        <v>68</v>
      </c>
      <c r="H182" s="65" t="str">
        <f>SUM($CJ182,$CW182)</f>
      </c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 t="n">
        <v>1</v>
      </c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  <c r="BP182" s="62"/>
      <c r="BQ182" s="62"/>
      <c r="BR182" s="62"/>
      <c r="BS182" s="62"/>
      <c r="BT182" s="62"/>
      <c r="BU182" s="62"/>
      <c r="BV182" s="62"/>
      <c r="BW182" s="62"/>
      <c r="BX182" s="62"/>
      <c r="BY182" s="62"/>
      <c r="BZ182" s="62"/>
      <c r="CA182" s="62"/>
      <c r="CB182" s="62"/>
      <c r="CC182" s="62"/>
      <c r="CD182" s="62"/>
      <c r="CE182" s="62"/>
      <c r="CF182" s="65" t="str">
        <f>ROUND(SUM($CP182,$CV182),0)</f>
      </c>
      <c r="CG182" s="65" t="str">
        <f>ROUND(MAX($CP182,$CV182),0)</f>
      </c>
      <c r="CH182"/>
      <c r="CI182" s="62"/>
      <c r="CJ182" s="65" t="str">
        <f>IF(SUM($CF182)=0,"",IF(SUM($CF182)=SUM($CG182),SUM($CF182),IF(UPPER($CH182)="MAX",$CG182,IF(UPPER($CH182)="CUSTOM",MIN(MAX(ROUND($CF182+$G182*($CI182),0),$CG182),$CF182),$CF182))))</f>
      </c>
      <c r="CK182" s="65" t="str">
        <f>ROUND(SUMIFS($CW182:$FS182,$CW$14:$FS$14,"*DSD*"),0)</f>
      </c>
      <c r="CL182" s="65" t="str">
        <f>MIN_DSD</f>
      </c>
      <c r="CM182" s="65" t="str">
        <f>COUNTIFS($CW$14:$FS$14,"*DSD*",$CW182:$FS182,"&gt;0")</f>
      </c>
      <c r="CN182"/>
      <c r="CO182" s="62"/>
      <c r="CP182" s="65" t="str">
        <f>IF(SUM($CK182)=0,"",IF(OR(SUM($CK182)=SUM($CL182),AND(SUM($CK182)=ROUND(SUM($G182)*(1-SUM($I182)),0),SUM($CQ182)=0)),SUM($CK182),IF(UPPER($CN182)="MAX",$CL182,IF(UPPER($CN182)="CUSTOM",MIN(MAX(ROUND($CK182+$G182*($CO182),0),$CL182),$CK182),$CK182))))</f>
      </c>
      <c r="CQ182" s="65" t="str">
        <f>ROUND(SUMIFS($CW182:$FS182,$CW$14:$FS$14,"*TA*"),0)</f>
      </c>
      <c r="CR182" s="65" t="str">
        <f>MIN_TA</f>
      </c>
      <c r="CS182" s="65" t="str">
        <f>COUNTIFS($CW$14:$FS$14,"*TA*",$CW182:$FS182,"&gt;0")</f>
      </c>
      <c r="CT182"/>
      <c r="CU182" s="62"/>
      <c r="CV182" s="65" t="str">
        <f>IF(SUM($CQ182)=0,"",IF(OR(SUM($CQ182)=SUM($CR182),AND(SUM($CQ182)=ROUND(SUM($G182)*(1-SUM($I182)),0),SUM($CK182)=0)),SUM($CQ182),IF(UPPER($CT182)="MAX",$CR182,IF(UPPER($CT182)="CUSTOM",MIN(MAX(ROUND($CQ182+$G182*($CU182),0),$CR182),$CQ182),$CQ182))))</f>
      </c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</row>
    <row r="183">
      <c r="A183" t="s">
        <v>146</v>
      </c>
      <c r="B183" t="s">
        <v>106</v>
      </c>
      <c r="C183" t="s">
        <v>140</v>
      </c>
      <c r="D183" t="s">
        <v>100</v>
      </c>
      <c r="E183"/>
      <c r="F183" t="str">
        <f>$A183&amp;IF($C183&lt;&gt;"","|"&amp;$C183,"")&amp;IF($D183&lt;&gt;"","|"&amp;$D183,"")&amp;IF($E183&lt;&gt;"","|"&amp;$E183,"")</f>
      </c>
      <c r="G183" s="65" t="n">
        <v>6</v>
      </c>
      <c r="H183" s="65" t="str">
        <f>SUM($CJ183,$CW183)</f>
      </c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 t="n">
        <v>1</v>
      </c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2"/>
      <c r="BR183" s="62"/>
      <c r="BS183" s="62"/>
      <c r="BT183" s="62"/>
      <c r="BU183" s="62"/>
      <c r="BV183" s="62"/>
      <c r="BW183" s="62"/>
      <c r="BX183" s="62"/>
      <c r="BY183" s="62"/>
      <c r="BZ183" s="62"/>
      <c r="CA183" s="62"/>
      <c r="CB183" s="62"/>
      <c r="CC183" s="62"/>
      <c r="CD183" s="62"/>
      <c r="CE183" s="62"/>
      <c r="CF183" s="65" t="str">
        <f>ROUND(SUM($CP183,$CV183),0)</f>
      </c>
      <c r="CG183" s="65" t="str">
        <f>ROUND(MAX($CP183,$CV183),0)</f>
      </c>
      <c r="CH183"/>
      <c r="CI183" s="62"/>
      <c r="CJ183" s="65" t="str">
        <f>IF(SUM($CF183)=0,"",IF(SUM($CF183)=SUM($CG183),SUM($CF183),IF(UPPER($CH183)="MAX",$CG183,IF(UPPER($CH183)="CUSTOM",MIN(MAX(ROUND($CF183+$G183*($CI183),0),$CG183),$CF183),$CF183))))</f>
      </c>
      <c r="CK183" s="65" t="str">
        <f>ROUND(SUMIFS($CW183:$FS183,$CW$14:$FS$14,"*DSD*"),0)</f>
      </c>
      <c r="CL183" s="65" t="str">
        <f>MIN_DSD</f>
      </c>
      <c r="CM183" s="65" t="str">
        <f>COUNTIFS($CW$14:$FS$14,"*DSD*",$CW183:$FS183,"&gt;0")</f>
      </c>
      <c r="CN183"/>
      <c r="CO183" s="62"/>
      <c r="CP183" s="65" t="str">
        <f>IF(SUM($CK183)=0,"",IF(OR(SUM($CK183)=SUM($CL183),AND(SUM($CK183)=ROUND(SUM($G183)*(1-SUM($I183)),0),SUM($CQ183)=0)),SUM($CK183),IF(UPPER($CN183)="MAX",$CL183,IF(UPPER($CN183)="CUSTOM",MIN(MAX(ROUND($CK183+$G183*($CO183),0),$CL183),$CK183),$CK183))))</f>
      </c>
      <c r="CQ183" s="65" t="str">
        <f>ROUND(SUMIFS($CW183:$FS183,$CW$14:$FS$14,"*TA*"),0)</f>
      </c>
      <c r="CR183" s="65" t="str">
        <f>MIN_TA</f>
      </c>
      <c r="CS183" s="65" t="str">
        <f>COUNTIFS($CW$14:$FS$14,"*TA*",$CW183:$FS183,"&gt;0")</f>
      </c>
      <c r="CT183"/>
      <c r="CU183" s="62"/>
      <c r="CV183" s="65" t="str">
        <f>IF(SUM($CQ183)=0,"",IF(OR(SUM($CQ183)=SUM($CR183),AND(SUM($CQ183)=ROUND(SUM($G183)*(1-SUM($I183)),0),SUM($CK183)=0)),SUM($CQ183),IF(UPPER($CT183)="MAX",$CR183,IF(UPPER($CT183)="CUSTOM",MIN(MAX(ROUND($CQ183+$G183*($CU183),0),$CR183),$CQ183),$CQ183))))</f>
      </c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</row>
    <row r="184">
      <c r="A184" t="s">
        <v>146</v>
      </c>
      <c r="B184" t="s">
        <v>106</v>
      </c>
      <c r="C184" t="s">
        <v>141</v>
      </c>
      <c r="D184" t="s">
        <v>100</v>
      </c>
      <c r="E184"/>
      <c r="F184" t="str">
        <f>$A184&amp;IF($C184&lt;&gt;"","|"&amp;$C184,"")&amp;IF($D184&lt;&gt;"","|"&amp;$D184,"")&amp;IF($E184&lt;&gt;"","|"&amp;$E184,"")</f>
      </c>
      <c r="G184" s="65" t="n">
        <v>1</v>
      </c>
      <c r="H184" s="65" t="str">
        <f>SUM($CJ184,$CW184)</f>
      </c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 t="n">
        <v>1</v>
      </c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  <c r="BP184" s="62"/>
      <c r="BQ184" s="62"/>
      <c r="BR184" s="62"/>
      <c r="BS184" s="62"/>
      <c r="BT184" s="62"/>
      <c r="BU184" s="62"/>
      <c r="BV184" s="62"/>
      <c r="BW184" s="62"/>
      <c r="BX184" s="62"/>
      <c r="BY184" s="62"/>
      <c r="BZ184" s="62"/>
      <c r="CA184" s="62"/>
      <c r="CB184" s="62"/>
      <c r="CC184" s="62"/>
      <c r="CD184" s="62"/>
      <c r="CE184" s="62"/>
      <c r="CF184" s="65" t="str">
        <f>ROUND(SUM($CP184,$CV184),0)</f>
      </c>
      <c r="CG184" s="65" t="str">
        <f>ROUND(MAX($CP184,$CV184),0)</f>
      </c>
      <c r="CH184"/>
      <c r="CI184" s="62"/>
      <c r="CJ184" s="65" t="str">
        <f>IF(SUM($CF184)=0,"",IF(SUM($CF184)=SUM($CG184),SUM($CF184),IF(UPPER($CH184)="MAX",$CG184,IF(UPPER($CH184)="CUSTOM",MIN(MAX(ROUND($CF184+$G184*($CI184),0),$CG184),$CF184),$CF184))))</f>
      </c>
      <c r="CK184" s="65" t="str">
        <f>ROUND(SUMIFS($CW184:$FS184,$CW$14:$FS$14,"*DSD*"),0)</f>
      </c>
      <c r="CL184" s="65" t="str">
        <f>MIN_DSD</f>
      </c>
      <c r="CM184" s="65" t="str">
        <f>COUNTIFS($CW$14:$FS$14,"*DSD*",$CW184:$FS184,"&gt;0")</f>
      </c>
      <c r="CN184"/>
      <c r="CO184" s="62"/>
      <c r="CP184" s="65" t="str">
        <f>IF(SUM($CK184)=0,"",IF(OR(SUM($CK184)=SUM($CL184),AND(SUM($CK184)=ROUND(SUM($G184)*(1-SUM($I184)),0),SUM($CQ184)=0)),SUM($CK184),IF(UPPER($CN184)="MAX",$CL184,IF(UPPER($CN184)="CUSTOM",MIN(MAX(ROUND($CK184+$G184*($CO184),0),$CL184),$CK184),$CK184))))</f>
      </c>
      <c r="CQ184" s="65" t="str">
        <f>ROUND(SUMIFS($CW184:$FS184,$CW$14:$FS$14,"*TA*"),0)</f>
      </c>
      <c r="CR184" s="65" t="str">
        <f>MIN_TA</f>
      </c>
      <c r="CS184" s="65" t="str">
        <f>COUNTIFS($CW$14:$FS$14,"*TA*",$CW184:$FS184,"&gt;0")</f>
      </c>
      <c r="CT184"/>
      <c r="CU184" s="62"/>
      <c r="CV184" s="65" t="str">
        <f>IF(SUM($CQ184)=0,"",IF(OR(SUM($CQ184)=SUM($CR184),AND(SUM($CQ184)=ROUND(SUM($G184)*(1-SUM($I184)),0),SUM($CK184)=0)),SUM($CQ184),IF(UPPER($CT184)="MAX",$CR184,IF(UPPER($CT184)="CUSTOM",MIN(MAX(ROUND($CQ184+$G184*($CU184),0),$CR184),$CQ184),$CQ184))))</f>
      </c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U184" s="65"/>
      <c r="EV184" s="65"/>
      <c r="EW184" s="65"/>
      <c r="EX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</row>
    <row r="185">
      <c r="A185" t="s">
        <v>146</v>
      </c>
      <c r="B185" t="s">
        <v>106</v>
      </c>
      <c r="C185" t="s">
        <v>123</v>
      </c>
      <c r="D185" t="s">
        <v>99</v>
      </c>
      <c r="E185"/>
      <c r="F185" t="str">
        <f>$A185&amp;IF($C185&lt;&gt;"","|"&amp;$C185,"")&amp;IF($D185&lt;&gt;"","|"&amp;$D185,"")&amp;IF($E185&lt;&gt;"","|"&amp;$E185,"")</f>
      </c>
      <c r="G185" s="65" t="n">
        <v>19</v>
      </c>
      <c r="H185" s="65" t="str">
        <f>SUM($CJ185,$CW185)</f>
      </c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 t="n">
        <v>1</v>
      </c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  <c r="BP185" s="62"/>
      <c r="BQ185" s="62"/>
      <c r="BR185" s="62"/>
      <c r="BS185" s="62"/>
      <c r="BT185" s="62"/>
      <c r="BU185" s="62"/>
      <c r="BV185" s="62"/>
      <c r="BW185" s="62"/>
      <c r="BX185" s="62"/>
      <c r="BY185" s="62"/>
      <c r="BZ185" s="62"/>
      <c r="CA185" s="62"/>
      <c r="CB185" s="62"/>
      <c r="CC185" s="62"/>
      <c r="CD185" s="62"/>
      <c r="CE185" s="62"/>
      <c r="CF185" s="65" t="str">
        <f>ROUND(SUM($CP185,$CV185),0)</f>
      </c>
      <c r="CG185" s="65" t="str">
        <f>ROUND(MAX($CP185,$CV185),0)</f>
      </c>
      <c r="CH185"/>
      <c r="CI185" s="62"/>
      <c r="CJ185" s="65" t="str">
        <f>IF(SUM($CF185)=0,"",IF(SUM($CF185)=SUM($CG185),SUM($CF185),IF(UPPER($CH185)="MAX",$CG185,IF(UPPER($CH185)="CUSTOM",MIN(MAX(ROUND($CF185+$G185*($CI185),0),$CG185),$CF185),$CF185))))</f>
      </c>
      <c r="CK185" s="65" t="str">
        <f>ROUND(SUMIFS($CW185:$FS185,$CW$14:$FS$14,"*DSD*"),0)</f>
      </c>
      <c r="CL185" s="65" t="str">
        <f>MIN_DSD</f>
      </c>
      <c r="CM185" s="65" t="str">
        <f>COUNTIFS($CW$14:$FS$14,"*DSD*",$CW185:$FS185,"&gt;0")</f>
      </c>
      <c r="CN185"/>
      <c r="CO185" s="62"/>
      <c r="CP185" s="65" t="str">
        <f>IF(SUM($CK185)=0,"",IF(OR(SUM($CK185)=SUM($CL185),AND(SUM($CK185)=ROUND(SUM($G185)*(1-SUM($I185)),0),SUM($CQ185)=0)),SUM($CK185),IF(UPPER($CN185)="MAX",$CL185,IF(UPPER($CN185)="CUSTOM",MIN(MAX(ROUND($CK185+$G185*($CO185),0),$CL185),$CK185),$CK185))))</f>
      </c>
      <c r="CQ185" s="65" t="str">
        <f>ROUND(SUMIFS($CW185:$FS185,$CW$14:$FS$14,"*TA*"),0)</f>
      </c>
      <c r="CR185" s="65" t="str">
        <f>MIN_TA</f>
      </c>
      <c r="CS185" s="65" t="str">
        <f>COUNTIFS($CW$14:$FS$14,"*TA*",$CW185:$FS185,"&gt;0")</f>
      </c>
      <c r="CT185"/>
      <c r="CU185" s="62"/>
      <c r="CV185" s="65" t="str">
        <f>IF(SUM($CQ185)=0,"",IF(OR(SUM($CQ185)=SUM($CR185),AND(SUM($CQ185)=ROUND(SUM($G185)*(1-SUM($I185)),0),SUM($CK185)=0)),SUM($CQ185),IF(UPPER($CT185)="MAX",$CR185,IF(UPPER($CT185)="CUSTOM",MIN(MAX(ROUND($CQ185+$G185*($CU185),0),$CR185),$CQ185),$CQ185))))</f>
      </c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</row>
    <row r="186">
      <c r="A186" t="s">
        <v>146</v>
      </c>
      <c r="B186" t="s">
        <v>106</v>
      </c>
      <c r="C186" t="s">
        <v>123</v>
      </c>
      <c r="D186" t="s">
        <v>100</v>
      </c>
      <c r="E186"/>
      <c r="F186" t="str">
        <f>$A186&amp;IF($C186&lt;&gt;"","|"&amp;$C186,"")&amp;IF($D186&lt;&gt;"","|"&amp;$D186,"")&amp;IF($E186&lt;&gt;"","|"&amp;$E186,"")</f>
      </c>
      <c r="G186" s="65" t="n">
        <v>16</v>
      </c>
      <c r="H186" s="65" t="str">
        <f>SUM($CJ186,$CW186)</f>
      </c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 t="n">
        <v>1</v>
      </c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62"/>
      <c r="BQ186" s="62"/>
      <c r="BR186" s="62"/>
      <c r="BS186" s="62"/>
      <c r="BT186" s="62"/>
      <c r="BU186" s="62"/>
      <c r="BV186" s="62"/>
      <c r="BW186" s="62"/>
      <c r="BX186" s="62"/>
      <c r="BY186" s="62"/>
      <c r="BZ186" s="62"/>
      <c r="CA186" s="62"/>
      <c r="CB186" s="62"/>
      <c r="CC186" s="62"/>
      <c r="CD186" s="62"/>
      <c r="CE186" s="62"/>
      <c r="CF186" s="65" t="str">
        <f>ROUND(SUM($CP186,$CV186),0)</f>
      </c>
      <c r="CG186" s="65" t="str">
        <f>ROUND(MAX($CP186,$CV186),0)</f>
      </c>
      <c r="CH186"/>
      <c r="CI186" s="62"/>
      <c r="CJ186" s="65" t="str">
        <f>IF(SUM($CF186)=0,"",IF(SUM($CF186)=SUM($CG186),SUM($CF186),IF(UPPER($CH186)="MAX",$CG186,IF(UPPER($CH186)="CUSTOM",MIN(MAX(ROUND($CF186+$G186*($CI186),0),$CG186),$CF186),$CF186))))</f>
      </c>
      <c r="CK186" s="65" t="str">
        <f>ROUND(SUMIFS($CW186:$FS186,$CW$14:$FS$14,"*DSD*"),0)</f>
      </c>
      <c r="CL186" s="65" t="str">
        <f>MIN_DSD</f>
      </c>
      <c r="CM186" s="65" t="str">
        <f>COUNTIFS($CW$14:$FS$14,"*DSD*",$CW186:$FS186,"&gt;0")</f>
      </c>
      <c r="CN186"/>
      <c r="CO186" s="62"/>
      <c r="CP186" s="65" t="str">
        <f>IF(SUM($CK186)=0,"",IF(OR(SUM($CK186)=SUM($CL186),AND(SUM($CK186)=ROUND(SUM($G186)*(1-SUM($I186)),0),SUM($CQ186)=0)),SUM($CK186),IF(UPPER($CN186)="MAX",$CL186,IF(UPPER($CN186)="CUSTOM",MIN(MAX(ROUND($CK186+$G186*($CO186),0),$CL186),$CK186),$CK186))))</f>
      </c>
      <c r="CQ186" s="65" t="str">
        <f>ROUND(SUMIFS($CW186:$FS186,$CW$14:$FS$14,"*TA*"),0)</f>
      </c>
      <c r="CR186" s="65" t="str">
        <f>MIN_TA</f>
      </c>
      <c r="CS186" s="65" t="str">
        <f>COUNTIFS($CW$14:$FS$14,"*TA*",$CW186:$FS186,"&gt;0")</f>
      </c>
      <c r="CT186"/>
      <c r="CU186" s="62"/>
      <c r="CV186" s="65" t="str">
        <f>IF(SUM($CQ186)=0,"",IF(OR(SUM($CQ186)=SUM($CR186),AND(SUM($CQ186)=ROUND(SUM($G186)*(1-SUM($I186)),0),SUM($CK186)=0)),SUM($CQ186),IF(UPPER($CT186)="MAX",$CR186,IF(UPPER($CT186)="CUSTOM",MIN(MAX(ROUND($CQ186+$G186*($CU186),0),$CR186),$CQ186),$CQ186))))</f>
      </c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</row>
    <row r="187">
      <c r="A187" t="s">
        <v>146</v>
      </c>
      <c r="B187" t="s">
        <v>107</v>
      </c>
      <c r="C187" t="s">
        <v>103</v>
      </c>
      <c r="D187" t="s">
        <v>99</v>
      </c>
      <c r="E187"/>
      <c r="F187" t="str">
        <f>$A187&amp;IF($C187&lt;&gt;"","|"&amp;$C187,"")&amp;IF($D187&lt;&gt;"","|"&amp;$D187,"")&amp;IF($E187&lt;&gt;"","|"&amp;$E187,"")</f>
      </c>
      <c r="G187" s="65" t="n">
        <v>4</v>
      </c>
      <c r="H187" s="65" t="str">
        <f>SUM($CJ187,$CW187)</f>
      </c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 t="n">
        <v>1</v>
      </c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  <c r="BP187" s="62"/>
      <c r="BQ187" s="62"/>
      <c r="BR187" s="62"/>
      <c r="BS187" s="62"/>
      <c r="BT187" s="62"/>
      <c r="BU187" s="62"/>
      <c r="BV187" s="62"/>
      <c r="BW187" s="62"/>
      <c r="BX187" s="62"/>
      <c r="BY187" s="62"/>
      <c r="BZ187" s="62"/>
      <c r="CA187" s="62"/>
      <c r="CB187" s="62"/>
      <c r="CC187" s="62"/>
      <c r="CD187" s="62"/>
      <c r="CE187" s="62"/>
      <c r="CF187" s="65" t="str">
        <f>ROUND(SUM($CP187,$CV187),0)</f>
      </c>
      <c r="CG187" s="65" t="str">
        <f>ROUND(MAX($CP187,$CV187),0)</f>
      </c>
      <c r="CH187"/>
      <c r="CI187" s="62"/>
      <c r="CJ187" s="65" t="str">
        <f>IF(SUM($CF187)=0,"",IF(SUM($CF187)=SUM($CG187),SUM($CF187),IF(UPPER($CH187)="MAX",$CG187,IF(UPPER($CH187)="CUSTOM",MIN(MAX(ROUND($CF187+$G187*($CI187),0),$CG187),$CF187),$CF187))))</f>
      </c>
      <c r="CK187" s="65" t="str">
        <f>ROUND(SUMIFS($CW187:$FS187,$CW$14:$FS$14,"*DSD*"),0)</f>
      </c>
      <c r="CL187" s="65" t="str">
        <f>MIN_DSD</f>
      </c>
      <c r="CM187" s="65" t="str">
        <f>COUNTIFS($CW$14:$FS$14,"*DSD*",$CW187:$FS187,"&gt;0")</f>
      </c>
      <c r="CN187"/>
      <c r="CO187" s="62"/>
      <c r="CP187" s="65" t="str">
        <f>IF(SUM($CK187)=0,"",IF(OR(SUM($CK187)=SUM($CL187),AND(SUM($CK187)=ROUND(SUM($G187)*(1-SUM($I187)),0),SUM($CQ187)=0)),SUM($CK187),IF(UPPER($CN187)="MAX",$CL187,IF(UPPER($CN187)="CUSTOM",MIN(MAX(ROUND($CK187+$G187*($CO187),0),$CL187),$CK187),$CK187))))</f>
      </c>
      <c r="CQ187" s="65" t="str">
        <f>ROUND(SUMIFS($CW187:$FS187,$CW$14:$FS$14,"*TA*"),0)</f>
      </c>
      <c r="CR187" s="65" t="str">
        <f>MIN_TA</f>
      </c>
      <c r="CS187" s="65" t="str">
        <f>COUNTIFS($CW$14:$FS$14,"*TA*",$CW187:$FS187,"&gt;0")</f>
      </c>
      <c r="CT187"/>
      <c r="CU187" s="62"/>
      <c r="CV187" s="65" t="str">
        <f>IF(SUM($CQ187)=0,"",IF(OR(SUM($CQ187)=SUM($CR187),AND(SUM($CQ187)=ROUND(SUM($G187)*(1-SUM($I187)),0),SUM($CK187)=0)),SUM($CQ187),IF(UPPER($CT187)="MAX",$CR187,IF(UPPER($CT187)="CUSTOM",MIN(MAX(ROUND($CQ187+$G187*($CU187),0),$CR187),$CQ187),$CQ187))))</f>
      </c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</row>
    <row r="188">
      <c r="A188" t="s">
        <v>146</v>
      </c>
      <c r="B188" t="s">
        <v>142</v>
      </c>
      <c r="C188" t="s">
        <v>103</v>
      </c>
      <c r="D188" t="s">
        <v>99</v>
      </c>
      <c r="E188"/>
      <c r="F188" t="str">
        <f>$A188&amp;IF($C188&lt;&gt;"","|"&amp;$C188,"")&amp;IF($D188&lt;&gt;"","|"&amp;$D188,"")&amp;IF($E188&lt;&gt;"","|"&amp;$E188,"")</f>
      </c>
      <c r="G188" s="65" t="n">
        <v>4</v>
      </c>
      <c r="H188" s="65" t="str">
        <f>SUM($CJ188,$CW188)</f>
      </c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  <c r="BP188" s="62"/>
      <c r="BQ188" s="62"/>
      <c r="BR188" s="62"/>
      <c r="BS188" s="62"/>
      <c r="BT188" s="62"/>
      <c r="BU188" s="62"/>
      <c r="BV188" s="62"/>
      <c r="BW188" s="62"/>
      <c r="BX188" s="62"/>
      <c r="BY188" s="62"/>
      <c r="BZ188" s="62"/>
      <c r="CA188" s="62"/>
      <c r="CB188" s="62"/>
      <c r="CC188" s="62"/>
      <c r="CD188" s="62"/>
      <c r="CE188" s="62"/>
      <c r="CF188" s="65" t="str">
        <f>ROUND(SUM($CP188,$CV188),0)</f>
      </c>
      <c r="CG188" s="65" t="str">
        <f>ROUND(MAX($CP188,$CV188),0)</f>
      </c>
      <c r="CH188"/>
      <c r="CI188" s="62"/>
      <c r="CJ188" s="65" t="str">
        <f>IF(SUM($CF188)=0,"",IF(SUM($CF188)=SUM($CG188),SUM($CF188),IF(UPPER($CH188)="MAX",$CG188,IF(UPPER($CH188)="CUSTOM",MIN(MAX(ROUND($CF188+$G188*($CI188),0),$CG188),$CF188),$CF188))))</f>
      </c>
      <c r="CK188" s="65" t="str">
        <f>ROUND(SUMIFS($CW188:$FS188,$CW$14:$FS$14,"*DSD*"),0)</f>
      </c>
      <c r="CL188" s="65" t="str">
        <f>MIN_DSD</f>
      </c>
      <c r="CM188" s="65" t="str">
        <f>COUNTIFS($CW$14:$FS$14,"*DSD*",$CW188:$FS188,"&gt;0")</f>
      </c>
      <c r="CN188"/>
      <c r="CO188" s="62"/>
      <c r="CP188" s="65" t="str">
        <f>IF(SUM($CK188)=0,"",IF(OR(SUM($CK188)=SUM($CL188),AND(SUM($CK188)=ROUND(SUM($G188)*(1-SUM($I188)),0),SUM($CQ188)=0)),SUM($CK188),IF(UPPER($CN188)="MAX",$CL188,IF(UPPER($CN188)="CUSTOM",MIN(MAX(ROUND($CK188+$G188*($CO188),0),$CL188),$CK188),$CK188))))</f>
      </c>
      <c r="CQ188" s="65" t="str">
        <f>ROUND(SUMIFS($CW188:$FS188,$CW$14:$FS$14,"*TA*"),0)</f>
      </c>
      <c r="CR188" s="65" t="str">
        <f>MIN_TA</f>
      </c>
      <c r="CS188" s="65" t="str">
        <f>COUNTIFS($CW$14:$FS$14,"*TA*",$CW188:$FS188,"&gt;0")</f>
      </c>
      <c r="CT188"/>
      <c r="CU188" s="62"/>
      <c r="CV188" s="65" t="str">
        <f>IF(SUM($CQ188)=0,"",IF(OR(SUM($CQ188)=SUM($CR188),AND(SUM($CQ188)=ROUND(SUM($G188)*(1-SUM($I188)),0),SUM($CK188)=0)),SUM($CQ188),IF(UPPER($CT188)="MAX",$CR188,IF(UPPER($CT188)="CUSTOM",MIN(MAX(ROUND($CQ188+$G188*($CU188),0),$CR188),$CQ188),$CQ188))))</f>
      </c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  <c r="DU188" s="65"/>
      <c r="DV188" s="65"/>
      <c r="DW188" s="65"/>
      <c r="DX188" s="65"/>
      <c r="DY188" s="65"/>
      <c r="DZ188" s="65"/>
      <c r="EA188" s="65"/>
      <c r="EB188" s="65"/>
      <c r="EC188" s="65"/>
      <c r="ED188" s="65"/>
      <c r="EE188" s="65"/>
      <c r="EF188" s="65"/>
      <c r="EG188" s="65"/>
      <c r="EH188" s="65"/>
      <c r="EI188" s="65"/>
      <c r="EJ188" s="65"/>
      <c r="EK188" s="65"/>
      <c r="EL188" s="65"/>
      <c r="EM188" s="65"/>
      <c r="EN188" s="65"/>
      <c r="EO188" s="65"/>
      <c r="EP188" s="65"/>
      <c r="EQ188" s="65"/>
      <c r="ER188" s="65"/>
      <c r="ES188" s="65"/>
      <c r="ET188" s="65"/>
      <c r="EU188" s="65"/>
      <c r="EV188" s="65"/>
      <c r="EW188" s="65"/>
      <c r="EX188" s="65"/>
      <c r="EY188" s="65"/>
      <c r="EZ188" s="65"/>
      <c r="FA188" s="65"/>
      <c r="FB188" s="65"/>
      <c r="FC188" s="65"/>
      <c r="FD188" s="65"/>
      <c r="FE188" s="65"/>
      <c r="FF188" s="65"/>
      <c r="FG188" s="65"/>
      <c r="FH188" s="65"/>
      <c r="FI188" s="65"/>
      <c r="FJ188" s="65"/>
      <c r="FK188" s="65"/>
      <c r="FL188" s="65"/>
      <c r="FM188" s="65"/>
      <c r="FN188" s="65"/>
      <c r="FO188" s="65"/>
      <c r="FP188" s="65"/>
      <c r="FQ188" s="65"/>
      <c r="FR188" s="65"/>
      <c r="FS188" s="65"/>
    </row>
    <row r="189">
      <c r="A189" t="s">
        <v>146</v>
      </c>
      <c r="B189" t="s">
        <v>108</v>
      </c>
      <c r="C189"/>
      <c r="D189"/>
      <c r="E189"/>
      <c r="F189" t="str">
        <f>$A189&amp;IF($C189&lt;&gt;"","|"&amp;$C189,"")&amp;IF($D189&lt;&gt;"","|"&amp;$D189,"")&amp;IF($E189&lt;&gt;"","|"&amp;$E189,"")</f>
      </c>
      <c r="G189" s="65" t="n">
        <v>8</v>
      </c>
      <c r="H189" s="65" t="str">
        <f>SUM($CJ189,$CW189)</f>
      </c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 t="n">
        <v>0.0502846299810247</v>
      </c>
      <c r="AD189" s="62"/>
      <c r="AE189" s="62"/>
      <c r="AF189" s="62" t="n">
        <v>0.949715370018975</v>
      </c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2"/>
      <c r="CB189" s="62"/>
      <c r="CC189" s="62"/>
      <c r="CD189" s="62"/>
      <c r="CE189" s="62"/>
      <c r="CF189" s="65" t="str">
        <f>ROUND(SUM($CP189,$CV189),0)</f>
      </c>
      <c r="CG189" s="65" t="str">
        <f>ROUND(MAX($CP189,$CV189),0)</f>
      </c>
      <c r="CH189" t="s">
        <v>54</v>
      </c>
      <c r="CI189" s="62"/>
      <c r="CJ189" s="65" t="str">
        <f>IF(SUM($CF189)=0,"",IF(SUM($CF189)=SUM($CG189),SUM($CF189),IF(UPPER($CH189)="MAX",$CG189,IF(UPPER($CH189)="CUSTOM",MIN(MAX(ROUND($CF189+$G189*($CI189),0),$CG189),$CF189),$CF189))))</f>
      </c>
      <c r="CK189" s="65" t="str">
        <f>ROUND(SUMIFS($CW189:$FS189,$CW$14:$FS$14,"*DSD*"),0)</f>
      </c>
      <c r="CL189" s="65" t="str">
        <f>MIN_DSD</f>
      </c>
      <c r="CM189" s="65" t="str">
        <f>COUNTIFS($CW$14:$FS$14,"*DSD*",$CW189:$FS189,"&gt;0")</f>
      </c>
      <c r="CN189"/>
      <c r="CO189" s="62"/>
      <c r="CP189" s="65" t="str">
        <f>IF(SUM($CK189)=0,"",IF(OR(SUM($CK189)=SUM($CL189),AND(SUM($CK189)=ROUND(SUM($G189)*(1-SUM($I189)),0),SUM($CQ189)=0)),SUM($CK189),IF(UPPER($CN189)="MAX",$CL189,IF(UPPER($CN189)="CUSTOM",MIN(MAX(ROUND($CK189+$G189*($CO189),0),$CL189),$CK189),$CK189))))</f>
      </c>
      <c r="CQ189" s="65" t="str">
        <f>ROUND(SUMIFS($CW189:$FS189,$CW$14:$FS$14,"*TA*"),0)</f>
      </c>
      <c r="CR189" s="65" t="str">
        <f>MIN_TA</f>
      </c>
      <c r="CS189" s="65" t="str">
        <f>COUNTIFS($CW$14:$FS$14,"*TA*",$CW189:$FS189,"&gt;0")</f>
      </c>
      <c r="CT189"/>
      <c r="CU189" s="62"/>
      <c r="CV189" s="65" t="str">
        <f>IF(SUM($CQ189)=0,"",IF(OR(SUM($CQ189)=SUM($CR189),AND(SUM($CQ189)=ROUND(SUM($G189)*(1-SUM($I189)),0),SUM($CK189)=0)),SUM($CQ189),IF(UPPER($CT189)="MAX",$CR189,IF(UPPER($CT189)="CUSTOM",MIN(MAX(ROUND($CQ189+$G189*($CU189),0),$CR189),$CQ189),$CQ189))))</f>
      </c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</row>
    <row r="190">
      <c r="A190" t="s">
        <v>146</v>
      </c>
      <c r="B190" t="s">
        <v>109</v>
      </c>
      <c r="C190" t="s">
        <v>103</v>
      </c>
      <c r="D190" t="s">
        <v>99</v>
      </c>
      <c r="E190"/>
      <c r="F190" t="str">
        <f>$A190&amp;IF($C190&lt;&gt;"","|"&amp;$C190,"")&amp;IF($D190&lt;&gt;"","|"&amp;$D190,"")&amp;IF($E190&lt;&gt;"","|"&amp;$E190,"")</f>
      </c>
      <c r="G190" s="65" t="n">
        <v>8</v>
      </c>
      <c r="H190" s="65" t="str">
        <f>SUM($CJ190,$CW190)</f>
      </c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 t="n">
        <v>0.0434782608695652</v>
      </c>
      <c r="AD190" s="62"/>
      <c r="AE190" s="62"/>
      <c r="AF190" s="62" t="n">
        <v>0.956521739130435</v>
      </c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  <c r="BP190" s="62"/>
      <c r="BQ190" s="62"/>
      <c r="BR190" s="62"/>
      <c r="BS190" s="62"/>
      <c r="BT190" s="62"/>
      <c r="BU190" s="62"/>
      <c r="BV190" s="62"/>
      <c r="BW190" s="62"/>
      <c r="BX190" s="62"/>
      <c r="BY190" s="62"/>
      <c r="BZ190" s="62"/>
      <c r="CA190" s="62"/>
      <c r="CB190" s="62"/>
      <c r="CC190" s="62"/>
      <c r="CD190" s="62"/>
      <c r="CE190" s="62"/>
      <c r="CF190" s="65" t="str">
        <f>ROUND(SUM($CP190,$CV190),0)</f>
      </c>
      <c r="CG190" s="65" t="str">
        <f>ROUND(MAX($CP190,$CV190),0)</f>
      </c>
      <c r="CH190" t="s">
        <v>54</v>
      </c>
      <c r="CI190" s="62"/>
      <c r="CJ190" s="65" t="str">
        <f>IF(SUM($CF190)=0,"",IF(SUM($CF190)=SUM($CG190),SUM($CF190),IF(UPPER($CH190)="MAX",$CG190,IF(UPPER($CH190)="CUSTOM",MIN(MAX(ROUND($CF190+$G190*($CI190),0),$CG190),$CF190),$CF190))))</f>
      </c>
      <c r="CK190" s="65" t="str">
        <f>ROUND(SUMIFS($CW190:$FS190,$CW$14:$FS$14,"*DSD*"),0)</f>
      </c>
      <c r="CL190" s="65" t="str">
        <f>MIN_DSD</f>
      </c>
      <c r="CM190" s="65" t="str">
        <f>COUNTIFS($CW$14:$FS$14,"*DSD*",$CW190:$FS190,"&gt;0")</f>
      </c>
      <c r="CN190"/>
      <c r="CO190" s="62"/>
      <c r="CP190" s="65" t="str">
        <f>IF(SUM($CK190)=0,"",IF(OR(SUM($CK190)=SUM($CL190),AND(SUM($CK190)=ROUND(SUM($G190)*(1-SUM($I190)),0),SUM($CQ190)=0)),SUM($CK190),IF(UPPER($CN190)="MAX",$CL190,IF(UPPER($CN190)="CUSTOM",MIN(MAX(ROUND($CK190+$G190*($CO190),0),$CL190),$CK190),$CK190))))</f>
      </c>
      <c r="CQ190" s="65" t="str">
        <f>ROUND(SUMIFS($CW190:$FS190,$CW$14:$FS$14,"*TA*"),0)</f>
      </c>
      <c r="CR190" s="65" t="str">
        <f>MIN_TA</f>
      </c>
      <c r="CS190" s="65" t="str">
        <f>COUNTIFS($CW$14:$FS$14,"*TA*",$CW190:$FS190,"&gt;0")</f>
      </c>
      <c r="CT190"/>
      <c r="CU190" s="62"/>
      <c r="CV190" s="65" t="str">
        <f>IF(SUM($CQ190)=0,"",IF(OR(SUM($CQ190)=SUM($CR190),AND(SUM($CQ190)=ROUND(SUM($G190)*(1-SUM($I190)),0),SUM($CK190)=0)),SUM($CQ190),IF(UPPER($CT190)="MAX",$CR190,IF(UPPER($CT190)="CUSTOM",MIN(MAX(ROUND($CQ190+$G190*($CU190),0),$CR190),$CQ190),$CQ190))))</f>
      </c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</row>
    <row r="191">
      <c r="A191" t="s">
        <v>146</v>
      </c>
      <c r="B191" t="s">
        <v>110</v>
      </c>
      <c r="C191" t="s">
        <v>103</v>
      </c>
      <c r="D191" t="s">
        <v>99</v>
      </c>
      <c r="E191"/>
      <c r="F191" t="str">
        <f>$A191&amp;IF($C191&lt;&gt;"","|"&amp;$C191,"")&amp;IF($D191&lt;&gt;"","|"&amp;$D191,"")&amp;IF($E191&lt;&gt;"","|"&amp;$E191,"")</f>
      </c>
      <c r="G191" s="65" t="n">
        <v>4</v>
      </c>
      <c r="H191" s="65" t="str">
        <f>SUM($CJ191,$CW191)</f>
      </c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 t="n">
        <v>1</v>
      </c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2"/>
      <c r="CB191" s="62"/>
      <c r="CC191" s="62"/>
      <c r="CD191" s="62"/>
      <c r="CE191" s="62"/>
      <c r="CF191" s="65" t="str">
        <f>ROUND(SUM($CP191,$CV191),0)</f>
      </c>
      <c r="CG191" s="65" t="str">
        <f>ROUND(MAX($CP191,$CV191),0)</f>
      </c>
      <c r="CH191"/>
      <c r="CI191" s="62"/>
      <c r="CJ191" s="65" t="str">
        <f>IF(SUM($CF191)=0,"",IF(SUM($CF191)=SUM($CG191),SUM($CF191),IF(UPPER($CH191)="MAX",$CG191,IF(UPPER($CH191)="CUSTOM",MIN(MAX(ROUND($CF191+$G191*($CI191),0),$CG191),$CF191),$CF191))))</f>
      </c>
      <c r="CK191" s="65" t="str">
        <f>ROUND(SUMIFS($CW191:$FS191,$CW$14:$FS$14,"*DSD*"),0)</f>
      </c>
      <c r="CL191" s="65" t="str">
        <f>MIN_DSD</f>
      </c>
      <c r="CM191" s="65" t="str">
        <f>COUNTIFS($CW$14:$FS$14,"*DSD*",$CW191:$FS191,"&gt;0")</f>
      </c>
      <c r="CN191"/>
      <c r="CO191" s="62"/>
      <c r="CP191" s="65" t="str">
        <f>IF(SUM($CK191)=0,"",IF(OR(SUM($CK191)=SUM($CL191),AND(SUM($CK191)=ROUND(SUM($G191)*(1-SUM($I191)),0),SUM($CQ191)=0)),SUM($CK191),IF(UPPER($CN191)="MAX",$CL191,IF(UPPER($CN191)="CUSTOM",MIN(MAX(ROUND($CK191+$G191*($CO191),0),$CL191),$CK191),$CK191))))</f>
      </c>
      <c r="CQ191" s="65" t="str">
        <f>ROUND(SUMIFS($CW191:$FS191,$CW$14:$FS$14,"*TA*"),0)</f>
      </c>
      <c r="CR191" s="65" t="str">
        <f>MIN_TA</f>
      </c>
      <c r="CS191" s="65" t="str">
        <f>COUNTIFS($CW$14:$FS$14,"*TA*",$CW191:$FS191,"&gt;0")</f>
      </c>
      <c r="CT191"/>
      <c r="CU191" s="62"/>
      <c r="CV191" s="65" t="str">
        <f>IF(SUM($CQ191)=0,"",IF(OR(SUM($CQ191)=SUM($CR191),AND(SUM($CQ191)=ROUND(SUM($G191)*(1-SUM($I191)),0),SUM($CK191)=0)),SUM($CQ191),IF(UPPER($CT191)="MAX",$CR191,IF(UPPER($CT191)="CUSTOM",MIN(MAX(ROUND($CQ191+$G191*($CU191),0),$CR191),$CQ191),$CQ191))))</f>
      </c>
      <c r="CW191" s="65"/>
      <c r="CX191" s="65"/>
      <c r="CY191" s="65"/>
      <c r="CZ191" s="65"/>
      <c r="DA191" s="65"/>
      <c r="DB191" s="65"/>
      <c r="DC191" s="65"/>
      <c r="DD191" s="65"/>
      <c r="DE191" s="65"/>
      <c r="DF191" s="65"/>
      <c r="DG191" s="65"/>
      <c r="DH191" s="65"/>
      <c r="DI191" s="65"/>
      <c r="DJ191" s="65"/>
      <c r="DK191" s="65"/>
      <c r="DL191" s="65"/>
      <c r="DM191" s="65"/>
      <c r="DN191" s="65"/>
      <c r="DO191" s="65"/>
      <c r="DP191" s="65"/>
      <c r="DQ191" s="65"/>
      <c r="DR191" s="65"/>
      <c r="DS191" s="65"/>
      <c r="DT191" s="65"/>
      <c r="DU191" s="65"/>
      <c r="DV191" s="65"/>
      <c r="DW191" s="65"/>
      <c r="DX191" s="65"/>
      <c r="DY191" s="65"/>
      <c r="DZ191" s="65"/>
      <c r="EA191" s="65"/>
      <c r="EB191" s="65"/>
      <c r="EC191" s="65"/>
      <c r="ED191" s="65"/>
      <c r="EE191" s="65"/>
      <c r="EF191" s="65"/>
      <c r="EG191" s="65"/>
      <c r="EH191" s="65"/>
      <c r="EI191" s="65"/>
      <c r="EJ191" s="65"/>
      <c r="EK191" s="65"/>
      <c r="EL191" s="65"/>
      <c r="EM191" s="65"/>
      <c r="EN191" s="65"/>
      <c r="EO191" s="65"/>
      <c r="EP191" s="65"/>
      <c r="EQ191" s="65"/>
      <c r="ER191" s="65"/>
      <c r="ES191" s="65"/>
      <c r="ET191" s="65"/>
      <c r="EU191" s="65"/>
      <c r="EV191" s="65"/>
      <c r="EW191" s="65"/>
      <c r="EX191" s="65"/>
      <c r="EY191" s="65"/>
      <c r="EZ191" s="65"/>
      <c r="FA191" s="65"/>
      <c r="FB191" s="65"/>
      <c r="FC191" s="65"/>
      <c r="FD191" s="65"/>
      <c r="FE191" s="65"/>
      <c r="FF191" s="65"/>
      <c r="FG191" s="65"/>
      <c r="FH191" s="65"/>
      <c r="FI191" s="65"/>
      <c r="FJ191" s="65"/>
      <c r="FK191" s="65"/>
      <c r="FL191" s="65"/>
      <c r="FM191" s="65"/>
      <c r="FN191" s="65"/>
      <c r="FO191" s="65"/>
      <c r="FP191" s="65"/>
      <c r="FQ191" s="65"/>
      <c r="FR191" s="65"/>
      <c r="FS191" s="65"/>
    </row>
    <row r="192">
      <c r="A192" t="s">
        <v>146</v>
      </c>
      <c r="B192" t="s">
        <v>143</v>
      </c>
      <c r="C192" t="s">
        <v>103</v>
      </c>
      <c r="D192" t="s">
        <v>99</v>
      </c>
      <c r="E192"/>
      <c r="F192" t="str">
        <f>$A192&amp;IF($C192&lt;&gt;"","|"&amp;$C192,"")&amp;IF($D192&lt;&gt;"","|"&amp;$D192,"")&amp;IF($E192&lt;&gt;"","|"&amp;$E192,"")</f>
      </c>
      <c r="G192" s="65" t="n">
        <v>4</v>
      </c>
      <c r="H192" s="65" t="str">
        <f>SUM($CJ192,$CW192)</f>
      </c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62"/>
      <c r="BQ192" s="62"/>
      <c r="BR192" s="62"/>
      <c r="BS192" s="62"/>
      <c r="BT192" s="62"/>
      <c r="BU192" s="62"/>
      <c r="BV192" s="62"/>
      <c r="BW192" s="62"/>
      <c r="BX192" s="62"/>
      <c r="BY192" s="62"/>
      <c r="BZ192" s="62"/>
      <c r="CA192" s="62"/>
      <c r="CB192" s="62"/>
      <c r="CC192" s="62"/>
      <c r="CD192" s="62"/>
      <c r="CE192" s="62"/>
      <c r="CF192" s="65" t="str">
        <f>ROUND(SUM($CP192,$CV192),0)</f>
      </c>
      <c r="CG192" s="65" t="str">
        <f>ROUND(MAX($CP192,$CV192),0)</f>
      </c>
      <c r="CH192"/>
      <c r="CI192" s="62"/>
      <c r="CJ192" s="65" t="str">
        <f>IF(SUM($CF192)=0,"",IF(SUM($CF192)=SUM($CG192),SUM($CF192),IF(UPPER($CH192)="MAX",$CG192,IF(UPPER($CH192)="CUSTOM",MIN(MAX(ROUND($CF192+$G192*($CI192),0),$CG192),$CF192),$CF192))))</f>
      </c>
      <c r="CK192" s="65" t="str">
        <f>ROUND(SUMIFS($CW192:$FS192,$CW$14:$FS$14,"*DSD*"),0)</f>
      </c>
      <c r="CL192" s="65" t="str">
        <f>MIN_DSD</f>
      </c>
      <c r="CM192" s="65" t="str">
        <f>COUNTIFS($CW$14:$FS$14,"*DSD*",$CW192:$FS192,"&gt;0")</f>
      </c>
      <c r="CN192"/>
      <c r="CO192" s="62"/>
      <c r="CP192" s="65" t="str">
        <f>IF(SUM($CK192)=0,"",IF(OR(SUM($CK192)=SUM($CL192),AND(SUM($CK192)=ROUND(SUM($G192)*(1-SUM($I192)),0),SUM($CQ192)=0)),SUM($CK192),IF(UPPER($CN192)="MAX",$CL192,IF(UPPER($CN192)="CUSTOM",MIN(MAX(ROUND($CK192+$G192*($CO192),0),$CL192),$CK192),$CK192))))</f>
      </c>
      <c r="CQ192" s="65" t="str">
        <f>ROUND(SUMIFS($CW192:$FS192,$CW$14:$FS$14,"*TA*"),0)</f>
      </c>
      <c r="CR192" s="65" t="str">
        <f>MIN_TA</f>
      </c>
      <c r="CS192" s="65" t="str">
        <f>COUNTIFS($CW$14:$FS$14,"*TA*",$CW192:$FS192,"&gt;0")</f>
      </c>
      <c r="CT192"/>
      <c r="CU192" s="62"/>
      <c r="CV192" s="65" t="str">
        <f>IF(SUM($CQ192)=0,"",IF(OR(SUM($CQ192)=SUM($CR192),AND(SUM($CQ192)=ROUND(SUM($G192)*(1-SUM($I192)),0),SUM($CK192)=0)),SUM($CQ192),IF(UPPER($CT192)="MAX",$CR192,IF(UPPER($CT192)="CUSTOM",MIN(MAX(ROUND($CQ192+$G192*($CU192),0),$CR192),$CQ192),$CQ192))))</f>
      </c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</row>
    <row r="193">
      <c r="A193" t="s">
        <v>146</v>
      </c>
      <c r="B193" t="s">
        <v>112</v>
      </c>
      <c r="C193" t="s">
        <v>98</v>
      </c>
      <c r="D193" t="s">
        <v>99</v>
      </c>
      <c r="E193"/>
      <c r="F193" t="str">
        <f>$A193&amp;IF($C193&lt;&gt;"","|"&amp;$C193,"")&amp;IF($D193&lt;&gt;"","|"&amp;$D193,"")&amp;IF($E193&lt;&gt;"","|"&amp;$E193,"")</f>
      </c>
      <c r="G193" s="65" t="n">
        <v>9</v>
      </c>
      <c r="H193" s="65" t="str">
        <f>SUM($CJ193,$CW193)</f>
      </c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 t="n">
        <v>1</v>
      </c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/>
      <c r="BQ193" s="62"/>
      <c r="BR193" s="62"/>
      <c r="BS193" s="62"/>
      <c r="BT193" s="62"/>
      <c r="BU193" s="62"/>
      <c r="BV193" s="62"/>
      <c r="BW193" s="62"/>
      <c r="BX193" s="62"/>
      <c r="BY193" s="62"/>
      <c r="BZ193" s="62"/>
      <c r="CA193" s="62"/>
      <c r="CB193" s="62"/>
      <c r="CC193" s="62"/>
      <c r="CD193" s="62"/>
      <c r="CE193" s="62"/>
      <c r="CF193" s="65" t="str">
        <f>ROUND(SUM($CP193,$CV193),0)</f>
      </c>
      <c r="CG193" s="65" t="str">
        <f>ROUND(MAX($CP193,$CV193),0)</f>
      </c>
      <c r="CH193"/>
      <c r="CI193" s="62"/>
      <c r="CJ193" s="65" t="str">
        <f>IF(SUM($CF193)=0,"",IF(SUM($CF193)=SUM($CG193),SUM($CF193),IF(UPPER($CH193)="MAX",$CG193,IF(UPPER($CH193)="CUSTOM",MIN(MAX(ROUND($CF193+$G193*($CI193),0),$CG193),$CF193),$CF193))))</f>
      </c>
      <c r="CK193" s="65" t="str">
        <f>ROUND(SUMIFS($CW193:$FS193,$CW$14:$FS$14,"*DSD*"),0)</f>
      </c>
      <c r="CL193" s="65" t="str">
        <f>MIN_DSD</f>
      </c>
      <c r="CM193" s="65" t="str">
        <f>COUNTIFS($CW$14:$FS$14,"*DSD*",$CW193:$FS193,"&gt;0")</f>
      </c>
      <c r="CN193"/>
      <c r="CO193" s="62"/>
      <c r="CP193" s="65" t="str">
        <f>IF(SUM($CK193)=0,"",IF(OR(SUM($CK193)=SUM($CL193),AND(SUM($CK193)=ROUND(SUM($G193)*(1-SUM($I193)),0),SUM($CQ193)=0)),SUM($CK193),IF(UPPER($CN193)="MAX",$CL193,IF(UPPER($CN193)="CUSTOM",MIN(MAX(ROUND($CK193+$G193*($CO193),0),$CL193),$CK193),$CK193))))</f>
      </c>
      <c r="CQ193" s="65" t="str">
        <f>ROUND(SUMIFS($CW193:$FS193,$CW$14:$FS$14,"*TA*"),0)</f>
      </c>
      <c r="CR193" s="65" t="str">
        <f>MIN_TA</f>
      </c>
      <c r="CS193" s="65" t="str">
        <f>COUNTIFS($CW$14:$FS$14,"*TA*",$CW193:$FS193,"&gt;0")</f>
      </c>
      <c r="CT193"/>
      <c r="CU193" s="62"/>
      <c r="CV193" s="65" t="str">
        <f>IF(SUM($CQ193)=0,"",IF(OR(SUM($CQ193)=SUM($CR193),AND(SUM($CQ193)=ROUND(SUM($G193)*(1-SUM($I193)),0),SUM($CK193)=0)),SUM($CQ193),IF(UPPER($CT193)="MAX",$CR193,IF(UPPER($CT193)="CUSTOM",MIN(MAX(ROUND($CQ193+$G193*($CU193),0),$CR193),$CQ193),$CQ193))))</f>
      </c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  <c r="DR193" s="65"/>
      <c r="DS193" s="65"/>
      <c r="DT193" s="65"/>
      <c r="DU193" s="65"/>
      <c r="DV193" s="65"/>
      <c r="DW193" s="65"/>
      <c r="DX193" s="65"/>
      <c r="DY193" s="65"/>
      <c r="DZ193" s="65"/>
      <c r="EA193" s="65"/>
      <c r="EB193" s="65"/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U193" s="65"/>
      <c r="EV193" s="65"/>
      <c r="EW193" s="65"/>
      <c r="EX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65"/>
      <c r="FI193" s="65"/>
      <c r="FJ193" s="65"/>
      <c r="FK193" s="65"/>
      <c r="FL193" s="65"/>
      <c r="FM193" s="65"/>
      <c r="FN193" s="65"/>
      <c r="FO193" s="65"/>
      <c r="FP193" s="65"/>
      <c r="FQ193" s="65"/>
      <c r="FR193" s="65"/>
      <c r="FS193" s="65"/>
    </row>
    <row r="194">
      <c r="A194" t="s">
        <v>146</v>
      </c>
      <c r="B194" t="s">
        <v>112</v>
      </c>
      <c r="C194" t="s">
        <v>98</v>
      </c>
      <c r="D194" t="s">
        <v>100</v>
      </c>
      <c r="E194"/>
      <c r="F194" t="str">
        <f>$A194&amp;IF($C194&lt;&gt;"","|"&amp;$C194,"")&amp;IF($D194&lt;&gt;"","|"&amp;$D194,"")&amp;IF($E194&lt;&gt;"","|"&amp;$E194,"")</f>
      </c>
      <c r="G194" s="65" t="n">
        <v>3</v>
      </c>
      <c r="H194" s="65" t="str">
        <f>SUM($CJ194,$CW194)</f>
      </c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 t="n">
        <v>1</v>
      </c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62"/>
      <c r="BQ194" s="62"/>
      <c r="BR194" s="62"/>
      <c r="BS194" s="62"/>
      <c r="BT194" s="62"/>
      <c r="BU194" s="62"/>
      <c r="BV194" s="62"/>
      <c r="BW194" s="62"/>
      <c r="BX194" s="62"/>
      <c r="BY194" s="62"/>
      <c r="BZ194" s="62"/>
      <c r="CA194" s="62"/>
      <c r="CB194" s="62"/>
      <c r="CC194" s="62"/>
      <c r="CD194" s="62"/>
      <c r="CE194" s="62"/>
      <c r="CF194" s="65" t="str">
        <f>ROUND(SUM($CP194,$CV194),0)</f>
      </c>
      <c r="CG194" s="65" t="str">
        <f>ROUND(MAX($CP194,$CV194),0)</f>
      </c>
      <c r="CH194"/>
      <c r="CI194" s="62"/>
      <c r="CJ194" s="65" t="str">
        <f>IF(SUM($CF194)=0,"",IF(SUM($CF194)=SUM($CG194),SUM($CF194),IF(UPPER($CH194)="MAX",$CG194,IF(UPPER($CH194)="CUSTOM",MIN(MAX(ROUND($CF194+$G194*($CI194),0),$CG194),$CF194),$CF194))))</f>
      </c>
      <c r="CK194" s="65" t="str">
        <f>ROUND(SUMIFS($CW194:$FS194,$CW$14:$FS$14,"*DSD*"),0)</f>
      </c>
      <c r="CL194" s="65" t="str">
        <f>MIN_DSD</f>
      </c>
      <c r="CM194" s="65" t="str">
        <f>COUNTIFS($CW$14:$FS$14,"*DSD*",$CW194:$FS194,"&gt;0")</f>
      </c>
      <c r="CN194"/>
      <c r="CO194" s="62"/>
      <c r="CP194" s="65" t="str">
        <f>IF(SUM($CK194)=0,"",IF(OR(SUM($CK194)=SUM($CL194),AND(SUM($CK194)=ROUND(SUM($G194)*(1-SUM($I194)),0),SUM($CQ194)=0)),SUM($CK194),IF(UPPER($CN194)="MAX",$CL194,IF(UPPER($CN194)="CUSTOM",MIN(MAX(ROUND($CK194+$G194*($CO194),0),$CL194),$CK194),$CK194))))</f>
      </c>
      <c r="CQ194" s="65" t="str">
        <f>ROUND(SUMIFS($CW194:$FS194,$CW$14:$FS$14,"*TA*"),0)</f>
      </c>
      <c r="CR194" s="65" t="str">
        <f>MIN_TA</f>
      </c>
      <c r="CS194" s="65" t="str">
        <f>COUNTIFS($CW$14:$FS$14,"*TA*",$CW194:$FS194,"&gt;0")</f>
      </c>
      <c r="CT194"/>
      <c r="CU194" s="62"/>
      <c r="CV194" s="65" t="str">
        <f>IF(SUM($CQ194)=0,"",IF(OR(SUM($CQ194)=SUM($CR194),AND(SUM($CQ194)=ROUND(SUM($G194)*(1-SUM($I194)),0),SUM($CK194)=0)),SUM($CQ194),IF(UPPER($CT194)="MAX",$CR194,IF(UPPER($CT194)="CUSTOM",MIN(MAX(ROUND($CQ194+$G194*($CU194),0),$CR194),$CQ194),$CQ194))))</f>
      </c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</row>
    <row r="195">
      <c r="A195" t="s">
        <v>146</v>
      </c>
      <c r="B195" t="s">
        <v>113</v>
      </c>
      <c r="C195" t="s">
        <v>114</v>
      </c>
      <c r="D195" t="s">
        <v>99</v>
      </c>
      <c r="E195"/>
      <c r="F195" t="str">
        <f>$A195&amp;IF($C195&lt;&gt;"","|"&amp;$C195,"")&amp;IF($D195&lt;&gt;"","|"&amp;$D195,"")&amp;IF($E195&lt;&gt;"","|"&amp;$E195,"")</f>
      </c>
      <c r="G195" s="65" t="n">
        <v>1</v>
      </c>
      <c r="H195" s="65" t="str">
        <f>SUM($CJ195,$CW195)</f>
      </c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62"/>
      <c r="CB195" s="62"/>
      <c r="CC195" s="62"/>
      <c r="CD195" s="62"/>
      <c r="CE195" s="62"/>
      <c r="CF195" s="65" t="str">
        <f>ROUND(SUM($CP195,$CV195),0)</f>
      </c>
      <c r="CG195" s="65" t="str">
        <f>ROUND(MAX($CP195,$CV195),0)</f>
      </c>
      <c r="CH195"/>
      <c r="CI195" s="62"/>
      <c r="CJ195" s="65" t="str">
        <f>IF(SUM($CF195)=0,"",IF(SUM($CF195)=SUM($CG195),SUM($CF195),IF(UPPER($CH195)="MAX",$CG195,IF(UPPER($CH195)="CUSTOM",MIN(MAX(ROUND($CF195+$G195*($CI195),0),$CG195),$CF195),$CF195))))</f>
      </c>
      <c r="CK195" s="65" t="str">
        <f>ROUND(SUMIFS($CW195:$FS195,$CW$14:$FS$14,"*DSD*"),0)</f>
      </c>
      <c r="CL195" s="65" t="str">
        <f>MIN_DSD</f>
      </c>
      <c r="CM195" s="65" t="str">
        <f>COUNTIFS($CW$14:$FS$14,"*DSD*",$CW195:$FS195,"&gt;0")</f>
      </c>
      <c r="CN195"/>
      <c r="CO195" s="62"/>
      <c r="CP195" s="65" t="str">
        <f>IF(SUM($CK195)=0,"",IF(OR(SUM($CK195)=SUM($CL195),AND(SUM($CK195)=ROUND(SUM($G195)*(1-SUM($I195)),0),SUM($CQ195)=0)),SUM($CK195),IF(UPPER($CN195)="MAX",$CL195,IF(UPPER($CN195)="CUSTOM",MIN(MAX(ROUND($CK195+$G195*($CO195),0),$CL195),$CK195),$CK195))))</f>
      </c>
      <c r="CQ195" s="65" t="str">
        <f>ROUND(SUMIFS($CW195:$FS195,$CW$14:$FS$14,"*TA*"),0)</f>
      </c>
      <c r="CR195" s="65" t="str">
        <f>MIN_TA</f>
      </c>
      <c r="CS195" s="65" t="str">
        <f>COUNTIFS($CW$14:$FS$14,"*TA*",$CW195:$FS195,"&gt;0")</f>
      </c>
      <c r="CT195"/>
      <c r="CU195" s="62"/>
      <c r="CV195" s="65" t="str">
        <f>IF(SUM($CQ195)=0,"",IF(OR(SUM($CQ195)=SUM($CR195),AND(SUM($CQ195)=ROUND(SUM($G195)*(1-SUM($I195)),0),SUM($CK195)=0)),SUM($CQ195),IF(UPPER($CT195)="MAX",$CR195,IF(UPPER($CT195)="CUSTOM",MIN(MAX(ROUND($CQ195+$G195*($CU195),0),$CR195),$CQ195),$CQ195))))</f>
      </c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</row>
    <row r="196">
      <c r="A196" t="s">
        <v>146</v>
      </c>
      <c r="B196" t="s">
        <v>113</v>
      </c>
      <c r="C196" t="s">
        <v>114</v>
      </c>
      <c r="D196" t="s">
        <v>100</v>
      </c>
      <c r="E196"/>
      <c r="F196" t="str">
        <f>$A196&amp;IF($C196&lt;&gt;"","|"&amp;$C196,"")&amp;IF($D196&lt;&gt;"","|"&amp;$D196,"")&amp;IF($E196&lt;&gt;"","|"&amp;$E196,"")</f>
      </c>
      <c r="G196" s="65" t="n">
        <v>5</v>
      </c>
      <c r="H196" s="65" t="str">
        <f>SUM($CJ196,$CW196)</f>
      </c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  <c r="BP196" s="62"/>
      <c r="BQ196" s="62"/>
      <c r="BR196" s="62"/>
      <c r="BS196" s="62"/>
      <c r="BT196" s="62"/>
      <c r="BU196" s="62"/>
      <c r="BV196" s="62"/>
      <c r="BW196" s="62"/>
      <c r="BX196" s="62"/>
      <c r="BY196" s="62"/>
      <c r="BZ196" s="62"/>
      <c r="CA196" s="62"/>
      <c r="CB196" s="62"/>
      <c r="CC196" s="62"/>
      <c r="CD196" s="62"/>
      <c r="CE196" s="62"/>
      <c r="CF196" s="65" t="str">
        <f>ROUND(SUM($CP196,$CV196),0)</f>
      </c>
      <c r="CG196" s="65" t="str">
        <f>ROUND(MAX($CP196,$CV196),0)</f>
      </c>
      <c r="CH196"/>
      <c r="CI196" s="62"/>
      <c r="CJ196" s="65" t="str">
        <f>IF(SUM($CF196)=0,"",IF(SUM($CF196)=SUM($CG196),SUM($CF196),IF(UPPER($CH196)="MAX",$CG196,IF(UPPER($CH196)="CUSTOM",MIN(MAX(ROUND($CF196+$G196*($CI196),0),$CG196),$CF196),$CF196))))</f>
      </c>
      <c r="CK196" s="65" t="str">
        <f>ROUND(SUMIFS($CW196:$FS196,$CW$14:$FS$14,"*DSD*"),0)</f>
      </c>
      <c r="CL196" s="65" t="str">
        <f>MIN_DSD</f>
      </c>
      <c r="CM196" s="65" t="str">
        <f>COUNTIFS($CW$14:$FS$14,"*DSD*",$CW196:$FS196,"&gt;0")</f>
      </c>
      <c r="CN196"/>
      <c r="CO196" s="62"/>
      <c r="CP196" s="65" t="str">
        <f>IF(SUM($CK196)=0,"",IF(OR(SUM($CK196)=SUM($CL196),AND(SUM($CK196)=ROUND(SUM($G196)*(1-SUM($I196)),0),SUM($CQ196)=0)),SUM($CK196),IF(UPPER($CN196)="MAX",$CL196,IF(UPPER($CN196)="CUSTOM",MIN(MAX(ROUND($CK196+$G196*($CO196),0),$CL196),$CK196),$CK196))))</f>
      </c>
      <c r="CQ196" s="65" t="str">
        <f>ROUND(SUMIFS($CW196:$FS196,$CW$14:$FS$14,"*TA*"),0)</f>
      </c>
      <c r="CR196" s="65" t="str">
        <f>MIN_TA</f>
      </c>
      <c r="CS196" s="65" t="str">
        <f>COUNTIFS($CW$14:$FS$14,"*TA*",$CW196:$FS196,"&gt;0")</f>
      </c>
      <c r="CT196"/>
      <c r="CU196" s="62"/>
      <c r="CV196" s="65" t="str">
        <f>IF(SUM($CQ196)=0,"",IF(OR(SUM($CQ196)=SUM($CR196),AND(SUM($CQ196)=ROUND(SUM($G196)*(1-SUM($I196)),0),SUM($CK196)=0)),SUM($CQ196),IF(UPPER($CT196)="MAX",$CR196,IF(UPPER($CT196)="CUSTOM",MIN(MAX(ROUND($CQ196+$G196*($CU196),0),$CR196),$CQ196),$CQ196))))</f>
      </c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</row>
    <row r="197">
      <c r="A197" t="s">
        <v>146</v>
      </c>
      <c r="B197" t="s">
        <v>115</v>
      </c>
      <c r="C197" t="s">
        <v>114</v>
      </c>
      <c r="D197" t="s">
        <v>99</v>
      </c>
      <c r="E197"/>
      <c r="F197" t="str">
        <f>$A197&amp;IF($C197&lt;&gt;"","|"&amp;$C197,"")&amp;IF($D197&lt;&gt;"","|"&amp;$D197,"")&amp;IF($E197&lt;&gt;"","|"&amp;$E197,"")</f>
      </c>
      <c r="G197" s="65" t="n">
        <v>4</v>
      </c>
      <c r="H197" s="65" t="str">
        <f>SUM($CJ197,$CW197)</f>
      </c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 t="n">
        <v>1</v>
      </c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2"/>
      <c r="CB197" s="62"/>
      <c r="CC197" s="62"/>
      <c r="CD197" s="62"/>
      <c r="CE197" s="62"/>
      <c r="CF197" s="65" t="str">
        <f>ROUND(SUM($CP197,$CV197),0)</f>
      </c>
      <c r="CG197" s="65" t="str">
        <f>ROUND(MAX($CP197,$CV197),0)</f>
      </c>
      <c r="CH197"/>
      <c r="CI197" s="62"/>
      <c r="CJ197" s="65" t="str">
        <f>IF(SUM($CF197)=0,"",IF(SUM($CF197)=SUM($CG197),SUM($CF197),IF(UPPER($CH197)="MAX",$CG197,IF(UPPER($CH197)="CUSTOM",MIN(MAX(ROUND($CF197+$G197*($CI197),0),$CG197),$CF197),$CF197))))</f>
      </c>
      <c r="CK197" s="65" t="str">
        <f>ROUND(SUMIFS($CW197:$FS197,$CW$14:$FS$14,"*DSD*"),0)</f>
      </c>
      <c r="CL197" s="65" t="str">
        <f>MIN_DSD</f>
      </c>
      <c r="CM197" s="65" t="str">
        <f>COUNTIFS($CW$14:$FS$14,"*DSD*",$CW197:$FS197,"&gt;0")</f>
      </c>
      <c r="CN197"/>
      <c r="CO197" s="62"/>
      <c r="CP197" s="65" t="str">
        <f>IF(SUM($CK197)=0,"",IF(OR(SUM($CK197)=SUM($CL197),AND(SUM($CK197)=ROUND(SUM($G197)*(1-SUM($I197)),0),SUM($CQ197)=0)),SUM($CK197),IF(UPPER($CN197)="MAX",$CL197,IF(UPPER($CN197)="CUSTOM",MIN(MAX(ROUND($CK197+$G197*($CO197),0),$CL197),$CK197),$CK197))))</f>
      </c>
      <c r="CQ197" s="65" t="str">
        <f>ROUND(SUMIFS($CW197:$FS197,$CW$14:$FS$14,"*TA*"),0)</f>
      </c>
      <c r="CR197" s="65" t="str">
        <f>MIN_TA</f>
      </c>
      <c r="CS197" s="65" t="str">
        <f>COUNTIFS($CW$14:$FS$14,"*TA*",$CW197:$FS197,"&gt;0")</f>
      </c>
      <c r="CT197"/>
      <c r="CU197" s="62"/>
      <c r="CV197" s="65" t="str">
        <f>IF(SUM($CQ197)=0,"",IF(OR(SUM($CQ197)=SUM($CR197),AND(SUM($CQ197)=ROUND(SUM($G197)*(1-SUM($I197)),0),SUM($CK197)=0)),SUM($CQ197),IF(UPPER($CT197)="MAX",$CR197,IF(UPPER($CT197)="CUSTOM",MIN(MAX(ROUND($CQ197+$G197*($CU197),0),$CR197),$CQ197),$CQ197))))</f>
      </c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</row>
    <row r="198">
      <c r="A198" t="s">
        <v>146</v>
      </c>
      <c r="B198" t="s">
        <v>115</v>
      </c>
      <c r="C198" t="s">
        <v>114</v>
      </c>
      <c r="D198" t="s">
        <v>100</v>
      </c>
      <c r="E198"/>
      <c r="F198" t="str">
        <f>$A198&amp;IF($C198&lt;&gt;"","|"&amp;$C198,"")&amp;IF($D198&lt;&gt;"","|"&amp;$D198,"")&amp;IF($E198&lt;&gt;"","|"&amp;$E198,"")</f>
      </c>
      <c r="G198" s="65" t="n">
        <v>4</v>
      </c>
      <c r="H198" s="65" t="str">
        <f>SUM($CJ198,$CW198)</f>
      </c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 t="n">
        <v>1</v>
      </c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2"/>
      <c r="BR198" s="62"/>
      <c r="BS198" s="62"/>
      <c r="BT198" s="62"/>
      <c r="BU198" s="62"/>
      <c r="BV198" s="62"/>
      <c r="BW198" s="62"/>
      <c r="BX198" s="62"/>
      <c r="BY198" s="62"/>
      <c r="BZ198" s="62"/>
      <c r="CA198" s="62"/>
      <c r="CB198" s="62"/>
      <c r="CC198" s="62"/>
      <c r="CD198" s="62"/>
      <c r="CE198" s="62"/>
      <c r="CF198" s="65" t="str">
        <f>ROUND(SUM($CP198,$CV198),0)</f>
      </c>
      <c r="CG198" s="65" t="str">
        <f>ROUND(MAX($CP198,$CV198),0)</f>
      </c>
      <c r="CH198"/>
      <c r="CI198" s="62"/>
      <c r="CJ198" s="65" t="str">
        <f>IF(SUM($CF198)=0,"",IF(SUM($CF198)=SUM($CG198),SUM($CF198),IF(UPPER($CH198)="MAX",$CG198,IF(UPPER($CH198)="CUSTOM",MIN(MAX(ROUND($CF198+$G198*($CI198),0),$CG198),$CF198),$CF198))))</f>
      </c>
      <c r="CK198" s="65" t="str">
        <f>ROUND(SUMIFS($CW198:$FS198,$CW$14:$FS$14,"*DSD*"),0)</f>
      </c>
      <c r="CL198" s="65" t="str">
        <f>MIN_DSD</f>
      </c>
      <c r="CM198" s="65" t="str">
        <f>COUNTIFS($CW$14:$FS$14,"*DSD*",$CW198:$FS198,"&gt;0")</f>
      </c>
      <c r="CN198"/>
      <c r="CO198" s="62"/>
      <c r="CP198" s="65" t="str">
        <f>IF(SUM($CK198)=0,"",IF(OR(SUM($CK198)=SUM($CL198),AND(SUM($CK198)=ROUND(SUM($G198)*(1-SUM($I198)),0),SUM($CQ198)=0)),SUM($CK198),IF(UPPER($CN198)="MAX",$CL198,IF(UPPER($CN198)="CUSTOM",MIN(MAX(ROUND($CK198+$G198*($CO198),0),$CL198),$CK198),$CK198))))</f>
      </c>
      <c r="CQ198" s="65" t="str">
        <f>ROUND(SUMIFS($CW198:$FS198,$CW$14:$FS$14,"*TA*"),0)</f>
      </c>
      <c r="CR198" s="65" t="str">
        <f>MIN_TA</f>
      </c>
      <c r="CS198" s="65" t="str">
        <f>COUNTIFS($CW$14:$FS$14,"*TA*",$CW198:$FS198,"&gt;0")</f>
      </c>
      <c r="CT198"/>
      <c r="CU198" s="62"/>
      <c r="CV198" s="65" t="str">
        <f>IF(SUM($CQ198)=0,"",IF(OR(SUM($CQ198)=SUM($CR198),AND(SUM($CQ198)=ROUND(SUM($G198)*(1-SUM($I198)),0),SUM($CK198)=0)),SUM($CQ198),IF(UPPER($CT198)="MAX",$CR198,IF(UPPER($CT198)="CUSTOM",MIN(MAX(ROUND($CQ198+$G198*($CU198),0),$CR198),$CQ198),$CQ198))))</f>
      </c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</row>
    <row r="199">
      <c r="A199" t="s">
        <v>146</v>
      </c>
      <c r="B199" t="s">
        <v>116</v>
      </c>
      <c r="C199" t="s">
        <v>114</v>
      </c>
      <c r="D199" t="s">
        <v>99</v>
      </c>
      <c r="E199"/>
      <c r="F199" t="str">
        <f>$A199&amp;IF($C199&lt;&gt;"","|"&amp;$C199,"")&amp;IF($D199&lt;&gt;"","|"&amp;$D199,"")&amp;IF($E199&lt;&gt;"","|"&amp;$E199,"")</f>
      </c>
      <c r="G199" s="65" t="n">
        <v>1</v>
      </c>
      <c r="H199" s="65" t="str">
        <f>SUM($CJ199,$CW199)</f>
      </c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2"/>
      <c r="BR199" s="62"/>
      <c r="BS199" s="62"/>
      <c r="BT199" s="62"/>
      <c r="BU199" s="62"/>
      <c r="BV199" s="62"/>
      <c r="BW199" s="62"/>
      <c r="BX199" s="62"/>
      <c r="BY199" s="62"/>
      <c r="BZ199" s="62"/>
      <c r="CA199" s="62"/>
      <c r="CB199" s="62"/>
      <c r="CC199" s="62"/>
      <c r="CD199" s="62"/>
      <c r="CE199" s="62"/>
      <c r="CF199" s="65" t="str">
        <f>ROUND(SUM($CP199,$CV199),0)</f>
      </c>
      <c r="CG199" s="65" t="str">
        <f>ROUND(MAX($CP199,$CV199),0)</f>
      </c>
      <c r="CH199"/>
      <c r="CI199" s="62"/>
      <c r="CJ199" s="65" t="str">
        <f>IF(SUM($CF199)=0,"",IF(SUM($CF199)=SUM($CG199),SUM($CF199),IF(UPPER($CH199)="MAX",$CG199,IF(UPPER($CH199)="CUSTOM",MIN(MAX(ROUND($CF199+$G199*($CI199),0),$CG199),$CF199),$CF199))))</f>
      </c>
      <c r="CK199" s="65" t="str">
        <f>ROUND(SUMIFS($CW199:$FS199,$CW$14:$FS$14,"*DSD*"),0)</f>
      </c>
      <c r="CL199" s="65" t="str">
        <f>MIN_DSD</f>
      </c>
      <c r="CM199" s="65" t="str">
        <f>COUNTIFS($CW$14:$FS$14,"*DSD*",$CW199:$FS199,"&gt;0")</f>
      </c>
      <c r="CN199"/>
      <c r="CO199" s="62"/>
      <c r="CP199" s="65" t="str">
        <f>IF(SUM($CK199)=0,"",IF(OR(SUM($CK199)=SUM($CL199),AND(SUM($CK199)=ROUND(SUM($G199)*(1-SUM($I199)),0),SUM($CQ199)=0)),SUM($CK199),IF(UPPER($CN199)="MAX",$CL199,IF(UPPER($CN199)="CUSTOM",MIN(MAX(ROUND($CK199+$G199*($CO199),0),$CL199),$CK199),$CK199))))</f>
      </c>
      <c r="CQ199" s="65" t="str">
        <f>ROUND(SUMIFS($CW199:$FS199,$CW$14:$FS$14,"*TA*"),0)</f>
      </c>
      <c r="CR199" s="65" t="str">
        <f>MIN_TA</f>
      </c>
      <c r="CS199" s="65" t="str">
        <f>COUNTIFS($CW$14:$FS$14,"*TA*",$CW199:$FS199,"&gt;0")</f>
      </c>
      <c r="CT199"/>
      <c r="CU199" s="62"/>
      <c r="CV199" s="65" t="str">
        <f>IF(SUM($CQ199)=0,"",IF(OR(SUM($CQ199)=SUM($CR199),AND(SUM($CQ199)=ROUND(SUM($G199)*(1-SUM($I199)),0),SUM($CK199)=0)),SUM($CQ199),IF(UPPER($CT199)="MAX",$CR199,IF(UPPER($CT199)="CUSTOM",MIN(MAX(ROUND($CQ199+$G199*($CU199),0),$CR199),$CQ199),$CQ199))))</f>
      </c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</row>
    <row r="200">
      <c r="A200" t="s">
        <v>146</v>
      </c>
      <c r="B200" t="s">
        <v>116</v>
      </c>
      <c r="C200" t="s">
        <v>114</v>
      </c>
      <c r="D200" t="s">
        <v>100</v>
      </c>
      <c r="E200"/>
      <c r="F200" t="str">
        <f>$A200&amp;IF($C200&lt;&gt;"","|"&amp;$C200,"")&amp;IF($D200&lt;&gt;"","|"&amp;$D200,"")&amp;IF($E200&lt;&gt;"","|"&amp;$E200,"")</f>
      </c>
      <c r="G200" s="65" t="n">
        <v>5</v>
      </c>
      <c r="H200" s="65" t="str">
        <f>SUM($CJ200,$CW200)</f>
      </c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  <c r="BP200" s="62"/>
      <c r="BQ200" s="62"/>
      <c r="BR200" s="62"/>
      <c r="BS200" s="62"/>
      <c r="BT200" s="62"/>
      <c r="BU200" s="62"/>
      <c r="BV200" s="62"/>
      <c r="BW200" s="62"/>
      <c r="BX200" s="62"/>
      <c r="BY200" s="62"/>
      <c r="BZ200" s="62"/>
      <c r="CA200" s="62"/>
      <c r="CB200" s="62"/>
      <c r="CC200" s="62"/>
      <c r="CD200" s="62"/>
      <c r="CE200" s="62"/>
      <c r="CF200" s="65" t="str">
        <f>ROUND(SUM($CP200,$CV200),0)</f>
      </c>
      <c r="CG200" s="65" t="str">
        <f>ROUND(MAX($CP200,$CV200),0)</f>
      </c>
      <c r="CH200"/>
      <c r="CI200" s="62"/>
      <c r="CJ200" s="65" t="str">
        <f>IF(SUM($CF200)=0,"",IF(SUM($CF200)=SUM($CG200),SUM($CF200),IF(UPPER($CH200)="MAX",$CG200,IF(UPPER($CH200)="CUSTOM",MIN(MAX(ROUND($CF200+$G200*($CI200),0),$CG200),$CF200),$CF200))))</f>
      </c>
      <c r="CK200" s="65" t="str">
        <f>ROUND(SUMIFS($CW200:$FS200,$CW$14:$FS$14,"*DSD*"),0)</f>
      </c>
      <c r="CL200" s="65" t="str">
        <f>MIN_DSD</f>
      </c>
      <c r="CM200" s="65" t="str">
        <f>COUNTIFS($CW$14:$FS$14,"*DSD*",$CW200:$FS200,"&gt;0")</f>
      </c>
      <c r="CN200"/>
      <c r="CO200" s="62"/>
      <c r="CP200" s="65" t="str">
        <f>IF(SUM($CK200)=0,"",IF(OR(SUM($CK200)=SUM($CL200),AND(SUM($CK200)=ROUND(SUM($G200)*(1-SUM($I200)),0),SUM($CQ200)=0)),SUM($CK200),IF(UPPER($CN200)="MAX",$CL200,IF(UPPER($CN200)="CUSTOM",MIN(MAX(ROUND($CK200+$G200*($CO200),0),$CL200),$CK200),$CK200))))</f>
      </c>
      <c r="CQ200" s="65" t="str">
        <f>ROUND(SUMIFS($CW200:$FS200,$CW$14:$FS$14,"*TA*"),0)</f>
      </c>
      <c r="CR200" s="65" t="str">
        <f>MIN_TA</f>
      </c>
      <c r="CS200" s="65" t="str">
        <f>COUNTIFS($CW$14:$FS$14,"*TA*",$CW200:$FS200,"&gt;0")</f>
      </c>
      <c r="CT200"/>
      <c r="CU200" s="62"/>
      <c r="CV200" s="65" t="str">
        <f>IF(SUM($CQ200)=0,"",IF(OR(SUM($CQ200)=SUM($CR200),AND(SUM($CQ200)=ROUND(SUM($G200)*(1-SUM($I200)),0),SUM($CK200)=0)),SUM($CQ200),IF(UPPER($CT200)="MAX",$CR200,IF(UPPER($CT200)="CUSTOM",MIN(MAX(ROUND($CQ200+$G200*($CU200),0),$CR200),$CQ200),$CQ200))))</f>
      </c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</row>
    <row r="201">
      <c r="A201" t="s">
        <v>146</v>
      </c>
      <c r="B201" t="s">
        <v>117</v>
      </c>
      <c r="C201" t="s">
        <v>114</v>
      </c>
      <c r="D201" t="s">
        <v>99</v>
      </c>
      <c r="E201"/>
      <c r="F201" t="str">
        <f>$A201&amp;IF($C201&lt;&gt;"","|"&amp;$C201,"")&amp;IF($D201&lt;&gt;"","|"&amp;$D201,"")&amp;IF($E201&lt;&gt;"","|"&amp;$E201,"")</f>
      </c>
      <c r="G201" s="65" t="n">
        <v>4</v>
      </c>
      <c r="H201" s="65" t="str">
        <f>SUM($CJ201,$CW201)</f>
      </c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 t="n">
        <v>1</v>
      </c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2"/>
      <c r="CB201" s="62"/>
      <c r="CC201" s="62"/>
      <c r="CD201" s="62"/>
      <c r="CE201" s="62"/>
      <c r="CF201" s="65" t="str">
        <f>ROUND(SUM($CP201,$CV201),0)</f>
      </c>
      <c r="CG201" s="65" t="str">
        <f>ROUND(MAX($CP201,$CV201),0)</f>
      </c>
      <c r="CH201"/>
      <c r="CI201" s="62"/>
      <c r="CJ201" s="65" t="str">
        <f>IF(SUM($CF201)=0,"",IF(SUM($CF201)=SUM($CG201),SUM($CF201),IF(UPPER($CH201)="MAX",$CG201,IF(UPPER($CH201)="CUSTOM",MIN(MAX(ROUND($CF201+$G201*($CI201),0),$CG201),$CF201),$CF201))))</f>
      </c>
      <c r="CK201" s="65" t="str">
        <f>ROUND(SUMIFS($CW201:$FS201,$CW$14:$FS$14,"*DSD*"),0)</f>
      </c>
      <c r="CL201" s="65" t="str">
        <f>MIN_DSD</f>
      </c>
      <c r="CM201" s="65" t="str">
        <f>COUNTIFS($CW$14:$FS$14,"*DSD*",$CW201:$FS201,"&gt;0")</f>
      </c>
      <c r="CN201"/>
      <c r="CO201" s="62"/>
      <c r="CP201" s="65" t="str">
        <f>IF(SUM($CK201)=0,"",IF(OR(SUM($CK201)=SUM($CL201),AND(SUM($CK201)=ROUND(SUM($G201)*(1-SUM($I201)),0),SUM($CQ201)=0)),SUM($CK201),IF(UPPER($CN201)="MAX",$CL201,IF(UPPER($CN201)="CUSTOM",MIN(MAX(ROUND($CK201+$G201*($CO201),0),$CL201),$CK201),$CK201))))</f>
      </c>
      <c r="CQ201" s="65" t="str">
        <f>ROUND(SUMIFS($CW201:$FS201,$CW$14:$FS$14,"*TA*"),0)</f>
      </c>
      <c r="CR201" s="65" t="str">
        <f>MIN_TA</f>
      </c>
      <c r="CS201" s="65" t="str">
        <f>COUNTIFS($CW$14:$FS$14,"*TA*",$CW201:$FS201,"&gt;0")</f>
      </c>
      <c r="CT201"/>
      <c r="CU201" s="62"/>
      <c r="CV201" s="65" t="str">
        <f>IF(SUM($CQ201)=0,"",IF(OR(SUM($CQ201)=SUM($CR201),AND(SUM($CQ201)=ROUND(SUM($G201)*(1-SUM($I201)),0),SUM($CK201)=0)),SUM($CQ201),IF(UPPER($CT201)="MAX",$CR201,IF(UPPER($CT201)="CUSTOM",MIN(MAX(ROUND($CQ201+$G201*($CU201),0),$CR201),$CQ201),$CQ201))))</f>
      </c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</row>
    <row r="202">
      <c r="A202" t="s">
        <v>146</v>
      </c>
      <c r="B202" t="s">
        <v>117</v>
      </c>
      <c r="C202" t="s">
        <v>114</v>
      </c>
      <c r="D202" t="s">
        <v>100</v>
      </c>
      <c r="E202"/>
      <c r="F202" t="str">
        <f>$A202&amp;IF($C202&lt;&gt;"","|"&amp;$C202,"")&amp;IF($D202&lt;&gt;"","|"&amp;$D202,"")&amp;IF($E202&lt;&gt;"","|"&amp;$E202,"")</f>
      </c>
      <c r="G202" s="65" t="n">
        <v>4</v>
      </c>
      <c r="H202" s="65" t="str">
        <f>SUM($CJ202,$CW202)</f>
      </c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 t="n">
        <v>1</v>
      </c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  <c r="BP202" s="62"/>
      <c r="BQ202" s="62"/>
      <c r="BR202" s="62"/>
      <c r="BS202" s="62"/>
      <c r="BT202" s="62"/>
      <c r="BU202" s="62"/>
      <c r="BV202" s="62"/>
      <c r="BW202" s="62"/>
      <c r="BX202" s="62"/>
      <c r="BY202" s="62"/>
      <c r="BZ202" s="62"/>
      <c r="CA202" s="62"/>
      <c r="CB202" s="62"/>
      <c r="CC202" s="62"/>
      <c r="CD202" s="62"/>
      <c r="CE202" s="62"/>
      <c r="CF202" s="65" t="str">
        <f>ROUND(SUM($CP202,$CV202),0)</f>
      </c>
      <c r="CG202" s="65" t="str">
        <f>ROUND(MAX($CP202,$CV202),0)</f>
      </c>
      <c r="CH202"/>
      <c r="CI202" s="62"/>
      <c r="CJ202" s="65" t="str">
        <f>IF(SUM($CF202)=0,"",IF(SUM($CF202)=SUM($CG202),SUM($CF202),IF(UPPER($CH202)="MAX",$CG202,IF(UPPER($CH202)="CUSTOM",MIN(MAX(ROUND($CF202+$G202*($CI202),0),$CG202),$CF202),$CF202))))</f>
      </c>
      <c r="CK202" s="65" t="str">
        <f>ROUND(SUMIFS($CW202:$FS202,$CW$14:$FS$14,"*DSD*"),0)</f>
      </c>
      <c r="CL202" s="65" t="str">
        <f>MIN_DSD</f>
      </c>
      <c r="CM202" s="65" t="str">
        <f>COUNTIFS($CW$14:$FS$14,"*DSD*",$CW202:$FS202,"&gt;0")</f>
      </c>
      <c r="CN202"/>
      <c r="CO202" s="62"/>
      <c r="CP202" s="65" t="str">
        <f>IF(SUM($CK202)=0,"",IF(OR(SUM($CK202)=SUM($CL202),AND(SUM($CK202)=ROUND(SUM($G202)*(1-SUM($I202)),0),SUM($CQ202)=0)),SUM($CK202),IF(UPPER($CN202)="MAX",$CL202,IF(UPPER($CN202)="CUSTOM",MIN(MAX(ROUND($CK202+$G202*($CO202),0),$CL202),$CK202),$CK202))))</f>
      </c>
      <c r="CQ202" s="65" t="str">
        <f>ROUND(SUMIFS($CW202:$FS202,$CW$14:$FS$14,"*TA*"),0)</f>
      </c>
      <c r="CR202" s="65" t="str">
        <f>MIN_TA</f>
      </c>
      <c r="CS202" s="65" t="str">
        <f>COUNTIFS($CW$14:$FS$14,"*TA*",$CW202:$FS202,"&gt;0")</f>
      </c>
      <c r="CT202"/>
      <c r="CU202" s="62"/>
      <c r="CV202" s="65" t="str">
        <f>IF(SUM($CQ202)=0,"",IF(OR(SUM($CQ202)=SUM($CR202),AND(SUM($CQ202)=ROUND(SUM($G202)*(1-SUM($I202)),0),SUM($CK202)=0)),SUM($CQ202),IF(UPPER($CT202)="MAX",$CR202,IF(UPPER($CT202)="CUSTOM",MIN(MAX(ROUND($CQ202+$G202*($CU202),0),$CR202),$CQ202),$CQ202))))</f>
      </c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</row>
    <row r="203">
      <c r="A203" t="s">
        <v>146</v>
      </c>
      <c r="B203" t="s">
        <v>118</v>
      </c>
      <c r="C203" t="s">
        <v>103</v>
      </c>
      <c r="D203" t="s">
        <v>100</v>
      </c>
      <c r="E203"/>
      <c r="F203" t="str">
        <f>$A203&amp;IF($C203&lt;&gt;"","|"&amp;$C203,"")&amp;IF($D203&lt;&gt;"","|"&amp;$D203,"")&amp;IF($E203&lt;&gt;"","|"&amp;$E203,"")</f>
      </c>
      <c r="G203" s="65" t="n">
        <v>1</v>
      </c>
      <c r="H203" s="65" t="str">
        <f>SUM($CJ203,$CW203)</f>
      </c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 t="n">
        <v>1</v>
      </c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2"/>
      <c r="CB203" s="62"/>
      <c r="CC203" s="62"/>
      <c r="CD203" s="62"/>
      <c r="CE203" s="62"/>
      <c r="CF203" s="65" t="str">
        <f>ROUND(SUM($CP203,$CV203),0)</f>
      </c>
      <c r="CG203" s="65" t="str">
        <f>ROUND(MAX($CP203,$CV203),0)</f>
      </c>
      <c r="CH203"/>
      <c r="CI203" s="62"/>
      <c r="CJ203" s="65" t="str">
        <f>IF(SUM($CF203)=0,"",IF(SUM($CF203)=SUM($CG203),SUM($CF203),IF(UPPER($CH203)="MAX",$CG203,IF(UPPER($CH203)="CUSTOM",MIN(MAX(ROUND($CF203+$G203*($CI203),0),$CG203),$CF203),$CF203))))</f>
      </c>
      <c r="CK203" s="65" t="str">
        <f>ROUND(SUMIFS($CW203:$FS203,$CW$14:$FS$14,"*DSD*"),0)</f>
      </c>
      <c r="CL203" s="65" t="str">
        <f>MIN_DSD</f>
      </c>
      <c r="CM203" s="65" t="str">
        <f>COUNTIFS($CW$14:$FS$14,"*DSD*",$CW203:$FS203,"&gt;0")</f>
      </c>
      <c r="CN203"/>
      <c r="CO203" s="62"/>
      <c r="CP203" s="65" t="str">
        <f>IF(SUM($CK203)=0,"",IF(OR(SUM($CK203)=SUM($CL203),AND(SUM($CK203)=ROUND(SUM($G203)*(1-SUM($I203)),0),SUM($CQ203)=0)),SUM($CK203),IF(UPPER($CN203)="MAX",$CL203,IF(UPPER($CN203)="CUSTOM",MIN(MAX(ROUND($CK203+$G203*($CO203),0),$CL203),$CK203),$CK203))))</f>
      </c>
      <c r="CQ203" s="65" t="str">
        <f>ROUND(SUMIFS($CW203:$FS203,$CW$14:$FS$14,"*TA*"),0)</f>
      </c>
      <c r="CR203" s="65" t="str">
        <f>MIN_TA</f>
      </c>
      <c r="CS203" s="65" t="str">
        <f>COUNTIFS($CW$14:$FS$14,"*TA*",$CW203:$FS203,"&gt;0")</f>
      </c>
      <c r="CT203"/>
      <c r="CU203" s="62"/>
      <c r="CV203" s="65" t="str">
        <f>IF(SUM($CQ203)=0,"",IF(OR(SUM($CQ203)=SUM($CR203),AND(SUM($CQ203)=ROUND(SUM($G203)*(1-SUM($I203)),0),SUM($CK203)=0)),SUM($CQ203),IF(UPPER($CT203)="MAX",$CR203,IF(UPPER($CT203)="CUSTOM",MIN(MAX(ROUND($CQ203+$G203*($CU203),0),$CR203),$CQ203),$CQ203))))</f>
      </c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</row>
    <row r="204">
      <c r="A204" t="s">
        <v>146</v>
      </c>
      <c r="B204" t="s">
        <v>119</v>
      </c>
      <c r="C204" t="s">
        <v>103</v>
      </c>
      <c r="D204" t="s">
        <v>100</v>
      </c>
      <c r="E204"/>
      <c r="F204" t="str">
        <f>$A204&amp;IF($C204&lt;&gt;"","|"&amp;$C204,"")&amp;IF($D204&lt;&gt;"","|"&amp;$D204,"")&amp;IF($E204&lt;&gt;"","|"&amp;$E204,"")</f>
      </c>
      <c r="G204" s="65" t="n">
        <v>1</v>
      </c>
      <c r="H204" s="65" t="str">
        <f>SUM($CJ204,$CW204)</f>
      </c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 t="n">
        <v>1</v>
      </c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62"/>
      <c r="BW204" s="62"/>
      <c r="BX204" s="62"/>
      <c r="BY204" s="62"/>
      <c r="BZ204" s="62"/>
      <c r="CA204" s="62"/>
      <c r="CB204" s="62"/>
      <c r="CC204" s="62"/>
      <c r="CD204" s="62"/>
      <c r="CE204" s="62"/>
      <c r="CF204" s="65" t="str">
        <f>ROUND(SUM($CP204,$CV204),0)</f>
      </c>
      <c r="CG204" s="65" t="str">
        <f>ROUND(MAX($CP204,$CV204),0)</f>
      </c>
      <c r="CH204"/>
      <c r="CI204" s="62"/>
      <c r="CJ204" s="65" t="str">
        <f>IF(SUM($CF204)=0,"",IF(SUM($CF204)=SUM($CG204),SUM($CF204),IF(UPPER($CH204)="MAX",$CG204,IF(UPPER($CH204)="CUSTOM",MIN(MAX(ROUND($CF204+$G204*($CI204),0),$CG204),$CF204),$CF204))))</f>
      </c>
      <c r="CK204" s="65" t="str">
        <f>ROUND(SUMIFS($CW204:$FS204,$CW$14:$FS$14,"*DSD*"),0)</f>
      </c>
      <c r="CL204" s="65" t="str">
        <f>MIN_DSD</f>
      </c>
      <c r="CM204" s="65" t="str">
        <f>COUNTIFS($CW$14:$FS$14,"*DSD*",$CW204:$FS204,"&gt;0")</f>
      </c>
      <c r="CN204"/>
      <c r="CO204" s="62"/>
      <c r="CP204" s="65" t="str">
        <f>IF(SUM($CK204)=0,"",IF(OR(SUM($CK204)=SUM($CL204),AND(SUM($CK204)=ROUND(SUM($G204)*(1-SUM($I204)),0),SUM($CQ204)=0)),SUM($CK204),IF(UPPER($CN204)="MAX",$CL204,IF(UPPER($CN204)="CUSTOM",MIN(MAX(ROUND($CK204+$G204*($CO204),0),$CL204),$CK204),$CK204))))</f>
      </c>
      <c r="CQ204" s="65" t="str">
        <f>ROUND(SUMIFS($CW204:$FS204,$CW$14:$FS$14,"*TA*"),0)</f>
      </c>
      <c r="CR204" s="65" t="str">
        <f>MIN_TA</f>
      </c>
      <c r="CS204" s="65" t="str">
        <f>COUNTIFS($CW$14:$FS$14,"*TA*",$CW204:$FS204,"&gt;0")</f>
      </c>
      <c r="CT204"/>
      <c r="CU204" s="62"/>
      <c r="CV204" s="65" t="str">
        <f>IF(SUM($CQ204)=0,"",IF(OR(SUM($CQ204)=SUM($CR204),AND(SUM($CQ204)=ROUND(SUM($G204)*(1-SUM($I204)),0),SUM($CK204)=0)),SUM($CQ204),IF(UPPER($CT204)="MAX",$CR204,IF(UPPER($CT204)="CUSTOM",MIN(MAX(ROUND($CQ204+$G204*($CU204),0),$CR204),$CQ204),$CQ204))))</f>
      </c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U204" s="65"/>
      <c r="EV204" s="65"/>
      <c r="EW204" s="65"/>
      <c r="EX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</row>
    <row r="205">
      <c r="A205" t="s">
        <v>146</v>
      </c>
      <c r="B205" t="s">
        <v>120</v>
      </c>
      <c r="C205"/>
      <c r="D205"/>
      <c r="E205" t="s">
        <v>96</v>
      </c>
      <c r="F205" t="str">
        <f>$A205&amp;IF($C205&lt;&gt;"","|"&amp;$C205,"")&amp;IF($D205&lt;&gt;"","|"&amp;$D205,"")&amp;IF($E205&lt;&gt;"","|"&amp;$E205,"")</f>
      </c>
      <c r="G205" s="65" t="n">
        <v>86</v>
      </c>
      <c r="H205" s="65" t="str">
        <f>SUM($CJ205,$CW205)</f>
      </c>
      <c r="I205" s="62"/>
      <c r="J205" s="62"/>
      <c r="K205" s="62"/>
      <c r="L205" s="62"/>
      <c r="M205" s="62"/>
      <c r="N205" s="62"/>
      <c r="O205" s="62"/>
      <c r="P205" s="62" t="n">
        <v>1</v>
      </c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 t="n">
        <v>1</v>
      </c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2"/>
      <c r="BX205" s="62"/>
      <c r="BY205" s="62"/>
      <c r="BZ205" s="62"/>
      <c r="CA205" s="62"/>
      <c r="CB205" s="62"/>
      <c r="CC205" s="62"/>
      <c r="CD205" s="62"/>
      <c r="CE205" s="62"/>
      <c r="CF205" s="65" t="str">
        <f>ROUND(SUM($CP205,$CV205),0)</f>
      </c>
      <c r="CG205" s="65" t="str">
        <f>ROUND(MAX($CP205,$CV205),0)</f>
      </c>
      <c r="CH205"/>
      <c r="CI205" s="62"/>
      <c r="CJ205" s="65" t="str">
        <f>IF(SUM($CF205)=0,"",IF(SUM($CF205)=SUM($CG205),SUM($CF205),IF(UPPER($CH205)="MAX",$CG205,IF(UPPER($CH205)="CUSTOM",MIN(MAX(ROUND($CF205+$G205*($CI205),0),$CG205),$CF205),$CF205))))</f>
      </c>
      <c r="CK205" s="65" t="str">
        <f>ROUND(SUMIFS($CW205:$FS205,$CW$14:$FS$14,"*DSD*"),0)</f>
      </c>
      <c r="CL205" s="65" t="str">
        <f>MIN_DSD</f>
      </c>
      <c r="CM205" s="65" t="str">
        <f>COUNTIFS($CW$14:$FS$14,"*DSD*",$CW205:$FS205,"&gt;0")</f>
      </c>
      <c r="CN205" t="s">
        <v>55</v>
      </c>
      <c r="CO205" s="62" t="n">
        <v>-1</v>
      </c>
      <c r="CP205" s="65" t="str">
        <f>IF(SUM($CK205)=0,"",IF(OR(SUM($CK205)=SUM($CL205),AND(SUM($CK205)=ROUND(SUM($G205)*(1-SUM($I205)),0),SUM($CQ205)=0)),SUM($CK205),IF(UPPER($CN205)="MAX",$CL205,IF(UPPER($CN205)="CUSTOM",MIN(MAX(ROUND($CK205+$G205*($CO205),0),$CL205),$CK205),$CK205))))</f>
      </c>
      <c r="CQ205" s="65" t="str">
        <f>ROUND(SUMIFS($CW205:$FS205,$CW$14:$FS$14,"*TA*"),0)</f>
      </c>
      <c r="CR205" s="65" t="str">
        <f>MIN_TA</f>
      </c>
      <c r="CS205" s="65" t="str">
        <f>COUNTIFS($CW$14:$FS$14,"*TA*",$CW205:$FS205,"&gt;0")</f>
      </c>
      <c r="CT205"/>
      <c r="CU205" s="62"/>
      <c r="CV205" s="65" t="str">
        <f>IF(SUM($CQ205)=0,"",IF(OR(SUM($CQ205)=SUM($CR205),AND(SUM($CQ205)=ROUND(SUM($G205)*(1-SUM($I205)),0),SUM($CK205)=0)),SUM($CQ205),IF(UPPER($CT205)="MAX",$CR205,IF(UPPER($CT205)="CUSTOM",MIN(MAX(ROUND($CQ205+$G205*($CU205),0),$CR205),$CQ205),$CQ205))))</f>
      </c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</row>
    <row r="206">
      <c r="A206" t="s">
        <v>146</v>
      </c>
      <c r="B206" t="s">
        <v>120</v>
      </c>
      <c r="C206"/>
      <c r="D206"/>
      <c r="E206" t="s">
        <v>121</v>
      </c>
      <c r="F206" t="str">
        <f>$A206&amp;IF($C206&lt;&gt;"","|"&amp;$C206,"")&amp;IF($D206&lt;&gt;"","|"&amp;$D206,"")&amp;IF($E206&lt;&gt;"","|"&amp;$E206,"")</f>
      </c>
      <c r="G206" s="65" t="n">
        <v>53</v>
      </c>
      <c r="H206" s="65" t="str">
        <f>SUM($CJ206,$CW206)</f>
      </c>
      <c r="I206" s="62"/>
      <c r="J206" s="62"/>
      <c r="K206" s="62"/>
      <c r="L206" s="62"/>
      <c r="M206" s="62"/>
      <c r="N206" s="62"/>
      <c r="O206" s="62"/>
      <c r="P206" s="62" t="n">
        <v>1</v>
      </c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 t="n">
        <v>1</v>
      </c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  <c r="BP206" s="62"/>
      <c r="BQ206" s="62"/>
      <c r="BR206" s="62"/>
      <c r="BS206" s="62"/>
      <c r="BT206" s="62"/>
      <c r="BU206" s="62"/>
      <c r="BV206" s="62"/>
      <c r="BW206" s="62"/>
      <c r="BX206" s="62"/>
      <c r="BY206" s="62"/>
      <c r="BZ206" s="62"/>
      <c r="CA206" s="62"/>
      <c r="CB206" s="62"/>
      <c r="CC206" s="62"/>
      <c r="CD206" s="62"/>
      <c r="CE206" s="62"/>
      <c r="CF206" s="65" t="str">
        <f>ROUND(SUM($CP206,$CV206),0)</f>
      </c>
      <c r="CG206" s="65" t="str">
        <f>ROUND(MAX($CP206,$CV206),0)</f>
      </c>
      <c r="CH206"/>
      <c r="CI206" s="62"/>
      <c r="CJ206" s="65" t="str">
        <f>IF(SUM($CF206)=0,"",IF(SUM($CF206)=SUM($CG206),SUM($CF206),IF(UPPER($CH206)="MAX",$CG206,IF(UPPER($CH206)="CUSTOM",MIN(MAX(ROUND($CF206+$G206*($CI206),0),$CG206),$CF206),$CF206))))</f>
      </c>
      <c r="CK206" s="65" t="str">
        <f>ROUND(SUMIFS($CW206:$FS206,$CW$14:$FS$14,"*DSD*"),0)</f>
      </c>
      <c r="CL206" s="65" t="str">
        <f>MIN_DSD</f>
      </c>
      <c r="CM206" s="65" t="str">
        <f>COUNTIFS($CW$14:$FS$14,"*DSD*",$CW206:$FS206,"&gt;0")</f>
      </c>
      <c r="CN206" t="s">
        <v>55</v>
      </c>
      <c r="CO206" s="62" t="n">
        <v>-1</v>
      </c>
      <c r="CP206" s="65" t="str">
        <f>IF(SUM($CK206)=0,"",IF(OR(SUM($CK206)=SUM($CL206),AND(SUM($CK206)=ROUND(SUM($G206)*(1-SUM($I206)),0),SUM($CQ206)=0)),SUM($CK206),IF(UPPER($CN206)="MAX",$CL206,IF(UPPER($CN206)="CUSTOM",MIN(MAX(ROUND($CK206+$G206*($CO206),0),$CL206),$CK206),$CK206))))</f>
      </c>
      <c r="CQ206" s="65" t="str">
        <f>ROUND(SUMIFS($CW206:$FS206,$CW$14:$FS$14,"*TA*"),0)</f>
      </c>
      <c r="CR206" s="65" t="str">
        <f>MIN_TA</f>
      </c>
      <c r="CS206" s="65" t="str">
        <f>COUNTIFS($CW$14:$FS$14,"*TA*",$CW206:$FS206,"&gt;0")</f>
      </c>
      <c r="CT206"/>
      <c r="CU206" s="62"/>
      <c r="CV206" s="65" t="str">
        <f>IF(SUM($CQ206)=0,"",IF(OR(SUM($CQ206)=SUM($CR206),AND(SUM($CQ206)=ROUND(SUM($G206)*(1-SUM($I206)),0),SUM($CK206)=0)),SUM($CQ206),IF(UPPER($CT206)="MAX",$CR206,IF(UPPER($CT206)="CUSTOM",MIN(MAX(ROUND($CQ206+$G206*($CU206),0),$CR206),$CQ206),$CQ206))))</f>
      </c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U206" s="65"/>
      <c r="EV206" s="65"/>
      <c r="EW206" s="65"/>
      <c r="EX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65"/>
      <c r="FO206" s="65"/>
      <c r="FP206" s="65"/>
      <c r="FQ206" s="65"/>
      <c r="FR206" s="65"/>
      <c r="FS206" s="65"/>
    </row>
    <row r="207">
      <c r="A207" t="s">
        <v>146</v>
      </c>
      <c r="B207" t="s">
        <v>122</v>
      </c>
      <c r="C207" t="s">
        <v>123</v>
      </c>
      <c r="D207" t="s">
        <v>99</v>
      </c>
      <c r="E207"/>
      <c r="F207" t="str">
        <f>$A207&amp;IF($C207&lt;&gt;"","|"&amp;$C207,"")&amp;IF($D207&lt;&gt;"","|"&amp;$D207,"")&amp;IF($E207&lt;&gt;"","|"&amp;$E207,"")</f>
      </c>
      <c r="G207" s="65" t="n">
        <v>4</v>
      </c>
      <c r="H207" s="65" t="str">
        <f>SUM($CJ207,$CW207)</f>
      </c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 t="n">
        <v>0.166666666666667</v>
      </c>
      <c r="AD207" s="62"/>
      <c r="AE207" s="62"/>
      <c r="AF207" s="62" t="n">
        <v>0.833333333333333</v>
      </c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2"/>
      <c r="BR207" s="62"/>
      <c r="BS207" s="62"/>
      <c r="BT207" s="62"/>
      <c r="BU207" s="62"/>
      <c r="BV207" s="62"/>
      <c r="BW207" s="62"/>
      <c r="BX207" s="62"/>
      <c r="BY207" s="62"/>
      <c r="BZ207" s="62"/>
      <c r="CA207" s="62"/>
      <c r="CB207" s="62"/>
      <c r="CC207" s="62"/>
      <c r="CD207" s="62"/>
      <c r="CE207" s="62"/>
      <c r="CF207" s="65" t="str">
        <f>ROUND(SUM($CP207,$CV207),0)</f>
      </c>
      <c r="CG207" s="65" t="str">
        <f>ROUND(MAX($CP207,$CV207),0)</f>
      </c>
      <c r="CH207" t="s">
        <v>54</v>
      </c>
      <c r="CI207" s="62"/>
      <c r="CJ207" s="65" t="str">
        <f>IF(SUM($CF207)=0,"",IF(SUM($CF207)=SUM($CG207),SUM($CF207),IF(UPPER($CH207)="MAX",$CG207,IF(UPPER($CH207)="CUSTOM",MIN(MAX(ROUND($CF207+$G207*($CI207),0),$CG207),$CF207),$CF207))))</f>
      </c>
      <c r="CK207" s="65" t="str">
        <f>ROUND(SUMIFS($CW207:$FS207,$CW$14:$FS$14,"*DSD*"),0)</f>
      </c>
      <c r="CL207" s="65" t="str">
        <f>MIN_DSD</f>
      </c>
      <c r="CM207" s="65" t="str">
        <f>COUNTIFS($CW$14:$FS$14,"*DSD*",$CW207:$FS207,"&gt;0")</f>
      </c>
      <c r="CN207"/>
      <c r="CO207" s="62"/>
      <c r="CP207" s="65" t="str">
        <f>IF(SUM($CK207)=0,"",IF(OR(SUM($CK207)=SUM($CL207),AND(SUM($CK207)=ROUND(SUM($G207)*(1-SUM($I207)),0),SUM($CQ207)=0)),SUM($CK207),IF(UPPER($CN207)="MAX",$CL207,IF(UPPER($CN207)="CUSTOM",MIN(MAX(ROUND($CK207+$G207*($CO207),0),$CL207),$CK207),$CK207))))</f>
      </c>
      <c r="CQ207" s="65" t="str">
        <f>ROUND(SUMIFS($CW207:$FS207,$CW$14:$FS$14,"*TA*"),0)</f>
      </c>
      <c r="CR207" s="65" t="str">
        <f>MIN_TA</f>
      </c>
      <c r="CS207" s="65" t="str">
        <f>COUNTIFS($CW$14:$FS$14,"*TA*",$CW207:$FS207,"&gt;0")</f>
      </c>
      <c r="CT207"/>
      <c r="CU207" s="62"/>
      <c r="CV207" s="65" t="str">
        <f>IF(SUM($CQ207)=0,"",IF(OR(SUM($CQ207)=SUM($CR207),AND(SUM($CQ207)=ROUND(SUM($G207)*(1-SUM($I207)),0),SUM($CK207)=0)),SUM($CQ207),IF(UPPER($CT207)="MAX",$CR207,IF(UPPER($CT207)="CUSTOM",MIN(MAX(ROUND($CQ207+$G207*($CU207),0),$CR207),$CQ207),$CQ207))))</f>
      </c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</row>
    <row r="208">
      <c r="A208" t="s">
        <v>146</v>
      </c>
      <c r="B208" t="s">
        <v>122</v>
      </c>
      <c r="C208" t="s">
        <v>123</v>
      </c>
      <c r="D208" t="s">
        <v>100</v>
      </c>
      <c r="E208"/>
      <c r="F208" t="str">
        <f>$A208&amp;IF($C208&lt;&gt;"","|"&amp;$C208,"")&amp;IF($D208&lt;&gt;"","|"&amp;$D208,"")&amp;IF($E208&lt;&gt;"","|"&amp;$E208,"")</f>
      </c>
      <c r="G208" s="65" t="n">
        <v>4</v>
      </c>
      <c r="H208" s="65" t="str">
        <f>SUM($CJ208,$CW208)</f>
      </c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 t="n">
        <v>0.166666666666667</v>
      </c>
      <c r="AD208" s="62"/>
      <c r="AE208" s="62"/>
      <c r="AF208" s="62" t="n">
        <v>0.833333333333333</v>
      </c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5" t="str">
        <f>ROUND(SUM($CP208,$CV208),0)</f>
      </c>
      <c r="CG208" s="65" t="str">
        <f>ROUND(MAX($CP208,$CV208),0)</f>
      </c>
      <c r="CH208" t="s">
        <v>54</v>
      </c>
      <c r="CI208" s="62"/>
      <c r="CJ208" s="65" t="str">
        <f>IF(SUM($CF208)=0,"",IF(SUM($CF208)=SUM($CG208),SUM($CF208),IF(UPPER($CH208)="MAX",$CG208,IF(UPPER($CH208)="CUSTOM",MIN(MAX(ROUND($CF208+$G208*($CI208),0),$CG208),$CF208),$CF208))))</f>
      </c>
      <c r="CK208" s="65" t="str">
        <f>ROUND(SUMIFS($CW208:$FS208,$CW$14:$FS$14,"*DSD*"),0)</f>
      </c>
      <c r="CL208" s="65" t="str">
        <f>MIN_DSD</f>
      </c>
      <c r="CM208" s="65" t="str">
        <f>COUNTIFS($CW$14:$FS$14,"*DSD*",$CW208:$FS208,"&gt;0")</f>
      </c>
      <c r="CN208"/>
      <c r="CO208" s="62"/>
      <c r="CP208" s="65" t="str">
        <f>IF(SUM($CK208)=0,"",IF(OR(SUM($CK208)=SUM($CL208),AND(SUM($CK208)=ROUND(SUM($G208)*(1-SUM($I208)),0),SUM($CQ208)=0)),SUM($CK208),IF(UPPER($CN208)="MAX",$CL208,IF(UPPER($CN208)="CUSTOM",MIN(MAX(ROUND($CK208+$G208*($CO208),0),$CL208),$CK208),$CK208))))</f>
      </c>
      <c r="CQ208" s="65" t="str">
        <f>ROUND(SUMIFS($CW208:$FS208,$CW$14:$FS$14,"*TA*"),0)</f>
      </c>
      <c r="CR208" s="65" t="str">
        <f>MIN_TA</f>
      </c>
      <c r="CS208" s="65" t="str">
        <f>COUNTIFS($CW$14:$FS$14,"*TA*",$CW208:$FS208,"&gt;0")</f>
      </c>
      <c r="CT208"/>
      <c r="CU208" s="62"/>
      <c r="CV208" s="65" t="str">
        <f>IF(SUM($CQ208)=0,"",IF(OR(SUM($CQ208)=SUM($CR208),AND(SUM($CQ208)=ROUND(SUM($G208)*(1-SUM($I208)),0),SUM($CK208)=0)),SUM($CQ208),IF(UPPER($CT208)="MAX",$CR208,IF(UPPER($CT208)="CUSTOM",MIN(MAX(ROUND($CQ208+$G208*($CU208),0),$CR208),$CQ208),$CQ208))))</f>
      </c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</row>
    <row r="209">
      <c r="A209" t="s">
        <v>146</v>
      </c>
      <c r="B209" t="s">
        <v>124</v>
      </c>
      <c r="C209"/>
      <c r="D209"/>
      <c r="E209" t="s">
        <v>96</v>
      </c>
      <c r="F209" t="str">
        <f>$A209&amp;IF($C209&lt;&gt;"","|"&amp;$C209,"")&amp;IF($D209&lt;&gt;"","|"&amp;$D209,"")&amp;IF($E209&lt;&gt;"","|"&amp;$E209,"")</f>
      </c>
      <c r="G209" s="65" t="n">
        <v>2</v>
      </c>
      <c r="H209" s="65" t="str">
        <f>SUM($CJ209,$CW209)</f>
      </c>
      <c r="I209" s="62"/>
      <c r="J209" s="62"/>
      <c r="K209" s="62"/>
      <c r="L209" s="62"/>
      <c r="M209" s="62"/>
      <c r="N209" s="62"/>
      <c r="O209" s="62"/>
      <c r="P209" s="62" t="n">
        <v>0.6</v>
      </c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 t="n">
        <v>0.4</v>
      </c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2"/>
      <c r="CB209" s="62"/>
      <c r="CC209" s="62"/>
      <c r="CD209" s="62"/>
      <c r="CE209" s="62"/>
      <c r="CF209" s="65" t="str">
        <f>ROUND(SUM($CP209,$CV209),0)</f>
      </c>
      <c r="CG209" s="65" t="str">
        <f>ROUND(MAX($CP209,$CV209),0)</f>
      </c>
      <c r="CH209"/>
      <c r="CI209" s="62"/>
      <c r="CJ209" s="65" t="str">
        <f>IF(SUM($CF209)=0,"",IF(SUM($CF209)=SUM($CG209),SUM($CF209),IF(UPPER($CH209)="MAX",$CG209,IF(UPPER($CH209)="CUSTOM",MIN(MAX(ROUND($CF209+$G209*($CI209),0),$CG209),$CF209),$CF209))))</f>
      </c>
      <c r="CK209" s="65" t="str">
        <f>ROUND(SUMIFS($CW209:$FS209,$CW$14:$FS$14,"*DSD*"),0)</f>
      </c>
      <c r="CL209" s="65" t="str">
        <f>MIN_DSD</f>
      </c>
      <c r="CM209" s="65" t="str">
        <f>COUNTIFS($CW$14:$FS$14,"*DSD*",$CW209:$FS209,"&gt;0")</f>
      </c>
      <c r="CN209" t="s">
        <v>54</v>
      </c>
      <c r="CO209" s="62"/>
      <c r="CP209" s="65" t="str">
        <f>IF(SUM($CK209)=0,"",IF(OR(SUM($CK209)=SUM($CL209),AND(SUM($CK209)=ROUND(SUM($G209)*(1-SUM($I209)),0),SUM($CQ209)=0)),SUM($CK209),IF(UPPER($CN209)="MAX",$CL209,IF(UPPER($CN209)="CUSTOM",MIN(MAX(ROUND($CK209+$G209*($CO209),0),$CL209),$CK209),$CK209))))</f>
      </c>
      <c r="CQ209" s="65" t="str">
        <f>ROUND(SUMIFS($CW209:$FS209,$CW$14:$FS$14,"*TA*"),0)</f>
      </c>
      <c r="CR209" s="65" t="str">
        <f>MIN_TA</f>
      </c>
      <c r="CS209" s="65" t="str">
        <f>COUNTIFS($CW$14:$FS$14,"*TA*",$CW209:$FS209,"&gt;0")</f>
      </c>
      <c r="CT209"/>
      <c r="CU209" s="62"/>
      <c r="CV209" s="65" t="str">
        <f>IF(SUM($CQ209)=0,"",IF(OR(SUM($CQ209)=SUM($CR209),AND(SUM($CQ209)=ROUND(SUM($G209)*(1-SUM($I209)),0),SUM($CK209)=0)),SUM($CQ209),IF(UPPER($CT209)="MAX",$CR209,IF(UPPER($CT209)="CUSTOM",MIN(MAX(ROUND($CQ209+$G209*($CU209),0),$CR209),$CQ209),$CQ209))))</f>
      </c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</row>
    <row r="210">
      <c r="A210" t="s">
        <v>146</v>
      </c>
      <c r="B210" t="s">
        <v>124</v>
      </c>
      <c r="C210"/>
      <c r="D210"/>
      <c r="E210" t="s">
        <v>121</v>
      </c>
      <c r="F210" t="str">
        <f>$A210&amp;IF($C210&lt;&gt;"","|"&amp;$C210,"")&amp;IF($D210&lt;&gt;"","|"&amp;$D210,"")&amp;IF($E210&lt;&gt;"","|"&amp;$E210,"")</f>
      </c>
      <c r="G210" s="65" t="n">
        <v>1</v>
      </c>
      <c r="H210" s="65" t="str">
        <f>SUM($CJ210,$CW210)</f>
      </c>
      <c r="I210" s="62"/>
      <c r="J210" s="62"/>
      <c r="K210" s="62"/>
      <c r="L210" s="62"/>
      <c r="M210" s="62"/>
      <c r="N210" s="62"/>
      <c r="O210" s="62"/>
      <c r="P210" s="62" t="n">
        <v>0.600961538461538</v>
      </c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 t="n">
        <v>0.399038461538462</v>
      </c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  <c r="BV210" s="62"/>
      <c r="BW210" s="62"/>
      <c r="BX210" s="62"/>
      <c r="BY210" s="62"/>
      <c r="BZ210" s="62"/>
      <c r="CA210" s="62"/>
      <c r="CB210" s="62"/>
      <c r="CC210" s="62"/>
      <c r="CD210" s="62"/>
      <c r="CE210" s="62"/>
      <c r="CF210" s="65" t="str">
        <f>ROUND(SUM($CP210,$CV210),0)</f>
      </c>
      <c r="CG210" s="65" t="str">
        <f>ROUND(MAX($CP210,$CV210),0)</f>
      </c>
      <c r="CH210"/>
      <c r="CI210" s="62"/>
      <c r="CJ210" s="65" t="str">
        <f>IF(SUM($CF210)=0,"",IF(SUM($CF210)=SUM($CG210),SUM($CF210),IF(UPPER($CH210)="MAX",$CG210,IF(UPPER($CH210)="CUSTOM",MIN(MAX(ROUND($CF210+$G210*($CI210),0),$CG210),$CF210),$CF210))))</f>
      </c>
      <c r="CK210" s="65" t="str">
        <f>ROUND(SUMIFS($CW210:$FS210,$CW$14:$FS$14,"*DSD*"),0)</f>
      </c>
      <c r="CL210" s="65" t="str">
        <f>MIN_DSD</f>
      </c>
      <c r="CM210" s="65" t="str">
        <f>COUNTIFS($CW$14:$FS$14,"*DSD*",$CW210:$FS210,"&gt;0")</f>
      </c>
      <c r="CN210" t="s">
        <v>54</v>
      </c>
      <c r="CO210" s="62"/>
      <c r="CP210" s="65" t="str">
        <f>IF(SUM($CK210)=0,"",IF(OR(SUM($CK210)=SUM($CL210),AND(SUM($CK210)=ROUND(SUM($G210)*(1-SUM($I210)),0),SUM($CQ210)=0)),SUM($CK210),IF(UPPER($CN210)="MAX",$CL210,IF(UPPER($CN210)="CUSTOM",MIN(MAX(ROUND($CK210+$G210*($CO210),0),$CL210),$CK210),$CK210))))</f>
      </c>
      <c r="CQ210" s="65" t="str">
        <f>ROUND(SUMIFS($CW210:$FS210,$CW$14:$FS$14,"*TA*"),0)</f>
      </c>
      <c r="CR210" s="65" t="str">
        <f>MIN_TA</f>
      </c>
      <c r="CS210" s="65" t="str">
        <f>COUNTIFS($CW$14:$FS$14,"*TA*",$CW210:$FS210,"&gt;0")</f>
      </c>
      <c r="CT210"/>
      <c r="CU210" s="62"/>
      <c r="CV210" s="65" t="str">
        <f>IF(SUM($CQ210)=0,"",IF(OR(SUM($CQ210)=SUM($CR210),AND(SUM($CQ210)=ROUND(SUM($G210)*(1-SUM($I210)),0),SUM($CK210)=0)),SUM($CQ210),IF(UPPER($CT210)="MAX",$CR210,IF(UPPER($CT210)="CUSTOM",MIN(MAX(ROUND($CQ210+$G210*($CU210),0),$CR210),$CQ210),$CQ210))))</f>
      </c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</row>
    <row r="211">
      <c r="A211" t="s">
        <v>146</v>
      </c>
      <c r="B211" t="s">
        <v>125</v>
      </c>
      <c r="C211" t="s">
        <v>123</v>
      </c>
      <c r="D211" t="s">
        <v>99</v>
      </c>
      <c r="E211"/>
      <c r="F211" t="str">
        <f>$A211&amp;IF($C211&lt;&gt;"","|"&amp;$C211,"")&amp;IF($D211&lt;&gt;"","|"&amp;$D211,"")&amp;IF($E211&lt;&gt;"","|"&amp;$E211,"")</f>
      </c>
      <c r="G211" s="65" t="n">
        <v>4</v>
      </c>
      <c r="H211" s="65" t="str">
        <f>SUM($CJ211,$CW211)</f>
      </c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 t="n">
        <v>1</v>
      </c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2"/>
      <c r="CB211" s="62"/>
      <c r="CC211" s="62"/>
      <c r="CD211" s="62"/>
      <c r="CE211" s="62"/>
      <c r="CF211" s="65" t="str">
        <f>ROUND(SUM($CP211,$CV211),0)</f>
      </c>
      <c r="CG211" s="65" t="str">
        <f>ROUND(MAX($CP211,$CV211),0)</f>
      </c>
      <c r="CH211"/>
      <c r="CI211" s="62"/>
      <c r="CJ211" s="65" t="str">
        <f>IF(SUM($CF211)=0,"",IF(SUM($CF211)=SUM($CG211),SUM($CF211),IF(UPPER($CH211)="MAX",$CG211,IF(UPPER($CH211)="CUSTOM",MIN(MAX(ROUND($CF211+$G211*($CI211),0),$CG211),$CF211),$CF211))))</f>
      </c>
      <c r="CK211" s="65" t="str">
        <f>ROUND(SUMIFS($CW211:$FS211,$CW$14:$FS$14,"*DSD*"),0)</f>
      </c>
      <c r="CL211" s="65" t="str">
        <f>MIN_DSD</f>
      </c>
      <c r="CM211" s="65" t="str">
        <f>COUNTIFS($CW$14:$FS$14,"*DSD*",$CW211:$FS211,"&gt;0")</f>
      </c>
      <c r="CN211"/>
      <c r="CO211" s="62"/>
      <c r="CP211" s="65" t="str">
        <f>IF(SUM($CK211)=0,"",IF(OR(SUM($CK211)=SUM($CL211),AND(SUM($CK211)=ROUND(SUM($G211)*(1-SUM($I211)),0),SUM($CQ211)=0)),SUM($CK211),IF(UPPER($CN211)="MAX",$CL211,IF(UPPER($CN211)="CUSTOM",MIN(MAX(ROUND($CK211+$G211*($CO211),0),$CL211),$CK211),$CK211))))</f>
      </c>
      <c r="CQ211" s="65" t="str">
        <f>ROUND(SUMIFS($CW211:$FS211,$CW$14:$FS$14,"*TA*"),0)</f>
      </c>
      <c r="CR211" s="65" t="str">
        <f>MIN_TA</f>
      </c>
      <c r="CS211" s="65" t="str">
        <f>COUNTIFS($CW$14:$FS$14,"*TA*",$CW211:$FS211,"&gt;0")</f>
      </c>
      <c r="CT211"/>
      <c r="CU211" s="62"/>
      <c r="CV211" s="65" t="str">
        <f>IF(SUM($CQ211)=0,"",IF(OR(SUM($CQ211)=SUM($CR211),AND(SUM($CQ211)=ROUND(SUM($G211)*(1-SUM($I211)),0),SUM($CK211)=0)),SUM($CQ211),IF(UPPER($CT211)="MAX",$CR211,IF(UPPER($CT211)="CUSTOM",MIN(MAX(ROUND($CQ211+$G211*($CU211),0),$CR211),$CQ211),$CQ211))))</f>
      </c>
      <c r="CW211" s="65"/>
      <c r="CX211" s="65"/>
      <c r="CY211" s="65"/>
      <c r="CZ211" s="65"/>
      <c r="DA211" s="65"/>
      <c r="DB211" s="65"/>
      <c r="DC211" s="65"/>
      <c r="DD211" s="65"/>
      <c r="DE211" s="65"/>
      <c r="DF211" s="65"/>
      <c r="DG211" s="65"/>
      <c r="DH211" s="65"/>
      <c r="DI211" s="65"/>
      <c r="DJ211" s="65"/>
      <c r="DK211" s="65"/>
      <c r="DL211" s="65"/>
      <c r="DM211" s="65"/>
      <c r="DN211" s="65"/>
      <c r="DO211" s="65"/>
      <c r="DP211" s="65"/>
      <c r="DQ211" s="65"/>
      <c r="DR211" s="65"/>
      <c r="DS211" s="65"/>
      <c r="DT211" s="65"/>
      <c r="DU211" s="65"/>
      <c r="DV211" s="65"/>
      <c r="DW211" s="65"/>
      <c r="DX211" s="65"/>
      <c r="DY211" s="65"/>
      <c r="DZ211" s="65"/>
      <c r="EA211" s="65"/>
      <c r="EB211" s="65"/>
      <c r="EC211" s="65"/>
      <c r="ED211" s="65"/>
      <c r="EE211" s="65"/>
      <c r="EF211" s="65"/>
      <c r="EG211" s="65"/>
      <c r="EH211" s="65"/>
      <c r="EI211" s="65"/>
      <c r="EJ211" s="65"/>
      <c r="EK211" s="65"/>
      <c r="EL211" s="65"/>
      <c r="EM211" s="65"/>
      <c r="EN211" s="65"/>
      <c r="EO211" s="65"/>
      <c r="EP211" s="65"/>
      <c r="EQ211" s="65"/>
      <c r="ER211" s="65"/>
      <c r="ES211" s="65"/>
      <c r="ET211" s="65"/>
      <c r="EU211" s="65"/>
      <c r="EV211" s="65"/>
      <c r="EW211" s="65"/>
      <c r="EX211" s="65"/>
      <c r="EY211" s="65"/>
      <c r="EZ211" s="65"/>
      <c r="FA211" s="65"/>
      <c r="FB211" s="65"/>
      <c r="FC211" s="65"/>
      <c r="FD211" s="65"/>
      <c r="FE211" s="65"/>
      <c r="FF211" s="65"/>
      <c r="FG211" s="65"/>
      <c r="FH211" s="65"/>
      <c r="FI211" s="65"/>
      <c r="FJ211" s="65"/>
      <c r="FK211" s="65"/>
      <c r="FL211" s="65"/>
      <c r="FM211" s="65"/>
      <c r="FN211" s="65"/>
      <c r="FO211" s="65"/>
      <c r="FP211" s="65"/>
      <c r="FQ211" s="65"/>
      <c r="FR211" s="65"/>
      <c r="FS211" s="65"/>
    </row>
    <row r="212">
      <c r="A212" t="s">
        <v>146</v>
      </c>
      <c r="B212" t="s">
        <v>125</v>
      </c>
      <c r="C212" t="s">
        <v>123</v>
      </c>
      <c r="D212" t="s">
        <v>100</v>
      </c>
      <c r="E212"/>
      <c r="F212" t="str">
        <f>$A212&amp;IF($C212&lt;&gt;"","|"&amp;$C212,"")&amp;IF($D212&lt;&gt;"","|"&amp;$D212,"")&amp;IF($E212&lt;&gt;"","|"&amp;$E212,"")</f>
      </c>
      <c r="G212" s="65" t="n">
        <v>4</v>
      </c>
      <c r="H212" s="65" t="str">
        <f>SUM($CJ212,$CW212)</f>
      </c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 t="n">
        <v>1</v>
      </c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  <c r="BV212" s="62"/>
      <c r="BW212" s="62"/>
      <c r="BX212" s="62"/>
      <c r="BY212" s="62"/>
      <c r="BZ212" s="62"/>
      <c r="CA212" s="62"/>
      <c r="CB212" s="62"/>
      <c r="CC212" s="62"/>
      <c r="CD212" s="62"/>
      <c r="CE212" s="62"/>
      <c r="CF212" s="65" t="str">
        <f>ROUND(SUM($CP212,$CV212),0)</f>
      </c>
      <c r="CG212" s="65" t="str">
        <f>ROUND(MAX($CP212,$CV212),0)</f>
      </c>
      <c r="CH212"/>
      <c r="CI212" s="62"/>
      <c r="CJ212" s="65" t="str">
        <f>IF(SUM($CF212)=0,"",IF(SUM($CF212)=SUM($CG212),SUM($CF212),IF(UPPER($CH212)="MAX",$CG212,IF(UPPER($CH212)="CUSTOM",MIN(MAX(ROUND($CF212+$G212*($CI212),0),$CG212),$CF212),$CF212))))</f>
      </c>
      <c r="CK212" s="65" t="str">
        <f>ROUND(SUMIFS($CW212:$FS212,$CW$14:$FS$14,"*DSD*"),0)</f>
      </c>
      <c r="CL212" s="65" t="str">
        <f>MIN_DSD</f>
      </c>
      <c r="CM212" s="65" t="str">
        <f>COUNTIFS($CW$14:$FS$14,"*DSD*",$CW212:$FS212,"&gt;0")</f>
      </c>
      <c r="CN212"/>
      <c r="CO212" s="62"/>
      <c r="CP212" s="65" t="str">
        <f>IF(SUM($CK212)=0,"",IF(OR(SUM($CK212)=SUM($CL212),AND(SUM($CK212)=ROUND(SUM($G212)*(1-SUM($I212)),0),SUM($CQ212)=0)),SUM($CK212),IF(UPPER($CN212)="MAX",$CL212,IF(UPPER($CN212)="CUSTOM",MIN(MAX(ROUND($CK212+$G212*($CO212),0),$CL212),$CK212),$CK212))))</f>
      </c>
      <c r="CQ212" s="65" t="str">
        <f>ROUND(SUMIFS($CW212:$FS212,$CW$14:$FS$14,"*TA*"),0)</f>
      </c>
      <c r="CR212" s="65" t="str">
        <f>MIN_TA</f>
      </c>
      <c r="CS212" s="65" t="str">
        <f>COUNTIFS($CW$14:$FS$14,"*TA*",$CW212:$FS212,"&gt;0")</f>
      </c>
      <c r="CT212"/>
      <c r="CU212" s="62"/>
      <c r="CV212" s="65" t="str">
        <f>IF(SUM($CQ212)=0,"",IF(OR(SUM($CQ212)=SUM($CR212),AND(SUM($CQ212)=ROUND(SUM($G212)*(1-SUM($I212)),0),SUM($CK212)=0)),SUM($CQ212),IF(UPPER($CT212)="MAX",$CR212,IF(UPPER($CT212)="CUSTOM",MIN(MAX(ROUND($CQ212+$G212*($CU212),0),$CR212),$CQ212),$CQ212))))</f>
      </c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</row>
    <row r="213">
      <c r="A213" t="s">
        <v>146</v>
      </c>
      <c r="B213" t="s">
        <v>126</v>
      </c>
      <c r="C213"/>
      <c r="D213"/>
      <c r="E213" t="s">
        <v>96</v>
      </c>
      <c r="F213" t="str">
        <f>$A213&amp;IF($C213&lt;&gt;"","|"&amp;$C213,"")&amp;IF($D213&lt;&gt;"","|"&amp;$D213,"")&amp;IF($E213&lt;&gt;"","|"&amp;$E213,"")</f>
      </c>
      <c r="G213" s="65" t="n">
        <v>83</v>
      </c>
      <c r="H213" s="65" t="str">
        <f>SUM($CJ213,$CW213)</f>
      </c>
      <c r="I213" s="62"/>
      <c r="J213" s="62"/>
      <c r="K213" s="62"/>
      <c r="L213" s="62"/>
      <c r="M213" s="62"/>
      <c r="N213" s="62"/>
      <c r="O213" s="62"/>
      <c r="P213" s="62" t="n">
        <v>1</v>
      </c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 t="n">
        <v>1</v>
      </c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  <c r="BV213" s="62"/>
      <c r="BW213" s="62"/>
      <c r="BX213" s="62"/>
      <c r="BY213" s="62"/>
      <c r="BZ213" s="62"/>
      <c r="CA213" s="62"/>
      <c r="CB213" s="62"/>
      <c r="CC213" s="62"/>
      <c r="CD213" s="62"/>
      <c r="CE213" s="62"/>
      <c r="CF213" s="65" t="str">
        <f>ROUND(SUM($CP213,$CV213),0)</f>
      </c>
      <c r="CG213" s="65" t="str">
        <f>ROUND(MAX($CP213,$CV213),0)</f>
      </c>
      <c r="CH213"/>
      <c r="CI213" s="62"/>
      <c r="CJ213" s="65" t="str">
        <f>IF(SUM($CF213)=0,"",IF(SUM($CF213)=SUM($CG213),SUM($CF213),IF(UPPER($CH213)="MAX",$CG213,IF(UPPER($CH213)="CUSTOM",MIN(MAX(ROUND($CF213+$G213*($CI213),0),$CG213),$CF213),$CF213))))</f>
      </c>
      <c r="CK213" s="65" t="str">
        <f>ROUND(SUMIFS($CW213:$FS213,$CW$14:$FS$14,"*DSD*"),0)</f>
      </c>
      <c r="CL213" s="65" t="str">
        <f>MIN_DSD</f>
      </c>
      <c r="CM213" s="65" t="str">
        <f>COUNTIFS($CW$14:$FS$14,"*DSD*",$CW213:$FS213,"&gt;0")</f>
      </c>
      <c r="CN213" t="s">
        <v>55</v>
      </c>
      <c r="CO213" s="62" t="n">
        <v>-1</v>
      </c>
      <c r="CP213" s="65" t="str">
        <f>IF(SUM($CK213)=0,"",IF(OR(SUM($CK213)=SUM($CL213),AND(SUM($CK213)=ROUND(SUM($G213)*(1-SUM($I213)),0),SUM($CQ213)=0)),SUM($CK213),IF(UPPER($CN213)="MAX",$CL213,IF(UPPER($CN213)="CUSTOM",MIN(MAX(ROUND($CK213+$G213*($CO213),0),$CL213),$CK213),$CK213))))</f>
      </c>
      <c r="CQ213" s="65" t="str">
        <f>ROUND(SUMIFS($CW213:$FS213,$CW$14:$FS$14,"*TA*"),0)</f>
      </c>
      <c r="CR213" s="65" t="str">
        <f>MIN_TA</f>
      </c>
      <c r="CS213" s="65" t="str">
        <f>COUNTIFS($CW$14:$FS$14,"*TA*",$CW213:$FS213,"&gt;0")</f>
      </c>
      <c r="CT213"/>
      <c r="CU213" s="62"/>
      <c r="CV213" s="65" t="str">
        <f>IF(SUM($CQ213)=0,"",IF(OR(SUM($CQ213)=SUM($CR213),AND(SUM($CQ213)=ROUND(SUM($G213)*(1-SUM($I213)),0),SUM($CK213)=0)),SUM($CQ213),IF(UPPER($CT213)="MAX",$CR213,IF(UPPER($CT213)="CUSTOM",MIN(MAX(ROUND($CQ213+$G213*($CU213),0),$CR213),$CQ213),$CQ213))))</f>
      </c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</row>
    <row r="214">
      <c r="A214" t="s">
        <v>146</v>
      </c>
      <c r="B214" t="s">
        <v>126</v>
      </c>
      <c r="C214"/>
      <c r="D214"/>
      <c r="E214" t="s">
        <v>121</v>
      </c>
      <c r="F214" t="str">
        <f>$A214&amp;IF($C214&lt;&gt;"","|"&amp;$C214,"")&amp;IF($D214&lt;&gt;"","|"&amp;$D214,"")&amp;IF($E214&lt;&gt;"","|"&amp;$E214,"")</f>
      </c>
      <c r="G214" s="65" t="n">
        <v>51</v>
      </c>
      <c r="H214" s="65" t="str">
        <f>SUM($CJ214,$CW214)</f>
      </c>
      <c r="I214" s="62"/>
      <c r="J214" s="62"/>
      <c r="K214" s="62"/>
      <c r="L214" s="62"/>
      <c r="M214" s="62"/>
      <c r="N214" s="62"/>
      <c r="O214" s="62"/>
      <c r="P214" s="62" t="n">
        <v>1</v>
      </c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 t="n">
        <v>1</v>
      </c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  <c r="BP214" s="62"/>
      <c r="BQ214" s="62"/>
      <c r="BR214" s="62"/>
      <c r="BS214" s="62"/>
      <c r="BT214" s="62"/>
      <c r="BU214" s="62"/>
      <c r="BV214" s="62"/>
      <c r="BW214" s="62"/>
      <c r="BX214" s="62"/>
      <c r="BY214" s="62"/>
      <c r="BZ214" s="62"/>
      <c r="CA214" s="62"/>
      <c r="CB214" s="62"/>
      <c r="CC214" s="62"/>
      <c r="CD214" s="62"/>
      <c r="CE214" s="62"/>
      <c r="CF214" s="65" t="str">
        <f>ROUND(SUM($CP214,$CV214),0)</f>
      </c>
      <c r="CG214" s="65" t="str">
        <f>ROUND(MAX($CP214,$CV214),0)</f>
      </c>
      <c r="CH214"/>
      <c r="CI214" s="62"/>
      <c r="CJ214" s="65" t="str">
        <f>IF(SUM($CF214)=0,"",IF(SUM($CF214)=SUM($CG214),SUM($CF214),IF(UPPER($CH214)="MAX",$CG214,IF(UPPER($CH214)="CUSTOM",MIN(MAX(ROUND($CF214+$G214*($CI214),0),$CG214),$CF214),$CF214))))</f>
      </c>
      <c r="CK214" s="65" t="str">
        <f>ROUND(SUMIFS($CW214:$FS214,$CW$14:$FS$14,"*DSD*"),0)</f>
      </c>
      <c r="CL214" s="65" t="str">
        <f>MIN_DSD</f>
      </c>
      <c r="CM214" s="65" t="str">
        <f>COUNTIFS($CW$14:$FS$14,"*DSD*",$CW214:$FS214,"&gt;0")</f>
      </c>
      <c r="CN214" t="s">
        <v>55</v>
      </c>
      <c r="CO214" s="62" t="n">
        <v>-1</v>
      </c>
      <c r="CP214" s="65" t="str">
        <f>IF(SUM($CK214)=0,"",IF(OR(SUM($CK214)=SUM($CL214),AND(SUM($CK214)=ROUND(SUM($G214)*(1-SUM($I214)),0),SUM($CQ214)=0)),SUM($CK214),IF(UPPER($CN214)="MAX",$CL214,IF(UPPER($CN214)="CUSTOM",MIN(MAX(ROUND($CK214+$G214*($CO214),0),$CL214),$CK214),$CK214))))</f>
      </c>
      <c r="CQ214" s="65" t="str">
        <f>ROUND(SUMIFS($CW214:$FS214,$CW$14:$FS$14,"*TA*"),0)</f>
      </c>
      <c r="CR214" s="65" t="str">
        <f>MIN_TA</f>
      </c>
      <c r="CS214" s="65" t="str">
        <f>COUNTIFS($CW$14:$FS$14,"*TA*",$CW214:$FS214,"&gt;0")</f>
      </c>
      <c r="CT214"/>
      <c r="CU214" s="62"/>
      <c r="CV214" s="65" t="str">
        <f>IF(SUM($CQ214)=0,"",IF(OR(SUM($CQ214)=SUM($CR214),AND(SUM($CQ214)=ROUND(SUM($G214)*(1-SUM($I214)),0),SUM($CK214)=0)),SUM($CQ214),IF(UPPER($CT214)="MAX",$CR214,IF(UPPER($CT214)="CUSTOM",MIN(MAX(ROUND($CQ214+$G214*($CU214),0),$CR214),$CQ214),$CQ214))))</f>
      </c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</row>
    <row r="215">
      <c r="A215" t="s">
        <v>146</v>
      </c>
      <c r="B215" t="s">
        <v>127</v>
      </c>
      <c r="C215" t="s">
        <v>103</v>
      </c>
      <c r="D215" t="s">
        <v>99</v>
      </c>
      <c r="E215"/>
      <c r="F215" t="str">
        <f>$A215&amp;IF($C215&lt;&gt;"","|"&amp;$C215,"")&amp;IF($D215&lt;&gt;"","|"&amp;$D215,"")&amp;IF($E215&lt;&gt;"","|"&amp;$E215,"")</f>
      </c>
      <c r="G215" s="65" t="n">
        <v>26</v>
      </c>
      <c r="H215" s="65" t="str">
        <f>SUM($CJ215,$CW215)</f>
      </c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 t="n">
        <v>0.0669975186104218</v>
      </c>
      <c r="AD215" s="62"/>
      <c r="AE215" s="62"/>
      <c r="AF215" s="62" t="n">
        <v>0.933002481389578</v>
      </c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  <c r="BV215" s="62"/>
      <c r="BW215" s="62"/>
      <c r="BX215" s="62"/>
      <c r="BY215" s="62"/>
      <c r="BZ215" s="62"/>
      <c r="CA215" s="62"/>
      <c r="CB215" s="62"/>
      <c r="CC215" s="62"/>
      <c r="CD215" s="62"/>
      <c r="CE215" s="62"/>
      <c r="CF215" s="65" t="str">
        <f>ROUND(SUM($CP215,$CV215),0)</f>
      </c>
      <c r="CG215" s="65" t="str">
        <f>ROUND(MAX($CP215,$CV215),0)</f>
      </c>
      <c r="CH215" t="s">
        <v>54</v>
      </c>
      <c r="CI215" s="62"/>
      <c r="CJ215" s="65" t="str">
        <f>IF(SUM($CF215)=0,"",IF(SUM($CF215)=SUM($CG215),SUM($CF215),IF(UPPER($CH215)="MAX",$CG215,IF(UPPER($CH215)="CUSTOM",MIN(MAX(ROUND($CF215+$G215*($CI215),0),$CG215),$CF215),$CF215))))</f>
      </c>
      <c r="CK215" s="65" t="str">
        <f>ROUND(SUMIFS($CW215:$FS215,$CW$14:$FS$14,"*DSD*"),0)</f>
      </c>
      <c r="CL215" s="65" t="str">
        <f>MIN_DSD</f>
      </c>
      <c r="CM215" s="65" t="str">
        <f>COUNTIFS($CW$14:$FS$14,"*DSD*",$CW215:$FS215,"&gt;0")</f>
      </c>
      <c r="CN215"/>
      <c r="CO215" s="62"/>
      <c r="CP215" s="65" t="str">
        <f>IF(SUM($CK215)=0,"",IF(OR(SUM($CK215)=SUM($CL215),AND(SUM($CK215)=ROUND(SUM($G215)*(1-SUM($I215)),0),SUM($CQ215)=0)),SUM($CK215),IF(UPPER($CN215)="MAX",$CL215,IF(UPPER($CN215)="CUSTOM",MIN(MAX(ROUND($CK215+$G215*($CO215),0),$CL215),$CK215),$CK215))))</f>
      </c>
      <c r="CQ215" s="65" t="str">
        <f>ROUND(SUMIFS($CW215:$FS215,$CW$14:$FS$14,"*TA*"),0)</f>
      </c>
      <c r="CR215" s="65" t="str">
        <f>MIN_TA</f>
      </c>
      <c r="CS215" s="65" t="str">
        <f>COUNTIFS($CW$14:$FS$14,"*TA*",$CW215:$FS215,"&gt;0")</f>
      </c>
      <c r="CT215"/>
      <c r="CU215" s="62"/>
      <c r="CV215" s="65" t="str">
        <f>IF(SUM($CQ215)=0,"",IF(OR(SUM($CQ215)=SUM($CR215),AND(SUM($CQ215)=ROUND(SUM($G215)*(1-SUM($I215)),0),SUM($CK215)=0)),SUM($CQ215),IF(UPPER($CT215)="MAX",$CR215,IF(UPPER($CT215)="CUSTOM",MIN(MAX(ROUND($CQ215+$G215*($CU215),0),$CR215),$CQ215),$CQ215))))</f>
      </c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U215" s="65"/>
      <c r="EV215" s="65"/>
      <c r="EW215" s="65"/>
      <c r="EX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</row>
    <row r="216">
      <c r="A216" t="s">
        <v>146</v>
      </c>
      <c r="B216" t="s">
        <v>127</v>
      </c>
      <c r="C216" t="s">
        <v>103</v>
      </c>
      <c r="D216" t="s">
        <v>100</v>
      </c>
      <c r="E216"/>
      <c r="F216" t="str">
        <f>$A216&amp;IF($C216&lt;&gt;"","|"&amp;$C216,"")&amp;IF($D216&lt;&gt;"","|"&amp;$D216,"")&amp;IF($E216&lt;&gt;"","|"&amp;$E216,"")</f>
      </c>
      <c r="G216" s="65" t="n">
        <v>26</v>
      </c>
      <c r="H216" s="65" t="str">
        <f>SUM($CJ216,$CW216)</f>
      </c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 t="n">
        <v>0.0687960687960688</v>
      </c>
      <c r="AD216" s="62"/>
      <c r="AE216" s="62"/>
      <c r="AF216" s="62" t="n">
        <v>0.931203931203931</v>
      </c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  <c r="BV216" s="62"/>
      <c r="BW216" s="62"/>
      <c r="BX216" s="62"/>
      <c r="BY216" s="62"/>
      <c r="BZ216" s="62"/>
      <c r="CA216" s="62"/>
      <c r="CB216" s="62"/>
      <c r="CC216" s="62"/>
      <c r="CD216" s="62"/>
      <c r="CE216" s="62"/>
      <c r="CF216" s="65" t="str">
        <f>ROUND(SUM($CP216,$CV216),0)</f>
      </c>
      <c r="CG216" s="65" t="str">
        <f>ROUND(MAX($CP216,$CV216),0)</f>
      </c>
      <c r="CH216" t="s">
        <v>54</v>
      </c>
      <c r="CI216" s="62"/>
      <c r="CJ216" s="65" t="str">
        <f>IF(SUM($CF216)=0,"",IF(SUM($CF216)=SUM($CG216),SUM($CF216),IF(UPPER($CH216)="MAX",$CG216,IF(UPPER($CH216)="CUSTOM",MIN(MAX(ROUND($CF216+$G216*($CI216),0),$CG216),$CF216),$CF216))))</f>
      </c>
      <c r="CK216" s="65" t="str">
        <f>ROUND(SUMIFS($CW216:$FS216,$CW$14:$FS$14,"*DSD*"),0)</f>
      </c>
      <c r="CL216" s="65" t="str">
        <f>MIN_DSD</f>
      </c>
      <c r="CM216" s="65" t="str">
        <f>COUNTIFS($CW$14:$FS$14,"*DSD*",$CW216:$FS216,"&gt;0")</f>
      </c>
      <c r="CN216"/>
      <c r="CO216" s="62"/>
      <c r="CP216" s="65" t="str">
        <f>IF(SUM($CK216)=0,"",IF(OR(SUM($CK216)=SUM($CL216),AND(SUM($CK216)=ROUND(SUM($G216)*(1-SUM($I216)),0),SUM($CQ216)=0)),SUM($CK216),IF(UPPER($CN216)="MAX",$CL216,IF(UPPER($CN216)="CUSTOM",MIN(MAX(ROUND($CK216+$G216*($CO216),0),$CL216),$CK216),$CK216))))</f>
      </c>
      <c r="CQ216" s="65" t="str">
        <f>ROUND(SUMIFS($CW216:$FS216,$CW$14:$FS$14,"*TA*"),0)</f>
      </c>
      <c r="CR216" s="65" t="str">
        <f>MIN_TA</f>
      </c>
      <c r="CS216" s="65" t="str">
        <f>COUNTIFS($CW$14:$FS$14,"*TA*",$CW216:$FS216,"&gt;0")</f>
      </c>
      <c r="CT216"/>
      <c r="CU216" s="62"/>
      <c r="CV216" s="65" t="str">
        <f>IF(SUM($CQ216)=0,"",IF(OR(SUM($CQ216)=SUM($CR216),AND(SUM($CQ216)=ROUND(SUM($G216)*(1-SUM($I216)),0),SUM($CK216)=0)),SUM($CQ216),IF(UPPER($CT216)="MAX",$CR216,IF(UPPER($CT216)="CUSTOM",MIN(MAX(ROUND($CQ216+$G216*($CU216),0),$CR216),$CQ216),$CQ216))))</f>
      </c>
      <c r="CW216" s="65"/>
      <c r="CX216" s="65"/>
      <c r="CY216" s="65"/>
      <c r="CZ216" s="65"/>
      <c r="DA216" s="65"/>
      <c r="DB216" s="65"/>
      <c r="DC216" s="65"/>
      <c r="DD216" s="65"/>
      <c r="DE216" s="65"/>
      <c r="DF216" s="65"/>
      <c r="DG216" s="65"/>
      <c r="DH216" s="65"/>
      <c r="DI216" s="65"/>
      <c r="DJ216" s="65"/>
      <c r="DK216" s="65"/>
      <c r="DL216" s="65"/>
      <c r="DM216" s="65"/>
      <c r="DN216" s="65"/>
      <c r="DO216" s="65"/>
      <c r="DP216" s="65"/>
      <c r="DQ216" s="65"/>
      <c r="DR216" s="65"/>
      <c r="DS216" s="65"/>
      <c r="DT216" s="65"/>
      <c r="DU216" s="65"/>
      <c r="DV216" s="65"/>
      <c r="DW216" s="65"/>
      <c r="DX216" s="65"/>
      <c r="DY216" s="65"/>
      <c r="DZ216" s="65"/>
      <c r="EA216" s="65"/>
      <c r="EB216" s="65"/>
      <c r="EC216" s="65"/>
      <c r="ED216" s="65"/>
      <c r="EE216" s="65"/>
      <c r="EF216" s="65"/>
      <c r="EG216" s="65"/>
      <c r="EH216" s="65"/>
      <c r="EI216" s="65"/>
      <c r="EJ216" s="65"/>
      <c r="EK216" s="65"/>
      <c r="EL216" s="65"/>
      <c r="EM216" s="65"/>
      <c r="EN216" s="65"/>
      <c r="EO216" s="65"/>
      <c r="EP216" s="65"/>
      <c r="EQ216" s="65"/>
      <c r="ER216" s="65"/>
      <c r="ES216" s="65"/>
      <c r="ET216" s="65"/>
      <c r="EU216" s="65"/>
      <c r="EV216" s="65"/>
      <c r="EW216" s="65"/>
      <c r="EX216" s="65"/>
      <c r="EY216" s="65"/>
      <c r="EZ216" s="65"/>
      <c r="FA216" s="65"/>
      <c r="FB216" s="65"/>
      <c r="FC216" s="65"/>
      <c r="FD216" s="65"/>
      <c r="FE216" s="65"/>
      <c r="FF216" s="65"/>
      <c r="FG216" s="65"/>
      <c r="FH216" s="65"/>
      <c r="FI216" s="65"/>
      <c r="FJ216" s="65"/>
      <c r="FK216" s="65"/>
      <c r="FL216" s="65"/>
      <c r="FM216" s="65"/>
      <c r="FN216" s="65"/>
      <c r="FO216" s="65"/>
      <c r="FP216" s="65"/>
      <c r="FQ216" s="65"/>
      <c r="FR216" s="65"/>
      <c r="FS216" s="65"/>
    </row>
    <row r="217">
      <c r="A217" t="s">
        <v>146</v>
      </c>
      <c r="B217" t="s">
        <v>127</v>
      </c>
      <c r="C217" t="s">
        <v>123</v>
      </c>
      <c r="D217" t="s">
        <v>99</v>
      </c>
      <c r="E217"/>
      <c r="F217" t="str">
        <f>$A217&amp;IF($C217&lt;&gt;"","|"&amp;$C217,"")&amp;IF($D217&lt;&gt;"","|"&amp;$D217,"")&amp;IF($E217&lt;&gt;"","|"&amp;$E217,"")</f>
      </c>
      <c r="G217" s="65" t="n">
        <v>3</v>
      </c>
      <c r="H217" s="65" t="str">
        <f>SUM($CJ217,$CW217)</f>
      </c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 t="n">
        <v>1</v>
      </c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62"/>
      <c r="BU217" s="62"/>
      <c r="BV217" s="62"/>
      <c r="BW217" s="62"/>
      <c r="BX217" s="62"/>
      <c r="BY217" s="62"/>
      <c r="BZ217" s="62"/>
      <c r="CA217" s="62"/>
      <c r="CB217" s="62"/>
      <c r="CC217" s="62"/>
      <c r="CD217" s="62"/>
      <c r="CE217" s="62"/>
      <c r="CF217" s="65" t="str">
        <f>ROUND(SUM($CP217,$CV217),0)</f>
      </c>
      <c r="CG217" s="65" t="str">
        <f>ROUND(MAX($CP217,$CV217),0)</f>
      </c>
      <c r="CH217"/>
      <c r="CI217" s="62"/>
      <c r="CJ217" s="65" t="str">
        <f>IF(SUM($CF217)=0,"",IF(SUM($CF217)=SUM($CG217),SUM($CF217),IF(UPPER($CH217)="MAX",$CG217,IF(UPPER($CH217)="CUSTOM",MIN(MAX(ROUND($CF217+$G217*($CI217),0),$CG217),$CF217),$CF217))))</f>
      </c>
      <c r="CK217" s="65" t="str">
        <f>ROUND(SUMIFS($CW217:$FS217,$CW$14:$FS$14,"*DSD*"),0)</f>
      </c>
      <c r="CL217" s="65" t="str">
        <f>MIN_DSD</f>
      </c>
      <c r="CM217" s="65" t="str">
        <f>COUNTIFS($CW$14:$FS$14,"*DSD*",$CW217:$FS217,"&gt;0")</f>
      </c>
      <c r="CN217"/>
      <c r="CO217" s="62"/>
      <c r="CP217" s="65" t="str">
        <f>IF(SUM($CK217)=0,"",IF(OR(SUM($CK217)=SUM($CL217),AND(SUM($CK217)=ROUND(SUM($G217)*(1-SUM($I217)),0),SUM($CQ217)=0)),SUM($CK217),IF(UPPER($CN217)="MAX",$CL217,IF(UPPER($CN217)="CUSTOM",MIN(MAX(ROUND($CK217+$G217*($CO217),0),$CL217),$CK217),$CK217))))</f>
      </c>
      <c r="CQ217" s="65" t="str">
        <f>ROUND(SUMIFS($CW217:$FS217,$CW$14:$FS$14,"*TA*"),0)</f>
      </c>
      <c r="CR217" s="65" t="str">
        <f>MIN_TA</f>
      </c>
      <c r="CS217" s="65" t="str">
        <f>COUNTIFS($CW$14:$FS$14,"*TA*",$CW217:$FS217,"&gt;0")</f>
      </c>
      <c r="CT217"/>
      <c r="CU217" s="62"/>
      <c r="CV217" s="65" t="str">
        <f>IF(SUM($CQ217)=0,"",IF(OR(SUM($CQ217)=SUM($CR217),AND(SUM($CQ217)=ROUND(SUM($G217)*(1-SUM($I217)),0),SUM($CK217)=0)),SUM($CQ217),IF(UPPER($CT217)="MAX",$CR217,IF(UPPER($CT217)="CUSTOM",MIN(MAX(ROUND($CQ217+$G217*($CU217),0),$CR217),$CQ217),$CQ217))))</f>
      </c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</row>
    <row r="218">
      <c r="A218" t="s">
        <v>146</v>
      </c>
      <c r="B218" t="s">
        <v>127</v>
      </c>
      <c r="C218" t="s">
        <v>123</v>
      </c>
      <c r="D218" t="s">
        <v>100</v>
      </c>
      <c r="E218"/>
      <c r="F218" t="str">
        <f>$A218&amp;IF($C218&lt;&gt;"","|"&amp;$C218,"")&amp;IF($D218&lt;&gt;"","|"&amp;$D218,"")&amp;IF($E218&lt;&gt;"","|"&amp;$E218,"")</f>
      </c>
      <c r="G218" s="65" t="n">
        <v>3</v>
      </c>
      <c r="H218" s="65" t="str">
        <f>SUM($CJ218,$CW218)</f>
      </c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 t="n">
        <v>1</v>
      </c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62"/>
      <c r="BW218" s="62"/>
      <c r="BX218" s="62"/>
      <c r="BY218" s="62"/>
      <c r="BZ218" s="62"/>
      <c r="CA218" s="62"/>
      <c r="CB218" s="62"/>
      <c r="CC218" s="62"/>
      <c r="CD218" s="62"/>
      <c r="CE218" s="62"/>
      <c r="CF218" s="65" t="str">
        <f>ROUND(SUM($CP218,$CV218),0)</f>
      </c>
      <c r="CG218" s="65" t="str">
        <f>ROUND(MAX($CP218,$CV218),0)</f>
      </c>
      <c r="CH218"/>
      <c r="CI218" s="62"/>
      <c r="CJ218" s="65" t="str">
        <f>IF(SUM($CF218)=0,"",IF(SUM($CF218)=SUM($CG218),SUM($CF218),IF(UPPER($CH218)="MAX",$CG218,IF(UPPER($CH218)="CUSTOM",MIN(MAX(ROUND($CF218+$G218*($CI218),0),$CG218),$CF218),$CF218))))</f>
      </c>
      <c r="CK218" s="65" t="str">
        <f>ROUND(SUMIFS($CW218:$FS218,$CW$14:$FS$14,"*DSD*"),0)</f>
      </c>
      <c r="CL218" s="65" t="str">
        <f>MIN_DSD</f>
      </c>
      <c r="CM218" s="65" t="str">
        <f>COUNTIFS($CW$14:$FS$14,"*DSD*",$CW218:$FS218,"&gt;0")</f>
      </c>
      <c r="CN218"/>
      <c r="CO218" s="62"/>
      <c r="CP218" s="65" t="str">
        <f>IF(SUM($CK218)=0,"",IF(OR(SUM($CK218)=SUM($CL218),AND(SUM($CK218)=ROUND(SUM($G218)*(1-SUM($I218)),0),SUM($CQ218)=0)),SUM($CK218),IF(UPPER($CN218)="MAX",$CL218,IF(UPPER($CN218)="CUSTOM",MIN(MAX(ROUND($CK218+$G218*($CO218),0),$CL218),$CK218),$CK218))))</f>
      </c>
      <c r="CQ218" s="65" t="str">
        <f>ROUND(SUMIFS($CW218:$FS218,$CW$14:$FS$14,"*TA*"),0)</f>
      </c>
      <c r="CR218" s="65" t="str">
        <f>MIN_TA</f>
      </c>
      <c r="CS218" s="65" t="str">
        <f>COUNTIFS($CW$14:$FS$14,"*TA*",$CW218:$FS218,"&gt;0")</f>
      </c>
      <c r="CT218"/>
      <c r="CU218" s="62"/>
      <c r="CV218" s="65" t="str">
        <f>IF(SUM($CQ218)=0,"",IF(OR(SUM($CQ218)=SUM($CR218),AND(SUM($CQ218)=ROUND(SUM($G218)*(1-SUM($I218)),0),SUM($CK218)=0)),SUM($CQ218),IF(UPPER($CT218)="MAX",$CR218,IF(UPPER($CT218)="CUSTOM",MIN(MAX(ROUND($CQ218+$G218*($CU218),0),$CR218),$CQ218),$CQ218))))</f>
      </c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</row>
    <row r="219">
      <c r="A219" t="s">
        <v>146</v>
      </c>
      <c r="B219" t="s">
        <v>128</v>
      </c>
      <c r="C219"/>
      <c r="D219"/>
      <c r="E219" t="s">
        <v>96</v>
      </c>
      <c r="F219" t="str">
        <f>$A219&amp;IF($C219&lt;&gt;"","|"&amp;$C219,"")&amp;IF($D219&lt;&gt;"","|"&amp;$D219,"")&amp;IF($E219&lt;&gt;"","|"&amp;$E219,"")</f>
      </c>
      <c r="G219" s="65" t="n">
        <v>79</v>
      </c>
      <c r="H219" s="65" t="str">
        <f>SUM($CJ219,$CW219)</f>
      </c>
      <c r="I219" s="62"/>
      <c r="J219" s="62"/>
      <c r="K219" s="62"/>
      <c r="L219" s="62"/>
      <c r="M219" s="62"/>
      <c r="N219" s="62"/>
      <c r="O219" s="62"/>
      <c r="P219" s="62" t="n">
        <v>1</v>
      </c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 t="n">
        <v>1</v>
      </c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62"/>
      <c r="BQ219" s="62"/>
      <c r="BR219" s="62"/>
      <c r="BS219" s="62"/>
      <c r="BT219" s="62"/>
      <c r="BU219" s="62"/>
      <c r="BV219" s="62"/>
      <c r="BW219" s="62"/>
      <c r="BX219" s="62"/>
      <c r="BY219" s="62"/>
      <c r="BZ219" s="62"/>
      <c r="CA219" s="62"/>
      <c r="CB219" s="62"/>
      <c r="CC219" s="62"/>
      <c r="CD219" s="62"/>
      <c r="CE219" s="62"/>
      <c r="CF219" s="65" t="str">
        <f>ROUND(SUM($CP219,$CV219),0)</f>
      </c>
      <c r="CG219" s="65" t="str">
        <f>ROUND(MAX($CP219,$CV219),0)</f>
      </c>
      <c r="CH219"/>
      <c r="CI219" s="62"/>
      <c r="CJ219" s="65" t="str">
        <f>IF(SUM($CF219)=0,"",IF(SUM($CF219)=SUM($CG219),SUM($CF219),IF(UPPER($CH219)="MAX",$CG219,IF(UPPER($CH219)="CUSTOM",MIN(MAX(ROUND($CF219+$G219*($CI219),0),$CG219),$CF219),$CF219))))</f>
      </c>
      <c r="CK219" s="65" t="str">
        <f>ROUND(SUMIFS($CW219:$FS219,$CW$14:$FS$14,"*DSD*"),0)</f>
      </c>
      <c r="CL219" s="65" t="str">
        <f>MIN_DSD</f>
      </c>
      <c r="CM219" s="65" t="str">
        <f>COUNTIFS($CW$14:$FS$14,"*DSD*",$CW219:$FS219,"&gt;0")</f>
      </c>
      <c r="CN219" t="s">
        <v>55</v>
      </c>
      <c r="CO219" s="62" t="n">
        <v>-1</v>
      </c>
      <c r="CP219" s="65" t="str">
        <f>IF(SUM($CK219)=0,"",IF(OR(SUM($CK219)=SUM($CL219),AND(SUM($CK219)=ROUND(SUM($G219)*(1-SUM($I219)),0),SUM($CQ219)=0)),SUM($CK219),IF(UPPER($CN219)="MAX",$CL219,IF(UPPER($CN219)="CUSTOM",MIN(MAX(ROUND($CK219+$G219*($CO219),0),$CL219),$CK219),$CK219))))</f>
      </c>
      <c r="CQ219" s="65" t="str">
        <f>ROUND(SUMIFS($CW219:$FS219,$CW$14:$FS$14,"*TA*"),0)</f>
      </c>
      <c r="CR219" s="65" t="str">
        <f>MIN_TA</f>
      </c>
      <c r="CS219" s="65" t="str">
        <f>COUNTIFS($CW$14:$FS$14,"*TA*",$CW219:$FS219,"&gt;0")</f>
      </c>
      <c r="CT219"/>
      <c r="CU219" s="62"/>
      <c r="CV219" s="65" t="str">
        <f>IF(SUM($CQ219)=0,"",IF(OR(SUM($CQ219)=SUM($CR219),AND(SUM($CQ219)=ROUND(SUM($G219)*(1-SUM($I219)),0),SUM($CK219)=0)),SUM($CQ219),IF(UPPER($CT219)="MAX",$CR219,IF(UPPER($CT219)="CUSTOM",MIN(MAX(ROUND($CQ219+$G219*($CU219),0),$CR219),$CQ219),$CQ219))))</f>
      </c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</row>
    <row r="220">
      <c r="A220" t="s">
        <v>146</v>
      </c>
      <c r="B220" t="s">
        <v>128</v>
      </c>
      <c r="C220"/>
      <c r="D220"/>
      <c r="E220" t="s">
        <v>121</v>
      </c>
      <c r="F220" t="str">
        <f>$A220&amp;IF($C220&lt;&gt;"","|"&amp;$C220,"")&amp;IF($D220&lt;&gt;"","|"&amp;$D220,"")&amp;IF($E220&lt;&gt;"","|"&amp;$E220,"")</f>
      </c>
      <c r="G220" s="65" t="n">
        <v>48</v>
      </c>
      <c r="H220" s="65" t="str">
        <f>SUM($CJ220,$CW220)</f>
      </c>
      <c r="I220" s="62"/>
      <c r="J220" s="62"/>
      <c r="K220" s="62"/>
      <c r="L220" s="62"/>
      <c r="M220" s="62"/>
      <c r="N220" s="62"/>
      <c r="O220" s="62"/>
      <c r="P220" s="62" t="n">
        <v>1</v>
      </c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 t="n">
        <v>1</v>
      </c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  <c r="BP220" s="62"/>
      <c r="BQ220" s="62"/>
      <c r="BR220" s="62"/>
      <c r="BS220" s="62"/>
      <c r="BT220" s="62"/>
      <c r="BU220" s="62"/>
      <c r="BV220" s="62"/>
      <c r="BW220" s="62"/>
      <c r="BX220" s="62"/>
      <c r="BY220" s="62"/>
      <c r="BZ220" s="62"/>
      <c r="CA220" s="62"/>
      <c r="CB220" s="62"/>
      <c r="CC220" s="62"/>
      <c r="CD220" s="62"/>
      <c r="CE220" s="62"/>
      <c r="CF220" s="65" t="str">
        <f>ROUND(SUM($CP220,$CV220),0)</f>
      </c>
      <c r="CG220" s="65" t="str">
        <f>ROUND(MAX($CP220,$CV220),0)</f>
      </c>
      <c r="CH220"/>
      <c r="CI220" s="62"/>
      <c r="CJ220" s="65" t="str">
        <f>IF(SUM($CF220)=0,"",IF(SUM($CF220)=SUM($CG220),SUM($CF220),IF(UPPER($CH220)="MAX",$CG220,IF(UPPER($CH220)="CUSTOM",MIN(MAX(ROUND($CF220+$G220*($CI220),0),$CG220),$CF220),$CF220))))</f>
      </c>
      <c r="CK220" s="65" t="str">
        <f>ROUND(SUMIFS($CW220:$FS220,$CW$14:$FS$14,"*DSD*"),0)</f>
      </c>
      <c r="CL220" s="65" t="str">
        <f>MIN_DSD</f>
      </c>
      <c r="CM220" s="65" t="str">
        <f>COUNTIFS($CW$14:$FS$14,"*DSD*",$CW220:$FS220,"&gt;0")</f>
      </c>
      <c r="CN220" t="s">
        <v>55</v>
      </c>
      <c r="CO220" s="62" t="n">
        <v>-1</v>
      </c>
      <c r="CP220" s="65" t="str">
        <f>IF(SUM($CK220)=0,"",IF(OR(SUM($CK220)=SUM($CL220),AND(SUM($CK220)=ROUND(SUM($G220)*(1-SUM($I220)),0),SUM($CQ220)=0)),SUM($CK220),IF(UPPER($CN220)="MAX",$CL220,IF(UPPER($CN220)="CUSTOM",MIN(MAX(ROUND($CK220+$G220*($CO220),0),$CL220),$CK220),$CK220))))</f>
      </c>
      <c r="CQ220" s="65" t="str">
        <f>ROUND(SUMIFS($CW220:$FS220,$CW$14:$FS$14,"*TA*"),0)</f>
      </c>
      <c r="CR220" s="65" t="str">
        <f>MIN_TA</f>
      </c>
      <c r="CS220" s="65" t="str">
        <f>COUNTIFS($CW$14:$FS$14,"*TA*",$CW220:$FS220,"&gt;0")</f>
      </c>
      <c r="CT220"/>
      <c r="CU220" s="62"/>
      <c r="CV220" s="65" t="str">
        <f>IF(SUM($CQ220)=0,"",IF(OR(SUM($CQ220)=SUM($CR220),AND(SUM($CQ220)=ROUND(SUM($G220)*(1-SUM($I220)),0),SUM($CK220)=0)),SUM($CQ220),IF(UPPER($CT220)="MAX",$CR220,IF(UPPER($CT220)="CUSTOM",MIN(MAX(ROUND($CQ220+$G220*($CU220),0),$CR220),$CQ220),$CQ220))))</f>
      </c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</row>
    <row r="221">
      <c r="A221" t="s">
        <v>146</v>
      </c>
      <c r="B221" t="s">
        <v>129</v>
      </c>
      <c r="C221" t="s">
        <v>103</v>
      </c>
      <c r="D221" t="s">
        <v>99</v>
      </c>
      <c r="E221"/>
      <c r="F221" t="str">
        <f>$A221&amp;IF($C221&lt;&gt;"","|"&amp;$C221,"")&amp;IF($D221&lt;&gt;"","|"&amp;$D221,"")&amp;IF($E221&lt;&gt;"","|"&amp;$E221,"")</f>
      </c>
      <c r="G221" s="65" t="n">
        <v>25</v>
      </c>
      <c r="H221" s="65" t="str">
        <f>SUM($CJ221,$CW221)</f>
      </c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 t="n">
        <v>0.0704960835509138</v>
      </c>
      <c r="AD221" s="62"/>
      <c r="AE221" s="62"/>
      <c r="AF221" s="62" t="n">
        <v>0.929503916449086</v>
      </c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62"/>
      <c r="BU221" s="62"/>
      <c r="BV221" s="62"/>
      <c r="BW221" s="62"/>
      <c r="BX221" s="62"/>
      <c r="BY221" s="62"/>
      <c r="BZ221" s="62"/>
      <c r="CA221" s="62"/>
      <c r="CB221" s="62"/>
      <c r="CC221" s="62"/>
      <c r="CD221" s="62"/>
      <c r="CE221" s="62"/>
      <c r="CF221" s="65" t="str">
        <f>ROUND(SUM($CP221,$CV221),0)</f>
      </c>
      <c r="CG221" s="65" t="str">
        <f>ROUND(MAX($CP221,$CV221),0)</f>
      </c>
      <c r="CH221" t="s">
        <v>54</v>
      </c>
      <c r="CI221" s="62"/>
      <c r="CJ221" s="65" t="str">
        <f>IF(SUM($CF221)=0,"",IF(SUM($CF221)=SUM($CG221),SUM($CF221),IF(UPPER($CH221)="MAX",$CG221,IF(UPPER($CH221)="CUSTOM",MIN(MAX(ROUND($CF221+$G221*($CI221),0),$CG221),$CF221),$CF221))))</f>
      </c>
      <c r="CK221" s="65" t="str">
        <f>ROUND(SUMIFS($CW221:$FS221,$CW$14:$FS$14,"*DSD*"),0)</f>
      </c>
      <c r="CL221" s="65" t="str">
        <f>MIN_DSD</f>
      </c>
      <c r="CM221" s="65" t="str">
        <f>COUNTIFS($CW$14:$FS$14,"*DSD*",$CW221:$FS221,"&gt;0")</f>
      </c>
      <c r="CN221"/>
      <c r="CO221" s="62"/>
      <c r="CP221" s="65" t="str">
        <f>IF(SUM($CK221)=0,"",IF(OR(SUM($CK221)=SUM($CL221),AND(SUM($CK221)=ROUND(SUM($G221)*(1-SUM($I221)),0),SUM($CQ221)=0)),SUM($CK221),IF(UPPER($CN221)="MAX",$CL221,IF(UPPER($CN221)="CUSTOM",MIN(MAX(ROUND($CK221+$G221*($CO221),0),$CL221),$CK221),$CK221))))</f>
      </c>
      <c r="CQ221" s="65" t="str">
        <f>ROUND(SUMIFS($CW221:$FS221,$CW$14:$FS$14,"*TA*"),0)</f>
      </c>
      <c r="CR221" s="65" t="str">
        <f>MIN_TA</f>
      </c>
      <c r="CS221" s="65" t="str">
        <f>COUNTIFS($CW$14:$FS$14,"*TA*",$CW221:$FS221,"&gt;0")</f>
      </c>
      <c r="CT221"/>
      <c r="CU221" s="62"/>
      <c r="CV221" s="65" t="str">
        <f>IF(SUM($CQ221)=0,"",IF(OR(SUM($CQ221)=SUM($CR221),AND(SUM($CQ221)=ROUND(SUM($G221)*(1-SUM($I221)),0),SUM($CK221)=0)),SUM($CQ221),IF(UPPER($CT221)="MAX",$CR221,IF(UPPER($CT221)="CUSTOM",MIN(MAX(ROUND($CQ221+$G221*($CU221),0),$CR221),$CQ221),$CQ221))))</f>
      </c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/>
      <c r="FS221" s="65"/>
    </row>
    <row r="222">
      <c r="A222" t="s">
        <v>146</v>
      </c>
      <c r="B222" t="s">
        <v>129</v>
      </c>
      <c r="C222" t="s">
        <v>103</v>
      </c>
      <c r="D222" t="s">
        <v>100</v>
      </c>
      <c r="E222"/>
      <c r="F222" t="str">
        <f>$A222&amp;IF($C222&lt;&gt;"","|"&amp;$C222,"")&amp;IF($D222&lt;&gt;"","|"&amp;$D222,"")&amp;IF($E222&lt;&gt;"","|"&amp;$E222,"")</f>
      </c>
      <c r="G222" s="65" t="n">
        <v>25</v>
      </c>
      <c r="H222" s="65" t="str">
        <f>SUM($CJ222,$CW222)</f>
      </c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 t="n">
        <v>0.0697674418604651</v>
      </c>
      <c r="AD222" s="62"/>
      <c r="AE222" s="62"/>
      <c r="AF222" s="62" t="n">
        <v>0.930232558139535</v>
      </c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  <c r="BP222" s="62"/>
      <c r="BQ222" s="62"/>
      <c r="BR222" s="62"/>
      <c r="BS222" s="62"/>
      <c r="BT222" s="62"/>
      <c r="BU222" s="62"/>
      <c r="BV222" s="62"/>
      <c r="BW222" s="62"/>
      <c r="BX222" s="62"/>
      <c r="BY222" s="62"/>
      <c r="BZ222" s="62"/>
      <c r="CA222" s="62"/>
      <c r="CB222" s="62"/>
      <c r="CC222" s="62"/>
      <c r="CD222" s="62"/>
      <c r="CE222" s="62"/>
      <c r="CF222" s="65" t="str">
        <f>ROUND(SUM($CP222,$CV222),0)</f>
      </c>
      <c r="CG222" s="65" t="str">
        <f>ROUND(MAX($CP222,$CV222),0)</f>
      </c>
      <c r="CH222" t="s">
        <v>54</v>
      </c>
      <c r="CI222" s="62"/>
      <c r="CJ222" s="65" t="str">
        <f>IF(SUM($CF222)=0,"",IF(SUM($CF222)=SUM($CG222),SUM($CF222),IF(UPPER($CH222)="MAX",$CG222,IF(UPPER($CH222)="CUSTOM",MIN(MAX(ROUND($CF222+$G222*($CI222),0),$CG222),$CF222),$CF222))))</f>
      </c>
      <c r="CK222" s="65" t="str">
        <f>ROUND(SUMIFS($CW222:$FS222,$CW$14:$FS$14,"*DSD*"),0)</f>
      </c>
      <c r="CL222" s="65" t="str">
        <f>MIN_DSD</f>
      </c>
      <c r="CM222" s="65" t="str">
        <f>COUNTIFS($CW$14:$FS$14,"*DSD*",$CW222:$FS222,"&gt;0")</f>
      </c>
      <c r="CN222"/>
      <c r="CO222" s="62"/>
      <c r="CP222" s="65" t="str">
        <f>IF(SUM($CK222)=0,"",IF(OR(SUM($CK222)=SUM($CL222),AND(SUM($CK222)=ROUND(SUM($G222)*(1-SUM($I222)),0),SUM($CQ222)=0)),SUM($CK222),IF(UPPER($CN222)="MAX",$CL222,IF(UPPER($CN222)="CUSTOM",MIN(MAX(ROUND($CK222+$G222*($CO222),0),$CL222),$CK222),$CK222))))</f>
      </c>
      <c r="CQ222" s="65" t="str">
        <f>ROUND(SUMIFS($CW222:$FS222,$CW$14:$FS$14,"*TA*"),0)</f>
      </c>
      <c r="CR222" s="65" t="str">
        <f>MIN_TA</f>
      </c>
      <c r="CS222" s="65" t="str">
        <f>COUNTIFS($CW$14:$FS$14,"*TA*",$CW222:$FS222,"&gt;0")</f>
      </c>
      <c r="CT222"/>
      <c r="CU222" s="62"/>
      <c r="CV222" s="65" t="str">
        <f>IF(SUM($CQ222)=0,"",IF(OR(SUM($CQ222)=SUM($CR222),AND(SUM($CQ222)=ROUND(SUM($G222)*(1-SUM($I222)),0),SUM($CK222)=0)),SUM($CQ222),IF(UPPER($CT222)="MAX",$CR222,IF(UPPER($CT222)="CUSTOM",MIN(MAX(ROUND($CQ222+$G222*($CU222),0),$CR222),$CQ222),$CQ222))))</f>
      </c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/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/>
      <c r="FS222" s="65"/>
    </row>
    <row r="223">
      <c r="A223" t="s">
        <v>146</v>
      </c>
      <c r="B223" t="s">
        <v>129</v>
      </c>
      <c r="C223" t="s">
        <v>123</v>
      </c>
      <c r="D223" t="s">
        <v>99</v>
      </c>
      <c r="E223"/>
      <c r="F223" t="str">
        <f>$A223&amp;IF($C223&lt;&gt;"","|"&amp;$C223,"")&amp;IF($D223&lt;&gt;"","|"&amp;$D223,"")&amp;IF($E223&lt;&gt;"","|"&amp;$E223,"")</f>
      </c>
      <c r="G223" s="65" t="n">
        <v>3</v>
      </c>
      <c r="H223" s="65" t="str">
        <f>SUM($CJ223,$CW223)</f>
      </c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 t="n">
        <v>1</v>
      </c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62"/>
      <c r="BU223" s="62"/>
      <c r="BV223" s="62"/>
      <c r="BW223" s="62"/>
      <c r="BX223" s="62"/>
      <c r="BY223" s="62"/>
      <c r="BZ223" s="62"/>
      <c r="CA223" s="62"/>
      <c r="CB223" s="62"/>
      <c r="CC223" s="62"/>
      <c r="CD223" s="62"/>
      <c r="CE223" s="62"/>
      <c r="CF223" s="65" t="str">
        <f>ROUND(SUM($CP223,$CV223),0)</f>
      </c>
      <c r="CG223" s="65" t="str">
        <f>ROUND(MAX($CP223,$CV223),0)</f>
      </c>
      <c r="CH223"/>
      <c r="CI223" s="62"/>
      <c r="CJ223" s="65" t="str">
        <f>IF(SUM($CF223)=0,"",IF(SUM($CF223)=SUM($CG223),SUM($CF223),IF(UPPER($CH223)="MAX",$CG223,IF(UPPER($CH223)="CUSTOM",MIN(MAX(ROUND($CF223+$G223*($CI223),0),$CG223),$CF223),$CF223))))</f>
      </c>
      <c r="CK223" s="65" t="str">
        <f>ROUND(SUMIFS($CW223:$FS223,$CW$14:$FS$14,"*DSD*"),0)</f>
      </c>
      <c r="CL223" s="65" t="str">
        <f>MIN_DSD</f>
      </c>
      <c r="CM223" s="65" t="str">
        <f>COUNTIFS($CW$14:$FS$14,"*DSD*",$CW223:$FS223,"&gt;0")</f>
      </c>
      <c r="CN223"/>
      <c r="CO223" s="62"/>
      <c r="CP223" s="65" t="str">
        <f>IF(SUM($CK223)=0,"",IF(OR(SUM($CK223)=SUM($CL223),AND(SUM($CK223)=ROUND(SUM($G223)*(1-SUM($I223)),0),SUM($CQ223)=0)),SUM($CK223),IF(UPPER($CN223)="MAX",$CL223,IF(UPPER($CN223)="CUSTOM",MIN(MAX(ROUND($CK223+$G223*($CO223),0),$CL223),$CK223),$CK223))))</f>
      </c>
      <c r="CQ223" s="65" t="str">
        <f>ROUND(SUMIFS($CW223:$FS223,$CW$14:$FS$14,"*TA*"),0)</f>
      </c>
      <c r="CR223" s="65" t="str">
        <f>MIN_TA</f>
      </c>
      <c r="CS223" s="65" t="str">
        <f>COUNTIFS($CW$14:$FS$14,"*TA*",$CW223:$FS223,"&gt;0")</f>
      </c>
      <c r="CT223"/>
      <c r="CU223" s="62"/>
      <c r="CV223" s="65" t="str">
        <f>IF(SUM($CQ223)=0,"",IF(OR(SUM($CQ223)=SUM($CR223),AND(SUM($CQ223)=ROUND(SUM($G223)*(1-SUM($I223)),0),SUM($CK223)=0)),SUM($CQ223),IF(UPPER($CT223)="MAX",$CR223,IF(UPPER($CT223)="CUSTOM",MIN(MAX(ROUND($CQ223+$G223*($CU223),0),$CR223),$CQ223),$CQ223))))</f>
      </c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5"/>
      <c r="DV223" s="65"/>
      <c r="DW223" s="65"/>
      <c r="DX223" s="65"/>
      <c r="DY223" s="65"/>
      <c r="DZ223" s="65"/>
      <c r="EA223" s="65"/>
      <c r="EB223" s="65"/>
      <c r="EC223" s="65"/>
      <c r="ED223" s="65"/>
      <c r="EE223" s="65"/>
      <c r="EF223" s="65"/>
      <c r="EG223" s="65"/>
      <c r="EH223" s="65"/>
      <c r="EI223" s="65"/>
      <c r="EJ223" s="65"/>
      <c r="EK223" s="65"/>
      <c r="EL223" s="65"/>
      <c r="EM223" s="65"/>
      <c r="EN223" s="65"/>
      <c r="EO223" s="65"/>
      <c r="EP223" s="65"/>
      <c r="EQ223" s="65"/>
      <c r="ER223" s="65"/>
      <c r="ES223" s="65"/>
      <c r="ET223" s="65"/>
      <c r="EU223" s="65"/>
      <c r="EV223" s="65"/>
      <c r="EW223" s="65"/>
      <c r="EX223" s="65"/>
      <c r="EY223" s="65"/>
      <c r="EZ223" s="65"/>
      <c r="FA223" s="65"/>
      <c r="FB223" s="65"/>
      <c r="FC223" s="65"/>
      <c r="FD223" s="65"/>
      <c r="FE223" s="65"/>
      <c r="FF223" s="65"/>
      <c r="FG223" s="65"/>
      <c r="FH223" s="65"/>
      <c r="FI223" s="65"/>
      <c r="FJ223" s="65"/>
      <c r="FK223" s="65"/>
      <c r="FL223" s="65"/>
      <c r="FM223" s="65"/>
      <c r="FN223" s="65"/>
      <c r="FO223" s="65"/>
      <c r="FP223" s="65"/>
      <c r="FQ223" s="65"/>
      <c r="FR223" s="65"/>
      <c r="FS223" s="65"/>
    </row>
    <row r="224">
      <c r="A224" t="s">
        <v>146</v>
      </c>
      <c r="B224" t="s">
        <v>129</v>
      </c>
      <c r="C224" t="s">
        <v>123</v>
      </c>
      <c r="D224" t="s">
        <v>100</v>
      </c>
      <c r="E224"/>
      <c r="F224" t="str">
        <f>$A224&amp;IF($C224&lt;&gt;"","|"&amp;$C224,"")&amp;IF($D224&lt;&gt;"","|"&amp;$D224,"")&amp;IF($E224&lt;&gt;"","|"&amp;$E224,"")</f>
      </c>
      <c r="G224" s="65" t="n">
        <v>3</v>
      </c>
      <c r="H224" s="65" t="str">
        <f>SUM($CJ224,$CW224)</f>
      </c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 t="n">
        <v>1</v>
      </c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  <c r="BP224" s="62"/>
      <c r="BQ224" s="62"/>
      <c r="BR224" s="62"/>
      <c r="BS224" s="62"/>
      <c r="BT224" s="62"/>
      <c r="BU224" s="62"/>
      <c r="BV224" s="62"/>
      <c r="BW224" s="62"/>
      <c r="BX224" s="62"/>
      <c r="BY224" s="62"/>
      <c r="BZ224" s="62"/>
      <c r="CA224" s="62"/>
      <c r="CB224" s="62"/>
      <c r="CC224" s="62"/>
      <c r="CD224" s="62"/>
      <c r="CE224" s="62"/>
      <c r="CF224" s="65" t="str">
        <f>ROUND(SUM($CP224,$CV224),0)</f>
      </c>
      <c r="CG224" s="65" t="str">
        <f>ROUND(MAX($CP224,$CV224),0)</f>
      </c>
      <c r="CH224"/>
      <c r="CI224" s="62"/>
      <c r="CJ224" s="65" t="str">
        <f>IF(SUM($CF224)=0,"",IF(SUM($CF224)=SUM($CG224),SUM($CF224),IF(UPPER($CH224)="MAX",$CG224,IF(UPPER($CH224)="CUSTOM",MIN(MAX(ROUND($CF224+$G224*($CI224),0),$CG224),$CF224),$CF224))))</f>
      </c>
      <c r="CK224" s="65" t="str">
        <f>ROUND(SUMIFS($CW224:$FS224,$CW$14:$FS$14,"*DSD*"),0)</f>
      </c>
      <c r="CL224" s="65" t="str">
        <f>MIN_DSD</f>
      </c>
      <c r="CM224" s="65" t="str">
        <f>COUNTIFS($CW$14:$FS$14,"*DSD*",$CW224:$FS224,"&gt;0")</f>
      </c>
      <c r="CN224"/>
      <c r="CO224" s="62"/>
      <c r="CP224" s="65" t="str">
        <f>IF(SUM($CK224)=0,"",IF(OR(SUM($CK224)=SUM($CL224),AND(SUM($CK224)=ROUND(SUM($G224)*(1-SUM($I224)),0),SUM($CQ224)=0)),SUM($CK224),IF(UPPER($CN224)="MAX",$CL224,IF(UPPER($CN224)="CUSTOM",MIN(MAX(ROUND($CK224+$G224*($CO224),0),$CL224),$CK224),$CK224))))</f>
      </c>
      <c r="CQ224" s="65" t="str">
        <f>ROUND(SUMIFS($CW224:$FS224,$CW$14:$FS$14,"*TA*"),0)</f>
      </c>
      <c r="CR224" s="65" t="str">
        <f>MIN_TA</f>
      </c>
      <c r="CS224" s="65" t="str">
        <f>COUNTIFS($CW$14:$FS$14,"*TA*",$CW224:$FS224,"&gt;0")</f>
      </c>
      <c r="CT224"/>
      <c r="CU224" s="62"/>
      <c r="CV224" s="65" t="str">
        <f>IF(SUM($CQ224)=0,"",IF(OR(SUM($CQ224)=SUM($CR224),AND(SUM($CQ224)=ROUND(SUM($G224)*(1-SUM($I224)),0),SUM($CK224)=0)),SUM($CQ224),IF(UPPER($CT224)="MAX",$CR224,IF(UPPER($CT224)="CUSTOM",MIN(MAX(ROUND($CQ224+$G224*($CU224),0),$CR224),$CQ224),$CQ224))))</f>
      </c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</row>
    <row r="225">
      <c r="A225" t="s">
        <v>146</v>
      </c>
      <c r="B225" t="s">
        <v>130</v>
      </c>
      <c r="C225" t="s">
        <v>114</v>
      </c>
      <c r="D225" t="s">
        <v>99</v>
      </c>
      <c r="E225"/>
      <c r="F225" t="str">
        <f>$A225&amp;IF($C225&lt;&gt;"","|"&amp;$C225,"")&amp;IF($D225&lt;&gt;"","|"&amp;$D225,"")&amp;IF($E225&lt;&gt;"","|"&amp;$E225,"")</f>
      </c>
      <c r="G225" s="65" t="n">
        <v>1</v>
      </c>
      <c r="H225" s="65" t="str">
        <f>SUM($CJ225,$CW225)</f>
      </c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 t="n">
        <v>0.0687772925764192</v>
      </c>
      <c r="AD225" s="62"/>
      <c r="AE225" s="62"/>
      <c r="AF225" s="62" t="n">
        <v>0.931222707423581</v>
      </c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62"/>
      <c r="BW225" s="62"/>
      <c r="BX225" s="62"/>
      <c r="BY225" s="62"/>
      <c r="BZ225" s="62"/>
      <c r="CA225" s="62"/>
      <c r="CB225" s="62"/>
      <c r="CC225" s="62"/>
      <c r="CD225" s="62"/>
      <c r="CE225" s="62"/>
      <c r="CF225" s="65" t="str">
        <f>ROUND(SUM($CP225,$CV225),0)</f>
      </c>
      <c r="CG225" s="65" t="str">
        <f>ROUND(MAX($CP225,$CV225),0)</f>
      </c>
      <c r="CH225" t="s">
        <v>54</v>
      </c>
      <c r="CI225" s="62"/>
      <c r="CJ225" s="65" t="str">
        <f>IF(SUM($CF225)=0,"",IF(SUM($CF225)=SUM($CG225),SUM($CF225),IF(UPPER($CH225)="MAX",$CG225,IF(UPPER($CH225)="CUSTOM",MIN(MAX(ROUND($CF225+$G225*($CI225),0),$CG225),$CF225),$CF225))))</f>
      </c>
      <c r="CK225" s="65" t="str">
        <f>ROUND(SUMIFS($CW225:$FS225,$CW$14:$FS$14,"*DSD*"),0)</f>
      </c>
      <c r="CL225" s="65" t="str">
        <f>MIN_DSD</f>
      </c>
      <c r="CM225" s="65" t="str">
        <f>COUNTIFS($CW$14:$FS$14,"*DSD*",$CW225:$FS225,"&gt;0")</f>
      </c>
      <c r="CN225"/>
      <c r="CO225" s="62"/>
      <c r="CP225" s="65" t="str">
        <f>IF(SUM($CK225)=0,"",IF(OR(SUM($CK225)=SUM($CL225),AND(SUM($CK225)=ROUND(SUM($G225)*(1-SUM($I225)),0),SUM($CQ225)=0)),SUM($CK225),IF(UPPER($CN225)="MAX",$CL225,IF(UPPER($CN225)="CUSTOM",MIN(MAX(ROUND($CK225+$G225*($CO225),0),$CL225),$CK225),$CK225))))</f>
      </c>
      <c r="CQ225" s="65" t="str">
        <f>ROUND(SUMIFS($CW225:$FS225,$CW$14:$FS$14,"*TA*"),0)</f>
      </c>
      <c r="CR225" s="65" t="str">
        <f>MIN_TA</f>
      </c>
      <c r="CS225" s="65" t="str">
        <f>COUNTIFS($CW$14:$FS$14,"*TA*",$CW225:$FS225,"&gt;0")</f>
      </c>
      <c r="CT225"/>
      <c r="CU225" s="62"/>
      <c r="CV225" s="65" t="str">
        <f>IF(SUM($CQ225)=0,"",IF(OR(SUM($CQ225)=SUM($CR225),AND(SUM($CQ225)=ROUND(SUM($G225)*(1-SUM($I225)),0),SUM($CK225)=0)),SUM($CQ225),IF(UPPER($CT225)="MAX",$CR225,IF(UPPER($CT225)="CUSTOM",MIN(MAX(ROUND($CQ225+$G225*($CU225),0),$CR225),$CQ225),$CQ225))))</f>
      </c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</row>
    <row r="226">
      <c r="A226" t="s">
        <v>146</v>
      </c>
      <c r="B226" t="s">
        <v>130</v>
      </c>
      <c r="C226" t="s">
        <v>114</v>
      </c>
      <c r="D226" t="s">
        <v>100</v>
      </c>
      <c r="E226"/>
      <c r="F226" t="str">
        <f>$A226&amp;IF($C226&lt;&gt;"","|"&amp;$C226,"")&amp;IF($D226&lt;&gt;"","|"&amp;$D226,"")&amp;IF($E226&lt;&gt;"","|"&amp;$E226,"")</f>
      </c>
      <c r="G226" s="65" t="n">
        <v>5</v>
      </c>
      <c r="H226" s="65" t="str">
        <f>SUM($CJ226,$CW226)</f>
      </c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 t="n">
        <v>0.0687022900763359</v>
      </c>
      <c r="AD226" s="62"/>
      <c r="AE226" s="62"/>
      <c r="AF226" s="62" t="n">
        <v>0.931297709923664</v>
      </c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  <c r="BP226" s="62"/>
      <c r="BQ226" s="62"/>
      <c r="BR226" s="62"/>
      <c r="BS226" s="62"/>
      <c r="BT226" s="62"/>
      <c r="BU226" s="62"/>
      <c r="BV226" s="62"/>
      <c r="BW226" s="62"/>
      <c r="BX226" s="62"/>
      <c r="BY226" s="62"/>
      <c r="BZ226" s="62"/>
      <c r="CA226" s="62"/>
      <c r="CB226" s="62"/>
      <c r="CC226" s="62"/>
      <c r="CD226" s="62"/>
      <c r="CE226" s="62"/>
      <c r="CF226" s="65" t="str">
        <f>ROUND(SUM($CP226,$CV226),0)</f>
      </c>
      <c r="CG226" s="65" t="str">
        <f>ROUND(MAX($CP226,$CV226),0)</f>
      </c>
      <c r="CH226" t="s">
        <v>54</v>
      </c>
      <c r="CI226" s="62"/>
      <c r="CJ226" s="65" t="str">
        <f>IF(SUM($CF226)=0,"",IF(SUM($CF226)=SUM($CG226),SUM($CF226),IF(UPPER($CH226)="MAX",$CG226,IF(UPPER($CH226)="CUSTOM",MIN(MAX(ROUND($CF226+$G226*($CI226),0),$CG226),$CF226),$CF226))))</f>
      </c>
      <c r="CK226" s="65" t="str">
        <f>ROUND(SUMIFS($CW226:$FS226,$CW$14:$FS$14,"*DSD*"),0)</f>
      </c>
      <c r="CL226" s="65" t="str">
        <f>MIN_DSD</f>
      </c>
      <c r="CM226" s="65" t="str">
        <f>COUNTIFS($CW$14:$FS$14,"*DSD*",$CW226:$FS226,"&gt;0")</f>
      </c>
      <c r="CN226"/>
      <c r="CO226" s="62"/>
      <c r="CP226" s="65" t="str">
        <f>IF(SUM($CK226)=0,"",IF(OR(SUM($CK226)=SUM($CL226),AND(SUM($CK226)=ROUND(SUM($G226)*(1-SUM($I226)),0),SUM($CQ226)=0)),SUM($CK226),IF(UPPER($CN226)="MAX",$CL226,IF(UPPER($CN226)="CUSTOM",MIN(MAX(ROUND($CK226+$G226*($CO226),0),$CL226),$CK226),$CK226))))</f>
      </c>
      <c r="CQ226" s="65" t="str">
        <f>ROUND(SUMIFS($CW226:$FS226,$CW$14:$FS$14,"*TA*"),0)</f>
      </c>
      <c r="CR226" s="65" t="str">
        <f>MIN_TA</f>
      </c>
      <c r="CS226" s="65" t="str">
        <f>COUNTIFS($CW$14:$FS$14,"*TA*",$CW226:$FS226,"&gt;0")</f>
      </c>
      <c r="CT226"/>
      <c r="CU226" s="62"/>
      <c r="CV226" s="65" t="str">
        <f>IF(SUM($CQ226)=0,"",IF(OR(SUM($CQ226)=SUM($CR226),AND(SUM($CQ226)=ROUND(SUM($G226)*(1-SUM($I226)),0),SUM($CK226)=0)),SUM($CQ226),IF(UPPER($CT226)="MAX",$CR226,IF(UPPER($CT226)="CUSTOM",MIN(MAX(ROUND($CQ226+$G226*($CU226),0),$CR226),$CQ226),$CQ226))))</f>
      </c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</row>
    <row r="227">
      <c r="A227" t="s">
        <v>146</v>
      </c>
      <c r="B227" t="s">
        <v>131</v>
      </c>
      <c r="C227" t="s">
        <v>114</v>
      </c>
      <c r="D227" t="s">
        <v>99</v>
      </c>
      <c r="E227"/>
      <c r="F227" t="str">
        <f>$A227&amp;IF($C227&lt;&gt;"","|"&amp;$C227,"")&amp;IF($D227&lt;&gt;"","|"&amp;$D227,"")&amp;IF($E227&lt;&gt;"","|"&amp;$E227,"")</f>
      </c>
      <c r="G227" s="65" t="n">
        <v>4</v>
      </c>
      <c r="H227" s="65" t="str">
        <f>SUM($CJ227,$CW227)</f>
      </c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 t="n">
        <v>0.1</v>
      </c>
      <c r="AD227" s="62"/>
      <c r="AE227" s="62"/>
      <c r="AF227" s="62" t="n">
        <v>0.9</v>
      </c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62"/>
      <c r="BU227" s="62"/>
      <c r="BV227" s="62"/>
      <c r="BW227" s="62"/>
      <c r="BX227" s="62"/>
      <c r="BY227" s="62"/>
      <c r="BZ227" s="62"/>
      <c r="CA227" s="62"/>
      <c r="CB227" s="62"/>
      <c r="CC227" s="62"/>
      <c r="CD227" s="62"/>
      <c r="CE227" s="62"/>
      <c r="CF227" s="65" t="str">
        <f>ROUND(SUM($CP227,$CV227),0)</f>
      </c>
      <c r="CG227" s="65" t="str">
        <f>ROUND(MAX($CP227,$CV227),0)</f>
      </c>
      <c r="CH227" t="s">
        <v>54</v>
      </c>
      <c r="CI227" s="62"/>
      <c r="CJ227" s="65" t="str">
        <f>IF(SUM($CF227)=0,"",IF(SUM($CF227)=SUM($CG227),SUM($CF227),IF(UPPER($CH227)="MAX",$CG227,IF(UPPER($CH227)="CUSTOM",MIN(MAX(ROUND($CF227+$G227*($CI227),0),$CG227),$CF227),$CF227))))</f>
      </c>
      <c r="CK227" s="65" t="str">
        <f>ROUND(SUMIFS($CW227:$FS227,$CW$14:$FS$14,"*DSD*"),0)</f>
      </c>
      <c r="CL227" s="65" t="str">
        <f>MIN_DSD</f>
      </c>
      <c r="CM227" s="65" t="str">
        <f>COUNTIFS($CW$14:$FS$14,"*DSD*",$CW227:$FS227,"&gt;0")</f>
      </c>
      <c r="CN227"/>
      <c r="CO227" s="62"/>
      <c r="CP227" s="65" t="str">
        <f>IF(SUM($CK227)=0,"",IF(OR(SUM($CK227)=SUM($CL227),AND(SUM($CK227)=ROUND(SUM($G227)*(1-SUM($I227)),0),SUM($CQ227)=0)),SUM($CK227),IF(UPPER($CN227)="MAX",$CL227,IF(UPPER($CN227)="CUSTOM",MIN(MAX(ROUND($CK227+$G227*($CO227),0),$CL227),$CK227),$CK227))))</f>
      </c>
      <c r="CQ227" s="65" t="str">
        <f>ROUND(SUMIFS($CW227:$FS227,$CW$14:$FS$14,"*TA*"),0)</f>
      </c>
      <c r="CR227" s="65" t="str">
        <f>MIN_TA</f>
      </c>
      <c r="CS227" s="65" t="str">
        <f>COUNTIFS($CW$14:$FS$14,"*TA*",$CW227:$FS227,"&gt;0")</f>
      </c>
      <c r="CT227"/>
      <c r="CU227" s="62"/>
      <c r="CV227" s="65" t="str">
        <f>IF(SUM($CQ227)=0,"",IF(OR(SUM($CQ227)=SUM($CR227),AND(SUM($CQ227)=ROUND(SUM($G227)*(1-SUM($I227)),0),SUM($CK227)=0)),SUM($CQ227),IF(UPPER($CT227)="MAX",$CR227,IF(UPPER($CT227)="CUSTOM",MIN(MAX(ROUND($CQ227+$G227*($CU227),0),$CR227),$CQ227),$CQ227))))</f>
      </c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</row>
    <row r="228">
      <c r="A228" t="s">
        <v>146</v>
      </c>
      <c r="B228" t="s">
        <v>131</v>
      </c>
      <c r="C228" t="s">
        <v>114</v>
      </c>
      <c r="D228" t="s">
        <v>100</v>
      </c>
      <c r="E228"/>
      <c r="F228" t="str">
        <f>$A228&amp;IF($C228&lt;&gt;"","|"&amp;$C228,"")&amp;IF($D228&lt;&gt;"","|"&amp;$D228,"")&amp;IF($E228&lt;&gt;"","|"&amp;$E228,"")</f>
      </c>
      <c r="G228" s="65" t="n">
        <v>4</v>
      </c>
      <c r="H228" s="65" t="str">
        <f>SUM($CJ228,$CW228)</f>
      </c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 t="n">
        <v>0.0625</v>
      </c>
      <c r="AD228" s="62"/>
      <c r="AE228" s="62"/>
      <c r="AF228" s="62" t="n">
        <v>0.9375</v>
      </c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  <c r="BP228" s="62"/>
      <c r="BQ228" s="62"/>
      <c r="BR228" s="62"/>
      <c r="BS228" s="62"/>
      <c r="BT228" s="62"/>
      <c r="BU228" s="62"/>
      <c r="BV228" s="62"/>
      <c r="BW228" s="62"/>
      <c r="BX228" s="62"/>
      <c r="BY228" s="62"/>
      <c r="BZ228" s="62"/>
      <c r="CA228" s="62"/>
      <c r="CB228" s="62"/>
      <c r="CC228" s="62"/>
      <c r="CD228" s="62"/>
      <c r="CE228" s="62"/>
      <c r="CF228" s="65" t="str">
        <f>ROUND(SUM($CP228,$CV228),0)</f>
      </c>
      <c r="CG228" s="65" t="str">
        <f>ROUND(MAX($CP228,$CV228),0)</f>
      </c>
      <c r="CH228" t="s">
        <v>54</v>
      </c>
      <c r="CI228" s="62"/>
      <c r="CJ228" s="65" t="str">
        <f>IF(SUM($CF228)=0,"",IF(SUM($CF228)=SUM($CG228),SUM($CF228),IF(UPPER($CH228)="MAX",$CG228,IF(UPPER($CH228)="CUSTOM",MIN(MAX(ROUND($CF228+$G228*($CI228),0),$CG228),$CF228),$CF228))))</f>
      </c>
      <c r="CK228" s="65" t="str">
        <f>ROUND(SUMIFS($CW228:$FS228,$CW$14:$FS$14,"*DSD*"),0)</f>
      </c>
      <c r="CL228" s="65" t="str">
        <f>MIN_DSD</f>
      </c>
      <c r="CM228" s="65" t="str">
        <f>COUNTIFS($CW$14:$FS$14,"*DSD*",$CW228:$FS228,"&gt;0")</f>
      </c>
      <c r="CN228"/>
      <c r="CO228" s="62"/>
      <c r="CP228" s="65" t="str">
        <f>IF(SUM($CK228)=0,"",IF(OR(SUM($CK228)=SUM($CL228),AND(SUM($CK228)=ROUND(SUM($G228)*(1-SUM($I228)),0),SUM($CQ228)=0)),SUM($CK228),IF(UPPER($CN228)="MAX",$CL228,IF(UPPER($CN228)="CUSTOM",MIN(MAX(ROUND($CK228+$G228*($CO228),0),$CL228),$CK228),$CK228))))</f>
      </c>
      <c r="CQ228" s="65" t="str">
        <f>ROUND(SUMIFS($CW228:$FS228,$CW$14:$FS$14,"*TA*"),0)</f>
      </c>
      <c r="CR228" s="65" t="str">
        <f>MIN_TA</f>
      </c>
      <c r="CS228" s="65" t="str">
        <f>COUNTIFS($CW$14:$FS$14,"*TA*",$CW228:$FS228,"&gt;0")</f>
      </c>
      <c r="CT228"/>
      <c r="CU228" s="62"/>
      <c r="CV228" s="65" t="str">
        <f>IF(SUM($CQ228)=0,"",IF(OR(SUM($CQ228)=SUM($CR228),AND(SUM($CQ228)=ROUND(SUM($G228)*(1-SUM($I228)),0),SUM($CK228)=0)),SUM($CQ228),IF(UPPER($CT228)="MAX",$CR228,IF(UPPER($CT228)="CUSTOM",MIN(MAX(ROUND($CQ228+$G228*($CU228),0),$CR228),$CQ228),$CQ228))))</f>
      </c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/>
      <c r="EO228" s="65"/>
      <c r="EP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/>
      <c r="FS228" s="65"/>
    </row>
    <row r="229">
      <c r="A229" t="s">
        <v>147</v>
      </c>
      <c r="B229" t="s">
        <v>95</v>
      </c>
      <c r="C229"/>
      <c r="D229"/>
      <c r="E229" t="s">
        <v>96</v>
      </c>
      <c r="F229" t="str">
        <f>$A229&amp;IF($C229&lt;&gt;"","|"&amp;$C229,"")&amp;IF($D229&lt;&gt;"","|"&amp;$D229,"")&amp;IF($E229&lt;&gt;"","|"&amp;$E229,"")</f>
      </c>
      <c r="G229" s="65" t="n">
        <v>2</v>
      </c>
      <c r="H229" s="65" t="str">
        <f>SUM($CJ229,$CW229)</f>
      </c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  <c r="BP229" s="62"/>
      <c r="BQ229" s="62"/>
      <c r="BR229" s="62"/>
      <c r="BS229" s="62"/>
      <c r="BT229" s="62"/>
      <c r="BU229" s="62"/>
      <c r="BV229" s="62"/>
      <c r="BW229" s="62"/>
      <c r="BX229" s="62"/>
      <c r="BY229" s="62"/>
      <c r="BZ229" s="62"/>
      <c r="CA229" s="62"/>
      <c r="CB229" s="62"/>
      <c r="CC229" s="62"/>
      <c r="CD229" s="62"/>
      <c r="CE229" s="62"/>
      <c r="CF229" s="65" t="str">
        <f>ROUND(SUM($CP229,$CV229),0)</f>
      </c>
      <c r="CG229" s="65" t="str">
        <f>ROUND(MAX($CP229,$CV229),0)</f>
      </c>
      <c r="CH229"/>
      <c r="CI229" s="62"/>
      <c r="CJ229" s="65" t="str">
        <f>IF(SUM($CF229)=0,"",IF(SUM($CF229)=SUM($CG229),SUM($CF229),IF(UPPER($CH229)="MAX",$CG229,IF(UPPER($CH229)="CUSTOM",MIN(MAX(ROUND($CF229+$G229*($CI229),0),$CG229),$CF229),$CF229))))</f>
      </c>
      <c r="CK229" s="65" t="str">
        <f>ROUND(SUMIFS($CW229:$FS229,$CW$14:$FS$14,"*DSD*"),0)</f>
      </c>
      <c r="CL229" s="65" t="str">
        <f>MIN_DSD</f>
      </c>
      <c r="CM229" s="65" t="str">
        <f>COUNTIFS($CW$14:$FS$14,"*DSD*",$CW229:$FS229,"&gt;0")</f>
      </c>
      <c r="CN229"/>
      <c r="CO229" s="62"/>
      <c r="CP229" s="65" t="str">
        <f>IF(SUM($CK229)=0,"",IF(OR(SUM($CK229)=SUM($CL229),AND(SUM($CK229)=ROUND(SUM($G229)*(1-SUM($I229)),0),SUM($CQ229)=0)),SUM($CK229),IF(UPPER($CN229)="MAX",$CL229,IF(UPPER($CN229)="CUSTOM",MIN(MAX(ROUND($CK229+$G229*($CO229),0),$CL229),$CK229),$CK229))))</f>
      </c>
      <c r="CQ229" s="65" t="str">
        <f>ROUND(SUMIFS($CW229:$FS229,$CW$14:$FS$14,"*TA*"),0)</f>
      </c>
      <c r="CR229" s="65" t="str">
        <f>MIN_TA</f>
      </c>
      <c r="CS229" s="65" t="str">
        <f>COUNTIFS($CW$14:$FS$14,"*TA*",$CW229:$FS229,"&gt;0")</f>
      </c>
      <c r="CT229"/>
      <c r="CU229" s="62"/>
      <c r="CV229" s="65" t="str">
        <f>IF(SUM($CQ229)=0,"",IF(OR(SUM($CQ229)=SUM($CR229),AND(SUM($CQ229)=ROUND(SUM($G229)*(1-SUM($I229)),0),SUM($CK229)=0)),SUM($CQ229),IF(UPPER($CT229)="MAX",$CR229,IF(UPPER($CT229)="CUSTOM",MIN(MAX(ROUND($CQ229+$G229*($CU229),0),$CR229),$CQ229),$CQ229))))</f>
      </c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</row>
    <row r="230">
      <c r="A230" t="s">
        <v>147</v>
      </c>
      <c r="B230" t="s">
        <v>97</v>
      </c>
      <c r="C230" t="s">
        <v>98</v>
      </c>
      <c r="D230" t="s">
        <v>99</v>
      </c>
      <c r="E230"/>
      <c r="F230" t="str">
        <f>$A230&amp;IF($C230&lt;&gt;"","|"&amp;$C230,"")&amp;IF($D230&lt;&gt;"","|"&amp;$D230,"")&amp;IF($E230&lt;&gt;"","|"&amp;$E230,"")</f>
      </c>
      <c r="G230" s="65" t="n">
        <v>54</v>
      </c>
      <c r="H230" s="65" t="str">
        <f>SUM($CJ230,$CW230)</f>
      </c>
      <c r="I230" s="62"/>
      <c r="J230" s="62"/>
      <c r="K230" s="62"/>
      <c r="L230" s="62" t="n">
        <v>0.0078740157480315</v>
      </c>
      <c r="M230" s="62"/>
      <c r="N230" s="62"/>
      <c r="O230" s="62"/>
      <c r="P230" s="62" t="n">
        <v>0.0236220472440945</v>
      </c>
      <c r="Q230" s="62" t="n">
        <v>0.385826771653543</v>
      </c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 t="n">
        <v>0.582677165354331</v>
      </c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  <c r="BP230" s="62"/>
      <c r="BQ230" s="62"/>
      <c r="BR230" s="62"/>
      <c r="BS230" s="62"/>
      <c r="BT230" s="62"/>
      <c r="BU230" s="62"/>
      <c r="BV230" s="62"/>
      <c r="BW230" s="62"/>
      <c r="BX230" s="62"/>
      <c r="BY230" s="62"/>
      <c r="BZ230" s="62"/>
      <c r="CA230" s="62"/>
      <c r="CB230" s="62"/>
      <c r="CC230" s="62"/>
      <c r="CD230" s="62"/>
      <c r="CE230" s="62"/>
      <c r="CF230" s="65" t="str">
        <f>ROUND(SUM($CP230,$CV230),0)</f>
      </c>
      <c r="CG230" s="65" t="str">
        <f>ROUND(MAX($CP230,$CV230),0)</f>
      </c>
      <c r="CH230"/>
      <c r="CI230" s="62"/>
      <c r="CJ230" s="65" t="str">
        <f>IF(SUM($CF230)=0,"",IF(SUM($CF230)=SUM($CG230),SUM($CF230),IF(UPPER($CH230)="MAX",$CG230,IF(UPPER($CH230)="CUSTOM",MIN(MAX(ROUND($CF230+$G230*($CI230),0),$CG230),$CF230),$CF230))))</f>
      </c>
      <c r="CK230" s="65" t="str">
        <f>ROUND(SUMIFS($CW230:$FS230,$CW$14:$FS$14,"*DSD*"),0)</f>
      </c>
      <c r="CL230" s="65" t="str">
        <f>MIN_DSD</f>
      </c>
      <c r="CM230" s="65" t="str">
        <f>COUNTIFS($CW$14:$FS$14,"*DSD*",$CW230:$FS230,"&gt;0")</f>
      </c>
      <c r="CN230" t="s">
        <v>54</v>
      </c>
      <c r="CO230" s="62"/>
      <c r="CP230" s="65" t="str">
        <f>IF(SUM($CK230)=0,"",IF(OR(SUM($CK230)=SUM($CL230),AND(SUM($CK230)=ROUND(SUM($G230)*(1-SUM($I230)),0),SUM($CQ230)=0)),SUM($CK230),IF(UPPER($CN230)="MAX",$CL230,IF(UPPER($CN230)="CUSTOM",MIN(MAX(ROUND($CK230+$G230*($CO230),0),$CL230),$CK230),$CK230))))</f>
      </c>
      <c r="CQ230" s="65" t="str">
        <f>ROUND(SUMIFS($CW230:$FS230,$CW$14:$FS$14,"*TA*"),0)</f>
      </c>
      <c r="CR230" s="65" t="str">
        <f>MIN_TA</f>
      </c>
      <c r="CS230" s="65" t="str">
        <f>COUNTIFS($CW$14:$FS$14,"*TA*",$CW230:$FS230,"&gt;0")</f>
      </c>
      <c r="CT230"/>
      <c r="CU230" s="62"/>
      <c r="CV230" s="65" t="str">
        <f>IF(SUM($CQ230)=0,"",IF(OR(SUM($CQ230)=SUM($CR230),AND(SUM($CQ230)=ROUND(SUM($G230)*(1-SUM($I230)),0),SUM($CK230)=0)),SUM($CQ230),IF(UPPER($CT230)="MAX",$CR230,IF(UPPER($CT230)="CUSTOM",MIN(MAX(ROUND($CQ230+$G230*($CU230),0),$CR230),$CQ230),$CQ230))))</f>
      </c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</row>
    <row r="231">
      <c r="A231" t="s">
        <v>147</v>
      </c>
      <c r="B231" t="s">
        <v>97</v>
      </c>
      <c r="C231" t="s">
        <v>98</v>
      </c>
      <c r="D231" t="s">
        <v>100</v>
      </c>
      <c r="E231"/>
      <c r="F231" t="str">
        <f>$A231&amp;IF($C231&lt;&gt;"","|"&amp;$C231,"")&amp;IF($D231&lt;&gt;"","|"&amp;$D231,"")&amp;IF($E231&lt;&gt;"","|"&amp;$E231,"")</f>
      </c>
      <c r="G231" s="65" t="n">
        <v>68</v>
      </c>
      <c r="H231" s="65" t="str">
        <f>SUM($CJ231,$CW231)</f>
      </c>
      <c r="I231" s="62"/>
      <c r="J231" s="62"/>
      <c r="K231" s="62"/>
      <c r="L231" s="62" t="n">
        <v>0.27</v>
      </c>
      <c r="M231" s="62"/>
      <c r="N231" s="62"/>
      <c r="O231" s="62"/>
      <c r="P231" s="62" t="n">
        <v>0.41</v>
      </c>
      <c r="Q231" s="62" t="n">
        <v>0.13</v>
      </c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 t="n">
        <v>0.19</v>
      </c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  <c r="BP231" s="62"/>
      <c r="BQ231" s="62"/>
      <c r="BR231" s="62"/>
      <c r="BS231" s="62"/>
      <c r="BT231" s="62"/>
      <c r="BU231" s="62"/>
      <c r="BV231" s="62"/>
      <c r="BW231" s="62"/>
      <c r="BX231" s="62"/>
      <c r="BY231" s="62"/>
      <c r="BZ231" s="62"/>
      <c r="CA231" s="62"/>
      <c r="CB231" s="62"/>
      <c r="CC231" s="62"/>
      <c r="CD231" s="62"/>
      <c r="CE231" s="62"/>
      <c r="CF231" s="65" t="str">
        <f>ROUND(SUM($CP231,$CV231),0)</f>
      </c>
      <c r="CG231" s="65" t="str">
        <f>ROUND(MAX($CP231,$CV231),0)</f>
      </c>
      <c r="CH231"/>
      <c r="CI231" s="62"/>
      <c r="CJ231" s="65" t="str">
        <f>IF(SUM($CF231)=0,"",IF(SUM($CF231)=SUM($CG231),SUM($CF231),IF(UPPER($CH231)="MAX",$CG231,IF(UPPER($CH231)="CUSTOM",MIN(MAX(ROUND($CF231+$G231*($CI231),0),$CG231),$CF231),$CF231))))</f>
      </c>
      <c r="CK231" s="65" t="str">
        <f>ROUND(SUMIFS($CW231:$FS231,$CW$14:$FS$14,"*DSD*"),0)</f>
      </c>
      <c r="CL231" s="65" t="str">
        <f>MIN_DSD</f>
      </c>
      <c r="CM231" s="65" t="str">
        <f>COUNTIFS($CW$14:$FS$14,"*DSD*",$CW231:$FS231,"&gt;0")</f>
      </c>
      <c r="CN231" t="s">
        <v>54</v>
      </c>
      <c r="CO231" s="62"/>
      <c r="CP231" s="65" t="str">
        <f>IF(SUM($CK231)=0,"",IF(OR(SUM($CK231)=SUM($CL231),AND(SUM($CK231)=ROUND(SUM($G231)*(1-SUM($I231)),0),SUM($CQ231)=0)),SUM($CK231),IF(UPPER($CN231)="MAX",$CL231,IF(UPPER($CN231)="CUSTOM",MIN(MAX(ROUND($CK231+$G231*($CO231),0),$CL231),$CK231),$CK231))))</f>
      </c>
      <c r="CQ231" s="65" t="str">
        <f>ROUND(SUMIFS($CW231:$FS231,$CW$14:$FS$14,"*TA*"),0)</f>
      </c>
      <c r="CR231" s="65" t="str">
        <f>MIN_TA</f>
      </c>
      <c r="CS231" s="65" t="str">
        <f>COUNTIFS($CW$14:$FS$14,"*TA*",$CW231:$FS231,"&gt;0")</f>
      </c>
      <c r="CT231"/>
      <c r="CU231" s="62"/>
      <c r="CV231" s="65" t="str">
        <f>IF(SUM($CQ231)=0,"",IF(OR(SUM($CQ231)=SUM($CR231),AND(SUM($CQ231)=ROUND(SUM($G231)*(1-SUM($I231)),0),SUM($CK231)=0)),SUM($CQ231),IF(UPPER($CT231)="MAX",$CR231,IF(UPPER($CT231)="CUSTOM",MIN(MAX(ROUND($CQ231+$G231*($CU231),0),$CR231),$CQ231),$CQ231))))</f>
      </c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</row>
    <row r="232">
      <c r="A232" t="s">
        <v>147</v>
      </c>
      <c r="B232" t="s">
        <v>101</v>
      </c>
      <c r="C232"/>
      <c r="D232"/>
      <c r="E232" t="s">
        <v>96</v>
      </c>
      <c r="F232" t="str">
        <f>$A232&amp;IF($C232&lt;&gt;"","|"&amp;$C232,"")&amp;IF($D232&lt;&gt;"","|"&amp;$D232,"")&amp;IF($E232&lt;&gt;"","|"&amp;$E232,"")</f>
      </c>
      <c r="G232" s="65" t="n">
        <v>2</v>
      </c>
      <c r="H232" s="65" t="str">
        <f>SUM($CJ232,$CW232)</f>
      </c>
      <c r="I232" s="62"/>
      <c r="J232" s="62"/>
      <c r="K232" s="62"/>
      <c r="L232" s="62" t="n">
        <v>0.404255319148936</v>
      </c>
      <c r="M232" s="62"/>
      <c r="N232" s="62"/>
      <c r="O232" s="62"/>
      <c r="P232" s="62" t="n">
        <v>0.595744680851064</v>
      </c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2"/>
      <c r="CB232" s="62"/>
      <c r="CC232" s="62"/>
      <c r="CD232" s="62"/>
      <c r="CE232" s="62"/>
      <c r="CF232" s="65" t="str">
        <f>ROUND(SUM($CP232,$CV232),0)</f>
      </c>
      <c r="CG232" s="65" t="str">
        <f>ROUND(MAX($CP232,$CV232),0)</f>
      </c>
      <c r="CH232"/>
      <c r="CI232" s="62"/>
      <c r="CJ232" s="65" t="str">
        <f>IF(SUM($CF232)=0,"",IF(SUM($CF232)=SUM($CG232),SUM($CF232),IF(UPPER($CH232)="MAX",$CG232,IF(UPPER($CH232)="CUSTOM",MIN(MAX(ROUND($CF232+$G232*($CI232),0),$CG232),$CF232),$CF232))))</f>
      </c>
      <c r="CK232" s="65" t="str">
        <f>ROUND(SUMIFS($CW232:$FS232,$CW$14:$FS$14,"*DSD*"),0)</f>
      </c>
      <c r="CL232" s="65" t="str">
        <f>MIN_DSD</f>
      </c>
      <c r="CM232" s="65" t="str">
        <f>COUNTIFS($CW$14:$FS$14,"*DSD*",$CW232:$FS232,"&gt;0")</f>
      </c>
      <c r="CN232" t="s">
        <v>54</v>
      </c>
      <c r="CO232" s="62"/>
      <c r="CP232" s="65" t="str">
        <f>IF(SUM($CK232)=0,"",IF(OR(SUM($CK232)=SUM($CL232),AND(SUM($CK232)=ROUND(SUM($G232)*(1-SUM($I232)),0),SUM($CQ232)=0)),SUM($CK232),IF(UPPER($CN232)="MAX",$CL232,IF(UPPER($CN232)="CUSTOM",MIN(MAX(ROUND($CK232+$G232*($CO232),0),$CL232),$CK232),$CK232))))</f>
      </c>
      <c r="CQ232" s="65" t="str">
        <f>ROUND(SUMIFS($CW232:$FS232,$CW$14:$FS$14,"*TA*"),0)</f>
      </c>
      <c r="CR232" s="65" t="str">
        <f>MIN_TA</f>
      </c>
      <c r="CS232" s="65" t="str">
        <f>COUNTIFS($CW$14:$FS$14,"*TA*",$CW232:$FS232,"&gt;0")</f>
      </c>
      <c r="CT232"/>
      <c r="CU232" s="62"/>
      <c r="CV232" s="65" t="str">
        <f>IF(SUM($CQ232)=0,"",IF(OR(SUM($CQ232)=SUM($CR232),AND(SUM($CQ232)=ROUND(SUM($G232)*(1-SUM($I232)),0),SUM($CK232)=0)),SUM($CQ232),IF(UPPER($CT232)="MAX",$CR232,IF(UPPER($CT232)="CUSTOM",MIN(MAX(ROUND($CQ232+$G232*($CU232),0),$CR232),$CQ232),$CQ232))))</f>
      </c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</row>
    <row r="233">
      <c r="A233" t="s">
        <v>147</v>
      </c>
      <c r="B233" t="s">
        <v>102</v>
      </c>
      <c r="C233" t="s">
        <v>103</v>
      </c>
      <c r="D233" t="s">
        <v>99</v>
      </c>
      <c r="E233"/>
      <c r="F233" t="str">
        <f>$A233&amp;IF($C233&lt;&gt;"","|"&amp;$C233,"")&amp;IF($D233&lt;&gt;"","|"&amp;$D233,"")&amp;IF($E233&lt;&gt;"","|"&amp;$E233,"")</f>
      </c>
      <c r="G233" s="65" t="n">
        <v>6</v>
      </c>
      <c r="H233" s="65" t="str">
        <f>SUM($CJ233,$CW233)</f>
      </c>
      <c r="I233" s="62"/>
      <c r="J233" s="62"/>
      <c r="K233" s="62"/>
      <c r="L233" s="62"/>
      <c r="M233" s="62"/>
      <c r="N233" s="62"/>
      <c r="O233" s="62"/>
      <c r="P233" s="62"/>
      <c r="Q233" s="62" t="n">
        <v>0.392857142857143</v>
      </c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 t="n">
        <v>0.0357142857142857</v>
      </c>
      <c r="AD233" s="62"/>
      <c r="AE233" s="62"/>
      <c r="AF233" s="62"/>
      <c r="AG233" s="62" t="n">
        <v>0.571428571428571</v>
      </c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  <c r="BP233" s="62"/>
      <c r="BQ233" s="62"/>
      <c r="BR233" s="62"/>
      <c r="BS233" s="62"/>
      <c r="BT233" s="62"/>
      <c r="BU233" s="62"/>
      <c r="BV233" s="62"/>
      <c r="BW233" s="62"/>
      <c r="BX233" s="62"/>
      <c r="BY233" s="62"/>
      <c r="BZ233" s="62"/>
      <c r="CA233" s="62"/>
      <c r="CB233" s="62"/>
      <c r="CC233" s="62"/>
      <c r="CD233" s="62"/>
      <c r="CE233" s="62"/>
      <c r="CF233" s="65" t="str">
        <f>ROUND(SUM($CP233,$CV233),0)</f>
      </c>
      <c r="CG233" s="65" t="str">
        <f>ROUND(MAX($CP233,$CV233),0)</f>
      </c>
      <c r="CH233" t="s">
        <v>56</v>
      </c>
      <c r="CI233" s="62"/>
      <c r="CJ233" s="65" t="str">
        <f>IF(SUM($CF233)=0,"",IF(SUM($CF233)=SUM($CG233),SUM($CF233),IF(UPPER($CH233)="MAX",$CG233,IF(UPPER($CH233)="CUSTOM",MIN(MAX(ROUND($CF233+$G233*($CI233),0),$CG233),$CF233),$CF233))))</f>
      </c>
      <c r="CK233" s="65" t="str">
        <f>ROUND(SUMIFS($CW233:$FS233,$CW$14:$FS$14,"*DSD*"),0)</f>
      </c>
      <c r="CL233" s="65" t="str">
        <f>MIN_DSD</f>
      </c>
      <c r="CM233" s="65" t="str">
        <f>COUNTIFS($CW$14:$FS$14,"*DSD*",$CW233:$FS233,"&gt;0")</f>
      </c>
      <c r="CN233" t="s">
        <v>54</v>
      </c>
      <c r="CO233" s="62"/>
      <c r="CP233" s="65" t="str">
        <f>IF(SUM($CK233)=0,"",IF(OR(SUM($CK233)=SUM($CL233),AND(SUM($CK233)=ROUND(SUM($G233)*(1-SUM($I233)),0),SUM($CQ233)=0)),SUM($CK233),IF(UPPER($CN233)="MAX",$CL233,IF(UPPER($CN233)="CUSTOM",MIN(MAX(ROUND($CK233+$G233*($CO233),0),$CL233),$CK233),$CK233))))</f>
      </c>
      <c r="CQ233" s="65" t="str">
        <f>ROUND(SUMIFS($CW233:$FS233,$CW$14:$FS$14,"*TA*"),0)</f>
      </c>
      <c r="CR233" s="65" t="str">
        <f>MIN_TA</f>
      </c>
      <c r="CS233" s="65" t="str">
        <f>COUNTIFS($CW$14:$FS$14,"*TA*",$CW233:$FS233,"&gt;0")</f>
      </c>
      <c r="CT233"/>
      <c r="CU233" s="62"/>
      <c r="CV233" s="65" t="str">
        <f>IF(SUM($CQ233)=0,"",IF(OR(SUM($CQ233)=SUM($CR233),AND(SUM($CQ233)=ROUND(SUM($G233)*(1-SUM($I233)),0),SUM($CK233)=0)),SUM($CQ233),IF(UPPER($CT233)="MAX",$CR233,IF(UPPER($CT233)="CUSTOM",MIN(MAX(ROUND($CQ233+$G233*($CU233),0),$CR233),$CQ233),$CQ233))))</f>
      </c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5"/>
      <c r="DV233" s="65"/>
      <c r="DW233" s="65"/>
      <c r="DX233" s="65"/>
      <c r="DY233" s="65"/>
      <c r="DZ233" s="65"/>
      <c r="EA233" s="65"/>
      <c r="EB233" s="65"/>
      <c r="EC233" s="65"/>
      <c r="ED233" s="65"/>
      <c r="EE233" s="65"/>
      <c r="EF233" s="65"/>
      <c r="EG233" s="65"/>
      <c r="EH233" s="65"/>
      <c r="EI233" s="65"/>
      <c r="EJ233" s="65"/>
      <c r="EK233" s="65"/>
      <c r="EL233" s="65"/>
      <c r="EM233" s="65"/>
      <c r="EN233" s="65"/>
      <c r="EO233" s="65"/>
      <c r="EP233" s="65"/>
      <c r="EQ233" s="65"/>
      <c r="ER233" s="65"/>
      <c r="ES233" s="65"/>
      <c r="ET233" s="65"/>
      <c r="EU233" s="65"/>
      <c r="EV233" s="65"/>
      <c r="EW233" s="65"/>
      <c r="EX233" s="65"/>
      <c r="EY233" s="65"/>
      <c r="EZ233" s="65"/>
      <c r="FA233" s="65"/>
      <c r="FB233" s="65"/>
      <c r="FC233" s="65"/>
      <c r="FD233" s="65"/>
      <c r="FE233" s="65"/>
      <c r="FF233" s="65"/>
      <c r="FG233" s="65"/>
      <c r="FH233" s="65"/>
      <c r="FI233" s="65"/>
      <c r="FJ233" s="65"/>
      <c r="FK233" s="65"/>
      <c r="FL233" s="65"/>
      <c r="FM233" s="65"/>
      <c r="FN233" s="65"/>
      <c r="FO233" s="65"/>
      <c r="FP233" s="65"/>
      <c r="FQ233" s="65"/>
      <c r="FR233" s="65"/>
      <c r="FS233" s="65"/>
    </row>
    <row r="234">
      <c r="A234" t="s">
        <v>147</v>
      </c>
      <c r="B234" t="s">
        <v>109</v>
      </c>
      <c r="C234" t="s">
        <v>103</v>
      </c>
      <c r="D234" t="s">
        <v>99</v>
      </c>
      <c r="E234"/>
      <c r="F234" t="str">
        <f>$A234&amp;IF($C234&lt;&gt;"","|"&amp;$C234,"")&amp;IF($D234&lt;&gt;"","|"&amp;$D234,"")&amp;IF($E234&lt;&gt;"","|"&amp;$E234,"")</f>
      </c>
      <c r="G234" s="65" t="n">
        <v>6</v>
      </c>
      <c r="H234" s="65" t="str">
        <f>SUM($CJ234,$CW234)</f>
      </c>
      <c r="I234" s="62"/>
      <c r="J234" s="62"/>
      <c r="K234" s="62"/>
      <c r="L234" s="62"/>
      <c r="M234" s="62"/>
      <c r="N234" s="62"/>
      <c r="O234" s="62"/>
      <c r="P234" s="62"/>
      <c r="Q234" s="62" t="n">
        <v>0.379310344827586</v>
      </c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 t="n">
        <v>0.0344827586206897</v>
      </c>
      <c r="AD234" s="62"/>
      <c r="AE234" s="62"/>
      <c r="AF234" s="62"/>
      <c r="AG234" s="62" t="n">
        <v>0.586206896551724</v>
      </c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  <c r="BP234" s="62"/>
      <c r="BQ234" s="62"/>
      <c r="BR234" s="62"/>
      <c r="BS234" s="62"/>
      <c r="BT234" s="62"/>
      <c r="BU234" s="62"/>
      <c r="BV234" s="62"/>
      <c r="BW234" s="62"/>
      <c r="BX234" s="62"/>
      <c r="BY234" s="62"/>
      <c r="BZ234" s="62"/>
      <c r="CA234" s="62"/>
      <c r="CB234" s="62"/>
      <c r="CC234" s="62"/>
      <c r="CD234" s="62"/>
      <c r="CE234" s="62"/>
      <c r="CF234" s="65" t="str">
        <f>ROUND(SUM($CP234,$CV234),0)</f>
      </c>
      <c r="CG234" s="65" t="str">
        <f>ROUND(MAX($CP234,$CV234),0)</f>
      </c>
      <c r="CH234" t="s">
        <v>54</v>
      </c>
      <c r="CI234" s="62"/>
      <c r="CJ234" s="65" t="str">
        <f>IF(SUM($CF234)=0,"",IF(SUM($CF234)=SUM($CG234),SUM($CF234),IF(UPPER($CH234)="MAX",$CG234,IF(UPPER($CH234)="CUSTOM",MIN(MAX(ROUND($CF234+$G234*($CI234),0),$CG234),$CF234),$CF234))))</f>
      </c>
      <c r="CK234" s="65" t="str">
        <f>ROUND(SUMIFS($CW234:$FS234,$CW$14:$FS$14,"*DSD*"),0)</f>
      </c>
      <c r="CL234" s="65" t="str">
        <f>MIN_DSD</f>
      </c>
      <c r="CM234" s="65" t="str">
        <f>COUNTIFS($CW$14:$FS$14,"*DSD*",$CW234:$FS234,"&gt;0")</f>
      </c>
      <c r="CN234" t="s">
        <v>54</v>
      </c>
      <c r="CO234" s="62"/>
      <c r="CP234" s="65" t="str">
        <f>IF(SUM($CK234)=0,"",IF(OR(SUM($CK234)=SUM($CL234),AND(SUM($CK234)=ROUND(SUM($G234)*(1-SUM($I234)),0),SUM($CQ234)=0)),SUM($CK234),IF(UPPER($CN234)="MAX",$CL234,IF(UPPER($CN234)="CUSTOM",MIN(MAX(ROUND($CK234+$G234*($CO234),0),$CL234),$CK234),$CK234))))</f>
      </c>
      <c r="CQ234" s="65" t="str">
        <f>ROUND(SUMIFS($CW234:$FS234,$CW$14:$FS$14,"*TA*"),0)</f>
      </c>
      <c r="CR234" s="65" t="str">
        <f>MIN_TA</f>
      </c>
      <c r="CS234" s="65" t="str">
        <f>COUNTIFS($CW$14:$FS$14,"*TA*",$CW234:$FS234,"&gt;0")</f>
      </c>
      <c r="CT234"/>
      <c r="CU234" s="62"/>
      <c r="CV234" s="65" t="str">
        <f>IF(SUM($CQ234)=0,"",IF(OR(SUM($CQ234)=SUM($CR234),AND(SUM($CQ234)=ROUND(SUM($G234)*(1-SUM($I234)),0),SUM($CK234)=0)),SUM($CQ234),IF(UPPER($CT234)="MAX",$CR234,IF(UPPER($CT234)="CUSTOM",MIN(MAX(ROUND($CQ234+$G234*($CU234),0),$CR234),$CQ234),$CQ234))))</f>
      </c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</row>
    <row r="235">
      <c r="A235" t="s">
        <v>147</v>
      </c>
      <c r="B235" t="s">
        <v>111</v>
      </c>
      <c r="C235" t="s">
        <v>103</v>
      </c>
      <c r="D235" t="s">
        <v>99</v>
      </c>
      <c r="E235"/>
      <c r="F235" t="str">
        <f>$A235&amp;IF($C235&lt;&gt;"","|"&amp;$C235,"")&amp;IF($D235&lt;&gt;"","|"&amp;$D235,"")&amp;IF($E235&lt;&gt;"","|"&amp;$E235,"")</f>
      </c>
      <c r="G235" s="65" t="n">
        <v>6</v>
      </c>
      <c r="H235" s="65" t="str">
        <f>SUM($CJ235,$CW235)</f>
      </c>
      <c r="I235" s="62"/>
      <c r="J235" s="62"/>
      <c r="K235" s="62"/>
      <c r="L235" s="62"/>
      <c r="M235" s="62"/>
      <c r="N235" s="62"/>
      <c r="O235" s="62"/>
      <c r="P235" s="62"/>
      <c r="Q235" s="62" t="n">
        <v>0.392857142857143</v>
      </c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 t="n">
        <v>0.0357142857142857</v>
      </c>
      <c r="AD235" s="62"/>
      <c r="AE235" s="62"/>
      <c r="AF235" s="62"/>
      <c r="AG235" s="62" t="n">
        <v>0.571428571428571</v>
      </c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  <c r="BP235" s="62"/>
      <c r="BQ235" s="62"/>
      <c r="BR235" s="62"/>
      <c r="BS235" s="62"/>
      <c r="BT235" s="62"/>
      <c r="BU235" s="62"/>
      <c r="BV235" s="62"/>
      <c r="BW235" s="62"/>
      <c r="BX235" s="62"/>
      <c r="BY235" s="62"/>
      <c r="BZ235" s="62"/>
      <c r="CA235" s="62"/>
      <c r="CB235" s="62"/>
      <c r="CC235" s="62"/>
      <c r="CD235" s="62"/>
      <c r="CE235" s="62"/>
      <c r="CF235" s="65" t="str">
        <f>ROUND(SUM($CP235,$CV235),0)</f>
      </c>
      <c r="CG235" s="65" t="str">
        <f>ROUND(MAX($CP235,$CV235),0)</f>
      </c>
      <c r="CH235" t="s">
        <v>56</v>
      </c>
      <c r="CI235" s="62"/>
      <c r="CJ235" s="65" t="str">
        <f>IF(SUM($CF235)=0,"",IF(SUM($CF235)=SUM($CG235),SUM($CF235),IF(UPPER($CH235)="MAX",$CG235,IF(UPPER($CH235)="CUSTOM",MIN(MAX(ROUND($CF235+$G235*($CI235),0),$CG235),$CF235),$CF235))))</f>
      </c>
      <c r="CK235" s="65" t="str">
        <f>ROUND(SUMIFS($CW235:$FS235,$CW$14:$FS$14,"*DSD*"),0)</f>
      </c>
      <c r="CL235" s="65" t="str">
        <f>MIN_DSD</f>
      </c>
      <c r="CM235" s="65" t="str">
        <f>COUNTIFS($CW$14:$FS$14,"*DSD*",$CW235:$FS235,"&gt;0")</f>
      </c>
      <c r="CN235" t="s">
        <v>54</v>
      </c>
      <c r="CO235" s="62"/>
      <c r="CP235" s="65" t="str">
        <f>IF(SUM($CK235)=0,"",IF(OR(SUM($CK235)=SUM($CL235),AND(SUM($CK235)=ROUND(SUM($G235)*(1-SUM($I235)),0),SUM($CQ235)=0)),SUM($CK235),IF(UPPER($CN235)="MAX",$CL235,IF(UPPER($CN235)="CUSTOM",MIN(MAX(ROUND($CK235+$G235*($CO235),0),$CL235),$CK235),$CK235))))</f>
      </c>
      <c r="CQ235" s="65" t="str">
        <f>ROUND(SUMIFS($CW235:$FS235,$CW$14:$FS$14,"*TA*"),0)</f>
      </c>
      <c r="CR235" s="65" t="str">
        <f>MIN_TA</f>
      </c>
      <c r="CS235" s="65" t="str">
        <f>COUNTIFS($CW$14:$FS$14,"*TA*",$CW235:$FS235,"&gt;0")</f>
      </c>
      <c r="CT235"/>
      <c r="CU235" s="62"/>
      <c r="CV235" s="65" t="str">
        <f>IF(SUM($CQ235)=0,"",IF(OR(SUM($CQ235)=SUM($CR235),AND(SUM($CQ235)=ROUND(SUM($G235)*(1-SUM($I235)),0),SUM($CK235)=0)),SUM($CQ235),IF(UPPER($CT235)="MAX",$CR235,IF(UPPER($CT235)="CUSTOM",MIN(MAX(ROUND($CQ235+$G235*($CU235),0),$CR235),$CQ235),$CQ235))))</f>
      </c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5"/>
      <c r="DV235" s="65"/>
      <c r="DW235" s="65"/>
      <c r="DX235" s="65"/>
      <c r="DY235" s="65"/>
      <c r="DZ235" s="65"/>
      <c r="EA235" s="65"/>
      <c r="EB235" s="65"/>
      <c r="EC235" s="65"/>
      <c r="ED235" s="65"/>
      <c r="EE235" s="65"/>
      <c r="EF235" s="65"/>
      <c r="EG235" s="65"/>
      <c r="EH235" s="65"/>
      <c r="EI235" s="65"/>
      <c r="EJ235" s="65"/>
      <c r="EK235" s="65"/>
      <c r="EL235" s="65"/>
      <c r="EM235" s="65"/>
      <c r="EN235" s="65"/>
      <c r="EO235" s="65"/>
      <c r="EP235" s="65"/>
      <c r="EQ235" s="65"/>
      <c r="ER235" s="65"/>
      <c r="ES235" s="65"/>
      <c r="ET235" s="65"/>
      <c r="EU235" s="65"/>
      <c r="EV235" s="65"/>
      <c r="EW235" s="65"/>
      <c r="EX235" s="65"/>
      <c r="EY235" s="65"/>
      <c r="EZ235" s="65"/>
      <c r="FA235" s="65"/>
      <c r="FB235" s="65"/>
      <c r="FC235" s="65"/>
      <c r="FD235" s="65"/>
      <c r="FE235" s="65"/>
      <c r="FF235" s="65"/>
      <c r="FG235" s="65"/>
      <c r="FH235" s="65"/>
      <c r="FI235" s="65"/>
      <c r="FJ235" s="65"/>
      <c r="FK235" s="65"/>
      <c r="FL235" s="65"/>
      <c r="FM235" s="65"/>
      <c r="FN235" s="65"/>
      <c r="FO235" s="65"/>
      <c r="FP235" s="65"/>
      <c r="FQ235" s="65"/>
      <c r="FR235" s="65"/>
      <c r="FS235" s="65"/>
    </row>
    <row r="236">
      <c r="A236" t="s">
        <v>147</v>
      </c>
      <c r="B236" t="s">
        <v>112</v>
      </c>
      <c r="C236" t="s">
        <v>98</v>
      </c>
      <c r="D236" t="s">
        <v>100</v>
      </c>
      <c r="E236"/>
      <c r="F236" t="str">
        <f>$A236&amp;IF($C236&lt;&gt;"","|"&amp;$C236,"")&amp;IF($D236&lt;&gt;"","|"&amp;$D236,"")&amp;IF($E236&lt;&gt;"","|"&amp;$E236,"")</f>
      </c>
      <c r="G236" s="65" t="n">
        <v>6</v>
      </c>
      <c r="H236" s="65" t="str">
        <f>SUM($CJ236,$CW236)</f>
      </c>
      <c r="I236" s="62"/>
      <c r="J236" s="62"/>
      <c r="K236" s="62"/>
      <c r="L236" s="62" t="n">
        <v>0.166666666666667</v>
      </c>
      <c r="M236" s="62"/>
      <c r="N236" s="62"/>
      <c r="O236" s="62"/>
      <c r="P236" s="62" t="n">
        <v>0.233333333333333</v>
      </c>
      <c r="Q236" s="62" t="n">
        <v>0.233333333333333</v>
      </c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 t="n">
        <v>0.366666666666667</v>
      </c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  <c r="BP236" s="62"/>
      <c r="BQ236" s="62"/>
      <c r="BR236" s="62"/>
      <c r="BS236" s="62"/>
      <c r="BT236" s="62"/>
      <c r="BU236" s="62"/>
      <c r="BV236" s="62"/>
      <c r="BW236" s="62"/>
      <c r="BX236" s="62"/>
      <c r="BY236" s="62"/>
      <c r="BZ236" s="62"/>
      <c r="CA236" s="62"/>
      <c r="CB236" s="62"/>
      <c r="CC236" s="62"/>
      <c r="CD236" s="62"/>
      <c r="CE236" s="62"/>
      <c r="CF236" s="65" t="str">
        <f>ROUND(SUM($CP236,$CV236),0)</f>
      </c>
      <c r="CG236" s="65" t="str">
        <f>ROUND(MAX($CP236,$CV236),0)</f>
      </c>
      <c r="CH236"/>
      <c r="CI236" s="62"/>
      <c r="CJ236" s="65" t="str">
        <f>IF(SUM($CF236)=0,"",IF(SUM($CF236)=SUM($CG236),SUM($CF236),IF(UPPER($CH236)="MAX",$CG236,IF(UPPER($CH236)="CUSTOM",MIN(MAX(ROUND($CF236+$G236*($CI236),0),$CG236),$CF236),$CF236))))</f>
      </c>
      <c r="CK236" s="65" t="str">
        <f>ROUND(SUMIFS($CW236:$FS236,$CW$14:$FS$14,"*DSD*"),0)</f>
      </c>
      <c r="CL236" s="65" t="str">
        <f>MIN_DSD</f>
      </c>
      <c r="CM236" s="65" t="str">
        <f>COUNTIFS($CW$14:$FS$14,"*DSD*",$CW236:$FS236,"&gt;0")</f>
      </c>
      <c r="CN236" t="s">
        <v>54</v>
      </c>
      <c r="CO236" s="62"/>
      <c r="CP236" s="65" t="str">
        <f>IF(SUM($CK236)=0,"",IF(OR(SUM($CK236)=SUM($CL236),AND(SUM($CK236)=ROUND(SUM($G236)*(1-SUM($I236)),0),SUM($CQ236)=0)),SUM($CK236),IF(UPPER($CN236)="MAX",$CL236,IF(UPPER($CN236)="CUSTOM",MIN(MAX(ROUND($CK236+$G236*($CO236),0),$CL236),$CK236),$CK236))))</f>
      </c>
      <c r="CQ236" s="65" t="str">
        <f>ROUND(SUMIFS($CW236:$FS236,$CW$14:$FS$14,"*TA*"),0)</f>
      </c>
      <c r="CR236" s="65" t="str">
        <f>MIN_TA</f>
      </c>
      <c r="CS236" s="65" t="str">
        <f>COUNTIFS($CW$14:$FS$14,"*TA*",$CW236:$FS236,"&gt;0")</f>
      </c>
      <c r="CT236"/>
      <c r="CU236" s="62"/>
      <c r="CV236" s="65" t="str">
        <f>IF(SUM($CQ236)=0,"",IF(OR(SUM($CQ236)=SUM($CR236),AND(SUM($CQ236)=ROUND(SUM($G236)*(1-SUM($I236)),0),SUM($CK236)=0)),SUM($CQ236),IF(UPPER($CT236)="MAX",$CR236,IF(UPPER($CT236)="CUSTOM",MIN(MAX(ROUND($CQ236+$G236*($CU236),0),$CR236),$CQ236),$CQ236))))</f>
      </c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  <c r="DU236" s="65"/>
      <c r="DV236" s="65"/>
      <c r="DW236" s="65"/>
      <c r="DX236" s="65"/>
      <c r="DY236" s="65"/>
      <c r="DZ236" s="65"/>
      <c r="EA236" s="65"/>
      <c r="EB236" s="65"/>
      <c r="EC236" s="65"/>
      <c r="ED236" s="65"/>
      <c r="EE236" s="65"/>
      <c r="EF236" s="65"/>
      <c r="EG236" s="65"/>
      <c r="EH236" s="65"/>
      <c r="EI236" s="65"/>
      <c r="EJ236" s="65"/>
      <c r="EK236" s="65"/>
      <c r="EL236" s="65"/>
      <c r="EM236" s="65"/>
      <c r="EN236" s="65"/>
      <c r="EO236" s="65"/>
      <c r="EP236" s="65"/>
      <c r="EQ236" s="65"/>
      <c r="ER236" s="65"/>
      <c r="ES236" s="65"/>
      <c r="ET236" s="65"/>
      <c r="EU236" s="65"/>
      <c r="EV236" s="65"/>
      <c r="EW236" s="65"/>
      <c r="EX236" s="65"/>
      <c r="EY236" s="65"/>
      <c r="EZ236" s="65"/>
      <c r="FA236" s="65"/>
      <c r="FB236" s="65"/>
      <c r="FC236" s="65"/>
      <c r="FD236" s="65"/>
      <c r="FE236" s="65"/>
      <c r="FF236" s="65"/>
      <c r="FG236" s="65"/>
      <c r="FH236" s="65"/>
      <c r="FI236" s="65"/>
      <c r="FJ236" s="65"/>
      <c r="FK236" s="65"/>
      <c r="FL236" s="65"/>
      <c r="FM236" s="65"/>
      <c r="FN236" s="65"/>
      <c r="FO236" s="65"/>
      <c r="FP236" s="65"/>
      <c r="FQ236" s="65"/>
      <c r="FR236" s="65"/>
      <c r="FS236" s="65"/>
    </row>
    <row r="237">
      <c r="A237" t="s">
        <v>147</v>
      </c>
      <c r="B237" t="s">
        <v>113</v>
      </c>
      <c r="C237" t="s">
        <v>114</v>
      </c>
      <c r="D237" t="s">
        <v>99</v>
      </c>
      <c r="E237"/>
      <c r="F237" t="str">
        <f>$A237&amp;IF($C237&lt;&gt;"","|"&amp;$C237,"")&amp;IF($D237&lt;&gt;"","|"&amp;$D237,"")&amp;IF($E237&lt;&gt;"","|"&amp;$E237,"")</f>
      </c>
      <c r="G237" s="65" t="n">
        <v>1</v>
      </c>
      <c r="H237" s="65" t="str">
        <f>SUM($CJ237,$CW237)</f>
      </c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2"/>
      <c r="BQ237" s="62"/>
      <c r="BR237" s="62"/>
      <c r="BS237" s="62"/>
      <c r="BT237" s="62"/>
      <c r="BU237" s="62"/>
      <c r="BV237" s="62"/>
      <c r="BW237" s="62"/>
      <c r="BX237" s="62"/>
      <c r="BY237" s="62"/>
      <c r="BZ237" s="62"/>
      <c r="CA237" s="62"/>
      <c r="CB237" s="62"/>
      <c r="CC237" s="62"/>
      <c r="CD237" s="62"/>
      <c r="CE237" s="62"/>
      <c r="CF237" s="65" t="str">
        <f>ROUND(SUM($CP237,$CV237),0)</f>
      </c>
      <c r="CG237" s="65" t="str">
        <f>ROUND(MAX($CP237,$CV237),0)</f>
      </c>
      <c r="CH237"/>
      <c r="CI237" s="62"/>
      <c r="CJ237" s="65" t="str">
        <f>IF(SUM($CF237)=0,"",IF(SUM($CF237)=SUM($CG237),SUM($CF237),IF(UPPER($CH237)="MAX",$CG237,IF(UPPER($CH237)="CUSTOM",MIN(MAX(ROUND($CF237+$G237*($CI237),0),$CG237),$CF237),$CF237))))</f>
      </c>
      <c r="CK237" s="65" t="str">
        <f>ROUND(SUMIFS($CW237:$FS237,$CW$14:$FS$14,"*DSD*"),0)</f>
      </c>
      <c r="CL237" s="65" t="str">
        <f>MIN_DSD</f>
      </c>
      <c r="CM237" s="65" t="str">
        <f>COUNTIFS($CW$14:$FS$14,"*DSD*",$CW237:$FS237,"&gt;0")</f>
      </c>
      <c r="CN237"/>
      <c r="CO237" s="62"/>
      <c r="CP237" s="65" t="str">
        <f>IF(SUM($CK237)=0,"",IF(OR(SUM($CK237)=SUM($CL237),AND(SUM($CK237)=ROUND(SUM($G237)*(1-SUM($I237)),0),SUM($CQ237)=0)),SUM($CK237),IF(UPPER($CN237)="MAX",$CL237,IF(UPPER($CN237)="CUSTOM",MIN(MAX(ROUND($CK237+$G237*($CO237),0),$CL237),$CK237),$CK237))))</f>
      </c>
      <c r="CQ237" s="65" t="str">
        <f>ROUND(SUMIFS($CW237:$FS237,$CW$14:$FS$14,"*TA*"),0)</f>
      </c>
      <c r="CR237" s="65" t="str">
        <f>MIN_TA</f>
      </c>
      <c r="CS237" s="65" t="str">
        <f>COUNTIFS($CW$14:$FS$14,"*TA*",$CW237:$FS237,"&gt;0")</f>
      </c>
      <c r="CT237"/>
      <c r="CU237" s="62"/>
      <c r="CV237" s="65" t="str">
        <f>IF(SUM($CQ237)=0,"",IF(OR(SUM($CQ237)=SUM($CR237),AND(SUM($CQ237)=ROUND(SUM($G237)*(1-SUM($I237)),0),SUM($CK237)=0)),SUM($CQ237),IF(UPPER($CT237)="MAX",$CR237,IF(UPPER($CT237)="CUSTOM",MIN(MAX(ROUND($CQ237+$G237*($CU237),0),$CR237),$CQ237),$CQ237))))</f>
      </c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U237" s="65"/>
      <c r="EV237" s="65"/>
      <c r="EW237" s="65"/>
      <c r="EX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</row>
    <row r="238">
      <c r="A238" t="s">
        <v>147</v>
      </c>
      <c r="B238" t="s">
        <v>113</v>
      </c>
      <c r="C238" t="s">
        <v>114</v>
      </c>
      <c r="D238" t="s">
        <v>100</v>
      </c>
      <c r="E238"/>
      <c r="F238" t="str">
        <f>$A238&amp;IF($C238&lt;&gt;"","|"&amp;$C238,"")&amp;IF($D238&lt;&gt;"","|"&amp;$D238,"")&amp;IF($E238&lt;&gt;"","|"&amp;$E238,"")</f>
      </c>
      <c r="G238" s="65" t="n">
        <v>1</v>
      </c>
      <c r="H238" s="65" t="str">
        <f>SUM($CJ238,$CW238)</f>
      </c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2"/>
      <c r="BQ238" s="62"/>
      <c r="BR238" s="62"/>
      <c r="BS238" s="62"/>
      <c r="BT238" s="62"/>
      <c r="BU238" s="62"/>
      <c r="BV238" s="62"/>
      <c r="BW238" s="62"/>
      <c r="BX238" s="62"/>
      <c r="BY238" s="62"/>
      <c r="BZ238" s="62"/>
      <c r="CA238" s="62"/>
      <c r="CB238" s="62"/>
      <c r="CC238" s="62"/>
      <c r="CD238" s="62"/>
      <c r="CE238" s="62"/>
      <c r="CF238" s="65" t="str">
        <f>ROUND(SUM($CP238,$CV238),0)</f>
      </c>
      <c r="CG238" s="65" t="str">
        <f>ROUND(MAX($CP238,$CV238),0)</f>
      </c>
      <c r="CH238"/>
      <c r="CI238" s="62"/>
      <c r="CJ238" s="65" t="str">
        <f>IF(SUM($CF238)=0,"",IF(SUM($CF238)=SUM($CG238),SUM($CF238),IF(UPPER($CH238)="MAX",$CG238,IF(UPPER($CH238)="CUSTOM",MIN(MAX(ROUND($CF238+$G238*($CI238),0),$CG238),$CF238),$CF238))))</f>
      </c>
      <c r="CK238" s="65" t="str">
        <f>ROUND(SUMIFS($CW238:$FS238,$CW$14:$FS$14,"*DSD*"),0)</f>
      </c>
      <c r="CL238" s="65" t="str">
        <f>MIN_DSD</f>
      </c>
      <c r="CM238" s="65" t="str">
        <f>COUNTIFS($CW$14:$FS$14,"*DSD*",$CW238:$FS238,"&gt;0")</f>
      </c>
      <c r="CN238"/>
      <c r="CO238" s="62"/>
      <c r="CP238" s="65" t="str">
        <f>IF(SUM($CK238)=0,"",IF(OR(SUM($CK238)=SUM($CL238),AND(SUM($CK238)=ROUND(SUM($G238)*(1-SUM($I238)),0),SUM($CQ238)=0)),SUM($CK238),IF(UPPER($CN238)="MAX",$CL238,IF(UPPER($CN238)="CUSTOM",MIN(MAX(ROUND($CK238+$G238*($CO238),0),$CL238),$CK238),$CK238))))</f>
      </c>
      <c r="CQ238" s="65" t="str">
        <f>ROUND(SUMIFS($CW238:$FS238,$CW$14:$FS$14,"*TA*"),0)</f>
      </c>
      <c r="CR238" s="65" t="str">
        <f>MIN_TA</f>
      </c>
      <c r="CS238" s="65" t="str">
        <f>COUNTIFS($CW$14:$FS$14,"*TA*",$CW238:$FS238,"&gt;0")</f>
      </c>
      <c r="CT238"/>
      <c r="CU238" s="62"/>
      <c r="CV238" s="65" t="str">
        <f>IF(SUM($CQ238)=0,"",IF(OR(SUM($CQ238)=SUM($CR238),AND(SUM($CQ238)=ROUND(SUM($G238)*(1-SUM($I238)),0),SUM($CK238)=0)),SUM($CQ238),IF(UPPER($CT238)="MAX",$CR238,IF(UPPER($CT238)="CUSTOM",MIN(MAX(ROUND($CQ238+$G238*($CU238),0),$CR238),$CQ238),$CQ238))))</f>
      </c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</row>
    <row r="239">
      <c r="A239" t="s">
        <v>147</v>
      </c>
      <c r="B239" t="s">
        <v>116</v>
      </c>
      <c r="C239" t="s">
        <v>114</v>
      </c>
      <c r="D239" t="s">
        <v>99</v>
      </c>
      <c r="E239"/>
      <c r="F239" t="str">
        <f>$A239&amp;IF($C239&lt;&gt;"","|"&amp;$C239,"")&amp;IF($D239&lt;&gt;"","|"&amp;$D239,"")&amp;IF($E239&lt;&gt;"","|"&amp;$E239,"")</f>
      </c>
      <c r="G239" s="65" t="n">
        <v>1</v>
      </c>
      <c r="H239" s="65" t="str">
        <f>SUM($CJ239,$CW239)</f>
      </c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  <c r="BP239" s="62"/>
      <c r="BQ239" s="62"/>
      <c r="BR239" s="62"/>
      <c r="BS239" s="62"/>
      <c r="BT239" s="62"/>
      <c r="BU239" s="62"/>
      <c r="BV239" s="62"/>
      <c r="BW239" s="62"/>
      <c r="BX239" s="62"/>
      <c r="BY239" s="62"/>
      <c r="BZ239" s="62"/>
      <c r="CA239" s="62"/>
      <c r="CB239" s="62"/>
      <c r="CC239" s="62"/>
      <c r="CD239" s="62"/>
      <c r="CE239" s="62"/>
      <c r="CF239" s="65" t="str">
        <f>ROUND(SUM($CP239,$CV239),0)</f>
      </c>
      <c r="CG239" s="65" t="str">
        <f>ROUND(MAX($CP239,$CV239),0)</f>
      </c>
      <c r="CH239"/>
      <c r="CI239" s="62"/>
      <c r="CJ239" s="65" t="str">
        <f>IF(SUM($CF239)=0,"",IF(SUM($CF239)=SUM($CG239),SUM($CF239),IF(UPPER($CH239)="MAX",$CG239,IF(UPPER($CH239)="CUSTOM",MIN(MAX(ROUND($CF239+$G239*($CI239),0),$CG239),$CF239),$CF239))))</f>
      </c>
      <c r="CK239" s="65" t="str">
        <f>ROUND(SUMIFS($CW239:$FS239,$CW$14:$FS$14,"*DSD*"),0)</f>
      </c>
      <c r="CL239" s="65" t="str">
        <f>MIN_DSD</f>
      </c>
      <c r="CM239" s="65" t="str">
        <f>COUNTIFS($CW$14:$FS$14,"*DSD*",$CW239:$FS239,"&gt;0")</f>
      </c>
      <c r="CN239"/>
      <c r="CO239" s="62"/>
      <c r="CP239" s="65" t="str">
        <f>IF(SUM($CK239)=0,"",IF(OR(SUM($CK239)=SUM($CL239),AND(SUM($CK239)=ROUND(SUM($G239)*(1-SUM($I239)),0),SUM($CQ239)=0)),SUM($CK239),IF(UPPER($CN239)="MAX",$CL239,IF(UPPER($CN239)="CUSTOM",MIN(MAX(ROUND($CK239+$G239*($CO239),0),$CL239),$CK239),$CK239))))</f>
      </c>
      <c r="CQ239" s="65" t="str">
        <f>ROUND(SUMIFS($CW239:$FS239,$CW$14:$FS$14,"*TA*"),0)</f>
      </c>
      <c r="CR239" s="65" t="str">
        <f>MIN_TA</f>
      </c>
      <c r="CS239" s="65" t="str">
        <f>COUNTIFS($CW$14:$FS$14,"*TA*",$CW239:$FS239,"&gt;0")</f>
      </c>
      <c r="CT239"/>
      <c r="CU239" s="62"/>
      <c r="CV239" s="65" t="str">
        <f>IF(SUM($CQ239)=0,"",IF(OR(SUM($CQ239)=SUM($CR239),AND(SUM($CQ239)=ROUND(SUM($G239)*(1-SUM($I239)),0),SUM($CK239)=0)),SUM($CQ239),IF(UPPER($CT239)="MAX",$CR239,IF(UPPER($CT239)="CUSTOM",MIN(MAX(ROUND($CQ239+$G239*($CU239),0),$CR239),$CQ239),$CQ239))))</f>
      </c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</row>
    <row r="240">
      <c r="A240" t="s">
        <v>147</v>
      </c>
      <c r="B240" t="s">
        <v>116</v>
      </c>
      <c r="C240" t="s">
        <v>114</v>
      </c>
      <c r="D240" t="s">
        <v>100</v>
      </c>
      <c r="E240"/>
      <c r="F240" t="str">
        <f>$A240&amp;IF($C240&lt;&gt;"","|"&amp;$C240,"")&amp;IF($D240&lt;&gt;"","|"&amp;$D240,"")&amp;IF($E240&lt;&gt;"","|"&amp;$E240,"")</f>
      </c>
      <c r="G240" s="65" t="n">
        <v>1</v>
      </c>
      <c r="H240" s="65" t="str">
        <f>SUM($CJ240,$CW240)</f>
      </c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2"/>
      <c r="BQ240" s="62"/>
      <c r="BR240" s="62"/>
      <c r="BS240" s="62"/>
      <c r="BT240" s="62"/>
      <c r="BU240" s="62"/>
      <c r="BV240" s="62"/>
      <c r="BW240" s="62"/>
      <c r="BX240" s="62"/>
      <c r="BY240" s="62"/>
      <c r="BZ240" s="62"/>
      <c r="CA240" s="62"/>
      <c r="CB240" s="62"/>
      <c r="CC240" s="62"/>
      <c r="CD240" s="62"/>
      <c r="CE240" s="62"/>
      <c r="CF240" s="65" t="str">
        <f>ROUND(SUM($CP240,$CV240),0)</f>
      </c>
      <c r="CG240" s="65" t="str">
        <f>ROUND(MAX($CP240,$CV240),0)</f>
      </c>
      <c r="CH240"/>
      <c r="CI240" s="62"/>
      <c r="CJ240" s="65" t="str">
        <f>IF(SUM($CF240)=0,"",IF(SUM($CF240)=SUM($CG240),SUM($CF240),IF(UPPER($CH240)="MAX",$CG240,IF(UPPER($CH240)="CUSTOM",MIN(MAX(ROUND($CF240+$G240*($CI240),0),$CG240),$CF240),$CF240))))</f>
      </c>
      <c r="CK240" s="65" t="str">
        <f>ROUND(SUMIFS($CW240:$FS240,$CW$14:$FS$14,"*DSD*"),0)</f>
      </c>
      <c r="CL240" s="65" t="str">
        <f>MIN_DSD</f>
      </c>
      <c r="CM240" s="65" t="str">
        <f>COUNTIFS($CW$14:$FS$14,"*DSD*",$CW240:$FS240,"&gt;0")</f>
      </c>
      <c r="CN240"/>
      <c r="CO240" s="62"/>
      <c r="CP240" s="65" t="str">
        <f>IF(SUM($CK240)=0,"",IF(OR(SUM($CK240)=SUM($CL240),AND(SUM($CK240)=ROUND(SUM($G240)*(1-SUM($I240)),0),SUM($CQ240)=0)),SUM($CK240),IF(UPPER($CN240)="MAX",$CL240,IF(UPPER($CN240)="CUSTOM",MIN(MAX(ROUND($CK240+$G240*($CO240),0),$CL240),$CK240),$CK240))))</f>
      </c>
      <c r="CQ240" s="65" t="str">
        <f>ROUND(SUMIFS($CW240:$FS240,$CW$14:$FS$14,"*TA*"),0)</f>
      </c>
      <c r="CR240" s="65" t="str">
        <f>MIN_TA</f>
      </c>
      <c r="CS240" s="65" t="str">
        <f>COUNTIFS($CW$14:$FS$14,"*TA*",$CW240:$FS240,"&gt;0")</f>
      </c>
      <c r="CT240"/>
      <c r="CU240" s="62"/>
      <c r="CV240" s="65" t="str">
        <f>IF(SUM($CQ240)=0,"",IF(OR(SUM($CQ240)=SUM($CR240),AND(SUM($CQ240)=ROUND(SUM($G240)*(1-SUM($I240)),0),SUM($CK240)=0)),SUM($CQ240),IF(UPPER($CT240)="MAX",$CR240,IF(UPPER($CT240)="CUSTOM",MIN(MAX(ROUND($CQ240+$G240*($CU240),0),$CR240),$CQ240),$CQ240))))</f>
      </c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</row>
    <row r="241">
      <c r="A241" t="s">
        <v>147</v>
      </c>
      <c r="B241" t="s">
        <v>120</v>
      </c>
      <c r="C241"/>
      <c r="D241"/>
      <c r="E241" t="s">
        <v>96</v>
      </c>
      <c r="F241" t="str">
        <f>$A241&amp;IF($C241&lt;&gt;"","|"&amp;$C241,"")&amp;IF($D241&lt;&gt;"","|"&amp;$D241,"")&amp;IF($E241&lt;&gt;"","|"&amp;$E241,"")</f>
      </c>
      <c r="G241" s="65" t="n">
        <v>99</v>
      </c>
      <c r="H241" s="65" t="str">
        <f>SUM($CJ241,$CW241)</f>
      </c>
      <c r="I241" s="62"/>
      <c r="J241" s="62"/>
      <c r="K241" s="62"/>
      <c r="L241" s="62"/>
      <c r="M241" s="62"/>
      <c r="N241" s="62"/>
      <c r="O241" s="62"/>
      <c r="P241" s="62" t="n">
        <v>1</v>
      </c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 t="n">
        <v>1</v>
      </c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  <c r="BP241" s="62"/>
      <c r="BQ241" s="62"/>
      <c r="BR241" s="62"/>
      <c r="BS241" s="62"/>
      <c r="BT241" s="62"/>
      <c r="BU241" s="62"/>
      <c r="BV241" s="62"/>
      <c r="BW241" s="62"/>
      <c r="BX241" s="62"/>
      <c r="BY241" s="62"/>
      <c r="BZ241" s="62"/>
      <c r="CA241" s="62"/>
      <c r="CB241" s="62"/>
      <c r="CC241" s="62"/>
      <c r="CD241" s="62"/>
      <c r="CE241" s="62"/>
      <c r="CF241" s="65" t="str">
        <f>ROUND(SUM($CP241,$CV241),0)</f>
      </c>
      <c r="CG241" s="65" t="str">
        <f>ROUND(MAX($CP241,$CV241),0)</f>
      </c>
      <c r="CH241"/>
      <c r="CI241" s="62"/>
      <c r="CJ241" s="65" t="str">
        <f>IF(SUM($CF241)=0,"",IF(SUM($CF241)=SUM($CG241),SUM($CF241),IF(UPPER($CH241)="MAX",$CG241,IF(UPPER($CH241)="CUSTOM",MIN(MAX(ROUND($CF241+$G241*($CI241),0),$CG241),$CF241),$CF241))))</f>
      </c>
      <c r="CK241" s="65" t="str">
        <f>ROUND(SUMIFS($CW241:$FS241,$CW$14:$FS$14,"*DSD*"),0)</f>
      </c>
      <c r="CL241" s="65" t="str">
        <f>MIN_DSD</f>
      </c>
      <c r="CM241" s="65" t="str">
        <f>COUNTIFS($CW$14:$FS$14,"*DSD*",$CW241:$FS241,"&gt;0")</f>
      </c>
      <c r="CN241" t="s">
        <v>55</v>
      </c>
      <c r="CO241" s="62" t="n">
        <v>-1</v>
      </c>
      <c r="CP241" s="65" t="str">
        <f>IF(SUM($CK241)=0,"",IF(OR(SUM($CK241)=SUM($CL241),AND(SUM($CK241)=ROUND(SUM($G241)*(1-SUM($I241)),0),SUM($CQ241)=0)),SUM($CK241),IF(UPPER($CN241)="MAX",$CL241,IF(UPPER($CN241)="CUSTOM",MIN(MAX(ROUND($CK241+$G241*($CO241),0),$CL241),$CK241),$CK241))))</f>
      </c>
      <c r="CQ241" s="65" t="str">
        <f>ROUND(SUMIFS($CW241:$FS241,$CW$14:$FS$14,"*TA*"),0)</f>
      </c>
      <c r="CR241" s="65" t="str">
        <f>MIN_TA</f>
      </c>
      <c r="CS241" s="65" t="str">
        <f>COUNTIFS($CW$14:$FS$14,"*TA*",$CW241:$FS241,"&gt;0")</f>
      </c>
      <c r="CT241"/>
      <c r="CU241" s="62"/>
      <c r="CV241" s="65" t="str">
        <f>IF(SUM($CQ241)=0,"",IF(OR(SUM($CQ241)=SUM($CR241),AND(SUM($CQ241)=ROUND(SUM($G241)*(1-SUM($I241)),0),SUM($CK241)=0)),SUM($CQ241),IF(UPPER($CT241)="MAX",$CR241,IF(UPPER($CT241)="CUSTOM",MIN(MAX(ROUND($CQ241+$G241*($CU241),0),$CR241),$CQ241),$CQ241))))</f>
      </c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65"/>
      <c r="ED241" s="65"/>
      <c r="EE241" s="65"/>
      <c r="EF241" s="65"/>
      <c r="EG241" s="65"/>
      <c r="EH241" s="65"/>
      <c r="EI241" s="65"/>
      <c r="EJ241" s="65"/>
      <c r="EK241" s="65"/>
      <c r="EL241" s="65"/>
      <c r="EM241" s="65"/>
      <c r="EN241" s="65"/>
      <c r="EO241" s="65"/>
      <c r="EP241" s="65"/>
      <c r="EQ241" s="65"/>
      <c r="ER241" s="65"/>
      <c r="ES241" s="65"/>
      <c r="ET241" s="65"/>
      <c r="EU241" s="65"/>
      <c r="EV241" s="65"/>
      <c r="EW241" s="65"/>
      <c r="EX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65"/>
      <c r="FN241" s="65"/>
      <c r="FO241" s="65"/>
      <c r="FP241" s="65"/>
      <c r="FQ241" s="65"/>
      <c r="FR241" s="65"/>
      <c r="FS241" s="65"/>
    </row>
    <row r="242">
      <c r="A242" t="s">
        <v>147</v>
      </c>
      <c r="B242" t="s">
        <v>120</v>
      </c>
      <c r="C242"/>
      <c r="D242"/>
      <c r="E242" t="s">
        <v>121</v>
      </c>
      <c r="F242" t="str">
        <f>$A242&amp;IF($C242&lt;&gt;"","|"&amp;$C242,"")&amp;IF($D242&lt;&gt;"","|"&amp;$D242,"")&amp;IF($E242&lt;&gt;"","|"&amp;$E242,"")</f>
      </c>
      <c r="G242" s="65" t="n">
        <v>10</v>
      </c>
      <c r="H242" s="65" t="str">
        <f>SUM($CJ242,$CW242)</f>
      </c>
      <c r="I242" s="62"/>
      <c r="J242" s="62"/>
      <c r="K242" s="62"/>
      <c r="L242" s="62"/>
      <c r="M242" s="62"/>
      <c r="N242" s="62"/>
      <c r="O242" s="62"/>
      <c r="P242" s="62" t="n">
        <v>1</v>
      </c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 t="n">
        <v>1</v>
      </c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2"/>
      <c r="BQ242" s="62"/>
      <c r="BR242" s="62"/>
      <c r="BS242" s="62"/>
      <c r="BT242" s="62"/>
      <c r="BU242" s="62"/>
      <c r="BV242" s="62"/>
      <c r="BW242" s="62"/>
      <c r="BX242" s="62"/>
      <c r="BY242" s="62"/>
      <c r="BZ242" s="62"/>
      <c r="CA242" s="62"/>
      <c r="CB242" s="62"/>
      <c r="CC242" s="62"/>
      <c r="CD242" s="62"/>
      <c r="CE242" s="62"/>
      <c r="CF242" s="65" t="str">
        <f>ROUND(SUM($CP242,$CV242),0)</f>
      </c>
      <c r="CG242" s="65" t="str">
        <f>ROUND(MAX($CP242,$CV242),0)</f>
      </c>
      <c r="CH242"/>
      <c r="CI242" s="62"/>
      <c r="CJ242" s="65" t="str">
        <f>IF(SUM($CF242)=0,"",IF(SUM($CF242)=SUM($CG242),SUM($CF242),IF(UPPER($CH242)="MAX",$CG242,IF(UPPER($CH242)="CUSTOM",MIN(MAX(ROUND($CF242+$G242*($CI242),0),$CG242),$CF242),$CF242))))</f>
      </c>
      <c r="CK242" s="65" t="str">
        <f>ROUND(SUMIFS($CW242:$FS242,$CW$14:$FS$14,"*DSD*"),0)</f>
      </c>
      <c r="CL242" s="65" t="str">
        <f>MIN_DSD</f>
      </c>
      <c r="CM242" s="65" t="str">
        <f>COUNTIFS($CW$14:$FS$14,"*DSD*",$CW242:$FS242,"&gt;0")</f>
      </c>
      <c r="CN242" t="s">
        <v>55</v>
      </c>
      <c r="CO242" s="62" t="n">
        <v>-1</v>
      </c>
      <c r="CP242" s="65" t="str">
        <f>IF(SUM($CK242)=0,"",IF(OR(SUM($CK242)=SUM($CL242),AND(SUM($CK242)=ROUND(SUM($G242)*(1-SUM($I242)),0),SUM($CQ242)=0)),SUM($CK242),IF(UPPER($CN242)="MAX",$CL242,IF(UPPER($CN242)="CUSTOM",MIN(MAX(ROUND($CK242+$G242*($CO242),0),$CL242),$CK242),$CK242))))</f>
      </c>
      <c r="CQ242" s="65" t="str">
        <f>ROUND(SUMIFS($CW242:$FS242,$CW$14:$FS$14,"*TA*"),0)</f>
      </c>
      <c r="CR242" s="65" t="str">
        <f>MIN_TA</f>
      </c>
      <c r="CS242" s="65" t="str">
        <f>COUNTIFS($CW$14:$FS$14,"*TA*",$CW242:$FS242,"&gt;0")</f>
      </c>
      <c r="CT242"/>
      <c r="CU242" s="62"/>
      <c r="CV242" s="65" t="str">
        <f>IF(SUM($CQ242)=0,"",IF(OR(SUM($CQ242)=SUM($CR242),AND(SUM($CQ242)=ROUND(SUM($G242)*(1-SUM($I242)),0),SUM($CK242)=0)),SUM($CQ242),IF(UPPER($CT242)="MAX",$CR242,IF(UPPER($CT242)="CUSTOM",MIN(MAX(ROUND($CQ242+$G242*($CU242),0),$CR242),$CQ242),$CQ242))))</f>
      </c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</row>
    <row r="243">
      <c r="A243" t="s">
        <v>147</v>
      </c>
      <c r="B243" t="s">
        <v>124</v>
      </c>
      <c r="C243"/>
      <c r="D243"/>
      <c r="E243" t="s">
        <v>96</v>
      </c>
      <c r="F243" t="str">
        <f>$A243&amp;IF($C243&lt;&gt;"","|"&amp;$C243,"")&amp;IF($D243&lt;&gt;"","|"&amp;$D243,"")&amp;IF($E243&lt;&gt;"","|"&amp;$E243,"")</f>
      </c>
      <c r="G243" s="65" t="n">
        <v>2</v>
      </c>
      <c r="H243" s="65" t="str">
        <f>SUM($CJ243,$CW243)</f>
      </c>
      <c r="I243" s="62"/>
      <c r="J243" s="62"/>
      <c r="K243" s="62"/>
      <c r="L243" s="62"/>
      <c r="M243" s="62"/>
      <c r="N243" s="62"/>
      <c r="O243" s="62"/>
      <c r="P243" s="62" t="n">
        <v>0.595505617977528</v>
      </c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 t="n">
        <v>0.404494382022472</v>
      </c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2"/>
      <c r="BQ243" s="62"/>
      <c r="BR243" s="62"/>
      <c r="BS243" s="62"/>
      <c r="BT243" s="62"/>
      <c r="BU243" s="62"/>
      <c r="BV243" s="62"/>
      <c r="BW243" s="62"/>
      <c r="BX243" s="62"/>
      <c r="BY243" s="62"/>
      <c r="BZ243" s="62"/>
      <c r="CA243" s="62"/>
      <c r="CB243" s="62"/>
      <c r="CC243" s="62"/>
      <c r="CD243" s="62"/>
      <c r="CE243" s="62"/>
      <c r="CF243" s="65" t="str">
        <f>ROUND(SUM($CP243,$CV243),0)</f>
      </c>
      <c r="CG243" s="65" t="str">
        <f>ROUND(MAX($CP243,$CV243),0)</f>
      </c>
      <c r="CH243"/>
      <c r="CI243" s="62"/>
      <c r="CJ243" s="65" t="str">
        <f>IF(SUM($CF243)=0,"",IF(SUM($CF243)=SUM($CG243),SUM($CF243),IF(UPPER($CH243)="MAX",$CG243,IF(UPPER($CH243)="CUSTOM",MIN(MAX(ROUND($CF243+$G243*($CI243),0),$CG243),$CF243),$CF243))))</f>
      </c>
      <c r="CK243" s="65" t="str">
        <f>ROUND(SUMIFS($CW243:$FS243,$CW$14:$FS$14,"*DSD*"),0)</f>
      </c>
      <c r="CL243" s="65" t="str">
        <f>MIN_DSD</f>
      </c>
      <c r="CM243" s="65" t="str">
        <f>COUNTIFS($CW$14:$FS$14,"*DSD*",$CW243:$FS243,"&gt;0")</f>
      </c>
      <c r="CN243" t="s">
        <v>54</v>
      </c>
      <c r="CO243" s="62"/>
      <c r="CP243" s="65" t="str">
        <f>IF(SUM($CK243)=0,"",IF(OR(SUM($CK243)=SUM($CL243),AND(SUM($CK243)=ROUND(SUM($G243)*(1-SUM($I243)),0),SUM($CQ243)=0)),SUM($CK243),IF(UPPER($CN243)="MAX",$CL243,IF(UPPER($CN243)="CUSTOM",MIN(MAX(ROUND($CK243+$G243*($CO243),0),$CL243),$CK243),$CK243))))</f>
      </c>
      <c r="CQ243" s="65" t="str">
        <f>ROUND(SUMIFS($CW243:$FS243,$CW$14:$FS$14,"*TA*"),0)</f>
      </c>
      <c r="CR243" s="65" t="str">
        <f>MIN_TA</f>
      </c>
      <c r="CS243" s="65" t="str">
        <f>COUNTIFS($CW$14:$FS$14,"*TA*",$CW243:$FS243,"&gt;0")</f>
      </c>
      <c r="CT243"/>
      <c r="CU243" s="62"/>
      <c r="CV243" s="65" t="str">
        <f>IF(SUM($CQ243)=0,"",IF(OR(SUM($CQ243)=SUM($CR243),AND(SUM($CQ243)=ROUND(SUM($G243)*(1-SUM($I243)),0),SUM($CK243)=0)),SUM($CQ243),IF(UPPER($CT243)="MAX",$CR243,IF(UPPER($CT243)="CUSTOM",MIN(MAX(ROUND($CQ243+$G243*($CU243),0),$CR243),$CQ243),$CQ243))))</f>
      </c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</row>
    <row r="244">
      <c r="A244" t="s">
        <v>147</v>
      </c>
      <c r="B244" t="s">
        <v>126</v>
      </c>
      <c r="C244"/>
      <c r="D244"/>
      <c r="E244" t="s">
        <v>96</v>
      </c>
      <c r="F244" t="str">
        <f>$A244&amp;IF($C244&lt;&gt;"","|"&amp;$C244,"")&amp;IF($D244&lt;&gt;"","|"&amp;$D244,"")&amp;IF($E244&lt;&gt;"","|"&amp;$E244,"")</f>
      </c>
      <c r="G244" s="65" t="n">
        <v>95</v>
      </c>
      <c r="H244" s="65" t="str">
        <f>SUM($CJ244,$CW244)</f>
      </c>
      <c r="I244" s="62"/>
      <c r="J244" s="62"/>
      <c r="K244" s="62"/>
      <c r="L244" s="62"/>
      <c r="M244" s="62"/>
      <c r="N244" s="62"/>
      <c r="O244" s="62"/>
      <c r="P244" s="62" t="n">
        <v>1</v>
      </c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 t="n">
        <v>1</v>
      </c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2"/>
      <c r="BQ244" s="62"/>
      <c r="BR244" s="62"/>
      <c r="BS244" s="62"/>
      <c r="BT244" s="62"/>
      <c r="BU244" s="62"/>
      <c r="BV244" s="62"/>
      <c r="BW244" s="62"/>
      <c r="BX244" s="62"/>
      <c r="BY244" s="62"/>
      <c r="BZ244" s="62"/>
      <c r="CA244" s="62"/>
      <c r="CB244" s="62"/>
      <c r="CC244" s="62"/>
      <c r="CD244" s="62"/>
      <c r="CE244" s="62"/>
      <c r="CF244" s="65" t="str">
        <f>ROUND(SUM($CP244,$CV244),0)</f>
      </c>
      <c r="CG244" s="65" t="str">
        <f>ROUND(MAX($CP244,$CV244),0)</f>
      </c>
      <c r="CH244"/>
      <c r="CI244" s="62"/>
      <c r="CJ244" s="65" t="str">
        <f>IF(SUM($CF244)=0,"",IF(SUM($CF244)=SUM($CG244),SUM($CF244),IF(UPPER($CH244)="MAX",$CG244,IF(UPPER($CH244)="CUSTOM",MIN(MAX(ROUND($CF244+$G244*($CI244),0),$CG244),$CF244),$CF244))))</f>
      </c>
      <c r="CK244" s="65" t="str">
        <f>ROUND(SUMIFS($CW244:$FS244,$CW$14:$FS$14,"*DSD*"),0)</f>
      </c>
      <c r="CL244" s="65" t="str">
        <f>MIN_DSD</f>
      </c>
      <c r="CM244" s="65" t="str">
        <f>COUNTIFS($CW$14:$FS$14,"*DSD*",$CW244:$FS244,"&gt;0")</f>
      </c>
      <c r="CN244" t="s">
        <v>55</v>
      </c>
      <c r="CO244" s="62" t="n">
        <v>-1</v>
      </c>
      <c r="CP244" s="65" t="str">
        <f>IF(SUM($CK244)=0,"",IF(OR(SUM($CK244)=SUM($CL244),AND(SUM($CK244)=ROUND(SUM($G244)*(1-SUM($I244)),0),SUM($CQ244)=0)),SUM($CK244),IF(UPPER($CN244)="MAX",$CL244,IF(UPPER($CN244)="CUSTOM",MIN(MAX(ROUND($CK244+$G244*($CO244),0),$CL244),$CK244),$CK244))))</f>
      </c>
      <c r="CQ244" s="65" t="str">
        <f>ROUND(SUMIFS($CW244:$FS244,$CW$14:$FS$14,"*TA*"),0)</f>
      </c>
      <c r="CR244" s="65" t="str">
        <f>MIN_TA</f>
      </c>
      <c r="CS244" s="65" t="str">
        <f>COUNTIFS($CW$14:$FS$14,"*TA*",$CW244:$FS244,"&gt;0")</f>
      </c>
      <c r="CT244"/>
      <c r="CU244" s="62"/>
      <c r="CV244" s="65" t="str">
        <f>IF(SUM($CQ244)=0,"",IF(OR(SUM($CQ244)=SUM($CR244),AND(SUM($CQ244)=ROUND(SUM($G244)*(1-SUM($I244)),0),SUM($CK244)=0)),SUM($CQ244),IF(UPPER($CT244)="MAX",$CR244,IF(UPPER($CT244)="CUSTOM",MIN(MAX(ROUND($CQ244+$G244*($CU244),0),$CR244),$CQ244),$CQ244))))</f>
      </c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</row>
    <row r="245">
      <c r="A245" t="s">
        <v>147</v>
      </c>
      <c r="B245" t="s">
        <v>126</v>
      </c>
      <c r="C245"/>
      <c r="D245"/>
      <c r="E245" t="s">
        <v>121</v>
      </c>
      <c r="F245" t="str">
        <f>$A245&amp;IF($C245&lt;&gt;"","|"&amp;$C245,"")&amp;IF($D245&lt;&gt;"","|"&amp;$D245,"")&amp;IF($E245&lt;&gt;"","|"&amp;$E245,"")</f>
      </c>
      <c r="G245" s="65" t="n">
        <v>10</v>
      </c>
      <c r="H245" s="65" t="str">
        <f>SUM($CJ245,$CW245)</f>
      </c>
      <c r="I245" s="62"/>
      <c r="J245" s="62"/>
      <c r="K245" s="62"/>
      <c r="L245" s="62"/>
      <c r="M245" s="62"/>
      <c r="N245" s="62"/>
      <c r="O245" s="62"/>
      <c r="P245" s="62" t="n">
        <v>1</v>
      </c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 t="n">
        <v>1</v>
      </c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  <c r="BP245" s="62"/>
      <c r="BQ245" s="62"/>
      <c r="BR245" s="62"/>
      <c r="BS245" s="62"/>
      <c r="BT245" s="62"/>
      <c r="BU245" s="62"/>
      <c r="BV245" s="62"/>
      <c r="BW245" s="62"/>
      <c r="BX245" s="62"/>
      <c r="BY245" s="62"/>
      <c r="BZ245" s="62"/>
      <c r="CA245" s="62"/>
      <c r="CB245" s="62"/>
      <c r="CC245" s="62"/>
      <c r="CD245" s="62"/>
      <c r="CE245" s="62"/>
      <c r="CF245" s="65" t="str">
        <f>ROUND(SUM($CP245,$CV245),0)</f>
      </c>
      <c r="CG245" s="65" t="str">
        <f>ROUND(MAX($CP245,$CV245),0)</f>
      </c>
      <c r="CH245"/>
      <c r="CI245" s="62"/>
      <c r="CJ245" s="65" t="str">
        <f>IF(SUM($CF245)=0,"",IF(SUM($CF245)=SUM($CG245),SUM($CF245),IF(UPPER($CH245)="MAX",$CG245,IF(UPPER($CH245)="CUSTOM",MIN(MAX(ROUND($CF245+$G245*($CI245),0),$CG245),$CF245),$CF245))))</f>
      </c>
      <c r="CK245" s="65" t="str">
        <f>ROUND(SUMIFS($CW245:$FS245,$CW$14:$FS$14,"*DSD*"),0)</f>
      </c>
      <c r="CL245" s="65" t="str">
        <f>MIN_DSD</f>
      </c>
      <c r="CM245" s="65" t="str">
        <f>COUNTIFS($CW$14:$FS$14,"*DSD*",$CW245:$FS245,"&gt;0")</f>
      </c>
      <c r="CN245" t="s">
        <v>55</v>
      </c>
      <c r="CO245" s="62" t="n">
        <v>-1</v>
      </c>
      <c r="CP245" s="65" t="str">
        <f>IF(SUM($CK245)=0,"",IF(OR(SUM($CK245)=SUM($CL245),AND(SUM($CK245)=ROUND(SUM($G245)*(1-SUM($I245)),0),SUM($CQ245)=0)),SUM($CK245),IF(UPPER($CN245)="MAX",$CL245,IF(UPPER($CN245)="CUSTOM",MIN(MAX(ROUND($CK245+$G245*($CO245),0),$CL245),$CK245),$CK245))))</f>
      </c>
      <c r="CQ245" s="65" t="str">
        <f>ROUND(SUMIFS($CW245:$FS245,$CW$14:$FS$14,"*TA*"),0)</f>
      </c>
      <c r="CR245" s="65" t="str">
        <f>MIN_TA</f>
      </c>
      <c r="CS245" s="65" t="str">
        <f>COUNTIFS($CW$14:$FS$14,"*TA*",$CW245:$FS245,"&gt;0")</f>
      </c>
      <c r="CT245"/>
      <c r="CU245" s="62"/>
      <c r="CV245" s="65" t="str">
        <f>IF(SUM($CQ245)=0,"",IF(OR(SUM($CQ245)=SUM($CR245),AND(SUM($CQ245)=ROUND(SUM($G245)*(1-SUM($I245)),0),SUM($CK245)=0)),SUM($CQ245),IF(UPPER($CT245)="MAX",$CR245,IF(UPPER($CT245)="CUSTOM",MIN(MAX(ROUND($CQ245+$G245*($CU245),0),$CR245),$CQ245),$CQ245))))</f>
      </c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  <c r="DU245" s="65"/>
      <c r="DV245" s="65"/>
      <c r="DW245" s="65"/>
      <c r="DX245" s="65"/>
      <c r="DY245" s="65"/>
      <c r="DZ245" s="65"/>
      <c r="EA245" s="65"/>
      <c r="EB245" s="65"/>
      <c r="EC245" s="65"/>
      <c r="ED245" s="65"/>
      <c r="EE245" s="65"/>
      <c r="EF245" s="65"/>
      <c r="EG245" s="65"/>
      <c r="EH245" s="65"/>
      <c r="EI245" s="65"/>
      <c r="EJ245" s="65"/>
      <c r="EK245" s="65"/>
      <c r="EL245" s="65"/>
      <c r="EM245" s="65"/>
      <c r="EN245" s="65"/>
      <c r="EO245" s="65"/>
      <c r="EP245" s="65"/>
      <c r="EQ245" s="65"/>
      <c r="ER245" s="65"/>
      <c r="ES245" s="65"/>
      <c r="ET245" s="65"/>
      <c r="EU245" s="65"/>
      <c r="EV245" s="65"/>
      <c r="EW245" s="65"/>
      <c r="EX245" s="65"/>
      <c r="EY245" s="65"/>
      <c r="EZ245" s="65"/>
      <c r="FA245" s="65"/>
      <c r="FB245" s="65"/>
      <c r="FC245" s="65"/>
      <c r="FD245" s="65"/>
      <c r="FE245" s="65"/>
      <c r="FF245" s="65"/>
      <c r="FG245" s="65"/>
      <c r="FH245" s="65"/>
      <c r="FI245" s="65"/>
      <c r="FJ245" s="65"/>
      <c r="FK245" s="65"/>
      <c r="FL245" s="65"/>
      <c r="FM245" s="65"/>
      <c r="FN245" s="65"/>
      <c r="FO245" s="65"/>
      <c r="FP245" s="65"/>
      <c r="FQ245" s="65"/>
      <c r="FR245" s="65"/>
      <c r="FS245" s="65"/>
    </row>
    <row r="246">
      <c r="A246" t="s">
        <v>147</v>
      </c>
      <c r="B246" t="s">
        <v>127</v>
      </c>
      <c r="C246" t="s">
        <v>103</v>
      </c>
      <c r="D246" t="s">
        <v>99</v>
      </c>
      <c r="E246"/>
      <c r="F246" t="str">
        <f>$A246&amp;IF($C246&lt;&gt;"","|"&amp;$C246,"")&amp;IF($D246&lt;&gt;"","|"&amp;$D246,"")&amp;IF($E246&lt;&gt;"","|"&amp;$E246,"")</f>
      </c>
      <c r="G246" s="65" t="n">
        <v>8</v>
      </c>
      <c r="H246" s="65" t="str">
        <f>SUM($CJ246,$CW246)</f>
      </c>
      <c r="I246" s="62"/>
      <c r="J246" s="62"/>
      <c r="K246" s="62"/>
      <c r="L246" s="62"/>
      <c r="M246" s="62"/>
      <c r="N246" s="62"/>
      <c r="O246" s="62"/>
      <c r="P246" s="62"/>
      <c r="Q246" s="62" t="n">
        <v>0.784119106699752</v>
      </c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 t="n">
        <v>0.0198511166253102</v>
      </c>
      <c r="AD246" s="62"/>
      <c r="AE246" s="62"/>
      <c r="AF246" s="62"/>
      <c r="AG246" s="62" t="n">
        <v>0.98014888337469</v>
      </c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  <c r="BP246" s="62"/>
      <c r="BQ246" s="62"/>
      <c r="BR246" s="62"/>
      <c r="BS246" s="62"/>
      <c r="BT246" s="62"/>
      <c r="BU246" s="62"/>
      <c r="BV246" s="62"/>
      <c r="BW246" s="62"/>
      <c r="BX246" s="62"/>
      <c r="BY246" s="62"/>
      <c r="BZ246" s="62"/>
      <c r="CA246" s="62"/>
      <c r="CB246" s="62"/>
      <c r="CC246" s="62"/>
      <c r="CD246" s="62"/>
      <c r="CE246" s="62"/>
      <c r="CF246" s="65" t="str">
        <f>ROUND(SUM($CP246,$CV246),0)</f>
      </c>
      <c r="CG246" s="65" t="str">
        <f>ROUND(MAX($CP246,$CV246),0)</f>
      </c>
      <c r="CH246" t="s">
        <v>56</v>
      </c>
      <c r="CI246" s="62"/>
      <c r="CJ246" s="65" t="str">
        <f>IF(SUM($CF246)=0,"",IF(SUM($CF246)=SUM($CG246),SUM($CF246),IF(UPPER($CH246)="MAX",$CG246,IF(UPPER($CH246)="CUSTOM",MIN(MAX(ROUND($CF246+$G246*($CI246),0),$CG246),$CF246),$CF246))))</f>
      </c>
      <c r="CK246" s="65" t="str">
        <f>ROUND(SUMIFS($CW246:$FS246,$CW$14:$FS$14,"*DSD*"),0)</f>
      </c>
      <c r="CL246" s="65" t="str">
        <f>MIN_DSD</f>
      </c>
      <c r="CM246" s="65" t="str">
        <f>COUNTIFS($CW$14:$FS$14,"*DSD*",$CW246:$FS246,"&gt;0")</f>
      </c>
      <c r="CN246" t="s">
        <v>56</v>
      </c>
      <c r="CO246" s="62" t="n">
        <v>-0.784119106699752</v>
      </c>
      <c r="CP246" s="65" t="str">
        <f>IF(SUM($CK246)=0,"",IF(OR(SUM($CK246)=SUM($CL246),AND(SUM($CK246)=ROUND(SUM($G246)*(1-SUM($I246)),0),SUM($CQ246)=0)),SUM($CK246),IF(UPPER($CN246)="MAX",$CL246,IF(UPPER($CN246)="CUSTOM",MIN(MAX(ROUND($CK246+$G246*($CO246),0),$CL246),$CK246),$CK246))))</f>
      </c>
      <c r="CQ246" s="65" t="str">
        <f>ROUND(SUMIFS($CW246:$FS246,$CW$14:$FS$14,"*TA*"),0)</f>
      </c>
      <c r="CR246" s="65" t="str">
        <f>MIN_TA</f>
      </c>
      <c r="CS246" s="65" t="str">
        <f>COUNTIFS($CW$14:$FS$14,"*TA*",$CW246:$FS246,"&gt;0")</f>
      </c>
      <c r="CT246"/>
      <c r="CU246" s="62"/>
      <c r="CV246" s="65" t="str">
        <f>IF(SUM($CQ246)=0,"",IF(OR(SUM($CQ246)=SUM($CR246),AND(SUM($CQ246)=ROUND(SUM($G246)*(1-SUM($I246)),0),SUM($CK246)=0)),SUM($CQ246),IF(UPPER($CT246)="MAX",$CR246,IF(UPPER($CT246)="CUSTOM",MIN(MAX(ROUND($CQ246+$G246*($CU246),0),$CR246),$CQ246),$CQ246))))</f>
      </c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  <c r="DS246" s="65"/>
      <c r="DT246" s="65"/>
      <c r="DU246" s="65"/>
      <c r="DV246" s="65"/>
      <c r="DW246" s="65"/>
      <c r="DX246" s="65"/>
      <c r="DY246" s="65"/>
      <c r="DZ246" s="65"/>
      <c r="EA246" s="65"/>
      <c r="EB246" s="65"/>
      <c r="EC246" s="65"/>
      <c r="ED246" s="65"/>
      <c r="EE246" s="65"/>
      <c r="EF246" s="65"/>
      <c r="EG246" s="65"/>
      <c r="EH246" s="65"/>
      <c r="EI246" s="65"/>
      <c r="EJ246" s="65"/>
      <c r="EK246" s="65"/>
      <c r="EL246" s="65"/>
      <c r="EM246" s="65"/>
      <c r="EN246" s="65"/>
      <c r="EO246" s="65"/>
      <c r="EP246" s="65"/>
      <c r="EQ246" s="65"/>
      <c r="ER246" s="65"/>
      <c r="ES246" s="65"/>
      <c r="ET246" s="65"/>
      <c r="EU246" s="65"/>
      <c r="EV246" s="65"/>
      <c r="EW246" s="65"/>
      <c r="EX246" s="65"/>
      <c r="EY246" s="65"/>
      <c r="EZ246" s="65"/>
      <c r="FA246" s="65"/>
      <c r="FB246" s="65"/>
      <c r="FC246" s="65"/>
      <c r="FD246" s="65"/>
      <c r="FE246" s="65"/>
      <c r="FF246" s="65"/>
      <c r="FG246" s="65"/>
      <c r="FH246" s="65"/>
      <c r="FI246" s="65"/>
      <c r="FJ246" s="65"/>
      <c r="FK246" s="65"/>
      <c r="FL246" s="65"/>
      <c r="FM246" s="65"/>
      <c r="FN246" s="65"/>
      <c r="FO246" s="65"/>
      <c r="FP246" s="65"/>
      <c r="FQ246" s="65"/>
      <c r="FR246" s="65"/>
      <c r="FS246" s="65"/>
    </row>
    <row r="247">
      <c r="A247" t="s">
        <v>147</v>
      </c>
      <c r="B247" t="s">
        <v>127</v>
      </c>
      <c r="C247" t="s">
        <v>103</v>
      </c>
      <c r="D247" t="s">
        <v>100</v>
      </c>
      <c r="E247"/>
      <c r="F247" t="str">
        <f>$A247&amp;IF($C247&lt;&gt;"","|"&amp;$C247,"")&amp;IF($D247&lt;&gt;"","|"&amp;$D247,"")&amp;IF($E247&lt;&gt;"","|"&amp;$E247,"")</f>
      </c>
      <c r="G247" s="65" t="n">
        <v>13</v>
      </c>
      <c r="H247" s="65" t="str">
        <f>SUM($CJ247,$CW247)</f>
      </c>
      <c r="I247" s="62"/>
      <c r="J247" s="62"/>
      <c r="K247" s="62"/>
      <c r="L247" s="62"/>
      <c r="M247" s="62"/>
      <c r="N247" s="62"/>
      <c r="O247" s="62"/>
      <c r="P247" s="62"/>
      <c r="Q247" s="62" t="n">
        <v>0.784503631961259</v>
      </c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 t="n">
        <v>0.0193704600484262</v>
      </c>
      <c r="AD247" s="62"/>
      <c r="AE247" s="62"/>
      <c r="AF247" s="62"/>
      <c r="AG247" s="62" t="n">
        <v>0.980629539951574</v>
      </c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2"/>
      <c r="CB247" s="62"/>
      <c r="CC247" s="62"/>
      <c r="CD247" s="62"/>
      <c r="CE247" s="62"/>
      <c r="CF247" s="65" t="str">
        <f>ROUND(SUM($CP247,$CV247),0)</f>
      </c>
      <c r="CG247" s="65" t="str">
        <f>ROUND(MAX($CP247,$CV247),0)</f>
      </c>
      <c r="CH247" t="s">
        <v>56</v>
      </c>
      <c r="CI247" s="62"/>
      <c r="CJ247" s="65" t="str">
        <f>IF(SUM($CF247)=0,"",IF(SUM($CF247)=SUM($CG247),SUM($CF247),IF(UPPER($CH247)="MAX",$CG247,IF(UPPER($CH247)="CUSTOM",MIN(MAX(ROUND($CF247+$G247*($CI247),0),$CG247),$CF247),$CF247))))</f>
      </c>
      <c r="CK247" s="65" t="str">
        <f>ROUND(SUMIFS($CW247:$FS247,$CW$14:$FS$14,"*DSD*"),0)</f>
      </c>
      <c r="CL247" s="65" t="str">
        <f>MIN_DSD</f>
      </c>
      <c r="CM247" s="65" t="str">
        <f>COUNTIFS($CW$14:$FS$14,"*DSD*",$CW247:$FS247,"&gt;0")</f>
      </c>
      <c r="CN247" t="s">
        <v>55</v>
      </c>
      <c r="CO247" s="62" t="n">
        <v>-0.784503631961259</v>
      </c>
      <c r="CP247" s="65" t="str">
        <f>IF(SUM($CK247)=0,"",IF(OR(SUM($CK247)=SUM($CL247),AND(SUM($CK247)=ROUND(SUM($G247)*(1-SUM($I247)),0),SUM($CQ247)=0)),SUM($CK247),IF(UPPER($CN247)="MAX",$CL247,IF(UPPER($CN247)="CUSTOM",MIN(MAX(ROUND($CK247+$G247*($CO247),0),$CL247),$CK247),$CK247))))</f>
      </c>
      <c r="CQ247" s="65" t="str">
        <f>ROUND(SUMIFS($CW247:$FS247,$CW$14:$FS$14,"*TA*"),0)</f>
      </c>
      <c r="CR247" s="65" t="str">
        <f>MIN_TA</f>
      </c>
      <c r="CS247" s="65" t="str">
        <f>COUNTIFS($CW$14:$FS$14,"*TA*",$CW247:$FS247,"&gt;0")</f>
      </c>
      <c r="CT247"/>
      <c r="CU247" s="62"/>
      <c r="CV247" s="65" t="str">
        <f>IF(SUM($CQ247)=0,"",IF(OR(SUM($CQ247)=SUM($CR247),AND(SUM($CQ247)=ROUND(SUM($G247)*(1-SUM($I247)),0),SUM($CK247)=0)),SUM($CQ247),IF(UPPER($CT247)="MAX",$CR247,IF(UPPER($CT247)="CUSTOM",MIN(MAX(ROUND($CQ247+$G247*($CU247),0),$CR247),$CQ247),$CQ247))))</f>
      </c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5"/>
      <c r="DV247" s="65"/>
      <c r="DW247" s="65"/>
      <c r="DX247" s="65"/>
      <c r="DY247" s="65"/>
      <c r="DZ247" s="65"/>
      <c r="EA247" s="65"/>
      <c r="EB247" s="65"/>
      <c r="EC247" s="65"/>
      <c r="ED247" s="65"/>
      <c r="EE247" s="65"/>
      <c r="EF247" s="65"/>
      <c r="EG247" s="65"/>
      <c r="EH247" s="65"/>
      <c r="EI247" s="65"/>
      <c r="EJ247" s="65"/>
      <c r="EK247" s="65"/>
      <c r="EL247" s="65"/>
      <c r="EM247" s="65"/>
      <c r="EN247" s="65"/>
      <c r="EO247" s="65"/>
      <c r="EP247" s="65"/>
      <c r="EQ247" s="65"/>
      <c r="ER247" s="65"/>
      <c r="ES247" s="65"/>
      <c r="ET247" s="65"/>
      <c r="EU247" s="65"/>
      <c r="EV247" s="65"/>
      <c r="EW247" s="65"/>
      <c r="EX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</row>
    <row r="248">
      <c r="A248" t="s">
        <v>147</v>
      </c>
      <c r="B248" t="s">
        <v>128</v>
      </c>
      <c r="C248"/>
      <c r="D248"/>
      <c r="E248" t="s">
        <v>96</v>
      </c>
      <c r="F248" t="str">
        <f>$A248&amp;IF($C248&lt;&gt;"","|"&amp;$C248,"")&amp;IF($D248&lt;&gt;"","|"&amp;$D248,"")&amp;IF($E248&lt;&gt;"","|"&amp;$E248,"")</f>
      </c>
      <c r="G248" s="65" t="n">
        <v>90</v>
      </c>
      <c r="H248" s="65" t="str">
        <f>SUM($CJ248,$CW248)</f>
      </c>
      <c r="I248" s="62"/>
      <c r="J248" s="62"/>
      <c r="K248" s="62"/>
      <c r="L248" s="62"/>
      <c r="M248" s="62"/>
      <c r="N248" s="62"/>
      <c r="O248" s="62"/>
      <c r="P248" s="62" t="n">
        <v>1</v>
      </c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 t="n">
        <v>1</v>
      </c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  <c r="BP248" s="62"/>
      <c r="BQ248" s="62"/>
      <c r="BR248" s="62"/>
      <c r="BS248" s="62"/>
      <c r="BT248" s="62"/>
      <c r="BU248" s="62"/>
      <c r="BV248" s="62"/>
      <c r="BW248" s="62"/>
      <c r="BX248" s="62"/>
      <c r="BY248" s="62"/>
      <c r="BZ248" s="62"/>
      <c r="CA248" s="62"/>
      <c r="CB248" s="62"/>
      <c r="CC248" s="62"/>
      <c r="CD248" s="62"/>
      <c r="CE248" s="62"/>
      <c r="CF248" s="65" t="str">
        <f>ROUND(SUM($CP248,$CV248),0)</f>
      </c>
      <c r="CG248" s="65" t="str">
        <f>ROUND(MAX($CP248,$CV248),0)</f>
      </c>
      <c r="CH248"/>
      <c r="CI248" s="62"/>
      <c r="CJ248" s="65" t="str">
        <f>IF(SUM($CF248)=0,"",IF(SUM($CF248)=SUM($CG248),SUM($CF248),IF(UPPER($CH248)="MAX",$CG248,IF(UPPER($CH248)="CUSTOM",MIN(MAX(ROUND($CF248+$G248*($CI248),0),$CG248),$CF248),$CF248))))</f>
      </c>
      <c r="CK248" s="65" t="str">
        <f>ROUND(SUMIFS($CW248:$FS248,$CW$14:$FS$14,"*DSD*"),0)</f>
      </c>
      <c r="CL248" s="65" t="str">
        <f>MIN_DSD</f>
      </c>
      <c r="CM248" s="65" t="str">
        <f>COUNTIFS($CW$14:$FS$14,"*DSD*",$CW248:$FS248,"&gt;0")</f>
      </c>
      <c r="CN248" t="s">
        <v>55</v>
      </c>
      <c r="CO248" s="62" t="n">
        <v>-1</v>
      </c>
      <c r="CP248" s="65" t="str">
        <f>IF(SUM($CK248)=0,"",IF(OR(SUM($CK248)=SUM($CL248),AND(SUM($CK248)=ROUND(SUM($G248)*(1-SUM($I248)),0),SUM($CQ248)=0)),SUM($CK248),IF(UPPER($CN248)="MAX",$CL248,IF(UPPER($CN248)="CUSTOM",MIN(MAX(ROUND($CK248+$G248*($CO248),0),$CL248),$CK248),$CK248))))</f>
      </c>
      <c r="CQ248" s="65" t="str">
        <f>ROUND(SUMIFS($CW248:$FS248,$CW$14:$FS$14,"*TA*"),0)</f>
      </c>
      <c r="CR248" s="65" t="str">
        <f>MIN_TA</f>
      </c>
      <c r="CS248" s="65" t="str">
        <f>COUNTIFS($CW$14:$FS$14,"*TA*",$CW248:$FS248,"&gt;0")</f>
      </c>
      <c r="CT248"/>
      <c r="CU248" s="62"/>
      <c r="CV248" s="65" t="str">
        <f>IF(SUM($CQ248)=0,"",IF(OR(SUM($CQ248)=SUM($CR248),AND(SUM($CQ248)=ROUND(SUM($G248)*(1-SUM($I248)),0),SUM($CK248)=0)),SUM($CQ248),IF(UPPER($CT248)="MAX",$CR248,IF(UPPER($CT248)="CUSTOM",MIN(MAX(ROUND($CQ248+$G248*($CU248),0),$CR248),$CQ248),$CQ248))))</f>
      </c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</row>
    <row r="249">
      <c r="A249" t="s">
        <v>147</v>
      </c>
      <c r="B249" t="s">
        <v>128</v>
      </c>
      <c r="C249"/>
      <c r="D249"/>
      <c r="E249" t="s">
        <v>121</v>
      </c>
      <c r="F249" t="str">
        <f>$A249&amp;IF($C249&lt;&gt;"","|"&amp;$C249,"")&amp;IF($D249&lt;&gt;"","|"&amp;$D249,"")&amp;IF($E249&lt;&gt;"","|"&amp;$E249,"")</f>
      </c>
      <c r="G249" s="65" t="n">
        <v>10</v>
      </c>
      <c r="H249" s="65" t="str">
        <f>SUM($CJ249,$CW249)</f>
      </c>
      <c r="I249" s="62"/>
      <c r="J249" s="62"/>
      <c r="K249" s="62"/>
      <c r="L249" s="62"/>
      <c r="M249" s="62"/>
      <c r="N249" s="62"/>
      <c r="O249" s="62"/>
      <c r="P249" s="62" t="n">
        <v>1</v>
      </c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 t="n">
        <v>1</v>
      </c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  <c r="BP249" s="62"/>
      <c r="BQ249" s="62"/>
      <c r="BR249" s="62"/>
      <c r="BS249" s="62"/>
      <c r="BT249" s="62"/>
      <c r="BU249" s="62"/>
      <c r="BV249" s="62"/>
      <c r="BW249" s="62"/>
      <c r="BX249" s="62"/>
      <c r="BY249" s="62"/>
      <c r="BZ249" s="62"/>
      <c r="CA249" s="62"/>
      <c r="CB249" s="62"/>
      <c r="CC249" s="62"/>
      <c r="CD249" s="62"/>
      <c r="CE249" s="62"/>
      <c r="CF249" s="65" t="str">
        <f>ROUND(SUM($CP249,$CV249),0)</f>
      </c>
      <c r="CG249" s="65" t="str">
        <f>ROUND(MAX($CP249,$CV249),0)</f>
      </c>
      <c r="CH249"/>
      <c r="CI249" s="62"/>
      <c r="CJ249" s="65" t="str">
        <f>IF(SUM($CF249)=0,"",IF(SUM($CF249)=SUM($CG249),SUM($CF249),IF(UPPER($CH249)="MAX",$CG249,IF(UPPER($CH249)="CUSTOM",MIN(MAX(ROUND($CF249+$G249*($CI249),0),$CG249),$CF249),$CF249))))</f>
      </c>
      <c r="CK249" s="65" t="str">
        <f>ROUND(SUMIFS($CW249:$FS249,$CW$14:$FS$14,"*DSD*"),0)</f>
      </c>
      <c r="CL249" s="65" t="str">
        <f>MIN_DSD</f>
      </c>
      <c r="CM249" s="65" t="str">
        <f>COUNTIFS($CW$14:$FS$14,"*DSD*",$CW249:$FS249,"&gt;0")</f>
      </c>
      <c r="CN249" t="s">
        <v>55</v>
      </c>
      <c r="CO249" s="62" t="n">
        <v>-1</v>
      </c>
      <c r="CP249" s="65" t="str">
        <f>IF(SUM($CK249)=0,"",IF(OR(SUM($CK249)=SUM($CL249),AND(SUM($CK249)=ROUND(SUM($G249)*(1-SUM($I249)),0),SUM($CQ249)=0)),SUM($CK249),IF(UPPER($CN249)="MAX",$CL249,IF(UPPER($CN249)="CUSTOM",MIN(MAX(ROUND($CK249+$G249*($CO249),0),$CL249),$CK249),$CK249))))</f>
      </c>
      <c r="CQ249" s="65" t="str">
        <f>ROUND(SUMIFS($CW249:$FS249,$CW$14:$FS$14,"*TA*"),0)</f>
      </c>
      <c r="CR249" s="65" t="str">
        <f>MIN_TA</f>
      </c>
      <c r="CS249" s="65" t="str">
        <f>COUNTIFS($CW$14:$FS$14,"*TA*",$CW249:$FS249,"&gt;0")</f>
      </c>
      <c r="CT249"/>
      <c r="CU249" s="62"/>
      <c r="CV249" s="65" t="str">
        <f>IF(SUM($CQ249)=0,"",IF(OR(SUM($CQ249)=SUM($CR249),AND(SUM($CQ249)=ROUND(SUM($G249)*(1-SUM($I249)),0),SUM($CK249)=0)),SUM($CQ249),IF(UPPER($CT249)="MAX",$CR249,IF(UPPER($CT249)="CUSTOM",MIN(MAX(ROUND($CQ249+$G249*($CU249),0),$CR249),$CQ249),$CQ249))))</f>
      </c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</row>
    <row r="250">
      <c r="A250" t="s">
        <v>147</v>
      </c>
      <c r="B250" t="s">
        <v>129</v>
      </c>
      <c r="C250" t="s">
        <v>103</v>
      </c>
      <c r="D250" t="s">
        <v>99</v>
      </c>
      <c r="E250"/>
      <c r="F250" t="str">
        <f>$A250&amp;IF($C250&lt;&gt;"","|"&amp;$C250,"")&amp;IF($D250&lt;&gt;"","|"&amp;$D250,"")&amp;IF($E250&lt;&gt;"","|"&amp;$E250,"")</f>
      </c>
      <c r="G250" s="65" t="n">
        <v>8</v>
      </c>
      <c r="H250" s="65" t="str">
        <f>SUM($CJ250,$CW250)</f>
      </c>
      <c r="I250" s="62"/>
      <c r="J250" s="62"/>
      <c r="K250" s="62"/>
      <c r="L250" s="62"/>
      <c r="M250" s="62"/>
      <c r="N250" s="62"/>
      <c r="O250" s="62"/>
      <c r="P250" s="62"/>
      <c r="Q250" s="62" t="n">
        <v>0.783289817232376</v>
      </c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 t="n">
        <v>0.02088772845953</v>
      </c>
      <c r="AD250" s="62"/>
      <c r="AE250" s="62"/>
      <c r="AF250" s="62"/>
      <c r="AG250" s="62" t="n">
        <v>0.97911227154047</v>
      </c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  <c r="BP250" s="62"/>
      <c r="BQ250" s="62"/>
      <c r="BR250" s="62"/>
      <c r="BS250" s="62"/>
      <c r="BT250" s="62"/>
      <c r="BU250" s="62"/>
      <c r="BV250" s="62"/>
      <c r="BW250" s="62"/>
      <c r="BX250" s="62"/>
      <c r="BY250" s="62"/>
      <c r="BZ250" s="62"/>
      <c r="CA250" s="62"/>
      <c r="CB250" s="62"/>
      <c r="CC250" s="62"/>
      <c r="CD250" s="62"/>
      <c r="CE250" s="62"/>
      <c r="CF250" s="65" t="str">
        <f>ROUND(SUM($CP250,$CV250),0)</f>
      </c>
      <c r="CG250" s="65" t="str">
        <f>ROUND(MAX($CP250,$CV250),0)</f>
      </c>
      <c r="CH250" t="s">
        <v>56</v>
      </c>
      <c r="CI250" s="62"/>
      <c r="CJ250" s="65" t="str">
        <f>IF(SUM($CF250)=0,"",IF(SUM($CF250)=SUM($CG250),SUM($CF250),IF(UPPER($CH250)="MAX",$CG250,IF(UPPER($CH250)="CUSTOM",MIN(MAX(ROUND($CF250+$G250*($CI250),0),$CG250),$CF250),$CF250))))</f>
      </c>
      <c r="CK250" s="65" t="str">
        <f>ROUND(SUMIFS($CW250:$FS250,$CW$14:$FS$14,"*DSD*"),0)</f>
      </c>
      <c r="CL250" s="65" t="str">
        <f>MIN_DSD</f>
      </c>
      <c r="CM250" s="65" t="str">
        <f>COUNTIFS($CW$14:$FS$14,"*DSD*",$CW250:$FS250,"&gt;0")</f>
      </c>
      <c r="CN250" t="s">
        <v>55</v>
      </c>
      <c r="CO250" s="62" t="n">
        <v>-0.783289817232376</v>
      </c>
      <c r="CP250" s="65" t="str">
        <f>IF(SUM($CK250)=0,"",IF(OR(SUM($CK250)=SUM($CL250),AND(SUM($CK250)=ROUND(SUM($G250)*(1-SUM($I250)),0),SUM($CQ250)=0)),SUM($CK250),IF(UPPER($CN250)="MAX",$CL250,IF(UPPER($CN250)="CUSTOM",MIN(MAX(ROUND($CK250+$G250*($CO250),0),$CL250),$CK250),$CK250))))</f>
      </c>
      <c r="CQ250" s="65" t="str">
        <f>ROUND(SUMIFS($CW250:$FS250,$CW$14:$FS$14,"*TA*"),0)</f>
      </c>
      <c r="CR250" s="65" t="str">
        <f>MIN_TA</f>
      </c>
      <c r="CS250" s="65" t="str">
        <f>COUNTIFS($CW$14:$FS$14,"*TA*",$CW250:$FS250,"&gt;0")</f>
      </c>
      <c r="CT250"/>
      <c r="CU250" s="62"/>
      <c r="CV250" s="65" t="str">
        <f>IF(SUM($CQ250)=0,"",IF(OR(SUM($CQ250)=SUM($CR250),AND(SUM($CQ250)=ROUND(SUM($G250)*(1-SUM($I250)),0),SUM($CK250)=0)),SUM($CQ250),IF(UPPER($CT250)="MAX",$CR250,IF(UPPER($CT250)="CUSTOM",MIN(MAX(ROUND($CQ250+$G250*($CU250),0),$CR250),$CQ250),$CQ250))))</f>
      </c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</row>
    <row r="251">
      <c r="A251" t="s">
        <v>147</v>
      </c>
      <c r="B251" t="s">
        <v>129</v>
      </c>
      <c r="C251" t="s">
        <v>103</v>
      </c>
      <c r="D251" t="s">
        <v>100</v>
      </c>
      <c r="E251"/>
      <c r="F251" t="str">
        <f>$A251&amp;IF($C251&lt;&gt;"","|"&amp;$C251,"")&amp;IF($D251&lt;&gt;"","|"&amp;$D251,"")&amp;IF($E251&lt;&gt;"","|"&amp;$E251,"")</f>
      </c>
      <c r="G251" s="65" t="n">
        <v>12</v>
      </c>
      <c r="H251" s="65" t="str">
        <f>SUM($CJ251,$CW251)</f>
      </c>
      <c r="I251" s="62"/>
      <c r="J251" s="62"/>
      <c r="K251" s="62"/>
      <c r="L251" s="62"/>
      <c r="M251" s="62"/>
      <c r="N251" s="62"/>
      <c r="O251" s="62"/>
      <c r="P251" s="62"/>
      <c r="Q251" s="62" t="n">
        <v>0.783163265306122</v>
      </c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 t="n">
        <v>0.0204081632653061</v>
      </c>
      <c r="AD251" s="62"/>
      <c r="AE251" s="62"/>
      <c r="AF251" s="62"/>
      <c r="AG251" s="62" t="n">
        <v>0.979591836734694</v>
      </c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  <c r="BP251" s="62"/>
      <c r="BQ251" s="62"/>
      <c r="BR251" s="62"/>
      <c r="BS251" s="62"/>
      <c r="BT251" s="62"/>
      <c r="BU251" s="62"/>
      <c r="BV251" s="62"/>
      <c r="BW251" s="62"/>
      <c r="BX251" s="62"/>
      <c r="BY251" s="62"/>
      <c r="BZ251" s="62"/>
      <c r="CA251" s="62"/>
      <c r="CB251" s="62"/>
      <c r="CC251" s="62"/>
      <c r="CD251" s="62"/>
      <c r="CE251" s="62"/>
      <c r="CF251" s="65" t="str">
        <f>ROUND(SUM($CP251,$CV251),0)</f>
      </c>
      <c r="CG251" s="65" t="str">
        <f>ROUND(MAX($CP251,$CV251),0)</f>
      </c>
      <c r="CH251" t="s">
        <v>56</v>
      </c>
      <c r="CI251" s="62"/>
      <c r="CJ251" s="65" t="str">
        <f>IF(SUM($CF251)=0,"",IF(SUM($CF251)=SUM($CG251),SUM($CF251),IF(UPPER($CH251)="MAX",$CG251,IF(UPPER($CH251)="CUSTOM",MIN(MAX(ROUND($CF251+$G251*($CI251),0),$CG251),$CF251),$CF251))))</f>
      </c>
      <c r="CK251" s="65" t="str">
        <f>ROUND(SUMIFS($CW251:$FS251,$CW$14:$FS$14,"*DSD*"),0)</f>
      </c>
      <c r="CL251" s="65" t="str">
        <f>MIN_DSD</f>
      </c>
      <c r="CM251" s="65" t="str">
        <f>COUNTIFS($CW$14:$FS$14,"*DSD*",$CW251:$FS251,"&gt;0")</f>
      </c>
      <c r="CN251" t="s">
        <v>55</v>
      </c>
      <c r="CO251" s="62" t="n">
        <v>-0.783163265306122</v>
      </c>
      <c r="CP251" s="65" t="str">
        <f>IF(SUM($CK251)=0,"",IF(OR(SUM($CK251)=SUM($CL251),AND(SUM($CK251)=ROUND(SUM($G251)*(1-SUM($I251)),0),SUM($CQ251)=0)),SUM($CK251),IF(UPPER($CN251)="MAX",$CL251,IF(UPPER($CN251)="CUSTOM",MIN(MAX(ROUND($CK251+$G251*($CO251),0),$CL251),$CK251),$CK251))))</f>
      </c>
      <c r="CQ251" s="65" t="str">
        <f>ROUND(SUMIFS($CW251:$FS251,$CW$14:$FS$14,"*TA*"),0)</f>
      </c>
      <c r="CR251" s="65" t="str">
        <f>MIN_TA</f>
      </c>
      <c r="CS251" s="65" t="str">
        <f>COUNTIFS($CW$14:$FS$14,"*TA*",$CW251:$FS251,"&gt;0")</f>
      </c>
      <c r="CT251"/>
      <c r="CU251" s="62"/>
      <c r="CV251" s="65" t="str">
        <f>IF(SUM($CQ251)=0,"",IF(OR(SUM($CQ251)=SUM($CR251),AND(SUM($CQ251)=ROUND(SUM($G251)*(1-SUM($I251)),0),SUM($CK251)=0)),SUM($CQ251),IF(UPPER($CT251)="MAX",$CR251,IF(UPPER($CT251)="CUSTOM",MIN(MAX(ROUND($CQ251+$G251*($CU251),0),$CR251),$CQ251),$CQ251))))</f>
      </c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</row>
    <row r="252">
      <c r="A252" t="s">
        <v>147</v>
      </c>
      <c r="B252" t="s">
        <v>130</v>
      </c>
      <c r="C252" t="s">
        <v>114</v>
      </c>
      <c r="D252" t="s">
        <v>99</v>
      </c>
      <c r="E252"/>
      <c r="F252" t="str">
        <f>$A252&amp;IF($C252&lt;&gt;"","|"&amp;$C252,"")&amp;IF($D252&lt;&gt;"","|"&amp;$D252,"")&amp;IF($E252&lt;&gt;"","|"&amp;$E252,"")</f>
      </c>
      <c r="G252" s="65" t="n">
        <v>1</v>
      </c>
      <c r="H252" s="65" t="str">
        <f>SUM($CJ252,$CW252)</f>
      </c>
      <c r="I252" s="62"/>
      <c r="J252" s="62"/>
      <c r="K252" s="62"/>
      <c r="L252" s="62"/>
      <c r="M252" s="62"/>
      <c r="N252" s="62"/>
      <c r="O252" s="62"/>
      <c r="P252" s="62"/>
      <c r="Q252" s="62" t="n">
        <v>0.39238845144357</v>
      </c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 t="n">
        <v>0.0196850393700787</v>
      </c>
      <c r="AD252" s="62"/>
      <c r="AE252" s="62"/>
      <c r="AF252" s="62"/>
      <c r="AG252" s="62" t="n">
        <v>0.587926509186352</v>
      </c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  <c r="BP252" s="62"/>
      <c r="BQ252" s="62"/>
      <c r="BR252" s="62"/>
      <c r="BS252" s="62"/>
      <c r="BT252" s="62"/>
      <c r="BU252" s="62"/>
      <c r="BV252" s="62"/>
      <c r="BW252" s="62"/>
      <c r="BX252" s="62"/>
      <c r="BY252" s="62"/>
      <c r="BZ252" s="62"/>
      <c r="CA252" s="62"/>
      <c r="CB252" s="62"/>
      <c r="CC252" s="62"/>
      <c r="CD252" s="62"/>
      <c r="CE252" s="62"/>
      <c r="CF252" s="65" t="str">
        <f>ROUND(SUM($CP252,$CV252),0)</f>
      </c>
      <c r="CG252" s="65" t="str">
        <f>ROUND(MAX($CP252,$CV252),0)</f>
      </c>
      <c r="CH252" t="s">
        <v>54</v>
      </c>
      <c r="CI252" s="62"/>
      <c r="CJ252" s="65" t="str">
        <f>IF(SUM($CF252)=0,"",IF(SUM($CF252)=SUM($CG252),SUM($CF252),IF(UPPER($CH252)="MAX",$CG252,IF(UPPER($CH252)="CUSTOM",MIN(MAX(ROUND($CF252+$G252*($CI252),0),$CG252),$CF252),$CF252))))</f>
      </c>
      <c r="CK252" s="65" t="str">
        <f>ROUND(SUMIFS($CW252:$FS252,$CW$14:$FS$14,"*DSD*"),0)</f>
      </c>
      <c r="CL252" s="65" t="str">
        <f>MIN_DSD</f>
      </c>
      <c r="CM252" s="65" t="str">
        <f>COUNTIFS($CW$14:$FS$14,"*DSD*",$CW252:$FS252,"&gt;0")</f>
      </c>
      <c r="CN252" t="s">
        <v>54</v>
      </c>
      <c r="CO252" s="62"/>
      <c r="CP252" s="65" t="str">
        <f>IF(SUM($CK252)=0,"",IF(OR(SUM($CK252)=SUM($CL252),AND(SUM($CK252)=ROUND(SUM($G252)*(1-SUM($I252)),0),SUM($CQ252)=0)),SUM($CK252),IF(UPPER($CN252)="MAX",$CL252,IF(UPPER($CN252)="CUSTOM",MIN(MAX(ROUND($CK252+$G252*($CO252),0),$CL252),$CK252),$CK252))))</f>
      </c>
      <c r="CQ252" s="65" t="str">
        <f>ROUND(SUMIFS($CW252:$FS252,$CW$14:$FS$14,"*TA*"),0)</f>
      </c>
      <c r="CR252" s="65" t="str">
        <f>MIN_TA</f>
      </c>
      <c r="CS252" s="65" t="str">
        <f>COUNTIFS($CW$14:$FS$14,"*TA*",$CW252:$FS252,"&gt;0")</f>
      </c>
      <c r="CT252"/>
      <c r="CU252" s="62"/>
      <c r="CV252" s="65" t="str">
        <f>IF(SUM($CQ252)=0,"",IF(OR(SUM($CQ252)=SUM($CR252),AND(SUM($CQ252)=ROUND(SUM($G252)*(1-SUM($I252)),0),SUM($CK252)=0)),SUM($CQ252),IF(UPPER($CT252)="MAX",$CR252,IF(UPPER($CT252)="CUSTOM",MIN(MAX(ROUND($CQ252+$G252*($CU252),0),$CR252),$CQ252),$CQ252))))</f>
      </c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</row>
    <row r="253">
      <c r="A253" t="s">
        <v>147</v>
      </c>
      <c r="B253" t="s">
        <v>130</v>
      </c>
      <c r="C253" t="s">
        <v>114</v>
      </c>
      <c r="D253" t="s">
        <v>100</v>
      </c>
      <c r="E253"/>
      <c r="F253" t="str">
        <f>$A253&amp;IF($C253&lt;&gt;"","|"&amp;$C253,"")&amp;IF($D253&lt;&gt;"","|"&amp;$D253,"")&amp;IF($E253&lt;&gt;"","|"&amp;$E253,"")</f>
      </c>
      <c r="G253" s="65" t="n">
        <v>1</v>
      </c>
      <c r="H253" s="65" t="str">
        <f>SUM($CJ253,$CW253)</f>
      </c>
      <c r="I253" s="62"/>
      <c r="J253" s="62"/>
      <c r="K253" s="62"/>
      <c r="L253" s="62"/>
      <c r="M253" s="62"/>
      <c r="N253" s="62"/>
      <c r="O253" s="62"/>
      <c r="P253" s="62"/>
      <c r="Q253" s="62" t="n">
        <v>0.391590013140604</v>
      </c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 t="n">
        <v>0.0197109067017083</v>
      </c>
      <c r="AD253" s="62"/>
      <c r="AE253" s="62"/>
      <c r="AF253" s="62"/>
      <c r="AG253" s="62" t="n">
        <v>0.588699080157687</v>
      </c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  <c r="BP253" s="62"/>
      <c r="BQ253" s="62"/>
      <c r="BR253" s="62"/>
      <c r="BS253" s="62"/>
      <c r="BT253" s="62"/>
      <c r="BU253" s="62"/>
      <c r="BV253" s="62"/>
      <c r="BW253" s="62"/>
      <c r="BX253" s="62"/>
      <c r="BY253" s="62"/>
      <c r="BZ253" s="62"/>
      <c r="CA253" s="62"/>
      <c r="CB253" s="62"/>
      <c r="CC253" s="62"/>
      <c r="CD253" s="62"/>
      <c r="CE253" s="62"/>
      <c r="CF253" s="65" t="str">
        <f>ROUND(SUM($CP253,$CV253),0)</f>
      </c>
      <c r="CG253" s="65" t="str">
        <f>ROUND(MAX($CP253,$CV253),0)</f>
      </c>
      <c r="CH253" t="s">
        <v>54</v>
      </c>
      <c r="CI253" s="62"/>
      <c r="CJ253" s="65" t="str">
        <f>IF(SUM($CF253)=0,"",IF(SUM($CF253)=SUM($CG253),SUM($CF253),IF(UPPER($CH253)="MAX",$CG253,IF(UPPER($CH253)="CUSTOM",MIN(MAX(ROUND($CF253+$G253*($CI253),0),$CG253),$CF253),$CF253))))</f>
      </c>
      <c r="CK253" s="65" t="str">
        <f>ROUND(SUMIFS($CW253:$FS253,$CW$14:$FS$14,"*DSD*"),0)</f>
      </c>
      <c r="CL253" s="65" t="str">
        <f>MIN_DSD</f>
      </c>
      <c r="CM253" s="65" t="str">
        <f>COUNTIFS($CW$14:$FS$14,"*DSD*",$CW253:$FS253,"&gt;0")</f>
      </c>
      <c r="CN253" t="s">
        <v>54</v>
      </c>
      <c r="CO253" s="62"/>
      <c r="CP253" s="65" t="str">
        <f>IF(SUM($CK253)=0,"",IF(OR(SUM($CK253)=SUM($CL253),AND(SUM($CK253)=ROUND(SUM($G253)*(1-SUM($I253)),0),SUM($CQ253)=0)),SUM($CK253),IF(UPPER($CN253)="MAX",$CL253,IF(UPPER($CN253)="CUSTOM",MIN(MAX(ROUND($CK253+$G253*($CO253),0),$CL253),$CK253),$CK253))))</f>
      </c>
      <c r="CQ253" s="65" t="str">
        <f>ROUND(SUMIFS($CW253:$FS253,$CW$14:$FS$14,"*TA*"),0)</f>
      </c>
      <c r="CR253" s="65" t="str">
        <f>MIN_TA</f>
      </c>
      <c r="CS253" s="65" t="str">
        <f>COUNTIFS($CW$14:$FS$14,"*TA*",$CW253:$FS253,"&gt;0")</f>
      </c>
      <c r="CT253"/>
      <c r="CU253" s="62"/>
      <c r="CV253" s="65" t="str">
        <f>IF(SUM($CQ253)=0,"",IF(OR(SUM($CQ253)=SUM($CR253),AND(SUM($CQ253)=ROUND(SUM($G253)*(1-SUM($I253)),0),SUM($CK253)=0)),SUM($CQ253),IF(UPPER($CT253)="MAX",$CR253,IF(UPPER($CT253)="CUSTOM",MIN(MAX(ROUND($CQ253+$G253*($CU253),0),$CR253),$CQ253),$CQ253))))</f>
      </c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</row>
    <row r="254">
      <c r="A254" t="s">
        <v>148</v>
      </c>
      <c r="B254" t="s">
        <v>97</v>
      </c>
      <c r="C254" t="s">
        <v>98</v>
      </c>
      <c r="D254" t="s">
        <v>99</v>
      </c>
      <c r="E254"/>
      <c r="F254" t="str">
        <f>$A254&amp;IF($C254&lt;&gt;"","|"&amp;$C254,"")&amp;IF($D254&lt;&gt;"","|"&amp;$D254,"")&amp;IF($E254&lt;&gt;"","|"&amp;$E254,"")</f>
      </c>
      <c r="G254" s="65" t="n">
        <v>1</v>
      </c>
      <c r="H254" s="65" t="str">
        <f>SUM($CJ254,$CW254)</f>
      </c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 t="n">
        <v>1</v>
      </c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  <c r="BP254" s="62"/>
      <c r="BQ254" s="62"/>
      <c r="BR254" s="62"/>
      <c r="BS254" s="62"/>
      <c r="BT254" s="62"/>
      <c r="BU254" s="62"/>
      <c r="BV254" s="62"/>
      <c r="BW254" s="62"/>
      <c r="BX254" s="62"/>
      <c r="BY254" s="62"/>
      <c r="BZ254" s="62"/>
      <c r="CA254" s="62"/>
      <c r="CB254" s="62"/>
      <c r="CC254" s="62"/>
      <c r="CD254" s="62"/>
      <c r="CE254" s="62"/>
      <c r="CF254" s="65" t="str">
        <f>ROUND(SUM($CP254,$CV254),0)</f>
      </c>
      <c r="CG254" s="65" t="str">
        <f>ROUND(MAX($CP254,$CV254),0)</f>
      </c>
      <c r="CH254"/>
      <c r="CI254" s="62"/>
      <c r="CJ254" s="65" t="str">
        <f>IF(SUM($CF254)=0,"",IF(SUM($CF254)=SUM($CG254),SUM($CF254),IF(UPPER($CH254)="MAX",$CG254,IF(UPPER($CH254)="CUSTOM",MIN(MAX(ROUND($CF254+$G254*($CI254),0),$CG254),$CF254),$CF254))))</f>
      </c>
      <c r="CK254" s="65" t="str">
        <f>ROUND(SUMIFS($CW254:$FS254,$CW$14:$FS$14,"*DSD*"),0)</f>
      </c>
      <c r="CL254" s="65" t="str">
        <f>MIN_DSD</f>
      </c>
      <c r="CM254" s="65" t="str">
        <f>COUNTIFS($CW$14:$FS$14,"*DSD*",$CW254:$FS254,"&gt;0")</f>
      </c>
      <c r="CN254"/>
      <c r="CO254" s="62"/>
      <c r="CP254" s="65" t="str">
        <f>IF(SUM($CK254)=0,"",IF(OR(SUM($CK254)=SUM($CL254),AND(SUM($CK254)=ROUND(SUM($G254)*(1-SUM($I254)),0),SUM($CQ254)=0)),SUM($CK254),IF(UPPER($CN254)="MAX",$CL254,IF(UPPER($CN254)="CUSTOM",MIN(MAX(ROUND($CK254+$G254*($CO254),0),$CL254),$CK254),$CK254))))</f>
      </c>
      <c r="CQ254" s="65" t="str">
        <f>ROUND(SUMIFS($CW254:$FS254,$CW$14:$FS$14,"*TA*"),0)</f>
      </c>
      <c r="CR254" s="65" t="str">
        <f>MIN_TA</f>
      </c>
      <c r="CS254" s="65" t="str">
        <f>COUNTIFS($CW$14:$FS$14,"*TA*",$CW254:$FS254,"&gt;0")</f>
      </c>
      <c r="CT254"/>
      <c r="CU254" s="62"/>
      <c r="CV254" s="65" t="str">
        <f>IF(SUM($CQ254)=0,"",IF(OR(SUM($CQ254)=SUM($CR254),AND(SUM($CQ254)=ROUND(SUM($G254)*(1-SUM($I254)),0),SUM($CK254)=0)),SUM($CQ254),IF(UPPER($CT254)="MAX",$CR254,IF(UPPER($CT254)="CUSTOM",MIN(MAX(ROUND($CQ254+$G254*($CU254),0),$CR254),$CQ254),$CQ254))))</f>
      </c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</row>
    <row r="255">
      <c r="A255" t="s">
        <v>148</v>
      </c>
      <c r="B255" t="s">
        <v>102</v>
      </c>
      <c r="C255" t="s">
        <v>103</v>
      </c>
      <c r="D255" t="s">
        <v>99</v>
      </c>
      <c r="E255"/>
      <c r="F255" t="str">
        <f>$A255&amp;IF($C255&lt;&gt;"","|"&amp;$C255,"")&amp;IF($D255&lt;&gt;"","|"&amp;$D255,"")&amp;IF($E255&lt;&gt;"","|"&amp;$E255,"")</f>
      </c>
      <c r="G255" s="65" t="n">
        <v>1</v>
      </c>
      <c r="H255" s="65" t="str">
        <f>SUM($CJ255,$CW255)</f>
      </c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 t="n">
        <v>0.388888888888889</v>
      </c>
      <c r="AD255" s="62"/>
      <c r="AE255" s="62"/>
      <c r="AF255" s="62" t="n">
        <v>0.611111111111111</v>
      </c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  <c r="BP255" s="62"/>
      <c r="BQ255" s="62"/>
      <c r="BR255" s="62"/>
      <c r="BS255" s="62"/>
      <c r="BT255" s="62"/>
      <c r="BU255" s="62"/>
      <c r="BV255" s="62"/>
      <c r="BW255" s="62"/>
      <c r="BX255" s="62"/>
      <c r="BY255" s="62"/>
      <c r="BZ255" s="62"/>
      <c r="CA255" s="62"/>
      <c r="CB255" s="62"/>
      <c r="CC255" s="62"/>
      <c r="CD255" s="62"/>
      <c r="CE255" s="62"/>
      <c r="CF255" s="65" t="str">
        <f>ROUND(SUM($CP255,$CV255),0)</f>
      </c>
      <c r="CG255" s="65" t="str">
        <f>ROUND(MAX($CP255,$CV255),0)</f>
      </c>
      <c r="CH255" t="s">
        <v>54</v>
      </c>
      <c r="CI255" s="62"/>
      <c r="CJ255" s="65" t="str">
        <f>IF(SUM($CF255)=0,"",IF(SUM($CF255)=SUM($CG255),SUM($CF255),IF(UPPER($CH255)="MAX",$CG255,IF(UPPER($CH255)="CUSTOM",MIN(MAX(ROUND($CF255+$G255*($CI255),0),$CG255),$CF255),$CF255))))</f>
      </c>
      <c r="CK255" s="65" t="str">
        <f>ROUND(SUMIFS($CW255:$FS255,$CW$14:$FS$14,"*DSD*"),0)</f>
      </c>
      <c r="CL255" s="65" t="str">
        <f>MIN_DSD</f>
      </c>
      <c r="CM255" s="65" t="str">
        <f>COUNTIFS($CW$14:$FS$14,"*DSD*",$CW255:$FS255,"&gt;0")</f>
      </c>
      <c r="CN255"/>
      <c r="CO255" s="62"/>
      <c r="CP255" s="65" t="str">
        <f>IF(SUM($CK255)=0,"",IF(OR(SUM($CK255)=SUM($CL255),AND(SUM($CK255)=ROUND(SUM($G255)*(1-SUM($I255)),0),SUM($CQ255)=0)),SUM($CK255),IF(UPPER($CN255)="MAX",$CL255,IF(UPPER($CN255)="CUSTOM",MIN(MAX(ROUND($CK255+$G255*($CO255),0),$CL255),$CK255),$CK255))))</f>
      </c>
      <c r="CQ255" s="65" t="str">
        <f>ROUND(SUMIFS($CW255:$FS255,$CW$14:$FS$14,"*TA*"),0)</f>
      </c>
      <c r="CR255" s="65" t="str">
        <f>MIN_TA</f>
      </c>
      <c r="CS255" s="65" t="str">
        <f>COUNTIFS($CW$14:$FS$14,"*TA*",$CW255:$FS255,"&gt;0")</f>
      </c>
      <c r="CT255"/>
      <c r="CU255" s="62"/>
      <c r="CV255" s="65" t="str">
        <f>IF(SUM($CQ255)=0,"",IF(OR(SUM($CQ255)=SUM($CR255),AND(SUM($CQ255)=ROUND(SUM($G255)*(1-SUM($I255)),0),SUM($CK255)=0)),SUM($CQ255),IF(UPPER($CT255)="MAX",$CR255,IF(UPPER($CT255)="CUSTOM",MIN(MAX(ROUND($CQ255+$G255*($CU255),0),$CR255),$CQ255),$CQ255))))</f>
      </c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  <c r="DR255" s="65"/>
      <c r="DS255" s="65"/>
      <c r="DT255" s="65"/>
      <c r="DU255" s="65"/>
      <c r="DV255" s="65"/>
      <c r="DW255" s="65"/>
      <c r="DX255" s="65"/>
      <c r="DY255" s="65"/>
      <c r="DZ255" s="65"/>
      <c r="EA255" s="65"/>
      <c r="EB255" s="65"/>
      <c r="EC255" s="65"/>
      <c r="ED255" s="65"/>
      <c r="EE255" s="65"/>
      <c r="EF255" s="65"/>
      <c r="EG255" s="65"/>
      <c r="EH255" s="65"/>
      <c r="EI255" s="65"/>
      <c r="EJ255" s="65"/>
      <c r="EK255" s="65"/>
      <c r="EL255" s="65"/>
      <c r="EM255" s="65"/>
      <c r="EN255" s="65"/>
      <c r="EO255" s="65"/>
      <c r="EP255" s="65"/>
      <c r="EQ255" s="65"/>
      <c r="ER255" s="65"/>
      <c r="ES255" s="65"/>
      <c r="ET255" s="65"/>
      <c r="EU255" s="65"/>
      <c r="EV255" s="65"/>
      <c r="EW255" s="65"/>
      <c r="EX255" s="65"/>
      <c r="EY255" s="65"/>
      <c r="EZ255" s="65"/>
      <c r="FA255" s="65"/>
      <c r="FB255" s="65"/>
      <c r="FC255" s="65"/>
      <c r="FD255" s="65"/>
      <c r="FE255" s="65"/>
      <c r="FF255" s="65"/>
      <c r="FG255" s="65"/>
      <c r="FH255" s="65"/>
      <c r="FI255" s="65"/>
      <c r="FJ255" s="65"/>
      <c r="FK255" s="65"/>
      <c r="FL255" s="65"/>
      <c r="FM255" s="65"/>
      <c r="FN255" s="65"/>
      <c r="FO255" s="65"/>
      <c r="FP255" s="65"/>
      <c r="FQ255" s="65"/>
      <c r="FR255" s="65"/>
      <c r="FS255" s="65"/>
    </row>
    <row r="256">
      <c r="A256" t="s">
        <v>148</v>
      </c>
      <c r="B256" t="s">
        <v>109</v>
      </c>
      <c r="C256" t="s">
        <v>103</v>
      </c>
      <c r="D256" t="s">
        <v>99</v>
      </c>
      <c r="E256"/>
      <c r="F256" t="str">
        <f>$A256&amp;IF($C256&lt;&gt;"","|"&amp;$C256,"")&amp;IF($D256&lt;&gt;"","|"&amp;$D256,"")&amp;IF($E256&lt;&gt;"","|"&amp;$E256,"")</f>
      </c>
      <c r="G256" s="65" t="n">
        <v>1</v>
      </c>
      <c r="H256" s="65" t="str">
        <f>SUM($CJ256,$CW256)</f>
      </c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 t="n">
        <v>0.368421052631579</v>
      </c>
      <c r="AD256" s="62"/>
      <c r="AE256" s="62"/>
      <c r="AF256" s="62" t="n">
        <v>0.631578947368421</v>
      </c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  <c r="BP256" s="62"/>
      <c r="BQ256" s="62"/>
      <c r="BR256" s="62"/>
      <c r="BS256" s="62"/>
      <c r="BT256" s="62"/>
      <c r="BU256" s="62"/>
      <c r="BV256" s="62"/>
      <c r="BW256" s="62"/>
      <c r="BX256" s="62"/>
      <c r="BY256" s="62"/>
      <c r="BZ256" s="62"/>
      <c r="CA256" s="62"/>
      <c r="CB256" s="62"/>
      <c r="CC256" s="62"/>
      <c r="CD256" s="62"/>
      <c r="CE256" s="62"/>
      <c r="CF256" s="65" t="str">
        <f>ROUND(SUM($CP256,$CV256),0)</f>
      </c>
      <c r="CG256" s="65" t="str">
        <f>ROUND(MAX($CP256,$CV256),0)</f>
      </c>
      <c r="CH256" t="s">
        <v>54</v>
      </c>
      <c r="CI256" s="62"/>
      <c r="CJ256" s="65" t="str">
        <f>IF(SUM($CF256)=0,"",IF(SUM($CF256)=SUM($CG256),SUM($CF256),IF(UPPER($CH256)="MAX",$CG256,IF(UPPER($CH256)="CUSTOM",MIN(MAX(ROUND($CF256+$G256*($CI256),0),$CG256),$CF256),$CF256))))</f>
      </c>
      <c r="CK256" s="65" t="str">
        <f>ROUND(SUMIFS($CW256:$FS256,$CW$14:$FS$14,"*DSD*"),0)</f>
      </c>
      <c r="CL256" s="65" t="str">
        <f>MIN_DSD</f>
      </c>
      <c r="CM256" s="65" t="str">
        <f>COUNTIFS($CW$14:$FS$14,"*DSD*",$CW256:$FS256,"&gt;0")</f>
      </c>
      <c r="CN256"/>
      <c r="CO256" s="62"/>
      <c r="CP256" s="65" t="str">
        <f>IF(SUM($CK256)=0,"",IF(OR(SUM($CK256)=SUM($CL256),AND(SUM($CK256)=ROUND(SUM($G256)*(1-SUM($I256)),0),SUM($CQ256)=0)),SUM($CK256),IF(UPPER($CN256)="MAX",$CL256,IF(UPPER($CN256)="CUSTOM",MIN(MAX(ROUND($CK256+$G256*($CO256),0),$CL256),$CK256),$CK256))))</f>
      </c>
      <c r="CQ256" s="65" t="str">
        <f>ROUND(SUMIFS($CW256:$FS256,$CW$14:$FS$14,"*TA*"),0)</f>
      </c>
      <c r="CR256" s="65" t="str">
        <f>MIN_TA</f>
      </c>
      <c r="CS256" s="65" t="str">
        <f>COUNTIFS($CW$14:$FS$14,"*TA*",$CW256:$FS256,"&gt;0")</f>
      </c>
      <c r="CT256"/>
      <c r="CU256" s="62"/>
      <c r="CV256" s="65" t="str">
        <f>IF(SUM($CQ256)=0,"",IF(OR(SUM($CQ256)=SUM($CR256),AND(SUM($CQ256)=ROUND(SUM($G256)*(1-SUM($I256)),0),SUM($CK256)=0)),SUM($CQ256),IF(UPPER($CT256)="MAX",$CR256,IF(UPPER($CT256)="CUSTOM",MIN(MAX(ROUND($CQ256+$G256*($CU256),0),$CR256),$CQ256),$CQ256))))</f>
      </c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</row>
    <row r="257">
      <c r="A257" t="s">
        <v>148</v>
      </c>
      <c r="B257" t="s">
        <v>111</v>
      </c>
      <c r="C257" t="s">
        <v>103</v>
      </c>
      <c r="D257" t="s">
        <v>99</v>
      </c>
      <c r="E257"/>
      <c r="F257" t="str">
        <f>$A257&amp;IF($C257&lt;&gt;"","|"&amp;$C257,"")&amp;IF($D257&lt;&gt;"","|"&amp;$D257,"")&amp;IF($E257&lt;&gt;"","|"&amp;$E257,"")</f>
      </c>
      <c r="G257" s="65" t="n">
        <v>1</v>
      </c>
      <c r="H257" s="65" t="str">
        <f>SUM($CJ257,$CW257)</f>
      </c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 t="n">
        <v>0.388888888888889</v>
      </c>
      <c r="AD257" s="62"/>
      <c r="AE257" s="62"/>
      <c r="AF257" s="62" t="n">
        <v>0.611111111111111</v>
      </c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  <c r="BP257" s="62"/>
      <c r="BQ257" s="62"/>
      <c r="BR257" s="62"/>
      <c r="BS257" s="62"/>
      <c r="BT257" s="62"/>
      <c r="BU257" s="62"/>
      <c r="BV257" s="62"/>
      <c r="BW257" s="62"/>
      <c r="BX257" s="62"/>
      <c r="BY257" s="62"/>
      <c r="BZ257" s="62"/>
      <c r="CA257" s="62"/>
      <c r="CB257" s="62"/>
      <c r="CC257" s="62"/>
      <c r="CD257" s="62"/>
      <c r="CE257" s="62"/>
      <c r="CF257" s="65" t="str">
        <f>ROUND(SUM($CP257,$CV257),0)</f>
      </c>
      <c r="CG257" s="65" t="str">
        <f>ROUND(MAX($CP257,$CV257),0)</f>
      </c>
      <c r="CH257" t="s">
        <v>54</v>
      </c>
      <c r="CI257" s="62"/>
      <c r="CJ257" s="65" t="str">
        <f>IF(SUM($CF257)=0,"",IF(SUM($CF257)=SUM($CG257),SUM($CF257),IF(UPPER($CH257)="MAX",$CG257,IF(UPPER($CH257)="CUSTOM",MIN(MAX(ROUND($CF257+$G257*($CI257),0),$CG257),$CF257),$CF257))))</f>
      </c>
      <c r="CK257" s="65" t="str">
        <f>ROUND(SUMIFS($CW257:$FS257,$CW$14:$FS$14,"*DSD*"),0)</f>
      </c>
      <c r="CL257" s="65" t="str">
        <f>MIN_DSD</f>
      </c>
      <c r="CM257" s="65" t="str">
        <f>COUNTIFS($CW$14:$FS$14,"*DSD*",$CW257:$FS257,"&gt;0")</f>
      </c>
      <c r="CN257"/>
      <c r="CO257" s="62"/>
      <c r="CP257" s="65" t="str">
        <f>IF(SUM($CK257)=0,"",IF(OR(SUM($CK257)=SUM($CL257),AND(SUM($CK257)=ROUND(SUM($G257)*(1-SUM($I257)),0),SUM($CQ257)=0)),SUM($CK257),IF(UPPER($CN257)="MAX",$CL257,IF(UPPER($CN257)="CUSTOM",MIN(MAX(ROUND($CK257+$G257*($CO257),0),$CL257),$CK257),$CK257))))</f>
      </c>
      <c r="CQ257" s="65" t="str">
        <f>ROUND(SUMIFS($CW257:$FS257,$CW$14:$FS$14,"*TA*"),0)</f>
      </c>
      <c r="CR257" s="65" t="str">
        <f>MIN_TA</f>
      </c>
      <c r="CS257" s="65" t="str">
        <f>COUNTIFS($CW$14:$FS$14,"*TA*",$CW257:$FS257,"&gt;0")</f>
      </c>
      <c r="CT257"/>
      <c r="CU257" s="62"/>
      <c r="CV257" s="65" t="str">
        <f>IF(SUM($CQ257)=0,"",IF(OR(SUM($CQ257)=SUM($CR257),AND(SUM($CQ257)=ROUND(SUM($G257)*(1-SUM($I257)),0),SUM($CK257)=0)),SUM($CQ257),IF(UPPER($CT257)="MAX",$CR257,IF(UPPER($CT257)="CUSTOM",MIN(MAX(ROUND($CQ257+$G257*($CU257),0),$CR257),$CQ257),$CQ257))))</f>
      </c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  <c r="DR257" s="65"/>
      <c r="DS257" s="65"/>
      <c r="DT257" s="65"/>
      <c r="DU257" s="65"/>
      <c r="DV257" s="65"/>
      <c r="DW257" s="65"/>
      <c r="DX257" s="65"/>
      <c r="DY257" s="65"/>
      <c r="DZ257" s="65"/>
      <c r="EA257" s="65"/>
      <c r="EB257" s="65"/>
      <c r="EC257" s="65"/>
      <c r="ED257" s="65"/>
      <c r="EE257" s="65"/>
      <c r="EF257" s="65"/>
      <c r="EG257" s="65"/>
      <c r="EH257" s="65"/>
      <c r="EI257" s="65"/>
      <c r="EJ257" s="65"/>
      <c r="EK257" s="65"/>
      <c r="EL257" s="65"/>
      <c r="EM257" s="65"/>
      <c r="EN257" s="65"/>
      <c r="EO257" s="65"/>
      <c r="EP257" s="65"/>
      <c r="EQ257" s="65"/>
      <c r="ER257" s="65"/>
      <c r="ES257" s="65"/>
      <c r="ET257" s="65"/>
      <c r="EU257" s="65"/>
      <c r="EV257" s="65"/>
      <c r="EW257" s="65"/>
      <c r="EX257" s="65"/>
      <c r="EY257" s="65"/>
      <c r="EZ257" s="65"/>
      <c r="FA257" s="65"/>
      <c r="FB257" s="65"/>
      <c r="FC257" s="65"/>
      <c r="FD257" s="65"/>
      <c r="FE257" s="65"/>
      <c r="FF257" s="65"/>
      <c r="FG257" s="65"/>
      <c r="FH257" s="65"/>
      <c r="FI257" s="65"/>
      <c r="FJ257" s="65"/>
      <c r="FK257" s="65"/>
      <c r="FL257" s="65"/>
      <c r="FM257" s="65"/>
      <c r="FN257" s="65"/>
      <c r="FO257" s="65"/>
      <c r="FP257" s="65"/>
      <c r="FQ257" s="65"/>
      <c r="FR257" s="65"/>
      <c r="FS257" s="65"/>
    </row>
    <row r="258">
      <c r="A258" t="s">
        <v>148</v>
      </c>
      <c r="B258" t="s">
        <v>127</v>
      </c>
      <c r="C258" t="s">
        <v>103</v>
      </c>
      <c r="D258" t="s">
        <v>99</v>
      </c>
      <c r="E258"/>
      <c r="F258" t="str">
        <f>$A258&amp;IF($C258&lt;&gt;"","|"&amp;$C258,"")&amp;IF($D258&lt;&gt;"","|"&amp;$D258,"")&amp;IF($E258&lt;&gt;"","|"&amp;$E258,"")</f>
      </c>
      <c r="G258" s="65" t="n">
        <v>2</v>
      </c>
      <c r="H258" s="65" t="str">
        <f>SUM($CJ258,$CW258)</f>
      </c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 t="n">
        <v>0.2</v>
      </c>
      <c r="AD258" s="62"/>
      <c r="AE258" s="62"/>
      <c r="AF258" s="62" t="n">
        <v>0.8</v>
      </c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  <c r="BP258" s="62"/>
      <c r="BQ258" s="62"/>
      <c r="BR258" s="62"/>
      <c r="BS258" s="62"/>
      <c r="BT258" s="62"/>
      <c r="BU258" s="62"/>
      <c r="BV258" s="62"/>
      <c r="BW258" s="62"/>
      <c r="BX258" s="62"/>
      <c r="BY258" s="62"/>
      <c r="BZ258" s="62"/>
      <c r="CA258" s="62"/>
      <c r="CB258" s="62"/>
      <c r="CC258" s="62"/>
      <c r="CD258" s="62"/>
      <c r="CE258" s="62"/>
      <c r="CF258" s="65" t="str">
        <f>ROUND(SUM($CP258,$CV258),0)</f>
      </c>
      <c r="CG258" s="65" t="str">
        <f>ROUND(MAX($CP258,$CV258),0)</f>
      </c>
      <c r="CH258" t="s">
        <v>54</v>
      </c>
      <c r="CI258" s="62"/>
      <c r="CJ258" s="65" t="str">
        <f>IF(SUM($CF258)=0,"",IF(SUM($CF258)=SUM($CG258),SUM($CF258),IF(UPPER($CH258)="MAX",$CG258,IF(UPPER($CH258)="CUSTOM",MIN(MAX(ROUND($CF258+$G258*($CI258),0),$CG258),$CF258),$CF258))))</f>
      </c>
      <c r="CK258" s="65" t="str">
        <f>ROUND(SUMIFS($CW258:$FS258,$CW$14:$FS$14,"*DSD*"),0)</f>
      </c>
      <c r="CL258" s="65" t="str">
        <f>MIN_DSD</f>
      </c>
      <c r="CM258" s="65" t="str">
        <f>COUNTIFS($CW$14:$FS$14,"*DSD*",$CW258:$FS258,"&gt;0")</f>
      </c>
      <c r="CN258"/>
      <c r="CO258" s="62"/>
      <c r="CP258" s="65" t="str">
        <f>IF(SUM($CK258)=0,"",IF(OR(SUM($CK258)=SUM($CL258),AND(SUM($CK258)=ROUND(SUM($G258)*(1-SUM($I258)),0),SUM($CQ258)=0)),SUM($CK258),IF(UPPER($CN258)="MAX",$CL258,IF(UPPER($CN258)="CUSTOM",MIN(MAX(ROUND($CK258+$G258*($CO258),0),$CL258),$CK258),$CK258))))</f>
      </c>
      <c r="CQ258" s="65" t="str">
        <f>ROUND(SUMIFS($CW258:$FS258,$CW$14:$FS$14,"*TA*"),0)</f>
      </c>
      <c r="CR258" s="65" t="str">
        <f>MIN_TA</f>
      </c>
      <c r="CS258" s="65" t="str">
        <f>COUNTIFS($CW$14:$FS$14,"*TA*",$CW258:$FS258,"&gt;0")</f>
      </c>
      <c r="CT258"/>
      <c r="CU258" s="62"/>
      <c r="CV258" s="65" t="str">
        <f>IF(SUM($CQ258)=0,"",IF(OR(SUM($CQ258)=SUM($CR258),AND(SUM($CQ258)=ROUND(SUM($G258)*(1-SUM($I258)),0),SUM($CK258)=0)),SUM($CQ258),IF(UPPER($CT258)="MAX",$CR258,IF(UPPER($CT258)="CUSTOM",MIN(MAX(ROUND($CQ258+$G258*($CU258),0),$CR258),$CQ258),$CQ258))))</f>
      </c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</row>
    <row r="259">
      <c r="A259" t="s">
        <v>148</v>
      </c>
      <c r="B259" t="s">
        <v>127</v>
      </c>
      <c r="C259" t="s">
        <v>103</v>
      </c>
      <c r="D259" t="s">
        <v>100</v>
      </c>
      <c r="E259"/>
      <c r="F259" t="str">
        <f>$A259&amp;IF($C259&lt;&gt;"","|"&amp;$C259,"")&amp;IF($D259&lt;&gt;"","|"&amp;$D259,"")&amp;IF($E259&lt;&gt;"","|"&amp;$E259,"")</f>
      </c>
      <c r="G259" s="65" t="n">
        <v>23</v>
      </c>
      <c r="H259" s="65" t="str">
        <f>SUM($CJ259,$CW259)</f>
      </c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 t="n">
        <v>0.2</v>
      </c>
      <c r="AD259" s="62"/>
      <c r="AE259" s="62"/>
      <c r="AF259" s="62" t="n">
        <v>0.8</v>
      </c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  <c r="BP259" s="62"/>
      <c r="BQ259" s="62"/>
      <c r="BR259" s="62"/>
      <c r="BS259" s="62"/>
      <c r="BT259" s="62"/>
      <c r="BU259" s="62"/>
      <c r="BV259" s="62"/>
      <c r="BW259" s="62"/>
      <c r="BX259" s="62"/>
      <c r="BY259" s="62"/>
      <c r="BZ259" s="62"/>
      <c r="CA259" s="62"/>
      <c r="CB259" s="62"/>
      <c r="CC259" s="62"/>
      <c r="CD259" s="62"/>
      <c r="CE259" s="62"/>
      <c r="CF259" s="65" t="str">
        <f>ROUND(SUM($CP259,$CV259),0)</f>
      </c>
      <c r="CG259" s="65" t="str">
        <f>ROUND(MAX($CP259,$CV259),0)</f>
      </c>
      <c r="CH259" t="s">
        <v>54</v>
      </c>
      <c r="CI259" s="62"/>
      <c r="CJ259" s="65" t="str">
        <f>IF(SUM($CF259)=0,"",IF(SUM($CF259)=SUM($CG259),SUM($CF259),IF(UPPER($CH259)="MAX",$CG259,IF(UPPER($CH259)="CUSTOM",MIN(MAX(ROUND($CF259+$G259*($CI259),0),$CG259),$CF259),$CF259))))</f>
      </c>
      <c r="CK259" s="65" t="str">
        <f>ROUND(SUMIFS($CW259:$FS259,$CW$14:$FS$14,"*DSD*"),0)</f>
      </c>
      <c r="CL259" s="65" t="str">
        <f>MIN_DSD</f>
      </c>
      <c r="CM259" s="65" t="str">
        <f>COUNTIFS($CW$14:$FS$14,"*DSD*",$CW259:$FS259,"&gt;0")</f>
      </c>
      <c r="CN259"/>
      <c r="CO259" s="62"/>
      <c r="CP259" s="65" t="str">
        <f>IF(SUM($CK259)=0,"",IF(OR(SUM($CK259)=SUM($CL259),AND(SUM($CK259)=ROUND(SUM($G259)*(1-SUM($I259)),0),SUM($CQ259)=0)),SUM($CK259),IF(UPPER($CN259)="MAX",$CL259,IF(UPPER($CN259)="CUSTOM",MIN(MAX(ROUND($CK259+$G259*($CO259),0),$CL259),$CK259),$CK259))))</f>
      </c>
      <c r="CQ259" s="65" t="str">
        <f>ROUND(SUMIFS($CW259:$FS259,$CW$14:$FS$14,"*TA*"),0)</f>
      </c>
      <c r="CR259" s="65" t="str">
        <f>MIN_TA</f>
      </c>
      <c r="CS259" s="65" t="str">
        <f>COUNTIFS($CW$14:$FS$14,"*TA*",$CW259:$FS259,"&gt;0")</f>
      </c>
      <c r="CT259"/>
      <c r="CU259" s="62"/>
      <c r="CV259" s="65" t="str">
        <f>IF(SUM($CQ259)=0,"",IF(OR(SUM($CQ259)=SUM($CR259),AND(SUM($CQ259)=ROUND(SUM($G259)*(1-SUM($I259)),0),SUM($CK259)=0)),SUM($CQ259),IF(UPPER($CT259)="MAX",$CR259,IF(UPPER($CT259)="CUSTOM",MIN(MAX(ROUND($CQ259+$G259*($CU259),0),$CR259),$CQ259),$CQ259))))</f>
      </c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</row>
    <row r="260">
      <c r="A260" t="s">
        <v>148</v>
      </c>
      <c r="B260" t="s">
        <v>129</v>
      </c>
      <c r="C260" t="s">
        <v>103</v>
      </c>
      <c r="D260" t="s">
        <v>99</v>
      </c>
      <c r="E260"/>
      <c r="F260" t="str">
        <f>$A260&amp;IF($C260&lt;&gt;"","|"&amp;$C260,"")&amp;IF($D260&lt;&gt;"","|"&amp;$D260,"")&amp;IF($E260&lt;&gt;"","|"&amp;$E260,"")</f>
      </c>
      <c r="G260" s="65" t="n">
        <v>2</v>
      </c>
      <c r="H260" s="65" t="str">
        <f>SUM($CJ260,$CW260)</f>
      </c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 t="n">
        <v>0.193548387096774</v>
      </c>
      <c r="AD260" s="62"/>
      <c r="AE260" s="62"/>
      <c r="AF260" s="62" t="n">
        <v>0.806451612903226</v>
      </c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  <c r="BP260" s="62"/>
      <c r="BQ260" s="62"/>
      <c r="BR260" s="62"/>
      <c r="BS260" s="62"/>
      <c r="BT260" s="62"/>
      <c r="BU260" s="62"/>
      <c r="BV260" s="62"/>
      <c r="BW260" s="62"/>
      <c r="BX260" s="62"/>
      <c r="BY260" s="62"/>
      <c r="BZ260" s="62"/>
      <c r="CA260" s="62"/>
      <c r="CB260" s="62"/>
      <c r="CC260" s="62"/>
      <c r="CD260" s="62"/>
      <c r="CE260" s="62"/>
      <c r="CF260" s="65" t="str">
        <f>ROUND(SUM($CP260,$CV260),0)</f>
      </c>
      <c r="CG260" s="65" t="str">
        <f>ROUND(MAX($CP260,$CV260),0)</f>
      </c>
      <c r="CH260" t="s">
        <v>54</v>
      </c>
      <c r="CI260" s="62"/>
      <c r="CJ260" s="65" t="str">
        <f>IF(SUM($CF260)=0,"",IF(SUM($CF260)=SUM($CG260),SUM($CF260),IF(UPPER($CH260)="MAX",$CG260,IF(UPPER($CH260)="CUSTOM",MIN(MAX(ROUND($CF260+$G260*($CI260),0),$CG260),$CF260),$CF260))))</f>
      </c>
      <c r="CK260" s="65" t="str">
        <f>ROUND(SUMIFS($CW260:$FS260,$CW$14:$FS$14,"*DSD*"),0)</f>
      </c>
      <c r="CL260" s="65" t="str">
        <f>MIN_DSD</f>
      </c>
      <c r="CM260" s="65" t="str">
        <f>COUNTIFS($CW$14:$FS$14,"*DSD*",$CW260:$FS260,"&gt;0")</f>
      </c>
      <c r="CN260"/>
      <c r="CO260" s="62"/>
      <c r="CP260" s="65" t="str">
        <f>IF(SUM($CK260)=0,"",IF(OR(SUM($CK260)=SUM($CL260),AND(SUM($CK260)=ROUND(SUM($G260)*(1-SUM($I260)),0),SUM($CQ260)=0)),SUM($CK260),IF(UPPER($CN260)="MAX",$CL260,IF(UPPER($CN260)="CUSTOM",MIN(MAX(ROUND($CK260+$G260*($CO260),0),$CL260),$CK260),$CK260))))</f>
      </c>
      <c r="CQ260" s="65" t="str">
        <f>ROUND(SUMIFS($CW260:$FS260,$CW$14:$FS$14,"*TA*"),0)</f>
      </c>
      <c r="CR260" s="65" t="str">
        <f>MIN_TA</f>
      </c>
      <c r="CS260" s="65" t="str">
        <f>COUNTIFS($CW$14:$FS$14,"*TA*",$CW260:$FS260,"&gt;0")</f>
      </c>
      <c r="CT260"/>
      <c r="CU260" s="62"/>
      <c r="CV260" s="65" t="str">
        <f>IF(SUM($CQ260)=0,"",IF(OR(SUM($CQ260)=SUM($CR260),AND(SUM($CQ260)=ROUND(SUM($G260)*(1-SUM($I260)),0),SUM($CK260)=0)),SUM($CQ260),IF(UPPER($CT260)="MAX",$CR260,IF(UPPER($CT260)="CUSTOM",MIN(MAX(ROUND($CQ260+$G260*($CU260),0),$CR260),$CQ260),$CQ260))))</f>
      </c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</row>
    <row r="261">
      <c r="A261" t="s">
        <v>148</v>
      </c>
      <c r="B261" t="s">
        <v>129</v>
      </c>
      <c r="C261" t="s">
        <v>103</v>
      </c>
      <c r="D261" t="s">
        <v>100</v>
      </c>
      <c r="E261"/>
      <c r="F261" t="str">
        <f>$A261&amp;IF($C261&lt;&gt;"","|"&amp;$C261,"")&amp;IF($D261&lt;&gt;"","|"&amp;$D261,"")&amp;IF($E261&lt;&gt;"","|"&amp;$E261,"")</f>
      </c>
      <c r="G261" s="65" t="n">
        <v>22</v>
      </c>
      <c r="H261" s="65" t="str">
        <f>SUM($CJ261,$CW261)</f>
      </c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 t="n">
        <v>0.193548387096774</v>
      </c>
      <c r="AD261" s="62"/>
      <c r="AE261" s="62"/>
      <c r="AF261" s="62" t="n">
        <v>0.806451612903226</v>
      </c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  <c r="BP261" s="62"/>
      <c r="BQ261" s="62"/>
      <c r="BR261" s="62"/>
      <c r="BS261" s="62"/>
      <c r="BT261" s="62"/>
      <c r="BU261" s="62"/>
      <c r="BV261" s="62"/>
      <c r="BW261" s="62"/>
      <c r="BX261" s="62"/>
      <c r="BY261" s="62"/>
      <c r="BZ261" s="62"/>
      <c r="CA261" s="62"/>
      <c r="CB261" s="62"/>
      <c r="CC261" s="62"/>
      <c r="CD261" s="62"/>
      <c r="CE261" s="62"/>
      <c r="CF261" s="65" t="str">
        <f>ROUND(SUM($CP261,$CV261),0)</f>
      </c>
      <c r="CG261" s="65" t="str">
        <f>ROUND(MAX($CP261,$CV261),0)</f>
      </c>
      <c r="CH261" t="s">
        <v>54</v>
      </c>
      <c r="CI261" s="62"/>
      <c r="CJ261" s="65" t="str">
        <f>IF(SUM($CF261)=0,"",IF(SUM($CF261)=SUM($CG261),SUM($CF261),IF(UPPER($CH261)="MAX",$CG261,IF(UPPER($CH261)="CUSTOM",MIN(MAX(ROUND($CF261+$G261*($CI261),0),$CG261),$CF261),$CF261))))</f>
      </c>
      <c r="CK261" s="65" t="str">
        <f>ROUND(SUMIFS($CW261:$FS261,$CW$14:$FS$14,"*DSD*"),0)</f>
      </c>
      <c r="CL261" s="65" t="str">
        <f>MIN_DSD</f>
      </c>
      <c r="CM261" s="65" t="str">
        <f>COUNTIFS($CW$14:$FS$14,"*DSD*",$CW261:$FS261,"&gt;0")</f>
      </c>
      <c r="CN261"/>
      <c r="CO261" s="62"/>
      <c r="CP261" s="65" t="str">
        <f>IF(SUM($CK261)=0,"",IF(OR(SUM($CK261)=SUM($CL261),AND(SUM($CK261)=ROUND(SUM($G261)*(1-SUM($I261)),0),SUM($CQ261)=0)),SUM($CK261),IF(UPPER($CN261)="MAX",$CL261,IF(UPPER($CN261)="CUSTOM",MIN(MAX(ROUND($CK261+$G261*($CO261),0),$CL261),$CK261),$CK261))))</f>
      </c>
      <c r="CQ261" s="65" t="str">
        <f>ROUND(SUMIFS($CW261:$FS261,$CW$14:$FS$14,"*TA*"),0)</f>
      </c>
      <c r="CR261" s="65" t="str">
        <f>MIN_TA</f>
      </c>
      <c r="CS261" s="65" t="str">
        <f>COUNTIFS($CW$14:$FS$14,"*TA*",$CW261:$FS261,"&gt;0")</f>
      </c>
      <c r="CT261"/>
      <c r="CU261" s="62"/>
      <c r="CV261" s="65" t="str">
        <f>IF(SUM($CQ261)=0,"",IF(OR(SUM($CQ261)=SUM($CR261),AND(SUM($CQ261)=ROUND(SUM($G261)*(1-SUM($I261)),0),SUM($CK261)=0)),SUM($CQ261),IF(UPPER($CT261)="MAX",$CR261,IF(UPPER($CT261)="CUSTOM",MIN(MAX(ROUND($CQ261+$G261*($CU261),0),$CR261),$CQ261),$CQ261))))</f>
      </c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</row>
    <row r="262">
      <c r="A262" t="s">
        <v>148</v>
      </c>
      <c r="B262" t="s">
        <v>130</v>
      </c>
      <c r="C262" t="s">
        <v>114</v>
      </c>
      <c r="D262" t="s">
        <v>99</v>
      </c>
      <c r="E262"/>
      <c r="F262" t="str">
        <f>$A262&amp;IF($C262&lt;&gt;"","|"&amp;$C262,"")&amp;IF($D262&lt;&gt;"","|"&amp;$D262,"")&amp;IF($E262&lt;&gt;"","|"&amp;$E262,"")</f>
      </c>
      <c r="G262" s="65" t="n">
        <v>1</v>
      </c>
      <c r="H262" s="65" t="str">
        <f>SUM($CJ262,$CW262)</f>
      </c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 t="n">
        <v>0.204225352112676</v>
      </c>
      <c r="AD262" s="62"/>
      <c r="AE262" s="62"/>
      <c r="AF262" s="62" t="n">
        <v>0.795774647887324</v>
      </c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5" t="str">
        <f>ROUND(SUM($CP262,$CV262),0)</f>
      </c>
      <c r="CG262" s="65" t="str">
        <f>ROUND(MAX($CP262,$CV262),0)</f>
      </c>
      <c r="CH262" t="s">
        <v>54</v>
      </c>
      <c r="CI262" s="62"/>
      <c r="CJ262" s="65" t="str">
        <f>IF(SUM($CF262)=0,"",IF(SUM($CF262)=SUM($CG262),SUM($CF262),IF(UPPER($CH262)="MAX",$CG262,IF(UPPER($CH262)="CUSTOM",MIN(MAX(ROUND($CF262+$G262*($CI262),0),$CG262),$CF262),$CF262))))</f>
      </c>
      <c r="CK262" s="65" t="str">
        <f>ROUND(SUMIFS($CW262:$FS262,$CW$14:$FS$14,"*DSD*"),0)</f>
      </c>
      <c r="CL262" s="65" t="str">
        <f>MIN_DSD</f>
      </c>
      <c r="CM262" s="65" t="str">
        <f>COUNTIFS($CW$14:$FS$14,"*DSD*",$CW262:$FS262,"&gt;0")</f>
      </c>
      <c r="CN262"/>
      <c r="CO262" s="62"/>
      <c r="CP262" s="65" t="str">
        <f>IF(SUM($CK262)=0,"",IF(OR(SUM($CK262)=SUM($CL262),AND(SUM($CK262)=ROUND(SUM($G262)*(1-SUM($I262)),0),SUM($CQ262)=0)),SUM($CK262),IF(UPPER($CN262)="MAX",$CL262,IF(UPPER($CN262)="CUSTOM",MIN(MAX(ROUND($CK262+$G262*($CO262),0),$CL262),$CK262),$CK262))))</f>
      </c>
      <c r="CQ262" s="65" t="str">
        <f>ROUND(SUMIFS($CW262:$FS262,$CW$14:$FS$14,"*TA*"),0)</f>
      </c>
      <c r="CR262" s="65" t="str">
        <f>MIN_TA</f>
      </c>
      <c r="CS262" s="65" t="str">
        <f>COUNTIFS($CW$14:$FS$14,"*TA*",$CW262:$FS262,"&gt;0")</f>
      </c>
      <c r="CT262"/>
      <c r="CU262" s="62"/>
      <c r="CV262" s="65" t="str">
        <f>IF(SUM($CQ262)=0,"",IF(OR(SUM($CQ262)=SUM($CR262),AND(SUM($CQ262)=ROUND(SUM($G262)*(1-SUM($I262)),0),SUM($CK262)=0)),SUM($CQ262),IF(UPPER($CT262)="MAX",$CR262,IF(UPPER($CT262)="CUSTOM",MIN(MAX(ROUND($CQ262+$G262*($CU262),0),$CR262),$CQ262),$CQ262))))</f>
      </c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  <c r="DR262" s="65"/>
      <c r="DS262" s="65"/>
      <c r="DT262" s="65"/>
      <c r="DU262" s="65"/>
      <c r="DV262" s="65"/>
      <c r="DW262" s="65"/>
      <c r="DX262" s="65"/>
      <c r="DY262" s="65"/>
      <c r="DZ262" s="65"/>
      <c r="EA262" s="65"/>
      <c r="EB262" s="65"/>
      <c r="EC262" s="65"/>
      <c r="ED262" s="65"/>
      <c r="EE262" s="65"/>
      <c r="EF262" s="65"/>
      <c r="EG262" s="65"/>
      <c r="EH262" s="65"/>
      <c r="EI262" s="65"/>
      <c r="EJ262" s="65"/>
      <c r="EK262" s="65"/>
      <c r="EL262" s="65"/>
      <c r="EM262" s="65"/>
      <c r="EN262" s="65"/>
      <c r="EO262" s="65"/>
      <c r="EP262" s="65"/>
      <c r="EQ262" s="65"/>
      <c r="ER262" s="65"/>
      <c r="ES262" s="65"/>
      <c r="ET262" s="65"/>
      <c r="EU262" s="65"/>
      <c r="EV262" s="65"/>
      <c r="EW262" s="65"/>
      <c r="EX262" s="65"/>
      <c r="EY262" s="65"/>
      <c r="EZ262" s="65"/>
      <c r="FA262" s="65"/>
      <c r="FB262" s="65"/>
      <c r="FC262" s="65"/>
      <c r="FD262" s="65"/>
      <c r="FE262" s="65"/>
      <c r="FF262" s="65"/>
      <c r="FG262" s="65"/>
      <c r="FH262" s="65"/>
      <c r="FI262" s="65"/>
      <c r="FJ262" s="65"/>
      <c r="FK262" s="65"/>
      <c r="FL262" s="65"/>
      <c r="FM262" s="65"/>
      <c r="FN262" s="65"/>
      <c r="FO262" s="65"/>
      <c r="FP262" s="65"/>
      <c r="FQ262" s="65"/>
      <c r="FR262" s="65"/>
      <c r="FS262" s="65"/>
    </row>
    <row r="263">
      <c r="A263" t="s">
        <v>148</v>
      </c>
      <c r="B263" t="s">
        <v>130</v>
      </c>
      <c r="C263" t="s">
        <v>114</v>
      </c>
      <c r="D263" t="s">
        <v>100</v>
      </c>
      <c r="E263"/>
      <c r="F263" t="str">
        <f>$A263&amp;IF($C263&lt;&gt;"","|"&amp;$C263,"")&amp;IF($D263&lt;&gt;"","|"&amp;$D263,"")&amp;IF($E263&lt;&gt;"","|"&amp;$E263,"")</f>
      </c>
      <c r="G263" s="65" t="n">
        <v>1</v>
      </c>
      <c r="H263" s="65" t="str">
        <f>SUM($CJ263,$CW263)</f>
      </c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 t="n">
        <v>0.201342281879195</v>
      </c>
      <c r="AD263" s="62"/>
      <c r="AE263" s="62"/>
      <c r="AF263" s="62" t="n">
        <v>0.798657718120805</v>
      </c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5" t="str">
        <f>ROUND(SUM($CP263,$CV263),0)</f>
      </c>
      <c r="CG263" s="65" t="str">
        <f>ROUND(MAX($CP263,$CV263),0)</f>
      </c>
      <c r="CH263" t="s">
        <v>54</v>
      </c>
      <c r="CI263" s="62"/>
      <c r="CJ263" s="65" t="str">
        <f>IF(SUM($CF263)=0,"",IF(SUM($CF263)=SUM($CG263),SUM($CF263),IF(UPPER($CH263)="MAX",$CG263,IF(UPPER($CH263)="CUSTOM",MIN(MAX(ROUND($CF263+$G263*($CI263),0),$CG263),$CF263),$CF263))))</f>
      </c>
      <c r="CK263" s="65" t="str">
        <f>ROUND(SUMIFS($CW263:$FS263,$CW$14:$FS$14,"*DSD*"),0)</f>
      </c>
      <c r="CL263" s="65" t="str">
        <f>MIN_DSD</f>
      </c>
      <c r="CM263" s="65" t="str">
        <f>COUNTIFS($CW$14:$FS$14,"*DSD*",$CW263:$FS263,"&gt;0")</f>
      </c>
      <c r="CN263"/>
      <c r="CO263" s="62"/>
      <c r="CP263" s="65" t="str">
        <f>IF(SUM($CK263)=0,"",IF(OR(SUM($CK263)=SUM($CL263),AND(SUM($CK263)=ROUND(SUM($G263)*(1-SUM($I263)),0),SUM($CQ263)=0)),SUM($CK263),IF(UPPER($CN263)="MAX",$CL263,IF(UPPER($CN263)="CUSTOM",MIN(MAX(ROUND($CK263+$G263*($CO263),0),$CL263),$CK263),$CK263))))</f>
      </c>
      <c r="CQ263" s="65" t="str">
        <f>ROUND(SUMIFS($CW263:$FS263,$CW$14:$FS$14,"*TA*"),0)</f>
      </c>
      <c r="CR263" s="65" t="str">
        <f>MIN_TA</f>
      </c>
      <c r="CS263" s="65" t="str">
        <f>COUNTIFS($CW$14:$FS$14,"*TA*",$CW263:$FS263,"&gt;0")</f>
      </c>
      <c r="CT263"/>
      <c r="CU263" s="62"/>
      <c r="CV263" s="65" t="str">
        <f>IF(SUM($CQ263)=0,"",IF(OR(SUM($CQ263)=SUM($CR263),AND(SUM($CQ263)=ROUND(SUM($G263)*(1-SUM($I263)),0),SUM($CK263)=0)),SUM($CQ263),IF(UPPER($CT263)="MAX",$CR263,IF(UPPER($CT263)="CUSTOM",MIN(MAX(ROUND($CQ263+$G263*($CU263),0),$CR263),$CQ263),$CQ263))))</f>
      </c>
      <c r="CW263" s="65"/>
      <c r="CX263" s="65"/>
      <c r="CY263" s="65"/>
      <c r="CZ263" s="65"/>
      <c r="DA263" s="65"/>
      <c r="DB263" s="65"/>
      <c r="DC263" s="65"/>
      <c r="DD263" s="65"/>
      <c r="DE263" s="65"/>
      <c r="DF263" s="65"/>
      <c r="DG263" s="65"/>
      <c r="DH263" s="65"/>
      <c r="DI263" s="65"/>
      <c r="DJ263" s="65"/>
      <c r="DK263" s="65"/>
      <c r="DL263" s="65"/>
      <c r="DM263" s="65"/>
      <c r="DN263" s="65"/>
      <c r="DO263" s="65"/>
      <c r="DP263" s="65"/>
      <c r="DQ263" s="65"/>
      <c r="DR263" s="65"/>
      <c r="DS263" s="65"/>
      <c r="DT263" s="65"/>
      <c r="DU263" s="65"/>
      <c r="DV263" s="65"/>
      <c r="DW263" s="65"/>
      <c r="DX263" s="65"/>
      <c r="DY263" s="65"/>
      <c r="DZ263" s="65"/>
      <c r="EA263" s="65"/>
      <c r="EB263" s="65"/>
      <c r="EC263" s="65"/>
      <c r="ED263" s="65"/>
      <c r="EE263" s="65"/>
      <c r="EF263" s="65"/>
      <c r="EG263" s="65"/>
      <c r="EH263" s="65"/>
      <c r="EI263" s="65"/>
      <c r="EJ263" s="65"/>
      <c r="EK263" s="65"/>
      <c r="EL263" s="65"/>
      <c r="EM263" s="65"/>
      <c r="EN263" s="65"/>
      <c r="EO263" s="65"/>
      <c r="EP263" s="65"/>
      <c r="EQ263" s="65"/>
      <c r="ER263" s="65"/>
      <c r="ES263" s="65"/>
      <c r="ET263" s="65"/>
      <c r="EU263" s="65"/>
      <c r="EV263" s="65"/>
      <c r="EW263" s="65"/>
      <c r="EX263" s="65"/>
      <c r="EY263" s="65"/>
      <c r="EZ263" s="65"/>
      <c r="FA263" s="65"/>
      <c r="FB263" s="65"/>
      <c r="FC263" s="65"/>
      <c r="FD263" s="65"/>
      <c r="FE263" s="65"/>
      <c r="FF263" s="65"/>
      <c r="FG263" s="65"/>
      <c r="FH263" s="65"/>
      <c r="FI263" s="65"/>
      <c r="FJ263" s="65"/>
      <c r="FK263" s="65"/>
      <c r="FL263" s="65"/>
      <c r="FM263" s="65"/>
      <c r="FN263" s="65"/>
      <c r="FO263" s="65"/>
      <c r="FP263" s="65"/>
      <c r="FQ263" s="65"/>
      <c r="FR263" s="65"/>
      <c r="FS263" s="65"/>
    </row>
    <row r="264">
      <c r="A264" t="s">
        <v>149</v>
      </c>
      <c r="B264" t="s">
        <v>97</v>
      </c>
      <c r="C264" t="s">
        <v>98</v>
      </c>
      <c r="D264" t="s">
        <v>99</v>
      </c>
      <c r="E264"/>
      <c r="F264" t="str">
        <f>$A264&amp;IF($C264&lt;&gt;"","|"&amp;$C264,"")&amp;IF($D264&lt;&gt;"","|"&amp;$D264,"")&amp;IF($E264&lt;&gt;"","|"&amp;$E264,"")</f>
      </c>
      <c r="G264" s="65" t="n">
        <v>7</v>
      </c>
      <c r="H264" s="65" t="str">
        <f>SUM($CJ264,$CW264)</f>
      </c>
      <c r="I264" s="62"/>
      <c r="J264" s="62"/>
      <c r="K264" s="62"/>
      <c r="L264" s="62"/>
      <c r="M264" s="62"/>
      <c r="N264" s="62"/>
      <c r="O264" s="62"/>
      <c r="P264" s="62"/>
      <c r="Q264" s="62" t="n">
        <v>0.4</v>
      </c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 t="n">
        <v>0.6</v>
      </c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5" t="str">
        <f>ROUND(SUM($CP264,$CV264),0)</f>
      </c>
      <c r="CG264" s="65" t="str">
        <f>ROUND(MAX($CP264,$CV264),0)</f>
      </c>
      <c r="CH264"/>
      <c r="CI264" s="62"/>
      <c r="CJ264" s="65" t="str">
        <f>IF(SUM($CF264)=0,"",IF(SUM($CF264)=SUM($CG264),SUM($CF264),IF(UPPER($CH264)="MAX",$CG264,IF(UPPER($CH264)="CUSTOM",MIN(MAX(ROUND($CF264+$G264*($CI264),0),$CG264),$CF264),$CF264))))</f>
      </c>
      <c r="CK264" s="65" t="str">
        <f>ROUND(SUMIFS($CW264:$FS264,$CW$14:$FS$14,"*DSD*"),0)</f>
      </c>
      <c r="CL264" s="65" t="str">
        <f>MIN_DSD</f>
      </c>
      <c r="CM264" s="65" t="str">
        <f>COUNTIFS($CW$14:$FS$14,"*DSD*",$CW264:$FS264,"&gt;0")</f>
      </c>
      <c r="CN264" t="s">
        <v>54</v>
      </c>
      <c r="CO264" s="62"/>
      <c r="CP264" s="65" t="str">
        <f>IF(SUM($CK264)=0,"",IF(OR(SUM($CK264)=SUM($CL264),AND(SUM($CK264)=ROUND(SUM($G264)*(1-SUM($I264)),0),SUM($CQ264)=0)),SUM($CK264),IF(UPPER($CN264)="MAX",$CL264,IF(UPPER($CN264)="CUSTOM",MIN(MAX(ROUND($CK264+$G264*($CO264),0),$CL264),$CK264),$CK264))))</f>
      </c>
      <c r="CQ264" s="65" t="str">
        <f>ROUND(SUMIFS($CW264:$FS264,$CW$14:$FS$14,"*TA*"),0)</f>
      </c>
      <c r="CR264" s="65" t="str">
        <f>MIN_TA</f>
      </c>
      <c r="CS264" s="65" t="str">
        <f>COUNTIFS($CW$14:$FS$14,"*TA*",$CW264:$FS264,"&gt;0")</f>
      </c>
      <c r="CT264"/>
      <c r="CU264" s="62"/>
      <c r="CV264" s="65" t="str">
        <f>IF(SUM($CQ264)=0,"",IF(OR(SUM($CQ264)=SUM($CR264),AND(SUM($CQ264)=ROUND(SUM($G264)*(1-SUM($I264)),0),SUM($CK264)=0)),SUM($CQ264),IF(UPPER($CT264)="MAX",$CR264,IF(UPPER($CT264)="CUSTOM",MIN(MAX(ROUND($CQ264+$G264*($CU264),0),$CR264),$CQ264),$CQ264))))</f>
      </c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/>
      <c r="ET264" s="65"/>
      <c r="EU264" s="65"/>
      <c r="EV264" s="65"/>
      <c r="EW264" s="65"/>
      <c r="EX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</row>
    <row r="265">
      <c r="A265" t="s">
        <v>149</v>
      </c>
      <c r="B265" t="s">
        <v>97</v>
      </c>
      <c r="C265" t="s">
        <v>98</v>
      </c>
      <c r="D265" t="s">
        <v>100</v>
      </c>
      <c r="E265"/>
      <c r="F265" t="str">
        <f>$A265&amp;IF($C265&lt;&gt;"","|"&amp;$C265,"")&amp;IF($D265&lt;&gt;"","|"&amp;$D265,"")&amp;IF($E265&lt;&gt;"","|"&amp;$E265,"")</f>
      </c>
      <c r="G265" s="65" t="n">
        <v>5</v>
      </c>
      <c r="H265" s="65" t="str">
        <f>SUM($CJ265,$CW265)</f>
      </c>
      <c r="I265" s="62"/>
      <c r="J265" s="62"/>
      <c r="K265" s="62"/>
      <c r="L265" s="62"/>
      <c r="M265" s="62"/>
      <c r="N265" s="62"/>
      <c r="O265" s="62"/>
      <c r="P265" s="62"/>
      <c r="Q265" s="62" t="n">
        <v>0.380952380952381</v>
      </c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 t="n">
        <v>0.619047619047619</v>
      </c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5" t="str">
        <f>ROUND(SUM($CP265,$CV265),0)</f>
      </c>
      <c r="CG265" s="65" t="str">
        <f>ROUND(MAX($CP265,$CV265),0)</f>
      </c>
      <c r="CH265"/>
      <c r="CI265" s="62"/>
      <c r="CJ265" s="65" t="str">
        <f>IF(SUM($CF265)=0,"",IF(SUM($CF265)=SUM($CG265),SUM($CF265),IF(UPPER($CH265)="MAX",$CG265,IF(UPPER($CH265)="CUSTOM",MIN(MAX(ROUND($CF265+$G265*($CI265),0),$CG265),$CF265),$CF265))))</f>
      </c>
      <c r="CK265" s="65" t="str">
        <f>ROUND(SUMIFS($CW265:$FS265,$CW$14:$FS$14,"*DSD*"),0)</f>
      </c>
      <c r="CL265" s="65" t="str">
        <f>MIN_DSD</f>
      </c>
      <c r="CM265" s="65" t="str">
        <f>COUNTIFS($CW$14:$FS$14,"*DSD*",$CW265:$FS265,"&gt;0")</f>
      </c>
      <c r="CN265" t="s">
        <v>54</v>
      </c>
      <c r="CO265" s="62"/>
      <c r="CP265" s="65" t="str">
        <f>IF(SUM($CK265)=0,"",IF(OR(SUM($CK265)=SUM($CL265),AND(SUM($CK265)=ROUND(SUM($G265)*(1-SUM($I265)),0),SUM($CQ265)=0)),SUM($CK265),IF(UPPER($CN265)="MAX",$CL265,IF(UPPER($CN265)="CUSTOM",MIN(MAX(ROUND($CK265+$G265*($CO265),0),$CL265),$CK265),$CK265))))</f>
      </c>
      <c r="CQ265" s="65" t="str">
        <f>ROUND(SUMIFS($CW265:$FS265,$CW$14:$FS$14,"*TA*"),0)</f>
      </c>
      <c r="CR265" s="65" t="str">
        <f>MIN_TA</f>
      </c>
      <c r="CS265" s="65" t="str">
        <f>COUNTIFS($CW$14:$FS$14,"*TA*",$CW265:$FS265,"&gt;0")</f>
      </c>
      <c r="CT265"/>
      <c r="CU265" s="62"/>
      <c r="CV265" s="65" t="str">
        <f>IF(SUM($CQ265)=0,"",IF(OR(SUM($CQ265)=SUM($CR265),AND(SUM($CQ265)=ROUND(SUM($G265)*(1-SUM($I265)),0),SUM($CK265)=0)),SUM($CQ265),IF(UPPER($CT265)="MAX",$CR265,IF(UPPER($CT265)="CUSTOM",MIN(MAX(ROUND($CQ265+$G265*($CU265),0),$CR265),$CQ265),$CQ265))))</f>
      </c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</row>
    <row r="266">
      <c r="A266" t="s">
        <v>149</v>
      </c>
      <c r="B266" t="s">
        <v>102</v>
      </c>
      <c r="C266" t="s">
        <v>103</v>
      </c>
      <c r="D266" t="s">
        <v>99</v>
      </c>
      <c r="E266"/>
      <c r="F266" t="str">
        <f>$A266&amp;IF($C266&lt;&gt;"","|"&amp;$C266,"")&amp;IF($D266&lt;&gt;"","|"&amp;$D266,"")&amp;IF($E266&lt;&gt;"","|"&amp;$E266,"")</f>
      </c>
      <c r="G266" s="65" t="n">
        <v>3</v>
      </c>
      <c r="H266" s="65" t="str">
        <f>SUM($CJ266,$CW266)</f>
      </c>
      <c r="I266" s="62"/>
      <c r="J266" s="62"/>
      <c r="K266" s="62"/>
      <c r="L266" s="62"/>
      <c r="M266" s="62"/>
      <c r="N266" s="62"/>
      <c r="O266" s="62"/>
      <c r="P266" s="62"/>
      <c r="Q266" s="62" t="n">
        <v>0.327868852459016</v>
      </c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 t="n">
        <v>0.19672131147541</v>
      </c>
      <c r="AD266" s="62"/>
      <c r="AE266" s="62"/>
      <c r="AF266" s="62"/>
      <c r="AG266" s="62" t="n">
        <v>0.475409836065574</v>
      </c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5" t="str">
        <f>ROUND(SUM($CP266,$CV266),0)</f>
      </c>
      <c r="CG266" s="65" t="str">
        <f>ROUND(MAX($CP266,$CV266),0)</f>
      </c>
      <c r="CH266" t="s">
        <v>54</v>
      </c>
      <c r="CI266" s="62"/>
      <c r="CJ266" s="65" t="str">
        <f>IF(SUM($CF266)=0,"",IF(SUM($CF266)=SUM($CG266),SUM($CF266),IF(UPPER($CH266)="MAX",$CG266,IF(UPPER($CH266)="CUSTOM",MIN(MAX(ROUND($CF266+$G266*($CI266),0),$CG266),$CF266),$CF266))))</f>
      </c>
      <c r="CK266" s="65" t="str">
        <f>ROUND(SUMIFS($CW266:$FS266,$CW$14:$FS$14,"*DSD*"),0)</f>
      </c>
      <c r="CL266" s="65" t="str">
        <f>MIN_DSD</f>
      </c>
      <c r="CM266" s="65" t="str">
        <f>COUNTIFS($CW$14:$FS$14,"*DSD*",$CW266:$FS266,"&gt;0")</f>
      </c>
      <c r="CN266" t="s">
        <v>54</v>
      </c>
      <c r="CO266" s="62"/>
      <c r="CP266" s="65" t="str">
        <f>IF(SUM($CK266)=0,"",IF(OR(SUM($CK266)=SUM($CL266),AND(SUM($CK266)=ROUND(SUM($G266)*(1-SUM($I266)),0),SUM($CQ266)=0)),SUM($CK266),IF(UPPER($CN266)="MAX",$CL266,IF(UPPER($CN266)="CUSTOM",MIN(MAX(ROUND($CK266+$G266*($CO266),0),$CL266),$CK266),$CK266))))</f>
      </c>
      <c r="CQ266" s="65" t="str">
        <f>ROUND(SUMIFS($CW266:$FS266,$CW$14:$FS$14,"*TA*"),0)</f>
      </c>
      <c r="CR266" s="65" t="str">
        <f>MIN_TA</f>
      </c>
      <c r="CS266" s="65" t="str">
        <f>COUNTIFS($CW$14:$FS$14,"*TA*",$CW266:$FS266,"&gt;0")</f>
      </c>
      <c r="CT266"/>
      <c r="CU266" s="62"/>
      <c r="CV266" s="65" t="str">
        <f>IF(SUM($CQ266)=0,"",IF(OR(SUM($CQ266)=SUM($CR266),AND(SUM($CQ266)=ROUND(SUM($G266)*(1-SUM($I266)),0),SUM($CK266)=0)),SUM($CQ266),IF(UPPER($CT266)="MAX",$CR266,IF(UPPER($CT266)="CUSTOM",MIN(MAX(ROUND($CQ266+$G266*($CU266),0),$CR266),$CQ266),$CQ266))))</f>
      </c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U266" s="65"/>
      <c r="EV266" s="65"/>
      <c r="EW266" s="65"/>
      <c r="EX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/>
      <c r="FN266" s="65"/>
      <c r="FO266" s="65"/>
      <c r="FP266" s="65"/>
      <c r="FQ266" s="65"/>
      <c r="FR266" s="65"/>
      <c r="FS266" s="65"/>
    </row>
    <row r="267">
      <c r="A267" t="s">
        <v>149</v>
      </c>
      <c r="B267" t="s">
        <v>104</v>
      </c>
      <c r="C267"/>
      <c r="D267"/>
      <c r="E267"/>
      <c r="F267" t="str">
        <f>$A267&amp;IF($C267&lt;&gt;"","|"&amp;$C267,"")&amp;IF($D267&lt;&gt;"","|"&amp;$D267,"")&amp;IF($E267&lt;&gt;"","|"&amp;$E267,"")</f>
      </c>
      <c r="G267" s="65" t="n">
        <v>10</v>
      </c>
      <c r="H267" s="65" t="str">
        <f>SUM($CJ267,$CW267)</f>
      </c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5" t="str">
        <f>ROUND(SUM($CP267,$CV267),0)</f>
      </c>
      <c r="CG267" s="65" t="str">
        <f>ROUND(MAX($CP267,$CV267),0)</f>
      </c>
      <c r="CH267"/>
      <c r="CI267" s="62"/>
      <c r="CJ267" s="65" t="str">
        <f>IF(SUM($CF267)=0,"",IF(SUM($CF267)=SUM($CG267),SUM($CF267),IF(UPPER($CH267)="MAX",$CG267,IF(UPPER($CH267)="CUSTOM",MIN(MAX(ROUND($CF267+$G267*($CI267),0),$CG267),$CF267),$CF267))))</f>
      </c>
      <c r="CK267" s="65" t="str">
        <f>ROUND(SUMIFS($CW267:$FS267,$CW$14:$FS$14,"*DSD*"),0)</f>
      </c>
      <c r="CL267" s="65" t="str">
        <f>MIN_DSD</f>
      </c>
      <c r="CM267" s="65" t="str">
        <f>COUNTIFS($CW$14:$FS$14,"*DSD*",$CW267:$FS267,"&gt;0")</f>
      </c>
      <c r="CN267"/>
      <c r="CO267" s="62"/>
      <c r="CP267" s="65" t="str">
        <f>IF(SUM($CK267)=0,"",IF(OR(SUM($CK267)=SUM($CL267),AND(SUM($CK267)=ROUND(SUM($G267)*(1-SUM($I267)),0),SUM($CQ267)=0)),SUM($CK267),IF(UPPER($CN267)="MAX",$CL267,IF(UPPER($CN267)="CUSTOM",MIN(MAX(ROUND($CK267+$G267*($CO267),0),$CL267),$CK267),$CK267))))</f>
      </c>
      <c r="CQ267" s="65" t="str">
        <f>ROUND(SUMIFS($CW267:$FS267,$CW$14:$FS$14,"*TA*"),0)</f>
      </c>
      <c r="CR267" s="65" t="str">
        <f>MIN_TA</f>
      </c>
      <c r="CS267" s="65" t="str">
        <f>COUNTIFS($CW$14:$FS$14,"*TA*",$CW267:$FS267,"&gt;0")</f>
      </c>
      <c r="CT267"/>
      <c r="CU267" s="62"/>
      <c r="CV267" s="65" t="str">
        <f>IF(SUM($CQ267)=0,"",IF(OR(SUM($CQ267)=SUM($CR267),AND(SUM($CQ267)=ROUND(SUM($G267)*(1-SUM($I267)),0),SUM($CK267)=0)),SUM($CQ267),IF(UPPER($CT267)="MAX",$CR267,IF(UPPER($CT267)="CUSTOM",MIN(MAX(ROUND($CQ267+$G267*($CU267),0),$CR267),$CQ267),$CQ267))))</f>
      </c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  <c r="DR267" s="65"/>
      <c r="DS267" s="65"/>
      <c r="DT267" s="65"/>
      <c r="DU267" s="65"/>
      <c r="DV267" s="65"/>
      <c r="DW267" s="65"/>
      <c r="DX267" s="65"/>
      <c r="DY267" s="65"/>
      <c r="DZ267" s="65"/>
      <c r="EA267" s="65"/>
      <c r="EB267" s="65"/>
      <c r="EC267" s="65"/>
      <c r="ED267" s="65"/>
      <c r="EE267" s="65"/>
      <c r="EF267" s="65"/>
      <c r="EG267" s="65"/>
      <c r="EH267" s="65"/>
      <c r="EI267" s="65"/>
      <c r="EJ267" s="65"/>
      <c r="EK267" s="65"/>
      <c r="EL267" s="65"/>
      <c r="EM267" s="65"/>
      <c r="EN267" s="65"/>
      <c r="EO267" s="65"/>
      <c r="EP267" s="65"/>
      <c r="EQ267" s="65"/>
      <c r="ER267" s="65"/>
      <c r="ES267" s="65"/>
      <c r="ET267" s="65"/>
      <c r="EU267" s="65"/>
      <c r="EV267" s="65"/>
      <c r="EW267" s="65"/>
      <c r="EX267" s="65"/>
      <c r="EY267" s="65"/>
      <c r="EZ267" s="65"/>
      <c r="FA267" s="65"/>
      <c r="FB267" s="65"/>
      <c r="FC267" s="65"/>
      <c r="FD267" s="65"/>
      <c r="FE267" s="65"/>
      <c r="FF267" s="65"/>
      <c r="FG267" s="65"/>
      <c r="FH267" s="65"/>
      <c r="FI267" s="65"/>
      <c r="FJ267" s="65"/>
      <c r="FK267" s="65"/>
      <c r="FL267" s="65"/>
      <c r="FM267" s="65"/>
      <c r="FN267" s="65"/>
      <c r="FO267" s="65"/>
      <c r="FP267" s="65"/>
      <c r="FQ267" s="65"/>
      <c r="FR267" s="65"/>
      <c r="FS267" s="65"/>
    </row>
    <row r="268">
      <c r="A268" t="s">
        <v>149</v>
      </c>
      <c r="B268" t="s">
        <v>105</v>
      </c>
      <c r="C268" t="s">
        <v>103</v>
      </c>
      <c r="D268" t="s">
        <v>99</v>
      </c>
      <c r="E268"/>
      <c r="F268" t="str">
        <f>$A268&amp;IF($C268&lt;&gt;"","|"&amp;$C268,"")&amp;IF($D268&lt;&gt;"","|"&amp;$D268,"")&amp;IF($E268&lt;&gt;"","|"&amp;$E268,"")</f>
      </c>
      <c r="G268" s="65" t="n">
        <v>8</v>
      </c>
      <c r="H268" s="65" t="str">
        <f>SUM($CJ268,$CW268)</f>
      </c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5" t="str">
        <f>ROUND(SUM($CP268,$CV268),0)</f>
      </c>
      <c r="CG268" s="65" t="str">
        <f>ROUND(MAX($CP268,$CV268),0)</f>
      </c>
      <c r="CH268"/>
      <c r="CI268" s="62"/>
      <c r="CJ268" s="65" t="str">
        <f>IF(SUM($CF268)=0,"",IF(SUM($CF268)=SUM($CG268),SUM($CF268),IF(UPPER($CH268)="MAX",$CG268,IF(UPPER($CH268)="CUSTOM",MIN(MAX(ROUND($CF268+$G268*($CI268),0),$CG268),$CF268),$CF268))))</f>
      </c>
      <c r="CK268" s="65" t="str">
        <f>ROUND(SUMIFS($CW268:$FS268,$CW$14:$FS$14,"*DSD*"),0)</f>
      </c>
      <c r="CL268" s="65" t="str">
        <f>MIN_DSD</f>
      </c>
      <c r="CM268" s="65" t="str">
        <f>COUNTIFS($CW$14:$FS$14,"*DSD*",$CW268:$FS268,"&gt;0")</f>
      </c>
      <c r="CN268"/>
      <c r="CO268" s="62"/>
      <c r="CP268" s="65" t="str">
        <f>IF(SUM($CK268)=0,"",IF(OR(SUM($CK268)=SUM($CL268),AND(SUM($CK268)=ROUND(SUM($G268)*(1-SUM($I268)),0),SUM($CQ268)=0)),SUM($CK268),IF(UPPER($CN268)="MAX",$CL268,IF(UPPER($CN268)="CUSTOM",MIN(MAX(ROUND($CK268+$G268*($CO268),0),$CL268),$CK268),$CK268))))</f>
      </c>
      <c r="CQ268" s="65" t="str">
        <f>ROUND(SUMIFS($CW268:$FS268,$CW$14:$FS$14,"*TA*"),0)</f>
      </c>
      <c r="CR268" s="65" t="str">
        <f>MIN_TA</f>
      </c>
      <c r="CS268" s="65" t="str">
        <f>COUNTIFS($CW$14:$FS$14,"*TA*",$CW268:$FS268,"&gt;0")</f>
      </c>
      <c r="CT268"/>
      <c r="CU268" s="62"/>
      <c r="CV268" s="65" t="str">
        <f>IF(SUM($CQ268)=0,"",IF(OR(SUM($CQ268)=SUM($CR268),AND(SUM($CQ268)=ROUND(SUM($G268)*(1-SUM($I268)),0),SUM($CK268)=0)),SUM($CQ268),IF(UPPER($CT268)="MAX",$CR268,IF(UPPER($CT268)="CUSTOM",MIN(MAX(ROUND($CQ268+$G268*($CU268),0),$CR268),$CQ268),$CQ268))))</f>
      </c>
      <c r="CW268" s="65"/>
      <c r="CX268" s="65"/>
      <c r="CY268" s="65"/>
      <c r="CZ268" s="65"/>
      <c r="DA268" s="65"/>
      <c r="DB268" s="65"/>
      <c r="DC268" s="65"/>
      <c r="DD268" s="65"/>
      <c r="DE268" s="65"/>
      <c r="DF268" s="65"/>
      <c r="DG268" s="65"/>
      <c r="DH268" s="65"/>
      <c r="DI268" s="65"/>
      <c r="DJ268" s="65"/>
      <c r="DK268" s="65"/>
      <c r="DL268" s="65"/>
      <c r="DM268" s="65"/>
      <c r="DN268" s="65"/>
      <c r="DO268" s="65"/>
      <c r="DP268" s="65"/>
      <c r="DQ268" s="65"/>
      <c r="DR268" s="65"/>
      <c r="DS268" s="65"/>
      <c r="DT268" s="65"/>
      <c r="DU268" s="65"/>
      <c r="DV268" s="65"/>
      <c r="DW268" s="65"/>
      <c r="DX268" s="65"/>
      <c r="DY268" s="65"/>
      <c r="DZ268" s="65"/>
      <c r="EA268" s="65"/>
      <c r="EB268" s="65"/>
      <c r="EC268" s="65"/>
      <c r="ED268" s="65"/>
      <c r="EE268" s="65"/>
      <c r="EF268" s="65"/>
      <c r="EG268" s="65"/>
      <c r="EH268" s="65"/>
      <c r="EI268" s="65"/>
      <c r="EJ268" s="65"/>
      <c r="EK268" s="65"/>
      <c r="EL268" s="65"/>
      <c r="EM268" s="65"/>
      <c r="EN268" s="65"/>
      <c r="EO268" s="65"/>
      <c r="EP268" s="65"/>
      <c r="EQ268" s="65"/>
      <c r="ER268" s="65"/>
      <c r="ES268" s="65"/>
      <c r="ET268" s="65"/>
      <c r="EU268" s="65"/>
      <c r="EV268" s="65"/>
      <c r="EW268" s="65"/>
      <c r="EX268" s="65"/>
      <c r="EY268" s="65"/>
      <c r="EZ268" s="65"/>
      <c r="FA268" s="65"/>
      <c r="FB268" s="65"/>
      <c r="FC268" s="65"/>
      <c r="FD268" s="65"/>
      <c r="FE268" s="65"/>
      <c r="FF268" s="65"/>
      <c r="FG268" s="65"/>
      <c r="FH268" s="65"/>
      <c r="FI268" s="65"/>
      <c r="FJ268" s="65"/>
      <c r="FK268" s="65"/>
      <c r="FL268" s="65"/>
      <c r="FM268" s="65"/>
      <c r="FN268" s="65"/>
      <c r="FO268" s="65"/>
      <c r="FP268" s="65"/>
      <c r="FQ268" s="65"/>
      <c r="FR268" s="65"/>
      <c r="FS268" s="65"/>
    </row>
    <row r="269">
      <c r="A269" t="s">
        <v>149</v>
      </c>
      <c r="B269" t="s">
        <v>106</v>
      </c>
      <c r="C269" t="s">
        <v>103</v>
      </c>
      <c r="D269" t="s">
        <v>99</v>
      </c>
      <c r="E269"/>
      <c r="F269" t="str">
        <f>$A269&amp;IF($C269&lt;&gt;"","|"&amp;$C269,"")&amp;IF($D269&lt;&gt;"","|"&amp;$D269,"")&amp;IF($E269&lt;&gt;"","|"&amp;$E269,"")</f>
      </c>
      <c r="G269" s="65" t="n">
        <v>2</v>
      </c>
      <c r="H269" s="65" t="str">
        <f>SUM($CJ269,$CW269)</f>
      </c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5" t="str">
        <f>ROUND(SUM($CP269,$CV269),0)</f>
      </c>
      <c r="CG269" s="65" t="str">
        <f>ROUND(MAX($CP269,$CV269),0)</f>
      </c>
      <c r="CH269"/>
      <c r="CI269" s="62"/>
      <c r="CJ269" s="65" t="str">
        <f>IF(SUM($CF269)=0,"",IF(SUM($CF269)=SUM($CG269),SUM($CF269),IF(UPPER($CH269)="MAX",$CG269,IF(UPPER($CH269)="CUSTOM",MIN(MAX(ROUND($CF269+$G269*($CI269),0),$CG269),$CF269),$CF269))))</f>
      </c>
      <c r="CK269" s="65" t="str">
        <f>ROUND(SUMIFS($CW269:$FS269,$CW$14:$FS$14,"*DSD*"),0)</f>
      </c>
      <c r="CL269" s="65" t="str">
        <f>MIN_DSD</f>
      </c>
      <c r="CM269" s="65" t="str">
        <f>COUNTIFS($CW$14:$FS$14,"*DSD*",$CW269:$FS269,"&gt;0")</f>
      </c>
      <c r="CN269"/>
      <c r="CO269" s="62"/>
      <c r="CP269" s="65" t="str">
        <f>IF(SUM($CK269)=0,"",IF(OR(SUM($CK269)=SUM($CL269),AND(SUM($CK269)=ROUND(SUM($G269)*(1-SUM($I269)),0),SUM($CQ269)=0)),SUM($CK269),IF(UPPER($CN269)="MAX",$CL269,IF(UPPER($CN269)="CUSTOM",MIN(MAX(ROUND($CK269+$G269*($CO269),0),$CL269),$CK269),$CK269))))</f>
      </c>
      <c r="CQ269" s="65" t="str">
        <f>ROUND(SUMIFS($CW269:$FS269,$CW$14:$FS$14,"*TA*"),0)</f>
      </c>
      <c r="CR269" s="65" t="str">
        <f>MIN_TA</f>
      </c>
      <c r="CS269" s="65" t="str">
        <f>COUNTIFS($CW$14:$FS$14,"*TA*",$CW269:$FS269,"&gt;0")</f>
      </c>
      <c r="CT269"/>
      <c r="CU269" s="62"/>
      <c r="CV269" s="65" t="str">
        <f>IF(SUM($CQ269)=0,"",IF(OR(SUM($CQ269)=SUM($CR269),AND(SUM($CQ269)=ROUND(SUM($G269)*(1-SUM($I269)),0),SUM($CK269)=0)),SUM($CQ269),IF(UPPER($CT269)="MAX",$CR269,IF(UPPER($CT269)="CUSTOM",MIN(MAX(ROUND($CQ269+$G269*($CU269),0),$CR269),$CQ269),$CQ269))))</f>
      </c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</row>
    <row r="270">
      <c r="A270" t="s">
        <v>149</v>
      </c>
      <c r="B270" t="s">
        <v>109</v>
      </c>
      <c r="C270" t="s">
        <v>103</v>
      </c>
      <c r="D270" t="s">
        <v>99</v>
      </c>
      <c r="E270"/>
      <c r="F270" t="str">
        <f>$A270&amp;IF($C270&lt;&gt;"","|"&amp;$C270,"")&amp;IF($D270&lt;&gt;"","|"&amp;$D270,"")&amp;IF($E270&lt;&gt;"","|"&amp;$E270,"")</f>
      </c>
      <c r="G270" s="65" t="n">
        <v>3</v>
      </c>
      <c r="H270" s="65" t="str">
        <f>SUM($CJ270,$CW270)</f>
      </c>
      <c r="I270" s="62"/>
      <c r="J270" s="62"/>
      <c r="K270" s="62"/>
      <c r="L270" s="62"/>
      <c r="M270" s="62"/>
      <c r="N270" s="62"/>
      <c r="O270" s="62"/>
      <c r="P270" s="62"/>
      <c r="Q270" s="62" t="n">
        <v>0.3125</v>
      </c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 t="n">
        <v>0.203125</v>
      </c>
      <c r="AD270" s="62"/>
      <c r="AE270" s="62"/>
      <c r="AF270" s="62"/>
      <c r="AG270" s="62" t="n">
        <v>0.484375</v>
      </c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5" t="str">
        <f>ROUND(SUM($CP270,$CV270),0)</f>
      </c>
      <c r="CG270" s="65" t="str">
        <f>ROUND(MAX($CP270,$CV270),0)</f>
      </c>
      <c r="CH270" t="s">
        <v>54</v>
      </c>
      <c r="CI270" s="62"/>
      <c r="CJ270" s="65" t="str">
        <f>IF(SUM($CF270)=0,"",IF(SUM($CF270)=SUM($CG270),SUM($CF270),IF(UPPER($CH270)="MAX",$CG270,IF(UPPER($CH270)="CUSTOM",MIN(MAX(ROUND($CF270+$G270*($CI270),0),$CG270),$CF270),$CF270))))</f>
      </c>
      <c r="CK270" s="65" t="str">
        <f>ROUND(SUMIFS($CW270:$FS270,$CW$14:$FS$14,"*DSD*"),0)</f>
      </c>
      <c r="CL270" s="65" t="str">
        <f>MIN_DSD</f>
      </c>
      <c r="CM270" s="65" t="str">
        <f>COUNTIFS($CW$14:$FS$14,"*DSD*",$CW270:$FS270,"&gt;0")</f>
      </c>
      <c r="CN270" t="s">
        <v>54</v>
      </c>
      <c r="CO270" s="62"/>
      <c r="CP270" s="65" t="str">
        <f>IF(SUM($CK270)=0,"",IF(OR(SUM($CK270)=SUM($CL270),AND(SUM($CK270)=ROUND(SUM($G270)*(1-SUM($I270)),0),SUM($CQ270)=0)),SUM($CK270),IF(UPPER($CN270)="MAX",$CL270,IF(UPPER($CN270)="CUSTOM",MIN(MAX(ROUND($CK270+$G270*($CO270),0),$CL270),$CK270),$CK270))))</f>
      </c>
      <c r="CQ270" s="65" t="str">
        <f>ROUND(SUMIFS($CW270:$FS270,$CW$14:$FS$14,"*TA*"),0)</f>
      </c>
      <c r="CR270" s="65" t="str">
        <f>MIN_TA</f>
      </c>
      <c r="CS270" s="65" t="str">
        <f>COUNTIFS($CW$14:$FS$14,"*TA*",$CW270:$FS270,"&gt;0")</f>
      </c>
      <c r="CT270"/>
      <c r="CU270" s="62"/>
      <c r="CV270" s="65" t="str">
        <f>IF(SUM($CQ270)=0,"",IF(OR(SUM($CQ270)=SUM($CR270),AND(SUM($CQ270)=ROUND(SUM($G270)*(1-SUM($I270)),0),SUM($CK270)=0)),SUM($CQ270),IF(UPPER($CT270)="MAX",$CR270,IF(UPPER($CT270)="CUSTOM",MIN(MAX(ROUND($CQ270+$G270*($CU270),0),$CR270),$CQ270),$CQ270))))</f>
      </c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</row>
    <row r="271">
      <c r="A271" t="s">
        <v>149</v>
      </c>
      <c r="B271" t="s">
        <v>111</v>
      </c>
      <c r="C271" t="s">
        <v>103</v>
      </c>
      <c r="D271" t="s">
        <v>99</v>
      </c>
      <c r="E271"/>
      <c r="F271" t="str">
        <f>$A271&amp;IF($C271&lt;&gt;"","|"&amp;$C271,"")&amp;IF($D271&lt;&gt;"","|"&amp;$D271,"")&amp;IF($E271&lt;&gt;"","|"&amp;$E271,"")</f>
      </c>
      <c r="G271" s="65" t="n">
        <v>3</v>
      </c>
      <c r="H271" s="65" t="str">
        <f>SUM($CJ271,$CW271)</f>
      </c>
      <c r="I271" s="62"/>
      <c r="J271" s="62"/>
      <c r="K271" s="62"/>
      <c r="L271" s="62"/>
      <c r="M271" s="62"/>
      <c r="N271" s="62"/>
      <c r="O271" s="62"/>
      <c r="P271" s="62"/>
      <c r="Q271" s="62" t="n">
        <v>0.327868852459016</v>
      </c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 t="n">
        <v>0.19672131147541</v>
      </c>
      <c r="AD271" s="62"/>
      <c r="AE271" s="62"/>
      <c r="AF271" s="62"/>
      <c r="AG271" s="62" t="n">
        <v>0.475409836065574</v>
      </c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5" t="str">
        <f>ROUND(SUM($CP271,$CV271),0)</f>
      </c>
      <c r="CG271" s="65" t="str">
        <f>ROUND(MAX($CP271,$CV271),0)</f>
      </c>
      <c r="CH271" t="s">
        <v>54</v>
      </c>
      <c r="CI271" s="62"/>
      <c r="CJ271" s="65" t="str">
        <f>IF(SUM($CF271)=0,"",IF(SUM($CF271)=SUM($CG271),SUM($CF271),IF(UPPER($CH271)="MAX",$CG271,IF(UPPER($CH271)="CUSTOM",MIN(MAX(ROUND($CF271+$G271*($CI271),0),$CG271),$CF271),$CF271))))</f>
      </c>
      <c r="CK271" s="65" t="str">
        <f>ROUND(SUMIFS($CW271:$FS271,$CW$14:$FS$14,"*DSD*"),0)</f>
      </c>
      <c r="CL271" s="65" t="str">
        <f>MIN_DSD</f>
      </c>
      <c r="CM271" s="65" t="str">
        <f>COUNTIFS($CW$14:$FS$14,"*DSD*",$CW271:$FS271,"&gt;0")</f>
      </c>
      <c r="CN271" t="s">
        <v>54</v>
      </c>
      <c r="CO271" s="62"/>
      <c r="CP271" s="65" t="str">
        <f>IF(SUM($CK271)=0,"",IF(OR(SUM($CK271)=SUM($CL271),AND(SUM($CK271)=ROUND(SUM($G271)*(1-SUM($I271)),0),SUM($CQ271)=0)),SUM($CK271),IF(UPPER($CN271)="MAX",$CL271,IF(UPPER($CN271)="CUSTOM",MIN(MAX(ROUND($CK271+$G271*($CO271),0),$CL271),$CK271),$CK271))))</f>
      </c>
      <c r="CQ271" s="65" t="str">
        <f>ROUND(SUMIFS($CW271:$FS271,$CW$14:$FS$14,"*TA*"),0)</f>
      </c>
      <c r="CR271" s="65" t="str">
        <f>MIN_TA</f>
      </c>
      <c r="CS271" s="65" t="str">
        <f>COUNTIFS($CW$14:$FS$14,"*TA*",$CW271:$FS271,"&gt;0")</f>
      </c>
      <c r="CT271"/>
      <c r="CU271" s="62"/>
      <c r="CV271" s="65" t="str">
        <f>IF(SUM($CQ271)=0,"",IF(OR(SUM($CQ271)=SUM($CR271),AND(SUM($CQ271)=ROUND(SUM($G271)*(1-SUM($I271)),0),SUM($CK271)=0)),SUM($CQ271),IF(UPPER($CT271)="MAX",$CR271,IF(UPPER($CT271)="CUSTOM",MIN(MAX(ROUND($CQ271+$G271*($CU271),0),$CR271),$CQ271),$CQ271))))</f>
      </c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</row>
    <row r="272">
      <c r="A272" t="s">
        <v>149</v>
      </c>
      <c r="B272" t="s">
        <v>113</v>
      </c>
      <c r="C272" t="s">
        <v>114</v>
      </c>
      <c r="D272" t="s">
        <v>99</v>
      </c>
      <c r="E272"/>
      <c r="F272" t="str">
        <f>$A272&amp;IF($C272&lt;&gt;"","|"&amp;$C272,"")&amp;IF($D272&lt;&gt;"","|"&amp;$D272,"")&amp;IF($E272&lt;&gt;"","|"&amp;$E272,"")</f>
      </c>
      <c r="G272" s="65" t="n">
        <v>1</v>
      </c>
      <c r="H272" s="65" t="str">
        <f>SUM($CJ272,$CW272)</f>
      </c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5" t="str">
        <f>ROUND(SUM($CP272,$CV272),0)</f>
      </c>
      <c r="CG272" s="65" t="str">
        <f>ROUND(MAX($CP272,$CV272),0)</f>
      </c>
      <c r="CH272"/>
      <c r="CI272" s="62"/>
      <c r="CJ272" s="65" t="str">
        <f>IF(SUM($CF272)=0,"",IF(SUM($CF272)=SUM($CG272),SUM($CF272),IF(UPPER($CH272)="MAX",$CG272,IF(UPPER($CH272)="CUSTOM",MIN(MAX(ROUND($CF272+$G272*($CI272),0),$CG272),$CF272),$CF272))))</f>
      </c>
      <c r="CK272" s="65" t="str">
        <f>ROUND(SUMIFS($CW272:$FS272,$CW$14:$FS$14,"*DSD*"),0)</f>
      </c>
      <c r="CL272" s="65" t="str">
        <f>MIN_DSD</f>
      </c>
      <c r="CM272" s="65" t="str">
        <f>COUNTIFS($CW$14:$FS$14,"*DSD*",$CW272:$FS272,"&gt;0")</f>
      </c>
      <c r="CN272"/>
      <c r="CO272" s="62"/>
      <c r="CP272" s="65" t="str">
        <f>IF(SUM($CK272)=0,"",IF(OR(SUM($CK272)=SUM($CL272),AND(SUM($CK272)=ROUND(SUM($G272)*(1-SUM($I272)),0),SUM($CQ272)=0)),SUM($CK272),IF(UPPER($CN272)="MAX",$CL272,IF(UPPER($CN272)="CUSTOM",MIN(MAX(ROUND($CK272+$G272*($CO272),0),$CL272),$CK272),$CK272))))</f>
      </c>
      <c r="CQ272" s="65" t="str">
        <f>ROUND(SUMIFS($CW272:$FS272,$CW$14:$FS$14,"*TA*"),0)</f>
      </c>
      <c r="CR272" s="65" t="str">
        <f>MIN_TA</f>
      </c>
      <c r="CS272" s="65" t="str">
        <f>COUNTIFS($CW$14:$FS$14,"*TA*",$CW272:$FS272,"&gt;0")</f>
      </c>
      <c r="CT272"/>
      <c r="CU272" s="62"/>
      <c r="CV272" s="65" t="str">
        <f>IF(SUM($CQ272)=0,"",IF(OR(SUM($CQ272)=SUM($CR272),AND(SUM($CQ272)=ROUND(SUM($G272)*(1-SUM($I272)),0),SUM($CK272)=0)),SUM($CQ272),IF(UPPER($CT272)="MAX",$CR272,IF(UPPER($CT272)="CUSTOM",MIN(MAX(ROUND($CQ272+$G272*($CU272),0),$CR272),$CQ272),$CQ272))))</f>
      </c>
      <c r="CW272" s="65"/>
      <c r="CX272" s="65"/>
      <c r="CY272" s="65"/>
      <c r="CZ272" s="65"/>
      <c r="DA272" s="65"/>
      <c r="DB272" s="65"/>
      <c r="DC272" s="65"/>
      <c r="DD272" s="65"/>
      <c r="DE272" s="65"/>
      <c r="DF272" s="65"/>
      <c r="DG272" s="65"/>
      <c r="DH272" s="65"/>
      <c r="DI272" s="65"/>
      <c r="DJ272" s="65"/>
      <c r="DK272" s="65"/>
      <c r="DL272" s="65"/>
      <c r="DM272" s="65"/>
      <c r="DN272" s="65"/>
      <c r="DO272" s="65"/>
      <c r="DP272" s="65"/>
      <c r="DQ272" s="65"/>
      <c r="DR272" s="65"/>
      <c r="DS272" s="65"/>
      <c r="DT272" s="65"/>
      <c r="DU272" s="65"/>
      <c r="DV272" s="65"/>
      <c r="DW272" s="65"/>
      <c r="DX272" s="65"/>
      <c r="DY272" s="65"/>
      <c r="DZ272" s="65"/>
      <c r="EA272" s="65"/>
      <c r="EB272" s="65"/>
      <c r="EC272" s="65"/>
      <c r="ED272" s="65"/>
      <c r="EE272" s="65"/>
      <c r="EF272" s="65"/>
      <c r="EG272" s="65"/>
      <c r="EH272" s="65"/>
      <c r="EI272" s="65"/>
      <c r="EJ272" s="65"/>
      <c r="EK272" s="65"/>
      <c r="EL272" s="65"/>
      <c r="EM272" s="65"/>
      <c r="EN272" s="65"/>
      <c r="EO272" s="65"/>
      <c r="EP272" s="65"/>
      <c r="EQ272" s="65"/>
      <c r="ER272" s="65"/>
      <c r="ES272" s="65"/>
      <c r="ET272" s="65"/>
      <c r="EU272" s="65"/>
      <c r="EV272" s="65"/>
      <c r="EW272" s="65"/>
      <c r="EX272" s="65"/>
      <c r="EY272" s="65"/>
      <c r="EZ272" s="65"/>
      <c r="FA272" s="65"/>
      <c r="FB272" s="65"/>
      <c r="FC272" s="65"/>
      <c r="FD272" s="65"/>
      <c r="FE272" s="65"/>
      <c r="FF272" s="65"/>
      <c r="FG272" s="65"/>
      <c r="FH272" s="65"/>
      <c r="FI272" s="65"/>
      <c r="FJ272" s="65"/>
      <c r="FK272" s="65"/>
      <c r="FL272" s="65"/>
      <c r="FM272" s="65"/>
      <c r="FN272" s="65"/>
      <c r="FO272" s="65"/>
      <c r="FP272" s="65"/>
      <c r="FQ272" s="65"/>
      <c r="FR272" s="65"/>
      <c r="FS272" s="65"/>
    </row>
    <row r="273">
      <c r="A273" t="s">
        <v>149</v>
      </c>
      <c r="B273" t="s">
        <v>113</v>
      </c>
      <c r="C273" t="s">
        <v>114</v>
      </c>
      <c r="D273" t="s">
        <v>100</v>
      </c>
      <c r="E273"/>
      <c r="F273" t="str">
        <f>$A273&amp;IF($C273&lt;&gt;"","|"&amp;$C273,"")&amp;IF($D273&lt;&gt;"","|"&amp;$D273,"")&amp;IF($E273&lt;&gt;"","|"&amp;$E273,"")</f>
      </c>
      <c r="G273" s="65" t="n">
        <v>1</v>
      </c>
      <c r="H273" s="65" t="str">
        <f>SUM($CJ273,$CW273)</f>
      </c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5" t="str">
        <f>ROUND(SUM($CP273,$CV273),0)</f>
      </c>
      <c r="CG273" s="65" t="str">
        <f>ROUND(MAX($CP273,$CV273),0)</f>
      </c>
      <c r="CH273"/>
      <c r="CI273" s="62"/>
      <c r="CJ273" s="65" t="str">
        <f>IF(SUM($CF273)=0,"",IF(SUM($CF273)=SUM($CG273),SUM($CF273),IF(UPPER($CH273)="MAX",$CG273,IF(UPPER($CH273)="CUSTOM",MIN(MAX(ROUND($CF273+$G273*($CI273),0),$CG273),$CF273),$CF273))))</f>
      </c>
      <c r="CK273" s="65" t="str">
        <f>ROUND(SUMIFS($CW273:$FS273,$CW$14:$FS$14,"*DSD*"),0)</f>
      </c>
      <c r="CL273" s="65" t="str">
        <f>MIN_DSD</f>
      </c>
      <c r="CM273" s="65" t="str">
        <f>COUNTIFS($CW$14:$FS$14,"*DSD*",$CW273:$FS273,"&gt;0")</f>
      </c>
      <c r="CN273"/>
      <c r="CO273" s="62"/>
      <c r="CP273" s="65" t="str">
        <f>IF(SUM($CK273)=0,"",IF(OR(SUM($CK273)=SUM($CL273),AND(SUM($CK273)=ROUND(SUM($G273)*(1-SUM($I273)),0),SUM($CQ273)=0)),SUM($CK273),IF(UPPER($CN273)="MAX",$CL273,IF(UPPER($CN273)="CUSTOM",MIN(MAX(ROUND($CK273+$G273*($CO273),0),$CL273),$CK273),$CK273))))</f>
      </c>
      <c r="CQ273" s="65" t="str">
        <f>ROUND(SUMIFS($CW273:$FS273,$CW$14:$FS$14,"*TA*"),0)</f>
      </c>
      <c r="CR273" s="65" t="str">
        <f>MIN_TA</f>
      </c>
      <c r="CS273" s="65" t="str">
        <f>COUNTIFS($CW$14:$FS$14,"*TA*",$CW273:$FS273,"&gt;0")</f>
      </c>
      <c r="CT273"/>
      <c r="CU273" s="62"/>
      <c r="CV273" s="65" t="str">
        <f>IF(SUM($CQ273)=0,"",IF(OR(SUM($CQ273)=SUM($CR273),AND(SUM($CQ273)=ROUND(SUM($G273)*(1-SUM($I273)),0),SUM($CK273)=0)),SUM($CQ273),IF(UPPER($CT273)="MAX",$CR273,IF(UPPER($CT273)="CUSTOM",MIN(MAX(ROUND($CQ273+$G273*($CU273),0),$CR273),$CQ273),$CQ273))))</f>
      </c>
      <c r="CW273" s="65"/>
      <c r="CX273" s="65"/>
      <c r="CY273" s="65"/>
      <c r="CZ273" s="65"/>
      <c r="DA273" s="65"/>
      <c r="DB273" s="65"/>
      <c r="DC273" s="65"/>
      <c r="DD273" s="65"/>
      <c r="DE273" s="65"/>
      <c r="DF273" s="65"/>
      <c r="DG273" s="65"/>
      <c r="DH273" s="65"/>
      <c r="DI273" s="65"/>
      <c r="DJ273" s="65"/>
      <c r="DK273" s="65"/>
      <c r="DL273" s="65"/>
      <c r="DM273" s="65"/>
      <c r="DN273" s="65"/>
      <c r="DO273" s="65"/>
      <c r="DP273" s="65"/>
      <c r="DQ273" s="65"/>
      <c r="DR273" s="65"/>
      <c r="DS273" s="65"/>
      <c r="DT273" s="65"/>
      <c r="DU273" s="65"/>
      <c r="DV273" s="65"/>
      <c r="DW273" s="65"/>
      <c r="DX273" s="65"/>
      <c r="DY273" s="65"/>
      <c r="DZ273" s="65"/>
      <c r="EA273" s="65"/>
      <c r="EB273" s="65"/>
      <c r="EC273" s="65"/>
      <c r="ED273" s="65"/>
      <c r="EE273" s="65"/>
      <c r="EF273" s="65"/>
      <c r="EG273" s="65"/>
      <c r="EH273" s="65"/>
      <c r="EI273" s="65"/>
      <c r="EJ273" s="65"/>
      <c r="EK273" s="65"/>
      <c r="EL273" s="65"/>
      <c r="EM273" s="65"/>
      <c r="EN273" s="65"/>
      <c r="EO273" s="65"/>
      <c r="EP273" s="65"/>
      <c r="EQ273" s="65"/>
      <c r="ER273" s="65"/>
      <c r="ES273" s="65"/>
      <c r="ET273" s="65"/>
      <c r="EU273" s="65"/>
      <c r="EV273" s="65"/>
      <c r="EW273" s="65"/>
      <c r="EX273" s="65"/>
      <c r="EY273" s="65"/>
      <c r="EZ273" s="65"/>
      <c r="FA273" s="65"/>
      <c r="FB273" s="65"/>
      <c r="FC273" s="65"/>
      <c r="FD273" s="65"/>
      <c r="FE273" s="65"/>
      <c r="FF273" s="65"/>
      <c r="FG273" s="65"/>
      <c r="FH273" s="65"/>
      <c r="FI273" s="65"/>
      <c r="FJ273" s="65"/>
      <c r="FK273" s="65"/>
      <c r="FL273" s="65"/>
      <c r="FM273" s="65"/>
      <c r="FN273" s="65"/>
      <c r="FO273" s="65"/>
      <c r="FP273" s="65"/>
      <c r="FQ273" s="65"/>
      <c r="FR273" s="65"/>
      <c r="FS273" s="65"/>
    </row>
    <row r="274">
      <c r="A274" t="s">
        <v>149</v>
      </c>
      <c r="B274" t="s">
        <v>116</v>
      </c>
      <c r="C274" t="s">
        <v>114</v>
      </c>
      <c r="D274" t="s">
        <v>99</v>
      </c>
      <c r="E274"/>
      <c r="F274" t="str">
        <f>$A274&amp;IF($C274&lt;&gt;"","|"&amp;$C274,"")&amp;IF($D274&lt;&gt;"","|"&amp;$D274,"")&amp;IF($E274&lt;&gt;"","|"&amp;$E274,"")</f>
      </c>
      <c r="G274" s="65" t="n">
        <v>1</v>
      </c>
      <c r="H274" s="65" t="str">
        <f>SUM($CJ274,$CW274)</f>
      </c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5" t="str">
        <f>ROUND(SUM($CP274,$CV274),0)</f>
      </c>
      <c r="CG274" s="65" t="str">
        <f>ROUND(MAX($CP274,$CV274),0)</f>
      </c>
      <c r="CH274"/>
      <c r="CI274" s="62"/>
      <c r="CJ274" s="65" t="str">
        <f>IF(SUM($CF274)=0,"",IF(SUM($CF274)=SUM($CG274),SUM($CF274),IF(UPPER($CH274)="MAX",$CG274,IF(UPPER($CH274)="CUSTOM",MIN(MAX(ROUND($CF274+$G274*($CI274),0),$CG274),$CF274),$CF274))))</f>
      </c>
      <c r="CK274" s="65" t="str">
        <f>ROUND(SUMIFS($CW274:$FS274,$CW$14:$FS$14,"*DSD*"),0)</f>
      </c>
      <c r="CL274" s="65" t="str">
        <f>MIN_DSD</f>
      </c>
      <c r="CM274" s="65" t="str">
        <f>COUNTIFS($CW$14:$FS$14,"*DSD*",$CW274:$FS274,"&gt;0")</f>
      </c>
      <c r="CN274"/>
      <c r="CO274" s="62"/>
      <c r="CP274" s="65" t="str">
        <f>IF(SUM($CK274)=0,"",IF(OR(SUM($CK274)=SUM($CL274),AND(SUM($CK274)=ROUND(SUM($G274)*(1-SUM($I274)),0),SUM($CQ274)=0)),SUM($CK274),IF(UPPER($CN274)="MAX",$CL274,IF(UPPER($CN274)="CUSTOM",MIN(MAX(ROUND($CK274+$G274*($CO274),0),$CL274),$CK274),$CK274))))</f>
      </c>
      <c r="CQ274" s="65" t="str">
        <f>ROUND(SUMIFS($CW274:$FS274,$CW$14:$FS$14,"*TA*"),0)</f>
      </c>
      <c r="CR274" s="65" t="str">
        <f>MIN_TA</f>
      </c>
      <c r="CS274" s="65" t="str">
        <f>COUNTIFS($CW$14:$FS$14,"*TA*",$CW274:$FS274,"&gt;0")</f>
      </c>
      <c r="CT274"/>
      <c r="CU274" s="62"/>
      <c r="CV274" s="65" t="str">
        <f>IF(SUM($CQ274)=0,"",IF(OR(SUM($CQ274)=SUM($CR274),AND(SUM($CQ274)=ROUND(SUM($G274)*(1-SUM($I274)),0),SUM($CK274)=0)),SUM($CQ274),IF(UPPER($CT274)="MAX",$CR274,IF(UPPER($CT274)="CUSTOM",MIN(MAX(ROUND($CQ274+$G274*($CU274),0),$CR274),$CQ274),$CQ274))))</f>
      </c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  <c r="DS274" s="65"/>
      <c r="DT274" s="65"/>
      <c r="DU274" s="65"/>
      <c r="DV274" s="65"/>
      <c r="DW274" s="65"/>
      <c r="DX274" s="65"/>
      <c r="DY274" s="65"/>
      <c r="DZ274" s="65"/>
      <c r="EA274" s="65"/>
      <c r="EB274" s="65"/>
      <c r="EC274" s="65"/>
      <c r="ED274" s="65"/>
      <c r="EE274" s="65"/>
      <c r="EF274" s="65"/>
      <c r="EG274" s="65"/>
      <c r="EH274" s="65"/>
      <c r="EI274" s="65"/>
      <c r="EJ274" s="65"/>
      <c r="EK274" s="65"/>
      <c r="EL274" s="65"/>
      <c r="EM274" s="65"/>
      <c r="EN274" s="65"/>
      <c r="EO274" s="65"/>
      <c r="EP274" s="65"/>
      <c r="EQ274" s="65"/>
      <c r="ER274" s="65"/>
      <c r="ES274" s="65"/>
      <c r="ET274" s="65"/>
      <c r="EU274" s="65"/>
      <c r="EV274" s="65"/>
      <c r="EW274" s="65"/>
      <c r="EX274" s="65"/>
      <c r="EY274" s="65"/>
      <c r="EZ274" s="65"/>
      <c r="FA274" s="65"/>
      <c r="FB274" s="65"/>
      <c r="FC274" s="65"/>
      <c r="FD274" s="65"/>
      <c r="FE274" s="65"/>
      <c r="FF274" s="65"/>
      <c r="FG274" s="65"/>
      <c r="FH274" s="65"/>
      <c r="FI274" s="65"/>
      <c r="FJ274" s="65"/>
      <c r="FK274" s="65"/>
      <c r="FL274" s="65"/>
      <c r="FM274" s="65"/>
      <c r="FN274" s="65"/>
      <c r="FO274" s="65"/>
      <c r="FP274" s="65"/>
      <c r="FQ274" s="65"/>
      <c r="FR274" s="65"/>
      <c r="FS274" s="65"/>
    </row>
    <row r="275">
      <c r="A275" t="s">
        <v>149</v>
      </c>
      <c r="B275" t="s">
        <v>116</v>
      </c>
      <c r="C275" t="s">
        <v>114</v>
      </c>
      <c r="D275" t="s">
        <v>100</v>
      </c>
      <c r="E275"/>
      <c r="F275" t="str">
        <f>$A275&amp;IF($C275&lt;&gt;"","|"&amp;$C275,"")&amp;IF($D275&lt;&gt;"","|"&amp;$D275,"")&amp;IF($E275&lt;&gt;"","|"&amp;$E275,"")</f>
      </c>
      <c r="G275" s="65" t="n">
        <v>1</v>
      </c>
      <c r="H275" s="65" t="str">
        <f>SUM($CJ275,$CW275)</f>
      </c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5" t="str">
        <f>ROUND(SUM($CP275,$CV275),0)</f>
      </c>
      <c r="CG275" s="65" t="str">
        <f>ROUND(MAX($CP275,$CV275),0)</f>
      </c>
      <c r="CH275"/>
      <c r="CI275" s="62"/>
      <c r="CJ275" s="65" t="str">
        <f>IF(SUM($CF275)=0,"",IF(SUM($CF275)=SUM($CG275),SUM($CF275),IF(UPPER($CH275)="MAX",$CG275,IF(UPPER($CH275)="CUSTOM",MIN(MAX(ROUND($CF275+$G275*($CI275),0),$CG275),$CF275),$CF275))))</f>
      </c>
      <c r="CK275" s="65" t="str">
        <f>ROUND(SUMIFS($CW275:$FS275,$CW$14:$FS$14,"*DSD*"),0)</f>
      </c>
      <c r="CL275" s="65" t="str">
        <f>MIN_DSD</f>
      </c>
      <c r="CM275" s="65" t="str">
        <f>COUNTIFS($CW$14:$FS$14,"*DSD*",$CW275:$FS275,"&gt;0")</f>
      </c>
      <c r="CN275"/>
      <c r="CO275" s="62"/>
      <c r="CP275" s="65" t="str">
        <f>IF(SUM($CK275)=0,"",IF(OR(SUM($CK275)=SUM($CL275),AND(SUM($CK275)=ROUND(SUM($G275)*(1-SUM($I275)),0),SUM($CQ275)=0)),SUM($CK275),IF(UPPER($CN275)="MAX",$CL275,IF(UPPER($CN275)="CUSTOM",MIN(MAX(ROUND($CK275+$G275*($CO275),0),$CL275),$CK275),$CK275))))</f>
      </c>
      <c r="CQ275" s="65" t="str">
        <f>ROUND(SUMIFS($CW275:$FS275,$CW$14:$FS$14,"*TA*"),0)</f>
      </c>
      <c r="CR275" s="65" t="str">
        <f>MIN_TA</f>
      </c>
      <c r="CS275" s="65" t="str">
        <f>COUNTIFS($CW$14:$FS$14,"*TA*",$CW275:$FS275,"&gt;0")</f>
      </c>
      <c r="CT275"/>
      <c r="CU275" s="62"/>
      <c r="CV275" s="65" t="str">
        <f>IF(SUM($CQ275)=0,"",IF(OR(SUM($CQ275)=SUM($CR275),AND(SUM($CQ275)=ROUND(SUM($G275)*(1-SUM($I275)),0),SUM($CK275)=0)),SUM($CQ275),IF(UPPER($CT275)="MAX",$CR275,IF(UPPER($CT275)="CUSTOM",MIN(MAX(ROUND($CQ275+$G275*($CU275),0),$CR275),$CQ275),$CQ275))))</f>
      </c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</row>
    <row r="276">
      <c r="A276" t="s">
        <v>149</v>
      </c>
      <c r="B276" t="s">
        <v>118</v>
      </c>
      <c r="C276" t="s">
        <v>103</v>
      </c>
      <c r="D276" t="s">
        <v>100</v>
      </c>
      <c r="E276"/>
      <c r="F276" t="str">
        <f>$A276&amp;IF($C276&lt;&gt;"","|"&amp;$C276,"")&amp;IF($D276&lt;&gt;"","|"&amp;$D276,"")&amp;IF($E276&lt;&gt;"","|"&amp;$E276,"")</f>
      </c>
      <c r="G276" s="65" t="n">
        <v>1</v>
      </c>
      <c r="H276" s="65" t="str">
        <f>SUM($CJ276,$CW276)</f>
      </c>
      <c r="I276" s="62"/>
      <c r="J276" s="62"/>
      <c r="K276" s="62"/>
      <c r="L276" s="62"/>
      <c r="M276" s="62"/>
      <c r="N276" s="62"/>
      <c r="O276" s="62"/>
      <c r="P276" s="62"/>
      <c r="Q276" s="62" t="n">
        <v>0.25</v>
      </c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 t="n">
        <v>0.25</v>
      </c>
      <c r="AD276" s="62"/>
      <c r="AE276" s="62"/>
      <c r="AF276" s="62"/>
      <c r="AG276" s="62" t="n">
        <v>0.5</v>
      </c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5" t="str">
        <f>ROUND(SUM($CP276,$CV276),0)</f>
      </c>
      <c r="CG276" s="65" t="str">
        <f>ROUND(MAX($CP276,$CV276),0)</f>
      </c>
      <c r="CH276" t="s">
        <v>54</v>
      </c>
      <c r="CI276" s="62"/>
      <c r="CJ276" s="65" t="str">
        <f>IF(SUM($CF276)=0,"",IF(SUM($CF276)=SUM($CG276),SUM($CF276),IF(UPPER($CH276)="MAX",$CG276,IF(UPPER($CH276)="CUSTOM",MIN(MAX(ROUND($CF276+$G276*($CI276),0),$CG276),$CF276),$CF276))))</f>
      </c>
      <c r="CK276" s="65" t="str">
        <f>ROUND(SUMIFS($CW276:$FS276,$CW$14:$FS$14,"*DSD*"),0)</f>
      </c>
      <c r="CL276" s="65" t="str">
        <f>MIN_DSD</f>
      </c>
      <c r="CM276" s="65" t="str">
        <f>COUNTIFS($CW$14:$FS$14,"*DSD*",$CW276:$FS276,"&gt;0")</f>
      </c>
      <c r="CN276" t="s">
        <v>54</v>
      </c>
      <c r="CO276" s="62"/>
      <c r="CP276" s="65" t="str">
        <f>IF(SUM($CK276)=0,"",IF(OR(SUM($CK276)=SUM($CL276),AND(SUM($CK276)=ROUND(SUM($G276)*(1-SUM($I276)),0),SUM($CQ276)=0)),SUM($CK276),IF(UPPER($CN276)="MAX",$CL276,IF(UPPER($CN276)="CUSTOM",MIN(MAX(ROUND($CK276+$G276*($CO276),0),$CL276),$CK276),$CK276))))</f>
      </c>
      <c r="CQ276" s="65" t="str">
        <f>ROUND(SUMIFS($CW276:$FS276,$CW$14:$FS$14,"*TA*"),0)</f>
      </c>
      <c r="CR276" s="65" t="str">
        <f>MIN_TA</f>
      </c>
      <c r="CS276" s="65" t="str">
        <f>COUNTIFS($CW$14:$FS$14,"*TA*",$CW276:$FS276,"&gt;0")</f>
      </c>
      <c r="CT276"/>
      <c r="CU276" s="62"/>
      <c r="CV276" s="65" t="str">
        <f>IF(SUM($CQ276)=0,"",IF(OR(SUM($CQ276)=SUM($CR276),AND(SUM($CQ276)=ROUND(SUM($G276)*(1-SUM($I276)),0),SUM($CK276)=0)),SUM($CQ276),IF(UPPER($CT276)="MAX",$CR276,IF(UPPER($CT276)="CUSTOM",MIN(MAX(ROUND($CQ276+$G276*($CU276),0),$CR276),$CQ276),$CQ276))))</f>
      </c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</row>
    <row r="277">
      <c r="A277" t="s">
        <v>149</v>
      </c>
      <c r="B277" t="s">
        <v>119</v>
      </c>
      <c r="C277" t="s">
        <v>103</v>
      </c>
      <c r="D277" t="s">
        <v>100</v>
      </c>
      <c r="E277"/>
      <c r="F277" t="str">
        <f>$A277&amp;IF($C277&lt;&gt;"","|"&amp;$C277,"")&amp;IF($D277&lt;&gt;"","|"&amp;$D277,"")&amp;IF($E277&lt;&gt;"","|"&amp;$E277,"")</f>
      </c>
      <c r="G277" s="65" t="n">
        <v>1</v>
      </c>
      <c r="H277" s="65" t="str">
        <f>SUM($CJ277,$CW277)</f>
      </c>
      <c r="I277" s="62"/>
      <c r="J277" s="62"/>
      <c r="K277" s="62"/>
      <c r="L277" s="62"/>
      <c r="M277" s="62"/>
      <c r="N277" s="62"/>
      <c r="O277" s="62"/>
      <c r="P277" s="62"/>
      <c r="Q277" s="62" t="n">
        <v>0.5</v>
      </c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 t="n">
        <v>0.5</v>
      </c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5" t="str">
        <f>ROUND(SUM($CP277,$CV277),0)</f>
      </c>
      <c r="CG277" s="65" t="str">
        <f>ROUND(MAX($CP277,$CV277),0)</f>
      </c>
      <c r="CH277"/>
      <c r="CI277" s="62"/>
      <c r="CJ277" s="65" t="str">
        <f>IF(SUM($CF277)=0,"",IF(SUM($CF277)=SUM($CG277),SUM($CF277),IF(UPPER($CH277)="MAX",$CG277,IF(UPPER($CH277)="CUSTOM",MIN(MAX(ROUND($CF277+$G277*($CI277),0),$CG277),$CF277),$CF277))))</f>
      </c>
      <c r="CK277" s="65" t="str">
        <f>ROUND(SUMIFS($CW277:$FS277,$CW$14:$FS$14,"*DSD*"),0)</f>
      </c>
      <c r="CL277" s="65" t="str">
        <f>MIN_DSD</f>
      </c>
      <c r="CM277" s="65" t="str">
        <f>COUNTIFS($CW$14:$FS$14,"*DSD*",$CW277:$FS277,"&gt;0")</f>
      </c>
      <c r="CN277" t="s">
        <v>54</v>
      </c>
      <c r="CO277" s="62"/>
      <c r="CP277" s="65" t="str">
        <f>IF(SUM($CK277)=0,"",IF(OR(SUM($CK277)=SUM($CL277),AND(SUM($CK277)=ROUND(SUM($G277)*(1-SUM($I277)),0),SUM($CQ277)=0)),SUM($CK277),IF(UPPER($CN277)="MAX",$CL277,IF(UPPER($CN277)="CUSTOM",MIN(MAX(ROUND($CK277+$G277*($CO277),0),$CL277),$CK277),$CK277))))</f>
      </c>
      <c r="CQ277" s="65" t="str">
        <f>ROUND(SUMIFS($CW277:$FS277,$CW$14:$FS$14,"*TA*"),0)</f>
      </c>
      <c r="CR277" s="65" t="str">
        <f>MIN_TA</f>
      </c>
      <c r="CS277" s="65" t="str">
        <f>COUNTIFS($CW$14:$FS$14,"*TA*",$CW277:$FS277,"&gt;0")</f>
      </c>
      <c r="CT277"/>
      <c r="CU277" s="62"/>
      <c r="CV277" s="65" t="str">
        <f>IF(SUM($CQ277)=0,"",IF(OR(SUM($CQ277)=SUM($CR277),AND(SUM($CQ277)=ROUND(SUM($G277)*(1-SUM($I277)),0),SUM($CK277)=0)),SUM($CQ277),IF(UPPER($CT277)="MAX",$CR277,IF(UPPER($CT277)="CUSTOM",MIN(MAX(ROUND($CQ277+$G277*($CU277),0),$CR277),$CQ277),$CQ277))))</f>
      </c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</row>
    <row r="278">
      <c r="A278" t="s">
        <v>149</v>
      </c>
      <c r="B278" t="s">
        <v>120</v>
      </c>
      <c r="C278"/>
      <c r="D278"/>
      <c r="E278" t="s">
        <v>135</v>
      </c>
      <c r="F278" t="str">
        <f>$A278&amp;IF($C278&lt;&gt;"","|"&amp;$C278,"")&amp;IF($D278&lt;&gt;"","|"&amp;$D278,"")&amp;IF($E278&lt;&gt;"","|"&amp;$E278,"")</f>
      </c>
      <c r="G278" s="65" t="n">
        <v>7</v>
      </c>
      <c r="H278" s="65" t="str">
        <f>SUM($CJ278,$CW278)</f>
      </c>
      <c r="I278" s="62"/>
      <c r="J278" s="62"/>
      <c r="K278" s="62"/>
      <c r="L278" s="62"/>
      <c r="M278" s="62"/>
      <c r="N278" s="62"/>
      <c r="O278" s="62"/>
      <c r="P278" s="62"/>
      <c r="Q278" s="62" t="n">
        <v>0.8</v>
      </c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 t="n">
        <v>1</v>
      </c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5" t="str">
        <f>ROUND(SUM($CP278,$CV278),0)</f>
      </c>
      <c r="CG278" s="65" t="str">
        <f>ROUND(MAX($CP278,$CV278),0)</f>
      </c>
      <c r="CH278"/>
      <c r="CI278" s="62"/>
      <c r="CJ278" s="65" t="str">
        <f>IF(SUM($CF278)=0,"",IF(SUM($CF278)=SUM($CG278),SUM($CF278),IF(UPPER($CH278)="MAX",$CG278,IF(UPPER($CH278)="CUSTOM",MIN(MAX(ROUND($CF278+$G278*($CI278),0),$CG278),$CF278),$CF278))))</f>
      </c>
      <c r="CK278" s="65" t="str">
        <f>ROUND(SUMIFS($CW278:$FS278,$CW$14:$FS$14,"*DSD*"),0)</f>
      </c>
      <c r="CL278" s="65" t="str">
        <f>MIN_DSD</f>
      </c>
      <c r="CM278" s="65" t="str">
        <f>COUNTIFS($CW$14:$FS$14,"*DSD*",$CW278:$FS278,"&gt;0")</f>
      </c>
      <c r="CN278" t="s">
        <v>55</v>
      </c>
      <c r="CO278" s="62" t="n">
        <v>-0.8</v>
      </c>
      <c r="CP278" s="65" t="str">
        <f>IF(SUM($CK278)=0,"",IF(OR(SUM($CK278)=SUM($CL278),AND(SUM($CK278)=ROUND(SUM($G278)*(1-SUM($I278)),0),SUM($CQ278)=0)),SUM($CK278),IF(UPPER($CN278)="MAX",$CL278,IF(UPPER($CN278)="CUSTOM",MIN(MAX(ROUND($CK278+$G278*($CO278),0),$CL278),$CK278),$CK278))))</f>
      </c>
      <c r="CQ278" s="65" t="str">
        <f>ROUND(SUMIFS($CW278:$FS278,$CW$14:$FS$14,"*TA*"),0)</f>
      </c>
      <c r="CR278" s="65" t="str">
        <f>MIN_TA</f>
      </c>
      <c r="CS278" s="65" t="str">
        <f>COUNTIFS($CW$14:$FS$14,"*TA*",$CW278:$FS278,"&gt;0")</f>
      </c>
      <c r="CT278"/>
      <c r="CU278" s="62"/>
      <c r="CV278" s="65" t="str">
        <f>IF(SUM($CQ278)=0,"",IF(OR(SUM($CQ278)=SUM($CR278),AND(SUM($CQ278)=ROUND(SUM($G278)*(1-SUM($I278)),0),SUM($CK278)=0)),SUM($CQ278),IF(UPPER($CT278)="MAX",$CR278,IF(UPPER($CT278)="CUSTOM",MIN(MAX(ROUND($CQ278+$G278*($CU278),0),$CR278),$CQ278),$CQ278))))</f>
      </c>
      <c r="CW278" s="65"/>
      <c r="CX278" s="65"/>
      <c r="CY278" s="65"/>
      <c r="CZ278" s="65"/>
      <c r="DA278" s="65"/>
      <c r="DB278" s="65"/>
      <c r="DC278" s="65"/>
      <c r="DD278" s="65"/>
      <c r="DE278" s="65"/>
      <c r="DF278" s="65"/>
      <c r="DG278" s="65"/>
      <c r="DH278" s="65"/>
      <c r="DI278" s="65"/>
      <c r="DJ278" s="65"/>
      <c r="DK278" s="65"/>
      <c r="DL278" s="65"/>
      <c r="DM278" s="65"/>
      <c r="DN278" s="65"/>
      <c r="DO278" s="65"/>
      <c r="DP278" s="65"/>
      <c r="DQ278" s="65"/>
      <c r="DR278" s="65"/>
      <c r="DS278" s="65"/>
      <c r="DT278" s="65"/>
      <c r="DU278" s="65"/>
      <c r="DV278" s="65"/>
      <c r="DW278" s="65"/>
      <c r="DX278" s="65"/>
      <c r="DY278" s="65"/>
      <c r="DZ278" s="65"/>
      <c r="EA278" s="65"/>
      <c r="EB278" s="65"/>
      <c r="EC278" s="65"/>
      <c r="ED278" s="65"/>
      <c r="EE278" s="65"/>
      <c r="EF278" s="65"/>
      <c r="EG278" s="65"/>
      <c r="EH278" s="65"/>
      <c r="EI278" s="65"/>
      <c r="EJ278" s="65"/>
      <c r="EK278" s="65"/>
      <c r="EL278" s="65"/>
      <c r="EM278" s="65"/>
      <c r="EN278" s="65"/>
      <c r="EO278" s="65"/>
      <c r="EP278" s="65"/>
      <c r="EQ278" s="65"/>
      <c r="ER278" s="65"/>
      <c r="ES278" s="65"/>
      <c r="ET278" s="65"/>
      <c r="EU278" s="65"/>
      <c r="EV278" s="65"/>
      <c r="EW278" s="65"/>
      <c r="EX278" s="65"/>
      <c r="EY278" s="65"/>
      <c r="EZ278" s="65"/>
      <c r="FA278" s="65"/>
      <c r="FB278" s="65"/>
      <c r="FC278" s="65"/>
      <c r="FD278" s="65"/>
      <c r="FE278" s="65"/>
      <c r="FF278" s="65"/>
      <c r="FG278" s="65"/>
      <c r="FH278" s="65"/>
      <c r="FI278" s="65"/>
      <c r="FJ278" s="65"/>
      <c r="FK278" s="65"/>
      <c r="FL278" s="65"/>
      <c r="FM278" s="65"/>
      <c r="FN278" s="65"/>
      <c r="FO278" s="65"/>
      <c r="FP278" s="65"/>
      <c r="FQ278" s="65"/>
      <c r="FR278" s="65"/>
      <c r="FS278" s="65"/>
    </row>
    <row r="279">
      <c r="A279" t="s">
        <v>149</v>
      </c>
      <c r="B279" t="s">
        <v>126</v>
      </c>
      <c r="C279"/>
      <c r="D279"/>
      <c r="E279" t="s">
        <v>135</v>
      </c>
      <c r="F279" t="str">
        <f>$A279&amp;IF($C279&lt;&gt;"","|"&amp;$C279,"")&amp;IF($D279&lt;&gt;"","|"&amp;$D279,"")&amp;IF($E279&lt;&gt;"","|"&amp;$E279,"")</f>
      </c>
      <c r="G279" s="65" t="n">
        <v>7</v>
      </c>
      <c r="H279" s="65" t="str">
        <f>SUM($CJ279,$CW279)</f>
      </c>
      <c r="I279" s="62"/>
      <c r="J279" s="62"/>
      <c r="K279" s="62"/>
      <c r="L279" s="62"/>
      <c r="M279" s="62"/>
      <c r="N279" s="62"/>
      <c r="O279" s="62"/>
      <c r="P279" s="62"/>
      <c r="Q279" s="62" t="n">
        <v>0.794117647058823</v>
      </c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 t="n">
        <v>1</v>
      </c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5" t="str">
        <f>ROUND(SUM($CP279,$CV279),0)</f>
      </c>
      <c r="CG279" s="65" t="str">
        <f>ROUND(MAX($CP279,$CV279),0)</f>
      </c>
      <c r="CH279"/>
      <c r="CI279" s="62"/>
      <c r="CJ279" s="65" t="str">
        <f>IF(SUM($CF279)=0,"",IF(SUM($CF279)=SUM($CG279),SUM($CF279),IF(UPPER($CH279)="MAX",$CG279,IF(UPPER($CH279)="CUSTOM",MIN(MAX(ROUND($CF279+$G279*($CI279),0),$CG279),$CF279),$CF279))))</f>
      </c>
      <c r="CK279" s="65" t="str">
        <f>ROUND(SUMIFS($CW279:$FS279,$CW$14:$FS$14,"*DSD*"),0)</f>
      </c>
      <c r="CL279" s="65" t="str">
        <f>MIN_DSD</f>
      </c>
      <c r="CM279" s="65" t="str">
        <f>COUNTIFS($CW$14:$FS$14,"*DSD*",$CW279:$FS279,"&gt;0")</f>
      </c>
      <c r="CN279" t="s">
        <v>56</v>
      </c>
      <c r="CO279" s="62" t="n">
        <v>-0.794117647058823</v>
      </c>
      <c r="CP279" s="65" t="str">
        <f>IF(SUM($CK279)=0,"",IF(OR(SUM($CK279)=SUM($CL279),AND(SUM($CK279)=ROUND(SUM($G279)*(1-SUM($I279)),0),SUM($CQ279)=0)),SUM($CK279),IF(UPPER($CN279)="MAX",$CL279,IF(UPPER($CN279)="CUSTOM",MIN(MAX(ROUND($CK279+$G279*($CO279),0),$CL279),$CK279),$CK279))))</f>
      </c>
      <c r="CQ279" s="65" t="str">
        <f>ROUND(SUMIFS($CW279:$FS279,$CW$14:$FS$14,"*TA*"),0)</f>
      </c>
      <c r="CR279" s="65" t="str">
        <f>MIN_TA</f>
      </c>
      <c r="CS279" s="65" t="str">
        <f>COUNTIFS($CW$14:$FS$14,"*TA*",$CW279:$FS279,"&gt;0")</f>
      </c>
      <c r="CT279"/>
      <c r="CU279" s="62"/>
      <c r="CV279" s="65" t="str">
        <f>IF(SUM($CQ279)=0,"",IF(OR(SUM($CQ279)=SUM($CR279),AND(SUM($CQ279)=ROUND(SUM($G279)*(1-SUM($I279)),0),SUM($CK279)=0)),SUM($CQ279),IF(UPPER($CT279)="MAX",$CR279,IF(UPPER($CT279)="CUSTOM",MIN(MAX(ROUND($CQ279+$G279*($CU279),0),$CR279),$CQ279),$CQ279))))</f>
      </c>
      <c r="CW279" s="65"/>
      <c r="CX279" s="65"/>
      <c r="CY279" s="65"/>
      <c r="CZ279" s="65"/>
      <c r="DA279" s="65"/>
      <c r="DB279" s="65"/>
      <c r="DC279" s="65"/>
      <c r="DD279" s="65"/>
      <c r="DE279" s="65"/>
      <c r="DF279" s="65"/>
      <c r="DG279" s="65"/>
      <c r="DH279" s="65"/>
      <c r="DI279" s="65"/>
      <c r="DJ279" s="65"/>
      <c r="DK279" s="65"/>
      <c r="DL279" s="65"/>
      <c r="DM279" s="65"/>
      <c r="DN279" s="65"/>
      <c r="DO279" s="65"/>
      <c r="DP279" s="65"/>
      <c r="DQ279" s="65"/>
      <c r="DR279" s="65"/>
      <c r="DS279" s="65"/>
      <c r="DT279" s="65"/>
      <c r="DU279" s="65"/>
      <c r="DV279" s="65"/>
      <c r="DW279" s="65"/>
      <c r="DX279" s="65"/>
      <c r="DY279" s="65"/>
      <c r="DZ279" s="65"/>
      <c r="EA279" s="65"/>
      <c r="EB279" s="65"/>
      <c r="EC279" s="65"/>
      <c r="ED279" s="65"/>
      <c r="EE279" s="65"/>
      <c r="EF279" s="65"/>
      <c r="EG279" s="65"/>
      <c r="EH279" s="65"/>
      <c r="EI279" s="65"/>
      <c r="EJ279" s="65"/>
      <c r="EK279" s="65"/>
      <c r="EL279" s="65"/>
      <c r="EM279" s="65"/>
      <c r="EN279" s="65"/>
      <c r="EO279" s="65"/>
      <c r="EP279" s="65"/>
      <c r="EQ279" s="65"/>
      <c r="ER279" s="65"/>
      <c r="ES279" s="65"/>
      <c r="ET279" s="65"/>
      <c r="EU279" s="65"/>
      <c r="EV279" s="65"/>
      <c r="EW279" s="65"/>
      <c r="EX279" s="65"/>
      <c r="EY279" s="65"/>
      <c r="EZ279" s="65"/>
      <c r="FA279" s="65"/>
      <c r="FB279" s="65"/>
      <c r="FC279" s="65"/>
      <c r="FD279" s="65"/>
      <c r="FE279" s="65"/>
      <c r="FF279" s="65"/>
      <c r="FG279" s="65"/>
      <c r="FH279" s="65"/>
      <c r="FI279" s="65"/>
      <c r="FJ279" s="65"/>
      <c r="FK279" s="65"/>
      <c r="FL279" s="65"/>
      <c r="FM279" s="65"/>
      <c r="FN279" s="65"/>
      <c r="FO279" s="65"/>
      <c r="FP279" s="65"/>
      <c r="FQ279" s="65"/>
      <c r="FR279" s="65"/>
      <c r="FS279" s="65"/>
    </row>
    <row r="280">
      <c r="A280" t="s">
        <v>149</v>
      </c>
      <c r="B280" t="s">
        <v>127</v>
      </c>
      <c r="C280" t="s">
        <v>103</v>
      </c>
      <c r="D280" t="s">
        <v>99</v>
      </c>
      <c r="E280"/>
      <c r="F280" t="str">
        <f>$A280&amp;IF($C280&lt;&gt;"","|"&amp;$C280,"")&amp;IF($D280&lt;&gt;"","|"&amp;$D280,"")&amp;IF($E280&lt;&gt;"","|"&amp;$E280,"")</f>
      </c>
      <c r="G280" s="65" t="n">
        <v>21</v>
      </c>
      <c r="H280" s="65" t="str">
        <f>SUM($CJ280,$CW280)</f>
      </c>
      <c r="I280" s="62"/>
      <c r="J280" s="62"/>
      <c r="K280" s="62"/>
      <c r="L280" s="62"/>
      <c r="M280" s="62"/>
      <c r="N280" s="62"/>
      <c r="O280" s="62"/>
      <c r="P280" s="62"/>
      <c r="Q280" s="62" t="n">
        <v>0.641434262948207</v>
      </c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 t="n">
        <v>0.199203187250996</v>
      </c>
      <c r="AD280" s="62"/>
      <c r="AE280" s="62"/>
      <c r="AF280" s="62"/>
      <c r="AG280" s="62" t="n">
        <v>0.800796812749004</v>
      </c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5" t="str">
        <f>ROUND(SUM($CP280,$CV280),0)</f>
      </c>
      <c r="CG280" s="65" t="str">
        <f>ROUND(MAX($CP280,$CV280),0)</f>
      </c>
      <c r="CH280" t="s">
        <v>56</v>
      </c>
      <c r="CI280" s="62"/>
      <c r="CJ280" s="65" t="str">
        <f>IF(SUM($CF280)=0,"",IF(SUM($CF280)=SUM($CG280),SUM($CF280),IF(UPPER($CH280)="MAX",$CG280,IF(UPPER($CH280)="CUSTOM",MIN(MAX(ROUND($CF280+$G280*($CI280),0),$CG280),$CF280),$CF280))))</f>
      </c>
      <c r="CK280" s="65" t="str">
        <f>ROUND(SUMIFS($CW280:$FS280,$CW$14:$FS$14,"*DSD*"),0)</f>
      </c>
      <c r="CL280" s="65" t="str">
        <f>MIN_DSD</f>
      </c>
      <c r="CM280" s="65" t="str">
        <f>COUNTIFS($CW$14:$FS$14,"*DSD*",$CW280:$FS280,"&gt;0")</f>
      </c>
      <c r="CN280" t="s">
        <v>56</v>
      </c>
      <c r="CO280" s="62" t="n">
        <v>-0.641434262948207</v>
      </c>
      <c r="CP280" s="65" t="str">
        <f>IF(SUM($CK280)=0,"",IF(OR(SUM($CK280)=SUM($CL280),AND(SUM($CK280)=ROUND(SUM($G280)*(1-SUM($I280)),0),SUM($CQ280)=0)),SUM($CK280),IF(UPPER($CN280)="MAX",$CL280,IF(UPPER($CN280)="CUSTOM",MIN(MAX(ROUND($CK280+$G280*($CO280),0),$CL280),$CK280),$CK280))))</f>
      </c>
      <c r="CQ280" s="65" t="str">
        <f>ROUND(SUMIFS($CW280:$FS280,$CW$14:$FS$14,"*TA*"),0)</f>
      </c>
      <c r="CR280" s="65" t="str">
        <f>MIN_TA</f>
      </c>
      <c r="CS280" s="65" t="str">
        <f>COUNTIFS($CW$14:$FS$14,"*TA*",$CW280:$FS280,"&gt;0")</f>
      </c>
      <c r="CT280"/>
      <c r="CU280" s="62"/>
      <c r="CV280" s="65" t="str">
        <f>IF(SUM($CQ280)=0,"",IF(OR(SUM($CQ280)=SUM($CR280),AND(SUM($CQ280)=ROUND(SUM($G280)*(1-SUM($I280)),0),SUM($CK280)=0)),SUM($CQ280),IF(UPPER($CT280)="MAX",$CR280,IF(UPPER($CT280)="CUSTOM",MIN(MAX(ROUND($CQ280+$G280*($CU280),0),$CR280),$CQ280),$CQ280))))</f>
      </c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U280" s="65"/>
      <c r="EV280" s="65"/>
      <c r="EW280" s="65"/>
      <c r="EX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/>
      <c r="FP280" s="65"/>
      <c r="FQ280" s="65"/>
      <c r="FR280" s="65"/>
      <c r="FS280" s="65"/>
    </row>
    <row r="281">
      <c r="A281" t="s">
        <v>149</v>
      </c>
      <c r="B281" t="s">
        <v>127</v>
      </c>
      <c r="C281" t="s">
        <v>103</v>
      </c>
      <c r="D281" t="s">
        <v>100</v>
      </c>
      <c r="E281"/>
      <c r="F281" t="str">
        <f>$A281&amp;IF($C281&lt;&gt;"","|"&amp;$C281,"")&amp;IF($D281&lt;&gt;"","|"&amp;$D281,"")&amp;IF($E281&lt;&gt;"","|"&amp;$E281,"")</f>
      </c>
      <c r="G281" s="65" t="n">
        <v>25</v>
      </c>
      <c r="H281" s="65" t="str">
        <f>SUM($CJ281,$CW281)</f>
      </c>
      <c r="I281" s="62"/>
      <c r="J281" s="62"/>
      <c r="K281" s="62"/>
      <c r="L281" s="62"/>
      <c r="M281" s="62"/>
      <c r="N281" s="62"/>
      <c r="O281" s="62"/>
      <c r="P281" s="62"/>
      <c r="Q281" s="62" t="n">
        <v>0.63855421686747</v>
      </c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 t="n">
        <v>0.200803212851406</v>
      </c>
      <c r="AD281" s="62"/>
      <c r="AE281" s="62"/>
      <c r="AF281" s="62"/>
      <c r="AG281" s="62" t="n">
        <v>0.799196787148594</v>
      </c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5" t="str">
        <f>ROUND(SUM($CP281,$CV281),0)</f>
      </c>
      <c r="CG281" s="65" t="str">
        <f>ROUND(MAX($CP281,$CV281),0)</f>
      </c>
      <c r="CH281" t="s">
        <v>56</v>
      </c>
      <c r="CI281" s="62"/>
      <c r="CJ281" s="65" t="str">
        <f>IF(SUM($CF281)=0,"",IF(SUM($CF281)=SUM($CG281),SUM($CF281),IF(UPPER($CH281)="MAX",$CG281,IF(UPPER($CH281)="CUSTOM",MIN(MAX(ROUND($CF281+$G281*($CI281),0),$CG281),$CF281),$CF281))))</f>
      </c>
      <c r="CK281" s="65" t="str">
        <f>ROUND(SUMIFS($CW281:$FS281,$CW$14:$FS$14,"*DSD*"),0)</f>
      </c>
      <c r="CL281" s="65" t="str">
        <f>MIN_DSD</f>
      </c>
      <c r="CM281" s="65" t="str">
        <f>COUNTIFS($CW$14:$FS$14,"*DSD*",$CW281:$FS281,"&gt;0")</f>
      </c>
      <c r="CN281" t="s">
        <v>55</v>
      </c>
      <c r="CO281" s="62" t="n">
        <v>-0.63855421686747</v>
      </c>
      <c r="CP281" s="65" t="str">
        <f>IF(SUM($CK281)=0,"",IF(OR(SUM($CK281)=SUM($CL281),AND(SUM($CK281)=ROUND(SUM($G281)*(1-SUM($I281)),0),SUM($CQ281)=0)),SUM($CK281),IF(UPPER($CN281)="MAX",$CL281,IF(UPPER($CN281)="CUSTOM",MIN(MAX(ROUND($CK281+$G281*($CO281),0),$CL281),$CK281),$CK281))))</f>
      </c>
      <c r="CQ281" s="65" t="str">
        <f>ROUND(SUMIFS($CW281:$FS281,$CW$14:$FS$14,"*TA*"),0)</f>
      </c>
      <c r="CR281" s="65" t="str">
        <f>MIN_TA</f>
      </c>
      <c r="CS281" s="65" t="str">
        <f>COUNTIFS($CW$14:$FS$14,"*TA*",$CW281:$FS281,"&gt;0")</f>
      </c>
      <c r="CT281"/>
      <c r="CU281" s="62"/>
      <c r="CV281" s="65" t="str">
        <f>IF(SUM($CQ281)=0,"",IF(OR(SUM($CQ281)=SUM($CR281),AND(SUM($CQ281)=ROUND(SUM($G281)*(1-SUM($I281)),0),SUM($CK281)=0)),SUM($CQ281),IF(UPPER($CT281)="MAX",$CR281,IF(UPPER($CT281)="CUSTOM",MIN(MAX(ROUND($CQ281+$G281*($CU281),0),$CR281),$CQ281),$CQ281))))</f>
      </c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  <c r="DR281" s="65"/>
      <c r="DS281" s="65"/>
      <c r="DT281" s="65"/>
      <c r="DU281" s="65"/>
      <c r="DV281" s="65"/>
      <c r="DW281" s="65"/>
      <c r="DX281" s="65"/>
      <c r="DY281" s="65"/>
      <c r="DZ281" s="65"/>
      <c r="EA281" s="65"/>
      <c r="EB281" s="65"/>
      <c r="EC281" s="65"/>
      <c r="ED281" s="65"/>
      <c r="EE281" s="65"/>
      <c r="EF281" s="65"/>
      <c r="EG281" s="65"/>
      <c r="EH281" s="65"/>
      <c r="EI281" s="65"/>
      <c r="EJ281" s="65"/>
      <c r="EK281" s="65"/>
      <c r="EL281" s="65"/>
      <c r="EM281" s="65"/>
      <c r="EN281" s="65"/>
      <c r="EO281" s="65"/>
      <c r="EP281" s="65"/>
      <c r="EQ281" s="65"/>
      <c r="ER281" s="65"/>
      <c r="ES281" s="65"/>
      <c r="ET281" s="65"/>
      <c r="EU281" s="65"/>
      <c r="EV281" s="65"/>
      <c r="EW281" s="65"/>
      <c r="EX281" s="65"/>
      <c r="EY281" s="65"/>
      <c r="EZ281" s="65"/>
      <c r="FA281" s="65"/>
      <c r="FB281" s="65"/>
      <c r="FC281" s="65"/>
      <c r="FD281" s="65"/>
      <c r="FE281" s="65"/>
      <c r="FF281" s="65"/>
      <c r="FG281" s="65"/>
      <c r="FH281" s="65"/>
      <c r="FI281" s="65"/>
      <c r="FJ281" s="65"/>
      <c r="FK281" s="65"/>
      <c r="FL281" s="65"/>
      <c r="FM281" s="65"/>
      <c r="FN281" s="65"/>
      <c r="FO281" s="65"/>
      <c r="FP281" s="65"/>
      <c r="FQ281" s="65"/>
      <c r="FR281" s="65"/>
      <c r="FS281" s="65"/>
    </row>
    <row r="282">
      <c r="A282" t="s">
        <v>149</v>
      </c>
      <c r="B282" t="s">
        <v>128</v>
      </c>
      <c r="C282"/>
      <c r="D282"/>
      <c r="E282" t="s">
        <v>135</v>
      </c>
      <c r="F282" t="str">
        <f>$A282&amp;IF($C282&lt;&gt;"","|"&amp;$C282,"")&amp;IF($D282&lt;&gt;"","|"&amp;$D282,"")&amp;IF($E282&lt;&gt;"","|"&amp;$E282,"")</f>
      </c>
      <c r="G282" s="65" t="n">
        <v>7</v>
      </c>
      <c r="H282" s="65" t="str">
        <f>SUM($CJ282,$CW282)</f>
      </c>
      <c r="I282" s="62"/>
      <c r="J282" s="62"/>
      <c r="K282" s="62"/>
      <c r="L282" s="62"/>
      <c r="M282" s="62"/>
      <c r="N282" s="62"/>
      <c r="O282" s="62"/>
      <c r="P282" s="62"/>
      <c r="Q282" s="62" t="n">
        <v>0.8125</v>
      </c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 t="n">
        <v>1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5" t="str">
        <f>ROUND(SUM($CP282,$CV282),0)</f>
      </c>
      <c r="CG282" s="65" t="str">
        <f>ROUND(MAX($CP282,$CV282),0)</f>
      </c>
      <c r="CH282"/>
      <c r="CI282" s="62"/>
      <c r="CJ282" s="65" t="str">
        <f>IF(SUM($CF282)=0,"",IF(SUM($CF282)=SUM($CG282),SUM($CF282),IF(UPPER($CH282)="MAX",$CG282,IF(UPPER($CH282)="CUSTOM",MIN(MAX(ROUND($CF282+$G282*($CI282),0),$CG282),$CF282),$CF282))))</f>
      </c>
      <c r="CK282" s="65" t="str">
        <f>ROUND(SUMIFS($CW282:$FS282,$CW$14:$FS$14,"*DSD*"),0)</f>
      </c>
      <c r="CL282" s="65" t="str">
        <f>MIN_DSD</f>
      </c>
      <c r="CM282" s="65" t="str">
        <f>COUNTIFS($CW$14:$FS$14,"*DSD*",$CW282:$FS282,"&gt;0")</f>
      </c>
      <c r="CN282" t="s">
        <v>55</v>
      </c>
      <c r="CO282" s="62" t="n">
        <v>-0.8125</v>
      </c>
      <c r="CP282" s="65" t="str">
        <f>IF(SUM($CK282)=0,"",IF(OR(SUM($CK282)=SUM($CL282),AND(SUM($CK282)=ROUND(SUM($G282)*(1-SUM($I282)),0),SUM($CQ282)=0)),SUM($CK282),IF(UPPER($CN282)="MAX",$CL282,IF(UPPER($CN282)="CUSTOM",MIN(MAX(ROUND($CK282+$G282*($CO282),0),$CL282),$CK282),$CK282))))</f>
      </c>
      <c r="CQ282" s="65" t="str">
        <f>ROUND(SUMIFS($CW282:$FS282,$CW$14:$FS$14,"*TA*"),0)</f>
      </c>
      <c r="CR282" s="65" t="str">
        <f>MIN_TA</f>
      </c>
      <c r="CS282" s="65" t="str">
        <f>COUNTIFS($CW$14:$FS$14,"*TA*",$CW282:$FS282,"&gt;0")</f>
      </c>
      <c r="CT282"/>
      <c r="CU282" s="62"/>
      <c r="CV282" s="65" t="str">
        <f>IF(SUM($CQ282)=0,"",IF(OR(SUM($CQ282)=SUM($CR282),AND(SUM($CQ282)=ROUND(SUM($G282)*(1-SUM($I282)),0),SUM($CK282)=0)),SUM($CQ282),IF(UPPER($CT282)="MAX",$CR282,IF(UPPER($CT282)="CUSTOM",MIN(MAX(ROUND($CQ282+$G282*($CU282),0),$CR282),$CQ282),$CQ282))))</f>
      </c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U282" s="65"/>
      <c r="EV282" s="65"/>
      <c r="EW282" s="65"/>
      <c r="EX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</row>
    <row r="283">
      <c r="A283" t="s">
        <v>149</v>
      </c>
      <c r="B283" t="s">
        <v>129</v>
      </c>
      <c r="C283" t="s">
        <v>103</v>
      </c>
      <c r="D283" t="s">
        <v>99</v>
      </c>
      <c r="E283"/>
      <c r="F283" t="str">
        <f>$A283&amp;IF($C283&lt;&gt;"","|"&amp;$C283,"")&amp;IF($D283&lt;&gt;"","|"&amp;$D283,"")&amp;IF($E283&lt;&gt;"","|"&amp;$E283,"")</f>
      </c>
      <c r="G283" s="65" t="n">
        <v>20</v>
      </c>
      <c r="H283" s="65" t="str">
        <f>SUM($CJ283,$CW283)</f>
      </c>
      <c r="I283" s="62"/>
      <c r="J283" s="62"/>
      <c r="K283" s="62"/>
      <c r="L283" s="62"/>
      <c r="M283" s="62"/>
      <c r="N283" s="62"/>
      <c r="O283" s="62"/>
      <c r="P283" s="62"/>
      <c r="Q283" s="62" t="n">
        <v>0.638655462184874</v>
      </c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 t="n">
        <v>0.201680672268908</v>
      </c>
      <c r="AD283" s="62"/>
      <c r="AE283" s="62"/>
      <c r="AF283" s="62"/>
      <c r="AG283" s="62" t="n">
        <v>0.798319327731092</v>
      </c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5" t="str">
        <f>ROUND(SUM($CP283,$CV283),0)</f>
      </c>
      <c r="CG283" s="65" t="str">
        <f>ROUND(MAX($CP283,$CV283),0)</f>
      </c>
      <c r="CH283" t="s">
        <v>56</v>
      </c>
      <c r="CI283" s="62"/>
      <c r="CJ283" s="65" t="str">
        <f>IF(SUM($CF283)=0,"",IF(SUM($CF283)=SUM($CG283),SUM($CF283),IF(UPPER($CH283)="MAX",$CG283,IF(UPPER($CH283)="CUSTOM",MIN(MAX(ROUND($CF283+$G283*($CI283),0),$CG283),$CF283),$CF283))))</f>
      </c>
      <c r="CK283" s="65" t="str">
        <f>ROUND(SUMIFS($CW283:$FS283,$CW$14:$FS$14,"*DSD*"),0)</f>
      </c>
      <c r="CL283" s="65" t="str">
        <f>MIN_DSD</f>
      </c>
      <c r="CM283" s="65" t="str">
        <f>COUNTIFS($CW$14:$FS$14,"*DSD*",$CW283:$FS283,"&gt;0")</f>
      </c>
      <c r="CN283" t="s">
        <v>55</v>
      </c>
      <c r="CO283" s="62" t="n">
        <v>-0.638655462184874</v>
      </c>
      <c r="CP283" s="65" t="str">
        <f>IF(SUM($CK283)=0,"",IF(OR(SUM($CK283)=SUM($CL283),AND(SUM($CK283)=ROUND(SUM($G283)*(1-SUM($I283)),0),SUM($CQ283)=0)),SUM($CK283),IF(UPPER($CN283)="MAX",$CL283,IF(UPPER($CN283)="CUSTOM",MIN(MAX(ROUND($CK283+$G283*($CO283),0),$CL283),$CK283),$CK283))))</f>
      </c>
      <c r="CQ283" s="65" t="str">
        <f>ROUND(SUMIFS($CW283:$FS283,$CW$14:$FS$14,"*TA*"),0)</f>
      </c>
      <c r="CR283" s="65" t="str">
        <f>MIN_TA</f>
      </c>
      <c r="CS283" s="65" t="str">
        <f>COUNTIFS($CW$14:$FS$14,"*TA*",$CW283:$FS283,"&gt;0")</f>
      </c>
      <c r="CT283"/>
      <c r="CU283" s="62"/>
      <c r="CV283" s="65" t="str">
        <f>IF(SUM($CQ283)=0,"",IF(OR(SUM($CQ283)=SUM($CR283),AND(SUM($CQ283)=ROUND(SUM($G283)*(1-SUM($I283)),0),SUM($CK283)=0)),SUM($CQ283),IF(UPPER($CT283)="MAX",$CR283,IF(UPPER($CT283)="CUSTOM",MIN(MAX(ROUND($CQ283+$G283*($CU283),0),$CR283),$CQ283),$CQ283))))</f>
      </c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5"/>
      <c r="DV283" s="65"/>
      <c r="DW283" s="65"/>
      <c r="DX283" s="65"/>
      <c r="DY283" s="65"/>
      <c r="DZ283" s="65"/>
      <c r="EA283" s="65"/>
      <c r="EB283" s="65"/>
      <c r="EC283" s="65"/>
      <c r="ED283" s="65"/>
      <c r="EE283" s="65"/>
      <c r="EF283" s="65"/>
      <c r="EG283" s="65"/>
      <c r="EH283" s="65"/>
      <c r="EI283" s="65"/>
      <c r="EJ283" s="65"/>
      <c r="EK283" s="65"/>
      <c r="EL283" s="65"/>
      <c r="EM283" s="65"/>
      <c r="EN283" s="65"/>
      <c r="EO283" s="65"/>
      <c r="EP283" s="65"/>
      <c r="EQ283" s="65"/>
      <c r="ER283" s="65"/>
      <c r="ES283" s="65"/>
      <c r="ET283" s="65"/>
      <c r="EU283" s="65"/>
      <c r="EV283" s="65"/>
      <c r="EW283" s="65"/>
      <c r="EX283" s="65"/>
      <c r="EY283" s="65"/>
      <c r="EZ283" s="65"/>
      <c r="FA283" s="65"/>
      <c r="FB283" s="65"/>
      <c r="FC283" s="65"/>
      <c r="FD283" s="65"/>
      <c r="FE283" s="65"/>
      <c r="FF283" s="65"/>
      <c r="FG283" s="65"/>
      <c r="FH283" s="65"/>
      <c r="FI283" s="65"/>
      <c r="FJ283" s="65"/>
      <c r="FK283" s="65"/>
      <c r="FL283" s="65"/>
      <c r="FM283" s="65"/>
      <c r="FN283" s="65"/>
      <c r="FO283" s="65"/>
      <c r="FP283" s="65"/>
      <c r="FQ283" s="65"/>
      <c r="FR283" s="65"/>
      <c r="FS283" s="65"/>
    </row>
    <row r="284">
      <c r="A284" t="s">
        <v>149</v>
      </c>
      <c r="B284" t="s">
        <v>129</v>
      </c>
      <c r="C284" t="s">
        <v>103</v>
      </c>
      <c r="D284" t="s">
        <v>100</v>
      </c>
      <c r="E284"/>
      <c r="F284" t="str">
        <f>$A284&amp;IF($C284&lt;&gt;"","|"&amp;$C284,"")&amp;IF($D284&lt;&gt;"","|"&amp;$D284,"")&amp;IF($E284&lt;&gt;"","|"&amp;$E284,"")</f>
      </c>
      <c r="G284" s="65" t="n">
        <v>24</v>
      </c>
      <c r="H284" s="65" t="str">
        <f>SUM($CJ284,$CW284)</f>
      </c>
      <c r="I284" s="62"/>
      <c r="J284" s="62"/>
      <c r="K284" s="62"/>
      <c r="L284" s="62"/>
      <c r="M284" s="62"/>
      <c r="N284" s="62"/>
      <c r="O284" s="62"/>
      <c r="P284" s="62"/>
      <c r="Q284" s="62" t="n">
        <v>0.641350210970464</v>
      </c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 t="n">
        <v>0.19831223628692</v>
      </c>
      <c r="AD284" s="62"/>
      <c r="AE284" s="62"/>
      <c r="AF284" s="62"/>
      <c r="AG284" s="62" t="n">
        <v>0.80168776371308</v>
      </c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5" t="str">
        <f>ROUND(SUM($CP284,$CV284),0)</f>
      </c>
      <c r="CG284" s="65" t="str">
        <f>ROUND(MAX($CP284,$CV284),0)</f>
      </c>
      <c r="CH284" t="s">
        <v>56</v>
      </c>
      <c r="CI284" s="62"/>
      <c r="CJ284" s="65" t="str">
        <f>IF(SUM($CF284)=0,"",IF(SUM($CF284)=SUM($CG284),SUM($CF284),IF(UPPER($CH284)="MAX",$CG284,IF(UPPER($CH284)="CUSTOM",MIN(MAX(ROUND($CF284+$G284*($CI284),0),$CG284),$CF284),$CF284))))</f>
      </c>
      <c r="CK284" s="65" t="str">
        <f>ROUND(SUMIFS($CW284:$FS284,$CW$14:$FS$14,"*DSD*"),0)</f>
      </c>
      <c r="CL284" s="65" t="str">
        <f>MIN_DSD</f>
      </c>
      <c r="CM284" s="65" t="str">
        <f>COUNTIFS($CW$14:$FS$14,"*DSD*",$CW284:$FS284,"&gt;0")</f>
      </c>
      <c r="CN284" t="s">
        <v>56</v>
      </c>
      <c r="CO284" s="62" t="n">
        <v>-0.641350210970464</v>
      </c>
      <c r="CP284" s="65" t="str">
        <f>IF(SUM($CK284)=0,"",IF(OR(SUM($CK284)=SUM($CL284),AND(SUM($CK284)=ROUND(SUM($G284)*(1-SUM($I284)),0),SUM($CQ284)=0)),SUM($CK284),IF(UPPER($CN284)="MAX",$CL284,IF(UPPER($CN284)="CUSTOM",MIN(MAX(ROUND($CK284+$G284*($CO284),0),$CL284),$CK284),$CK284))))</f>
      </c>
      <c r="CQ284" s="65" t="str">
        <f>ROUND(SUMIFS($CW284:$FS284,$CW$14:$FS$14,"*TA*"),0)</f>
      </c>
      <c r="CR284" s="65" t="str">
        <f>MIN_TA</f>
      </c>
      <c r="CS284" s="65" t="str">
        <f>COUNTIFS($CW$14:$FS$14,"*TA*",$CW284:$FS284,"&gt;0")</f>
      </c>
      <c r="CT284"/>
      <c r="CU284" s="62"/>
      <c r="CV284" s="65" t="str">
        <f>IF(SUM($CQ284)=0,"",IF(OR(SUM($CQ284)=SUM($CR284),AND(SUM($CQ284)=ROUND(SUM($G284)*(1-SUM($I284)),0),SUM($CK284)=0)),SUM($CQ284),IF(UPPER($CT284)="MAX",$CR284,IF(UPPER($CT284)="CUSTOM",MIN(MAX(ROUND($CQ284+$G284*($CU284),0),$CR284),$CQ284),$CQ284))))</f>
      </c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</row>
    <row r="285">
      <c r="A285" t="s">
        <v>149</v>
      </c>
      <c r="B285" t="s">
        <v>130</v>
      </c>
      <c r="C285" t="s">
        <v>114</v>
      </c>
      <c r="D285" t="s">
        <v>99</v>
      </c>
      <c r="E285"/>
      <c r="F285" t="str">
        <f>$A285&amp;IF($C285&lt;&gt;"","|"&amp;$C285,"")&amp;IF($D285&lt;&gt;"","|"&amp;$D285,"")&amp;IF($E285&lt;&gt;"","|"&amp;$E285,"")</f>
      </c>
      <c r="G285" s="65" t="n">
        <v>1</v>
      </c>
      <c r="H285" s="65" t="str">
        <f>SUM($CJ285,$CW285)</f>
      </c>
      <c r="I285" s="62"/>
      <c r="J285" s="62"/>
      <c r="K285" s="62"/>
      <c r="L285" s="62"/>
      <c r="M285" s="62"/>
      <c r="N285" s="62"/>
      <c r="O285" s="62"/>
      <c r="P285" s="62"/>
      <c r="Q285" s="62" t="n">
        <v>0.319755600814664</v>
      </c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 t="n">
        <v>0.19959266802444</v>
      </c>
      <c r="AD285" s="62"/>
      <c r="AE285" s="62"/>
      <c r="AF285" s="62"/>
      <c r="AG285" s="62" t="n">
        <v>0.480651731160896</v>
      </c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5" t="str">
        <f>ROUND(SUM($CP285,$CV285),0)</f>
      </c>
      <c r="CG285" s="65" t="str">
        <f>ROUND(MAX($CP285,$CV285),0)</f>
      </c>
      <c r="CH285" t="s">
        <v>54</v>
      </c>
      <c r="CI285" s="62"/>
      <c r="CJ285" s="65" t="str">
        <f>IF(SUM($CF285)=0,"",IF(SUM($CF285)=SUM($CG285),SUM($CF285),IF(UPPER($CH285)="MAX",$CG285,IF(UPPER($CH285)="CUSTOM",MIN(MAX(ROUND($CF285+$G285*($CI285),0),$CG285),$CF285),$CF285))))</f>
      </c>
      <c r="CK285" s="65" t="str">
        <f>ROUND(SUMIFS($CW285:$FS285,$CW$14:$FS$14,"*DSD*"),0)</f>
      </c>
      <c r="CL285" s="65" t="str">
        <f>MIN_DSD</f>
      </c>
      <c r="CM285" s="65" t="str">
        <f>COUNTIFS($CW$14:$FS$14,"*DSD*",$CW285:$FS285,"&gt;0")</f>
      </c>
      <c r="CN285" t="s">
        <v>54</v>
      </c>
      <c r="CO285" s="62"/>
      <c r="CP285" s="65" t="str">
        <f>IF(SUM($CK285)=0,"",IF(OR(SUM($CK285)=SUM($CL285),AND(SUM($CK285)=ROUND(SUM($G285)*(1-SUM($I285)),0),SUM($CQ285)=0)),SUM($CK285),IF(UPPER($CN285)="MAX",$CL285,IF(UPPER($CN285)="CUSTOM",MIN(MAX(ROUND($CK285+$G285*($CO285),0),$CL285),$CK285),$CK285))))</f>
      </c>
      <c r="CQ285" s="65" t="str">
        <f>ROUND(SUMIFS($CW285:$FS285,$CW$14:$FS$14,"*TA*"),0)</f>
      </c>
      <c r="CR285" s="65" t="str">
        <f>MIN_TA</f>
      </c>
      <c r="CS285" s="65" t="str">
        <f>COUNTIFS($CW$14:$FS$14,"*TA*",$CW285:$FS285,"&gt;0")</f>
      </c>
      <c r="CT285"/>
      <c r="CU285" s="62"/>
      <c r="CV285" s="65" t="str">
        <f>IF(SUM($CQ285)=0,"",IF(OR(SUM($CQ285)=SUM($CR285),AND(SUM($CQ285)=ROUND(SUM($G285)*(1-SUM($I285)),0),SUM($CK285)=0)),SUM($CQ285),IF(UPPER($CT285)="MAX",$CR285,IF(UPPER($CT285)="CUSTOM",MIN(MAX(ROUND($CQ285+$G285*($CU285),0),$CR285),$CQ285),$CQ285))))</f>
      </c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</row>
    <row r="286">
      <c r="A286" t="s">
        <v>149</v>
      </c>
      <c r="B286" t="s">
        <v>130</v>
      </c>
      <c r="C286" t="s">
        <v>114</v>
      </c>
      <c r="D286" t="s">
        <v>100</v>
      </c>
      <c r="E286"/>
      <c r="F286" t="str">
        <f>$A286&amp;IF($C286&lt;&gt;"","|"&amp;$C286,"")&amp;IF($D286&lt;&gt;"","|"&amp;$D286,"")&amp;IF($E286&lt;&gt;"","|"&amp;$E286,"")</f>
      </c>
      <c r="G286" s="65" t="n">
        <v>1</v>
      </c>
      <c r="H286" s="65" t="str">
        <f>SUM($CJ286,$CW286)</f>
      </c>
      <c r="I286" s="62"/>
      <c r="J286" s="62"/>
      <c r="K286" s="62"/>
      <c r="L286" s="62"/>
      <c r="M286" s="62"/>
      <c r="N286" s="62"/>
      <c r="O286" s="62"/>
      <c r="P286" s="62"/>
      <c r="Q286" s="62" t="n">
        <v>0.319101123595506</v>
      </c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 t="n">
        <v>0.2</v>
      </c>
      <c r="AD286" s="62"/>
      <c r="AE286" s="62"/>
      <c r="AF286" s="62"/>
      <c r="AG286" s="62" t="n">
        <v>0.480898876404494</v>
      </c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5" t="str">
        <f>ROUND(SUM($CP286,$CV286),0)</f>
      </c>
      <c r="CG286" s="65" t="str">
        <f>ROUND(MAX($CP286,$CV286),0)</f>
      </c>
      <c r="CH286" t="s">
        <v>54</v>
      </c>
      <c r="CI286" s="62"/>
      <c r="CJ286" s="65" t="str">
        <f>IF(SUM($CF286)=0,"",IF(SUM($CF286)=SUM($CG286),SUM($CF286),IF(UPPER($CH286)="MAX",$CG286,IF(UPPER($CH286)="CUSTOM",MIN(MAX(ROUND($CF286+$G286*($CI286),0),$CG286),$CF286),$CF286))))</f>
      </c>
      <c r="CK286" s="65" t="str">
        <f>ROUND(SUMIFS($CW286:$FS286,$CW$14:$FS$14,"*DSD*"),0)</f>
      </c>
      <c r="CL286" s="65" t="str">
        <f>MIN_DSD</f>
      </c>
      <c r="CM286" s="65" t="str">
        <f>COUNTIFS($CW$14:$FS$14,"*DSD*",$CW286:$FS286,"&gt;0")</f>
      </c>
      <c r="CN286" t="s">
        <v>54</v>
      </c>
      <c r="CO286" s="62"/>
      <c r="CP286" s="65" t="str">
        <f>IF(SUM($CK286)=0,"",IF(OR(SUM($CK286)=SUM($CL286),AND(SUM($CK286)=ROUND(SUM($G286)*(1-SUM($I286)),0),SUM($CQ286)=0)),SUM($CK286),IF(UPPER($CN286)="MAX",$CL286,IF(UPPER($CN286)="CUSTOM",MIN(MAX(ROUND($CK286+$G286*($CO286),0),$CL286),$CK286),$CK286))))</f>
      </c>
      <c r="CQ286" s="65" t="str">
        <f>ROUND(SUMIFS($CW286:$FS286,$CW$14:$FS$14,"*TA*"),0)</f>
      </c>
      <c r="CR286" s="65" t="str">
        <f>MIN_TA</f>
      </c>
      <c r="CS286" s="65" t="str">
        <f>COUNTIFS($CW$14:$FS$14,"*TA*",$CW286:$FS286,"&gt;0")</f>
      </c>
      <c r="CT286"/>
      <c r="CU286" s="62"/>
      <c r="CV286" s="65" t="str">
        <f>IF(SUM($CQ286)=0,"",IF(OR(SUM($CQ286)=SUM($CR286),AND(SUM($CQ286)=ROUND(SUM($G286)*(1-SUM($I286)),0),SUM($CK286)=0)),SUM($CQ286),IF(UPPER($CT286)="MAX",$CR286,IF(UPPER($CT286)="CUSTOM",MIN(MAX(ROUND($CQ286+$G286*($CU286),0),$CR286),$CQ286),$CQ286))))</f>
      </c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</row>
    <row r="287">
      <c r="A287" t="s">
        <v>150</v>
      </c>
      <c r="B287" t="s">
        <v>97</v>
      </c>
      <c r="C287" t="s">
        <v>98</v>
      </c>
      <c r="D287" t="s">
        <v>99</v>
      </c>
      <c r="E287"/>
      <c r="F287" t="str">
        <f>$A287&amp;IF($C287&lt;&gt;"","|"&amp;$C287,"")&amp;IF($D287&lt;&gt;"","|"&amp;$D287,"")&amp;IF($E287&lt;&gt;"","|"&amp;$E287,"")</f>
      </c>
      <c r="G287" s="65" t="n">
        <v>2</v>
      </c>
      <c r="H287" s="65" t="str">
        <f>SUM($CJ287,$CW287)</f>
      </c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 t="n">
        <v>1</v>
      </c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5" t="str">
        <f>ROUND(SUM($CP287,$CV287),0)</f>
      </c>
      <c r="CG287" s="65" t="str">
        <f>ROUND(MAX($CP287,$CV287),0)</f>
      </c>
      <c r="CH287"/>
      <c r="CI287" s="62"/>
      <c r="CJ287" s="65" t="str">
        <f>IF(SUM($CF287)=0,"",IF(SUM($CF287)=SUM($CG287),SUM($CF287),IF(UPPER($CH287)="MAX",$CG287,IF(UPPER($CH287)="CUSTOM",MIN(MAX(ROUND($CF287+$G287*($CI287),0),$CG287),$CF287),$CF287))))</f>
      </c>
      <c r="CK287" s="65" t="str">
        <f>ROUND(SUMIFS($CW287:$FS287,$CW$14:$FS$14,"*DSD*"),0)</f>
      </c>
      <c r="CL287" s="65" t="str">
        <f>MIN_DSD</f>
      </c>
      <c r="CM287" s="65" t="str">
        <f>COUNTIFS($CW$14:$FS$14,"*DSD*",$CW287:$FS287,"&gt;0")</f>
      </c>
      <c r="CN287"/>
      <c r="CO287" s="62"/>
      <c r="CP287" s="65" t="str">
        <f>IF(SUM($CK287)=0,"",IF(OR(SUM($CK287)=SUM($CL287),AND(SUM($CK287)=ROUND(SUM($G287)*(1-SUM($I287)),0),SUM($CQ287)=0)),SUM($CK287),IF(UPPER($CN287)="MAX",$CL287,IF(UPPER($CN287)="CUSTOM",MIN(MAX(ROUND($CK287+$G287*($CO287),0),$CL287),$CK287),$CK287))))</f>
      </c>
      <c r="CQ287" s="65" t="str">
        <f>ROUND(SUMIFS($CW287:$FS287,$CW$14:$FS$14,"*TA*"),0)</f>
      </c>
      <c r="CR287" s="65" t="str">
        <f>MIN_TA</f>
      </c>
      <c r="CS287" s="65" t="str">
        <f>COUNTIFS($CW$14:$FS$14,"*TA*",$CW287:$FS287,"&gt;0")</f>
      </c>
      <c r="CT287"/>
      <c r="CU287" s="62"/>
      <c r="CV287" s="65" t="str">
        <f>IF(SUM($CQ287)=0,"",IF(OR(SUM($CQ287)=SUM($CR287),AND(SUM($CQ287)=ROUND(SUM($G287)*(1-SUM($I287)),0),SUM($CK287)=0)),SUM($CQ287),IF(UPPER($CT287)="MAX",$CR287,IF(UPPER($CT287)="CUSTOM",MIN(MAX(ROUND($CQ287+$G287*($CU287),0),$CR287),$CQ287),$CQ287))))</f>
      </c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  <c r="DS287" s="65"/>
      <c r="DT287" s="65"/>
      <c r="DU287" s="65"/>
      <c r="DV287" s="65"/>
      <c r="DW287" s="65"/>
      <c r="DX287" s="65"/>
      <c r="DY287" s="65"/>
      <c r="DZ287" s="65"/>
      <c r="EA287" s="65"/>
      <c r="EB287" s="65"/>
      <c r="EC287" s="65"/>
      <c r="ED287" s="65"/>
      <c r="EE287" s="65"/>
      <c r="EF287" s="65"/>
      <c r="EG287" s="65"/>
      <c r="EH287" s="65"/>
      <c r="EI287" s="65"/>
      <c r="EJ287" s="65"/>
      <c r="EK287" s="65"/>
      <c r="EL287" s="65"/>
      <c r="EM287" s="65"/>
      <c r="EN287" s="65"/>
      <c r="EO287" s="65"/>
      <c r="EP287" s="65"/>
      <c r="EQ287" s="65"/>
      <c r="ER287" s="65"/>
      <c r="ES287" s="65"/>
      <c r="ET287" s="65"/>
      <c r="EU287" s="65"/>
      <c r="EV287" s="65"/>
      <c r="EW287" s="65"/>
      <c r="EX287" s="65"/>
      <c r="EY287" s="65"/>
      <c r="EZ287" s="65"/>
      <c r="FA287" s="65"/>
      <c r="FB287" s="65"/>
      <c r="FC287" s="65"/>
      <c r="FD287" s="65"/>
      <c r="FE287" s="65"/>
      <c r="FF287" s="65"/>
      <c r="FG287" s="65"/>
      <c r="FH287" s="65"/>
      <c r="FI287" s="65"/>
      <c r="FJ287" s="65"/>
      <c r="FK287" s="65"/>
      <c r="FL287" s="65"/>
      <c r="FM287" s="65"/>
      <c r="FN287" s="65"/>
      <c r="FO287" s="65"/>
      <c r="FP287" s="65"/>
      <c r="FQ287" s="65"/>
      <c r="FR287" s="65"/>
      <c r="FS287" s="65"/>
    </row>
    <row r="288">
      <c r="A288" t="s">
        <v>150</v>
      </c>
      <c r="B288" t="s">
        <v>97</v>
      </c>
      <c r="C288" t="s">
        <v>98</v>
      </c>
      <c r="D288" t="s">
        <v>100</v>
      </c>
      <c r="E288"/>
      <c r="F288" t="str">
        <f>$A288&amp;IF($C288&lt;&gt;"","|"&amp;$C288,"")&amp;IF($D288&lt;&gt;"","|"&amp;$D288,"")&amp;IF($E288&lt;&gt;"","|"&amp;$E288,"")</f>
      </c>
      <c r="G288" s="65" t="n">
        <v>9</v>
      </c>
      <c r="H288" s="65" t="str">
        <f>SUM($CJ288,$CW288)</f>
      </c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 t="n">
        <v>1</v>
      </c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5" t="str">
        <f>ROUND(SUM($CP288,$CV288),0)</f>
      </c>
      <c r="CG288" s="65" t="str">
        <f>ROUND(MAX($CP288,$CV288),0)</f>
      </c>
      <c r="CH288"/>
      <c r="CI288" s="62"/>
      <c r="CJ288" s="65" t="str">
        <f>IF(SUM($CF288)=0,"",IF(SUM($CF288)=SUM($CG288),SUM($CF288),IF(UPPER($CH288)="MAX",$CG288,IF(UPPER($CH288)="CUSTOM",MIN(MAX(ROUND($CF288+$G288*($CI288),0),$CG288),$CF288),$CF288))))</f>
      </c>
      <c r="CK288" s="65" t="str">
        <f>ROUND(SUMIFS($CW288:$FS288,$CW$14:$FS$14,"*DSD*"),0)</f>
      </c>
      <c r="CL288" s="65" t="str">
        <f>MIN_DSD</f>
      </c>
      <c r="CM288" s="65" t="str">
        <f>COUNTIFS($CW$14:$FS$14,"*DSD*",$CW288:$FS288,"&gt;0")</f>
      </c>
      <c r="CN288"/>
      <c r="CO288" s="62"/>
      <c r="CP288" s="65" t="str">
        <f>IF(SUM($CK288)=0,"",IF(OR(SUM($CK288)=SUM($CL288),AND(SUM($CK288)=ROUND(SUM($G288)*(1-SUM($I288)),0),SUM($CQ288)=0)),SUM($CK288),IF(UPPER($CN288)="MAX",$CL288,IF(UPPER($CN288)="CUSTOM",MIN(MAX(ROUND($CK288+$G288*($CO288),0),$CL288),$CK288),$CK288))))</f>
      </c>
      <c r="CQ288" s="65" t="str">
        <f>ROUND(SUMIFS($CW288:$FS288,$CW$14:$FS$14,"*TA*"),0)</f>
      </c>
      <c r="CR288" s="65" t="str">
        <f>MIN_TA</f>
      </c>
      <c r="CS288" s="65" t="str">
        <f>COUNTIFS($CW$14:$FS$14,"*TA*",$CW288:$FS288,"&gt;0")</f>
      </c>
      <c r="CT288"/>
      <c r="CU288" s="62"/>
      <c r="CV288" s="65" t="str">
        <f>IF(SUM($CQ288)=0,"",IF(OR(SUM($CQ288)=SUM($CR288),AND(SUM($CQ288)=ROUND(SUM($G288)*(1-SUM($I288)),0),SUM($CK288)=0)),SUM($CQ288),IF(UPPER($CT288)="MAX",$CR288,IF(UPPER($CT288)="CUSTOM",MIN(MAX(ROUND($CQ288+$G288*($CU288),0),$CR288),$CQ288),$CQ288))))</f>
      </c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  <c r="DS288" s="65"/>
      <c r="DT288" s="65"/>
      <c r="DU288" s="65"/>
      <c r="DV288" s="65"/>
      <c r="DW288" s="65"/>
      <c r="DX288" s="65"/>
      <c r="DY288" s="65"/>
      <c r="DZ288" s="65"/>
      <c r="EA288" s="65"/>
      <c r="EB288" s="65"/>
      <c r="EC288" s="65"/>
      <c r="ED288" s="65"/>
      <c r="EE288" s="65"/>
      <c r="EF288" s="65"/>
      <c r="EG288" s="65"/>
      <c r="EH288" s="65"/>
      <c r="EI288" s="65"/>
      <c r="EJ288" s="65"/>
      <c r="EK288" s="65"/>
      <c r="EL288" s="65"/>
      <c r="EM288" s="65"/>
      <c r="EN288" s="65"/>
      <c r="EO288" s="65"/>
      <c r="EP288" s="65"/>
      <c r="EQ288" s="65"/>
      <c r="ER288" s="65"/>
      <c r="ES288" s="65"/>
      <c r="ET288" s="65"/>
      <c r="EU288" s="65"/>
      <c r="EV288" s="65"/>
      <c r="EW288" s="65"/>
      <c r="EX288" s="65"/>
      <c r="EY288" s="65"/>
      <c r="EZ288" s="65"/>
      <c r="FA288" s="65"/>
      <c r="FB288" s="65"/>
      <c r="FC288" s="65"/>
      <c r="FD288" s="65"/>
      <c r="FE288" s="65"/>
      <c r="FF288" s="65"/>
      <c r="FG288" s="65"/>
      <c r="FH288" s="65"/>
      <c r="FI288" s="65"/>
      <c r="FJ288" s="65"/>
      <c r="FK288" s="65"/>
      <c r="FL288" s="65"/>
      <c r="FM288" s="65"/>
      <c r="FN288" s="65"/>
      <c r="FO288" s="65"/>
      <c r="FP288" s="65"/>
      <c r="FQ288" s="65"/>
      <c r="FR288" s="65"/>
      <c r="FS288" s="65"/>
    </row>
    <row r="289">
      <c r="A289" t="s">
        <v>150</v>
      </c>
      <c r="B289" t="s">
        <v>102</v>
      </c>
      <c r="C289" t="s">
        <v>103</v>
      </c>
      <c r="D289" t="s">
        <v>99</v>
      </c>
      <c r="E289"/>
      <c r="F289" t="str">
        <f>$A289&amp;IF($C289&lt;&gt;"","|"&amp;$C289,"")&amp;IF($D289&lt;&gt;"","|"&amp;$D289,"")&amp;IF($E289&lt;&gt;"","|"&amp;$E289,"")</f>
      </c>
      <c r="G289" s="65" t="n">
        <v>7</v>
      </c>
      <c r="H289" s="65" t="str">
        <f>SUM($CJ289,$CW289)</f>
      </c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 t="n">
        <v>0.447368421052632</v>
      </c>
      <c r="AD289" s="62"/>
      <c r="AE289" s="62"/>
      <c r="AF289" s="62" t="n">
        <v>0.552631578947368</v>
      </c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5" t="str">
        <f>ROUND(SUM($CP289,$CV289),0)</f>
      </c>
      <c r="CG289" s="65" t="str">
        <f>ROUND(MAX($CP289,$CV289),0)</f>
      </c>
      <c r="CH289" t="s">
        <v>54</v>
      </c>
      <c r="CI289" s="62"/>
      <c r="CJ289" s="65" t="str">
        <f>IF(SUM($CF289)=0,"",IF(SUM($CF289)=SUM($CG289),SUM($CF289),IF(UPPER($CH289)="MAX",$CG289,IF(UPPER($CH289)="CUSTOM",MIN(MAX(ROUND($CF289+$G289*($CI289),0),$CG289),$CF289),$CF289))))</f>
      </c>
      <c r="CK289" s="65" t="str">
        <f>ROUND(SUMIFS($CW289:$FS289,$CW$14:$FS$14,"*DSD*"),0)</f>
      </c>
      <c r="CL289" s="65" t="str">
        <f>MIN_DSD</f>
      </c>
      <c r="CM289" s="65" t="str">
        <f>COUNTIFS($CW$14:$FS$14,"*DSD*",$CW289:$FS289,"&gt;0")</f>
      </c>
      <c r="CN289"/>
      <c r="CO289" s="62"/>
      <c r="CP289" s="65" t="str">
        <f>IF(SUM($CK289)=0,"",IF(OR(SUM($CK289)=SUM($CL289),AND(SUM($CK289)=ROUND(SUM($G289)*(1-SUM($I289)),0),SUM($CQ289)=0)),SUM($CK289),IF(UPPER($CN289)="MAX",$CL289,IF(UPPER($CN289)="CUSTOM",MIN(MAX(ROUND($CK289+$G289*($CO289),0),$CL289),$CK289),$CK289))))</f>
      </c>
      <c r="CQ289" s="65" t="str">
        <f>ROUND(SUMIFS($CW289:$FS289,$CW$14:$FS$14,"*TA*"),0)</f>
      </c>
      <c r="CR289" s="65" t="str">
        <f>MIN_TA</f>
      </c>
      <c r="CS289" s="65" t="str">
        <f>COUNTIFS($CW$14:$FS$14,"*TA*",$CW289:$FS289,"&gt;0")</f>
      </c>
      <c r="CT289"/>
      <c r="CU289" s="62"/>
      <c r="CV289" s="65" t="str">
        <f>IF(SUM($CQ289)=0,"",IF(OR(SUM($CQ289)=SUM($CR289),AND(SUM($CQ289)=ROUND(SUM($G289)*(1-SUM($I289)),0),SUM($CK289)=0)),SUM($CQ289),IF(UPPER($CT289)="MAX",$CR289,IF(UPPER($CT289)="CUSTOM",MIN(MAX(ROUND($CQ289+$G289*($CU289),0),$CR289),$CQ289),$CQ289))))</f>
      </c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  <c r="DS289" s="65"/>
      <c r="DT289" s="65"/>
      <c r="DU289" s="65"/>
      <c r="DV289" s="65"/>
      <c r="DW289" s="65"/>
      <c r="DX289" s="65"/>
      <c r="DY289" s="65"/>
      <c r="DZ289" s="65"/>
      <c r="EA289" s="65"/>
      <c r="EB289" s="65"/>
      <c r="EC289" s="65"/>
      <c r="ED289" s="65"/>
      <c r="EE289" s="65"/>
      <c r="EF289" s="65"/>
      <c r="EG289" s="65"/>
      <c r="EH289" s="65"/>
      <c r="EI289" s="65"/>
      <c r="EJ289" s="65"/>
      <c r="EK289" s="65"/>
      <c r="EL289" s="65"/>
      <c r="EM289" s="65"/>
      <c r="EN289" s="65"/>
      <c r="EO289" s="65"/>
      <c r="EP289" s="65"/>
      <c r="EQ289" s="65"/>
      <c r="ER289" s="65"/>
      <c r="ES289" s="65"/>
      <c r="ET289" s="65"/>
      <c r="EU289" s="65"/>
      <c r="EV289" s="65"/>
      <c r="EW289" s="65"/>
      <c r="EX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/>
      <c r="FK289" s="65"/>
      <c r="FL289" s="65"/>
      <c r="FM289" s="65"/>
      <c r="FN289" s="65"/>
      <c r="FO289" s="65"/>
      <c r="FP289" s="65"/>
      <c r="FQ289" s="65"/>
      <c r="FR289" s="65"/>
      <c r="FS289" s="65"/>
    </row>
    <row r="290">
      <c r="A290" t="s">
        <v>150</v>
      </c>
      <c r="B290" t="s">
        <v>109</v>
      </c>
      <c r="C290" t="s">
        <v>103</v>
      </c>
      <c r="D290" t="s">
        <v>99</v>
      </c>
      <c r="E290"/>
      <c r="F290" t="str">
        <f>$A290&amp;IF($C290&lt;&gt;"","|"&amp;$C290,"")&amp;IF($D290&lt;&gt;"","|"&amp;$D290,"")&amp;IF($E290&lt;&gt;"","|"&amp;$E290,"")</f>
      </c>
      <c r="G290" s="65" t="n">
        <v>7</v>
      </c>
      <c r="H290" s="65" t="str">
        <f>SUM($CJ290,$CW290)</f>
      </c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 t="n">
        <v>0.45</v>
      </c>
      <c r="AD290" s="62"/>
      <c r="AE290" s="62"/>
      <c r="AF290" s="62" t="n">
        <v>0.55</v>
      </c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5" t="str">
        <f>ROUND(SUM($CP290,$CV290),0)</f>
      </c>
      <c r="CG290" s="65" t="str">
        <f>ROUND(MAX($CP290,$CV290),0)</f>
      </c>
      <c r="CH290" t="s">
        <v>54</v>
      </c>
      <c r="CI290" s="62"/>
      <c r="CJ290" s="65" t="str">
        <f>IF(SUM($CF290)=0,"",IF(SUM($CF290)=SUM($CG290),SUM($CF290),IF(UPPER($CH290)="MAX",$CG290,IF(UPPER($CH290)="CUSTOM",MIN(MAX(ROUND($CF290+$G290*($CI290),0),$CG290),$CF290),$CF290))))</f>
      </c>
      <c r="CK290" s="65" t="str">
        <f>ROUND(SUMIFS($CW290:$FS290,$CW$14:$FS$14,"*DSD*"),0)</f>
      </c>
      <c r="CL290" s="65" t="str">
        <f>MIN_DSD</f>
      </c>
      <c r="CM290" s="65" t="str">
        <f>COUNTIFS($CW$14:$FS$14,"*DSD*",$CW290:$FS290,"&gt;0")</f>
      </c>
      <c r="CN290"/>
      <c r="CO290" s="62"/>
      <c r="CP290" s="65" t="str">
        <f>IF(SUM($CK290)=0,"",IF(OR(SUM($CK290)=SUM($CL290),AND(SUM($CK290)=ROUND(SUM($G290)*(1-SUM($I290)),0),SUM($CQ290)=0)),SUM($CK290),IF(UPPER($CN290)="MAX",$CL290,IF(UPPER($CN290)="CUSTOM",MIN(MAX(ROUND($CK290+$G290*($CO290),0),$CL290),$CK290),$CK290))))</f>
      </c>
      <c r="CQ290" s="65" t="str">
        <f>ROUND(SUMIFS($CW290:$FS290,$CW$14:$FS$14,"*TA*"),0)</f>
      </c>
      <c r="CR290" s="65" t="str">
        <f>MIN_TA</f>
      </c>
      <c r="CS290" s="65" t="str">
        <f>COUNTIFS($CW$14:$FS$14,"*TA*",$CW290:$FS290,"&gt;0")</f>
      </c>
      <c r="CT290"/>
      <c r="CU290" s="62"/>
      <c r="CV290" s="65" t="str">
        <f>IF(SUM($CQ290)=0,"",IF(OR(SUM($CQ290)=SUM($CR290),AND(SUM($CQ290)=ROUND(SUM($G290)*(1-SUM($I290)),0),SUM($CK290)=0)),SUM($CQ290),IF(UPPER($CT290)="MAX",$CR290,IF(UPPER($CT290)="CUSTOM",MIN(MAX(ROUND($CQ290+$G290*($CU290),0),$CR290),$CQ290),$CQ290))))</f>
      </c>
      <c r="CW290" s="65"/>
      <c r="CX290" s="65"/>
      <c r="CY290" s="65"/>
      <c r="CZ290" s="65"/>
      <c r="DA290" s="65"/>
      <c r="DB290" s="65"/>
      <c r="DC290" s="65"/>
      <c r="DD290" s="65"/>
      <c r="DE290" s="65"/>
      <c r="DF290" s="65"/>
      <c r="DG290" s="65"/>
      <c r="DH290" s="65"/>
      <c r="DI290" s="65"/>
      <c r="DJ290" s="65"/>
      <c r="DK290" s="65"/>
      <c r="DL290" s="65"/>
      <c r="DM290" s="65"/>
      <c r="DN290" s="65"/>
      <c r="DO290" s="65"/>
      <c r="DP290" s="65"/>
      <c r="DQ290" s="65"/>
      <c r="DR290" s="65"/>
      <c r="DS290" s="65"/>
      <c r="DT290" s="65"/>
      <c r="DU290" s="65"/>
      <c r="DV290" s="65"/>
      <c r="DW290" s="65"/>
      <c r="DX290" s="65"/>
      <c r="DY290" s="65"/>
      <c r="DZ290" s="65"/>
      <c r="EA290" s="65"/>
      <c r="EB290" s="65"/>
      <c r="EC290" s="65"/>
      <c r="ED290" s="65"/>
      <c r="EE290" s="65"/>
      <c r="EF290" s="65"/>
      <c r="EG290" s="65"/>
      <c r="EH290" s="65"/>
      <c r="EI290" s="65"/>
      <c r="EJ290" s="65"/>
      <c r="EK290" s="65"/>
      <c r="EL290" s="65"/>
      <c r="EM290" s="65"/>
      <c r="EN290" s="65"/>
      <c r="EO290" s="65"/>
      <c r="EP290" s="65"/>
      <c r="EQ290" s="65"/>
      <c r="ER290" s="65"/>
      <c r="ES290" s="65"/>
      <c r="ET290" s="65"/>
      <c r="EU290" s="65"/>
      <c r="EV290" s="65"/>
      <c r="EW290" s="65"/>
      <c r="EX290" s="65"/>
      <c r="EY290" s="65"/>
      <c r="EZ290" s="65"/>
      <c r="FA290" s="65"/>
      <c r="FB290" s="65"/>
      <c r="FC290" s="65"/>
      <c r="FD290" s="65"/>
      <c r="FE290" s="65"/>
      <c r="FF290" s="65"/>
      <c r="FG290" s="65"/>
      <c r="FH290" s="65"/>
      <c r="FI290" s="65"/>
      <c r="FJ290" s="65"/>
      <c r="FK290" s="65"/>
      <c r="FL290" s="65"/>
      <c r="FM290" s="65"/>
      <c r="FN290" s="65"/>
      <c r="FO290" s="65"/>
      <c r="FP290" s="65"/>
      <c r="FQ290" s="65"/>
      <c r="FR290" s="65"/>
      <c r="FS290" s="65"/>
    </row>
    <row r="291">
      <c r="A291" t="s">
        <v>150</v>
      </c>
      <c r="B291" t="s">
        <v>111</v>
      </c>
      <c r="C291" t="s">
        <v>103</v>
      </c>
      <c r="D291" t="s">
        <v>99</v>
      </c>
      <c r="E291"/>
      <c r="F291" t="str">
        <f>$A291&amp;IF($C291&lt;&gt;"","|"&amp;$C291,"")&amp;IF($D291&lt;&gt;"","|"&amp;$D291,"")&amp;IF($E291&lt;&gt;"","|"&amp;$E291,"")</f>
      </c>
      <c r="G291" s="65" t="n">
        <v>7</v>
      </c>
      <c r="H291" s="65" t="str">
        <f>SUM($CJ291,$CW291)</f>
      </c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 t="n">
        <v>0.447368421052632</v>
      </c>
      <c r="AD291" s="62"/>
      <c r="AE291" s="62"/>
      <c r="AF291" s="62" t="n">
        <v>0.552631578947368</v>
      </c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5" t="str">
        <f>ROUND(SUM($CP291,$CV291),0)</f>
      </c>
      <c r="CG291" s="65" t="str">
        <f>ROUND(MAX($CP291,$CV291),0)</f>
      </c>
      <c r="CH291" t="s">
        <v>54</v>
      </c>
      <c r="CI291" s="62"/>
      <c r="CJ291" s="65" t="str">
        <f>IF(SUM($CF291)=0,"",IF(SUM($CF291)=SUM($CG291),SUM($CF291),IF(UPPER($CH291)="MAX",$CG291,IF(UPPER($CH291)="CUSTOM",MIN(MAX(ROUND($CF291+$G291*($CI291),0),$CG291),$CF291),$CF291))))</f>
      </c>
      <c r="CK291" s="65" t="str">
        <f>ROUND(SUMIFS($CW291:$FS291,$CW$14:$FS$14,"*DSD*"),0)</f>
      </c>
      <c r="CL291" s="65" t="str">
        <f>MIN_DSD</f>
      </c>
      <c r="CM291" s="65" t="str">
        <f>COUNTIFS($CW$14:$FS$14,"*DSD*",$CW291:$FS291,"&gt;0")</f>
      </c>
      <c r="CN291"/>
      <c r="CO291" s="62"/>
      <c r="CP291" s="65" t="str">
        <f>IF(SUM($CK291)=0,"",IF(OR(SUM($CK291)=SUM($CL291),AND(SUM($CK291)=ROUND(SUM($G291)*(1-SUM($I291)),0),SUM($CQ291)=0)),SUM($CK291),IF(UPPER($CN291)="MAX",$CL291,IF(UPPER($CN291)="CUSTOM",MIN(MAX(ROUND($CK291+$G291*($CO291),0),$CL291),$CK291),$CK291))))</f>
      </c>
      <c r="CQ291" s="65" t="str">
        <f>ROUND(SUMIFS($CW291:$FS291,$CW$14:$FS$14,"*TA*"),0)</f>
      </c>
      <c r="CR291" s="65" t="str">
        <f>MIN_TA</f>
      </c>
      <c r="CS291" s="65" t="str">
        <f>COUNTIFS($CW$14:$FS$14,"*TA*",$CW291:$FS291,"&gt;0")</f>
      </c>
      <c r="CT291"/>
      <c r="CU291" s="62"/>
      <c r="CV291" s="65" t="str">
        <f>IF(SUM($CQ291)=0,"",IF(OR(SUM($CQ291)=SUM($CR291),AND(SUM($CQ291)=ROUND(SUM($G291)*(1-SUM($I291)),0),SUM($CK291)=0)),SUM($CQ291),IF(UPPER($CT291)="MAX",$CR291,IF(UPPER($CT291)="CUSTOM",MIN(MAX(ROUND($CQ291+$G291*($CU291),0),$CR291),$CQ291),$CQ291))))</f>
      </c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</row>
    <row r="292">
      <c r="A292" t="s">
        <v>150</v>
      </c>
      <c r="B292" t="s">
        <v>113</v>
      </c>
      <c r="C292" t="s">
        <v>114</v>
      </c>
      <c r="D292" t="s">
        <v>100</v>
      </c>
      <c r="E292"/>
      <c r="F292" t="str">
        <f>$A292&amp;IF($C292&lt;&gt;"","|"&amp;$C292,"")&amp;IF($D292&lt;&gt;"","|"&amp;$D292,"")&amp;IF($E292&lt;&gt;"","|"&amp;$E292,"")</f>
      </c>
      <c r="G292" s="65" t="n">
        <v>1</v>
      </c>
      <c r="H292" s="65" t="str">
        <f>SUM($CJ292,$CW292)</f>
      </c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5" t="str">
        <f>ROUND(SUM($CP292,$CV292),0)</f>
      </c>
      <c r="CG292" s="65" t="str">
        <f>ROUND(MAX($CP292,$CV292),0)</f>
      </c>
      <c r="CH292"/>
      <c r="CI292" s="62"/>
      <c r="CJ292" s="65" t="str">
        <f>IF(SUM($CF292)=0,"",IF(SUM($CF292)=SUM($CG292),SUM($CF292),IF(UPPER($CH292)="MAX",$CG292,IF(UPPER($CH292)="CUSTOM",MIN(MAX(ROUND($CF292+$G292*($CI292),0),$CG292),$CF292),$CF292))))</f>
      </c>
      <c r="CK292" s="65" t="str">
        <f>ROUND(SUMIFS($CW292:$FS292,$CW$14:$FS$14,"*DSD*"),0)</f>
      </c>
      <c r="CL292" s="65" t="str">
        <f>MIN_DSD</f>
      </c>
      <c r="CM292" s="65" t="str">
        <f>COUNTIFS($CW$14:$FS$14,"*DSD*",$CW292:$FS292,"&gt;0")</f>
      </c>
      <c r="CN292"/>
      <c r="CO292" s="62"/>
      <c r="CP292" s="65" t="str">
        <f>IF(SUM($CK292)=0,"",IF(OR(SUM($CK292)=SUM($CL292),AND(SUM($CK292)=ROUND(SUM($G292)*(1-SUM($I292)),0),SUM($CQ292)=0)),SUM($CK292),IF(UPPER($CN292)="MAX",$CL292,IF(UPPER($CN292)="CUSTOM",MIN(MAX(ROUND($CK292+$G292*($CO292),0),$CL292),$CK292),$CK292))))</f>
      </c>
      <c r="CQ292" s="65" t="str">
        <f>ROUND(SUMIFS($CW292:$FS292,$CW$14:$FS$14,"*TA*"),0)</f>
      </c>
      <c r="CR292" s="65" t="str">
        <f>MIN_TA</f>
      </c>
      <c r="CS292" s="65" t="str">
        <f>COUNTIFS($CW$14:$FS$14,"*TA*",$CW292:$FS292,"&gt;0")</f>
      </c>
      <c r="CT292"/>
      <c r="CU292" s="62"/>
      <c r="CV292" s="65" t="str">
        <f>IF(SUM($CQ292)=0,"",IF(OR(SUM($CQ292)=SUM($CR292),AND(SUM($CQ292)=ROUND(SUM($G292)*(1-SUM($I292)),0),SUM($CK292)=0)),SUM($CQ292),IF(UPPER($CT292)="MAX",$CR292,IF(UPPER($CT292)="CUSTOM",MIN(MAX(ROUND($CQ292+$G292*($CU292),0),$CR292),$CQ292),$CQ292))))</f>
      </c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</row>
    <row r="293">
      <c r="A293" t="s">
        <v>150</v>
      </c>
      <c r="B293" t="s">
        <v>116</v>
      </c>
      <c r="C293" t="s">
        <v>114</v>
      </c>
      <c r="D293" t="s">
        <v>100</v>
      </c>
      <c r="E293"/>
      <c r="F293" t="str">
        <f>$A293&amp;IF($C293&lt;&gt;"","|"&amp;$C293,"")&amp;IF($D293&lt;&gt;"","|"&amp;$D293,"")&amp;IF($E293&lt;&gt;"","|"&amp;$E293,"")</f>
      </c>
      <c r="G293" s="65" t="n">
        <v>1</v>
      </c>
      <c r="H293" s="65" t="str">
        <f>SUM($CJ293,$CW293)</f>
      </c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5" t="str">
        <f>ROUND(SUM($CP293,$CV293),0)</f>
      </c>
      <c r="CG293" s="65" t="str">
        <f>ROUND(MAX($CP293,$CV293),0)</f>
      </c>
      <c r="CH293"/>
      <c r="CI293" s="62"/>
      <c r="CJ293" s="65" t="str">
        <f>IF(SUM($CF293)=0,"",IF(SUM($CF293)=SUM($CG293),SUM($CF293),IF(UPPER($CH293)="MAX",$CG293,IF(UPPER($CH293)="CUSTOM",MIN(MAX(ROUND($CF293+$G293*($CI293),0),$CG293),$CF293),$CF293))))</f>
      </c>
      <c r="CK293" s="65" t="str">
        <f>ROUND(SUMIFS($CW293:$FS293,$CW$14:$FS$14,"*DSD*"),0)</f>
      </c>
      <c r="CL293" s="65" t="str">
        <f>MIN_DSD</f>
      </c>
      <c r="CM293" s="65" t="str">
        <f>COUNTIFS($CW$14:$FS$14,"*DSD*",$CW293:$FS293,"&gt;0")</f>
      </c>
      <c r="CN293"/>
      <c r="CO293" s="62"/>
      <c r="CP293" s="65" t="str">
        <f>IF(SUM($CK293)=0,"",IF(OR(SUM($CK293)=SUM($CL293),AND(SUM($CK293)=ROUND(SUM($G293)*(1-SUM($I293)),0),SUM($CQ293)=0)),SUM($CK293),IF(UPPER($CN293)="MAX",$CL293,IF(UPPER($CN293)="CUSTOM",MIN(MAX(ROUND($CK293+$G293*($CO293),0),$CL293),$CK293),$CK293))))</f>
      </c>
      <c r="CQ293" s="65" t="str">
        <f>ROUND(SUMIFS($CW293:$FS293,$CW$14:$FS$14,"*TA*"),0)</f>
      </c>
      <c r="CR293" s="65" t="str">
        <f>MIN_TA</f>
      </c>
      <c r="CS293" s="65" t="str">
        <f>COUNTIFS($CW$14:$FS$14,"*TA*",$CW293:$FS293,"&gt;0")</f>
      </c>
      <c r="CT293"/>
      <c r="CU293" s="62"/>
      <c r="CV293" s="65" t="str">
        <f>IF(SUM($CQ293)=0,"",IF(OR(SUM($CQ293)=SUM($CR293),AND(SUM($CQ293)=ROUND(SUM($G293)*(1-SUM($I293)),0),SUM($CK293)=0)),SUM($CQ293),IF(UPPER($CT293)="MAX",$CR293,IF(UPPER($CT293)="CUSTOM",MIN(MAX(ROUND($CQ293+$G293*($CU293),0),$CR293),$CQ293),$CQ293))))</f>
      </c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</row>
    <row r="294">
      <c r="A294" t="s">
        <v>150</v>
      </c>
      <c r="B294" t="s">
        <v>118</v>
      </c>
      <c r="C294" t="s">
        <v>103</v>
      </c>
      <c r="D294" t="s">
        <v>99</v>
      </c>
      <c r="E294"/>
      <c r="F294" t="str">
        <f>$A294&amp;IF($C294&lt;&gt;"","|"&amp;$C294,"")&amp;IF($D294&lt;&gt;"","|"&amp;$D294,"")&amp;IF($E294&lt;&gt;"","|"&amp;$E294,"")</f>
      </c>
      <c r="G294" s="65" t="n">
        <v>1</v>
      </c>
      <c r="H294" s="65" t="str">
        <f>SUM($CJ294,$CW294)</f>
      </c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 t="n">
        <v>1</v>
      </c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5" t="str">
        <f>ROUND(SUM($CP294,$CV294),0)</f>
      </c>
      <c r="CG294" s="65" t="str">
        <f>ROUND(MAX($CP294,$CV294),0)</f>
      </c>
      <c r="CH294"/>
      <c r="CI294" s="62"/>
      <c r="CJ294" s="65" t="str">
        <f>IF(SUM($CF294)=0,"",IF(SUM($CF294)=SUM($CG294),SUM($CF294),IF(UPPER($CH294)="MAX",$CG294,IF(UPPER($CH294)="CUSTOM",MIN(MAX(ROUND($CF294+$G294*($CI294),0),$CG294),$CF294),$CF294))))</f>
      </c>
      <c r="CK294" s="65" t="str">
        <f>ROUND(SUMIFS($CW294:$FS294,$CW$14:$FS$14,"*DSD*"),0)</f>
      </c>
      <c r="CL294" s="65" t="str">
        <f>MIN_DSD</f>
      </c>
      <c r="CM294" s="65" t="str">
        <f>COUNTIFS($CW$14:$FS$14,"*DSD*",$CW294:$FS294,"&gt;0")</f>
      </c>
      <c r="CN294"/>
      <c r="CO294" s="62"/>
      <c r="CP294" s="65" t="str">
        <f>IF(SUM($CK294)=0,"",IF(OR(SUM($CK294)=SUM($CL294),AND(SUM($CK294)=ROUND(SUM($G294)*(1-SUM($I294)),0),SUM($CQ294)=0)),SUM($CK294),IF(UPPER($CN294)="MAX",$CL294,IF(UPPER($CN294)="CUSTOM",MIN(MAX(ROUND($CK294+$G294*($CO294),0),$CL294),$CK294),$CK294))))</f>
      </c>
      <c r="CQ294" s="65" t="str">
        <f>ROUND(SUMIFS($CW294:$FS294,$CW$14:$FS$14,"*TA*"),0)</f>
      </c>
      <c r="CR294" s="65" t="str">
        <f>MIN_TA</f>
      </c>
      <c r="CS294" s="65" t="str">
        <f>COUNTIFS($CW$14:$FS$14,"*TA*",$CW294:$FS294,"&gt;0")</f>
      </c>
      <c r="CT294"/>
      <c r="CU294" s="62"/>
      <c r="CV294" s="65" t="str">
        <f>IF(SUM($CQ294)=0,"",IF(OR(SUM($CQ294)=SUM($CR294),AND(SUM($CQ294)=ROUND(SUM($G294)*(1-SUM($I294)),0),SUM($CK294)=0)),SUM($CQ294),IF(UPPER($CT294)="MAX",$CR294,IF(UPPER($CT294)="CUSTOM",MIN(MAX(ROUND($CQ294+$G294*($CU294),0),$CR294),$CQ294),$CQ294))))</f>
      </c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5"/>
      <c r="DV294" s="65"/>
      <c r="DW294" s="65"/>
      <c r="DX294" s="65"/>
      <c r="DY294" s="65"/>
      <c r="DZ294" s="65"/>
      <c r="EA294" s="65"/>
      <c r="EB294" s="65"/>
      <c r="EC294" s="65"/>
      <c r="ED294" s="65"/>
      <c r="EE294" s="65"/>
      <c r="EF294" s="65"/>
      <c r="EG294" s="65"/>
      <c r="EH294" s="65"/>
      <c r="EI294" s="65"/>
      <c r="EJ294" s="65"/>
      <c r="EK294" s="65"/>
      <c r="EL294" s="65"/>
      <c r="EM294" s="65"/>
      <c r="EN294" s="65"/>
      <c r="EO294" s="65"/>
      <c r="EP294" s="65"/>
      <c r="EQ294" s="65"/>
      <c r="ER294" s="65"/>
      <c r="ES294" s="65"/>
      <c r="ET294" s="65"/>
      <c r="EU294" s="65"/>
      <c r="EV294" s="65"/>
      <c r="EW294" s="65"/>
      <c r="EX294" s="65"/>
      <c r="EY294" s="65"/>
      <c r="EZ294" s="65"/>
      <c r="FA294" s="65"/>
      <c r="FB294" s="65"/>
      <c r="FC294" s="65"/>
      <c r="FD294" s="65"/>
      <c r="FE294" s="65"/>
      <c r="FF294" s="65"/>
      <c r="FG294" s="65"/>
      <c r="FH294" s="65"/>
      <c r="FI294" s="65"/>
      <c r="FJ294" s="65"/>
      <c r="FK294" s="65"/>
      <c r="FL294" s="65"/>
      <c r="FM294" s="65"/>
      <c r="FN294" s="65"/>
      <c r="FO294" s="65"/>
      <c r="FP294" s="65"/>
      <c r="FQ294" s="65"/>
      <c r="FR294" s="65"/>
      <c r="FS294" s="65"/>
    </row>
    <row r="295">
      <c r="A295" t="s">
        <v>150</v>
      </c>
      <c r="B295" t="s">
        <v>119</v>
      </c>
      <c r="C295" t="s">
        <v>103</v>
      </c>
      <c r="D295" t="s">
        <v>99</v>
      </c>
      <c r="E295"/>
      <c r="F295" t="str">
        <f>$A295&amp;IF($C295&lt;&gt;"","|"&amp;$C295,"")&amp;IF($D295&lt;&gt;"","|"&amp;$D295,"")&amp;IF($E295&lt;&gt;"","|"&amp;$E295,"")</f>
      </c>
      <c r="G295" s="65" t="n">
        <v>1</v>
      </c>
      <c r="H295" s="65" t="str">
        <f>SUM($CJ295,$CW295)</f>
      </c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5" t="str">
        <f>ROUND(SUM($CP295,$CV295),0)</f>
      </c>
      <c r="CG295" s="65" t="str">
        <f>ROUND(MAX($CP295,$CV295),0)</f>
      </c>
      <c r="CH295"/>
      <c r="CI295" s="62"/>
      <c r="CJ295" s="65" t="str">
        <f>IF(SUM($CF295)=0,"",IF(SUM($CF295)=SUM($CG295),SUM($CF295),IF(UPPER($CH295)="MAX",$CG295,IF(UPPER($CH295)="CUSTOM",MIN(MAX(ROUND($CF295+$G295*($CI295),0),$CG295),$CF295),$CF295))))</f>
      </c>
      <c r="CK295" s="65" t="str">
        <f>ROUND(SUMIFS($CW295:$FS295,$CW$14:$FS$14,"*DSD*"),0)</f>
      </c>
      <c r="CL295" s="65" t="str">
        <f>MIN_DSD</f>
      </c>
      <c r="CM295" s="65" t="str">
        <f>COUNTIFS($CW$14:$FS$14,"*DSD*",$CW295:$FS295,"&gt;0")</f>
      </c>
      <c r="CN295"/>
      <c r="CO295" s="62"/>
      <c r="CP295" s="65" t="str">
        <f>IF(SUM($CK295)=0,"",IF(OR(SUM($CK295)=SUM($CL295),AND(SUM($CK295)=ROUND(SUM($G295)*(1-SUM($I295)),0),SUM($CQ295)=0)),SUM($CK295),IF(UPPER($CN295)="MAX",$CL295,IF(UPPER($CN295)="CUSTOM",MIN(MAX(ROUND($CK295+$G295*($CO295),0),$CL295),$CK295),$CK295))))</f>
      </c>
      <c r="CQ295" s="65" t="str">
        <f>ROUND(SUMIFS($CW295:$FS295,$CW$14:$FS$14,"*TA*"),0)</f>
      </c>
      <c r="CR295" s="65" t="str">
        <f>MIN_TA</f>
      </c>
      <c r="CS295" s="65" t="str">
        <f>COUNTIFS($CW$14:$FS$14,"*TA*",$CW295:$FS295,"&gt;0")</f>
      </c>
      <c r="CT295"/>
      <c r="CU295" s="62"/>
      <c r="CV295" s="65" t="str">
        <f>IF(SUM($CQ295)=0,"",IF(OR(SUM($CQ295)=SUM($CR295),AND(SUM($CQ295)=ROUND(SUM($G295)*(1-SUM($I295)),0),SUM($CK295)=0)),SUM($CQ295),IF(UPPER($CT295)="MAX",$CR295,IF(UPPER($CT295)="CUSTOM",MIN(MAX(ROUND($CQ295+$G295*($CU295),0),$CR295),$CQ295),$CQ295))))</f>
      </c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5"/>
      <c r="DV295" s="65"/>
      <c r="DW295" s="65"/>
      <c r="DX295" s="65"/>
      <c r="DY295" s="65"/>
      <c r="DZ295" s="65"/>
      <c r="EA295" s="65"/>
      <c r="EB295" s="65"/>
      <c r="EC295" s="65"/>
      <c r="ED295" s="65"/>
      <c r="EE295" s="65"/>
      <c r="EF295" s="65"/>
      <c r="EG295" s="65"/>
      <c r="EH295" s="65"/>
      <c r="EI295" s="65"/>
      <c r="EJ295" s="65"/>
      <c r="EK295" s="65"/>
      <c r="EL295" s="65"/>
      <c r="EM295" s="65"/>
      <c r="EN295" s="65"/>
      <c r="EO295" s="65"/>
      <c r="EP295" s="65"/>
      <c r="EQ295" s="65"/>
      <c r="ER295" s="65"/>
      <c r="ES295" s="65"/>
      <c r="ET295" s="65"/>
      <c r="EU295" s="65"/>
      <c r="EV295" s="65"/>
      <c r="EW295" s="65"/>
      <c r="EX295" s="65"/>
      <c r="EY295" s="65"/>
      <c r="EZ295" s="65"/>
      <c r="FA295" s="65"/>
      <c r="FB295" s="65"/>
      <c r="FC295" s="65"/>
      <c r="FD295" s="65"/>
      <c r="FE295" s="65"/>
      <c r="FF295" s="65"/>
      <c r="FG295" s="65"/>
      <c r="FH295" s="65"/>
      <c r="FI295" s="65"/>
      <c r="FJ295" s="65"/>
      <c r="FK295" s="65"/>
      <c r="FL295" s="65"/>
      <c r="FM295" s="65"/>
      <c r="FN295" s="65"/>
      <c r="FO295" s="65"/>
      <c r="FP295" s="65"/>
      <c r="FQ295" s="65"/>
      <c r="FR295" s="65"/>
      <c r="FS295" s="65"/>
    </row>
    <row r="296">
      <c r="A296" t="s">
        <v>150</v>
      </c>
      <c r="B296" t="s">
        <v>127</v>
      </c>
      <c r="C296" t="s">
        <v>103</v>
      </c>
      <c r="D296" t="s">
        <v>99</v>
      </c>
      <c r="E296"/>
      <c r="F296" t="str">
        <f>$A296&amp;IF($C296&lt;&gt;"","|"&amp;$C296,"")&amp;IF($D296&lt;&gt;"","|"&amp;$D296,"")&amp;IF($E296&lt;&gt;"","|"&amp;$E296,"")</f>
      </c>
      <c r="G296" s="65" t="n">
        <v>23</v>
      </c>
      <c r="H296" s="65" t="str">
        <f>SUM($CJ296,$CW296)</f>
      </c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 t="n">
        <v>0.450292397660819</v>
      </c>
      <c r="AD296" s="62"/>
      <c r="AE296" s="62"/>
      <c r="AF296" s="62" t="n">
        <v>0.549707602339181</v>
      </c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5" t="str">
        <f>ROUND(SUM($CP296,$CV296),0)</f>
      </c>
      <c r="CG296" s="65" t="str">
        <f>ROUND(MAX($CP296,$CV296),0)</f>
      </c>
      <c r="CH296" t="s">
        <v>54</v>
      </c>
      <c r="CI296" s="62"/>
      <c r="CJ296" s="65" t="str">
        <f>IF(SUM($CF296)=0,"",IF(SUM($CF296)=SUM($CG296),SUM($CF296),IF(UPPER($CH296)="MAX",$CG296,IF(UPPER($CH296)="CUSTOM",MIN(MAX(ROUND($CF296+$G296*($CI296),0),$CG296),$CF296),$CF296))))</f>
      </c>
      <c r="CK296" s="65" t="str">
        <f>ROUND(SUMIFS($CW296:$FS296,$CW$14:$FS$14,"*DSD*"),0)</f>
      </c>
      <c r="CL296" s="65" t="str">
        <f>MIN_DSD</f>
      </c>
      <c r="CM296" s="65" t="str">
        <f>COUNTIFS($CW$14:$FS$14,"*DSD*",$CW296:$FS296,"&gt;0")</f>
      </c>
      <c r="CN296"/>
      <c r="CO296" s="62"/>
      <c r="CP296" s="65" t="str">
        <f>IF(SUM($CK296)=0,"",IF(OR(SUM($CK296)=SUM($CL296),AND(SUM($CK296)=ROUND(SUM($G296)*(1-SUM($I296)),0),SUM($CQ296)=0)),SUM($CK296),IF(UPPER($CN296)="MAX",$CL296,IF(UPPER($CN296)="CUSTOM",MIN(MAX(ROUND($CK296+$G296*($CO296),0),$CL296),$CK296),$CK296))))</f>
      </c>
      <c r="CQ296" s="65" t="str">
        <f>ROUND(SUMIFS($CW296:$FS296,$CW$14:$FS$14,"*TA*"),0)</f>
      </c>
      <c r="CR296" s="65" t="str">
        <f>MIN_TA</f>
      </c>
      <c r="CS296" s="65" t="str">
        <f>COUNTIFS($CW$14:$FS$14,"*TA*",$CW296:$FS296,"&gt;0")</f>
      </c>
      <c r="CT296"/>
      <c r="CU296" s="62"/>
      <c r="CV296" s="65" t="str">
        <f>IF(SUM($CQ296)=0,"",IF(OR(SUM($CQ296)=SUM($CR296),AND(SUM($CQ296)=ROUND(SUM($G296)*(1-SUM($I296)),0),SUM($CK296)=0)),SUM($CQ296),IF(UPPER($CT296)="MAX",$CR296,IF(UPPER($CT296)="CUSTOM",MIN(MAX(ROUND($CQ296+$G296*($CU296),0),$CR296),$CQ296),$CQ296))))</f>
      </c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  <c r="DS296" s="65"/>
      <c r="DT296" s="65"/>
      <c r="DU296" s="65"/>
      <c r="DV296" s="65"/>
      <c r="DW296" s="65"/>
      <c r="DX296" s="65"/>
      <c r="DY296" s="65"/>
      <c r="DZ296" s="65"/>
      <c r="EA296" s="65"/>
      <c r="EB296" s="65"/>
      <c r="EC296" s="65"/>
      <c r="ED296" s="65"/>
      <c r="EE296" s="65"/>
      <c r="EF296" s="65"/>
      <c r="EG296" s="65"/>
      <c r="EH296" s="65"/>
      <c r="EI296" s="65"/>
      <c r="EJ296" s="65"/>
      <c r="EK296" s="65"/>
      <c r="EL296" s="65"/>
      <c r="EM296" s="65"/>
      <c r="EN296" s="65"/>
      <c r="EO296" s="65"/>
      <c r="EP296" s="65"/>
      <c r="EQ296" s="65"/>
      <c r="ER296" s="65"/>
      <c r="ES296" s="65"/>
      <c r="ET296" s="65"/>
      <c r="EU296" s="65"/>
      <c r="EV296" s="65"/>
      <c r="EW296" s="65"/>
      <c r="EX296" s="65"/>
      <c r="EY296" s="65"/>
      <c r="EZ296" s="65"/>
      <c r="FA296" s="65"/>
      <c r="FB296" s="65"/>
      <c r="FC296" s="65"/>
      <c r="FD296" s="65"/>
      <c r="FE296" s="65"/>
      <c r="FF296" s="65"/>
      <c r="FG296" s="65"/>
      <c r="FH296" s="65"/>
      <c r="FI296" s="65"/>
      <c r="FJ296" s="65"/>
      <c r="FK296" s="65"/>
      <c r="FL296" s="65"/>
      <c r="FM296" s="65"/>
      <c r="FN296" s="65"/>
      <c r="FO296" s="65"/>
      <c r="FP296" s="65"/>
      <c r="FQ296" s="65"/>
      <c r="FR296" s="65"/>
      <c r="FS296" s="65"/>
    </row>
    <row r="297">
      <c r="A297" t="s">
        <v>150</v>
      </c>
      <c r="B297" t="s">
        <v>127</v>
      </c>
      <c r="C297" t="s">
        <v>103</v>
      </c>
      <c r="D297" t="s">
        <v>100</v>
      </c>
      <c r="E297"/>
      <c r="F297" t="str">
        <f>$A297&amp;IF($C297&lt;&gt;"","|"&amp;$C297,"")&amp;IF($D297&lt;&gt;"","|"&amp;$D297,"")&amp;IF($E297&lt;&gt;"","|"&amp;$E297,"")</f>
      </c>
      <c r="G297" s="65" t="n">
        <v>20</v>
      </c>
      <c r="H297" s="65" t="str">
        <f>SUM($CJ297,$CW297)</f>
      </c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 t="n">
        <v>0.447674418604651</v>
      </c>
      <c r="AD297" s="62"/>
      <c r="AE297" s="62"/>
      <c r="AF297" s="62" t="n">
        <v>0.552325581395349</v>
      </c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5" t="str">
        <f>ROUND(SUM($CP297,$CV297),0)</f>
      </c>
      <c r="CG297" s="65" t="str">
        <f>ROUND(MAX($CP297,$CV297),0)</f>
      </c>
      <c r="CH297" t="s">
        <v>54</v>
      </c>
      <c r="CI297" s="62"/>
      <c r="CJ297" s="65" t="str">
        <f>IF(SUM($CF297)=0,"",IF(SUM($CF297)=SUM($CG297),SUM($CF297),IF(UPPER($CH297)="MAX",$CG297,IF(UPPER($CH297)="CUSTOM",MIN(MAX(ROUND($CF297+$G297*($CI297),0),$CG297),$CF297),$CF297))))</f>
      </c>
      <c r="CK297" s="65" t="str">
        <f>ROUND(SUMIFS($CW297:$FS297,$CW$14:$FS$14,"*DSD*"),0)</f>
      </c>
      <c r="CL297" s="65" t="str">
        <f>MIN_DSD</f>
      </c>
      <c r="CM297" s="65" t="str">
        <f>COUNTIFS($CW$14:$FS$14,"*DSD*",$CW297:$FS297,"&gt;0")</f>
      </c>
      <c r="CN297"/>
      <c r="CO297" s="62"/>
      <c r="CP297" s="65" t="str">
        <f>IF(SUM($CK297)=0,"",IF(OR(SUM($CK297)=SUM($CL297),AND(SUM($CK297)=ROUND(SUM($G297)*(1-SUM($I297)),0),SUM($CQ297)=0)),SUM($CK297),IF(UPPER($CN297)="MAX",$CL297,IF(UPPER($CN297)="CUSTOM",MIN(MAX(ROUND($CK297+$G297*($CO297),0),$CL297),$CK297),$CK297))))</f>
      </c>
      <c r="CQ297" s="65" t="str">
        <f>ROUND(SUMIFS($CW297:$FS297,$CW$14:$FS$14,"*TA*"),0)</f>
      </c>
      <c r="CR297" s="65" t="str">
        <f>MIN_TA</f>
      </c>
      <c r="CS297" s="65" t="str">
        <f>COUNTIFS($CW$14:$FS$14,"*TA*",$CW297:$FS297,"&gt;0")</f>
      </c>
      <c r="CT297"/>
      <c r="CU297" s="62"/>
      <c r="CV297" s="65" t="str">
        <f>IF(SUM($CQ297)=0,"",IF(OR(SUM($CQ297)=SUM($CR297),AND(SUM($CQ297)=ROUND(SUM($G297)*(1-SUM($I297)),0),SUM($CK297)=0)),SUM($CQ297),IF(UPPER($CT297)="MAX",$CR297,IF(UPPER($CT297)="CUSTOM",MIN(MAX(ROUND($CQ297+$G297*($CU297),0),$CR297),$CQ297),$CQ297))))</f>
      </c>
      <c r="CW297" s="65"/>
      <c r="CX297" s="65"/>
      <c r="CY297" s="65"/>
      <c r="CZ297" s="65"/>
      <c r="DA297" s="65"/>
      <c r="DB297" s="65"/>
      <c r="DC297" s="65"/>
      <c r="DD297" s="65"/>
      <c r="DE297" s="65"/>
      <c r="DF297" s="65"/>
      <c r="DG297" s="65"/>
      <c r="DH297" s="65"/>
      <c r="DI297" s="65"/>
      <c r="DJ297" s="65"/>
      <c r="DK297" s="65"/>
      <c r="DL297" s="65"/>
      <c r="DM297" s="65"/>
      <c r="DN297" s="65"/>
      <c r="DO297" s="65"/>
      <c r="DP297" s="65"/>
      <c r="DQ297" s="65"/>
      <c r="DR297" s="65"/>
      <c r="DS297" s="65"/>
      <c r="DT297" s="65"/>
      <c r="DU297" s="65"/>
      <c r="DV297" s="65"/>
      <c r="DW297" s="65"/>
      <c r="DX297" s="65"/>
      <c r="DY297" s="65"/>
      <c r="DZ297" s="65"/>
      <c r="EA297" s="65"/>
      <c r="EB297" s="65"/>
      <c r="EC297" s="65"/>
      <c r="ED297" s="65"/>
      <c r="EE297" s="65"/>
      <c r="EF297" s="65"/>
      <c r="EG297" s="65"/>
      <c r="EH297" s="65"/>
      <c r="EI297" s="65"/>
      <c r="EJ297" s="65"/>
      <c r="EK297" s="65"/>
      <c r="EL297" s="65"/>
      <c r="EM297" s="65"/>
      <c r="EN297" s="65"/>
      <c r="EO297" s="65"/>
      <c r="EP297" s="65"/>
      <c r="EQ297" s="65"/>
      <c r="ER297" s="65"/>
      <c r="ES297" s="65"/>
      <c r="ET297" s="65"/>
      <c r="EU297" s="65"/>
      <c r="EV297" s="65"/>
      <c r="EW297" s="65"/>
      <c r="EX297" s="65"/>
      <c r="EY297" s="65"/>
      <c r="EZ297" s="65"/>
      <c r="FA297" s="65"/>
      <c r="FB297" s="65"/>
      <c r="FC297" s="65"/>
      <c r="FD297" s="65"/>
      <c r="FE297" s="65"/>
      <c r="FF297" s="65"/>
      <c r="FG297" s="65"/>
      <c r="FH297" s="65"/>
      <c r="FI297" s="65"/>
      <c r="FJ297" s="65"/>
      <c r="FK297" s="65"/>
      <c r="FL297" s="65"/>
      <c r="FM297" s="65"/>
      <c r="FN297" s="65"/>
      <c r="FO297" s="65"/>
      <c r="FP297" s="65"/>
      <c r="FQ297" s="65"/>
      <c r="FR297" s="65"/>
      <c r="FS297" s="65"/>
    </row>
    <row r="298">
      <c r="A298" t="s">
        <v>150</v>
      </c>
      <c r="B298" t="s">
        <v>129</v>
      </c>
      <c r="C298" t="s">
        <v>103</v>
      </c>
      <c r="D298" t="s">
        <v>99</v>
      </c>
      <c r="E298"/>
      <c r="F298" t="str">
        <f>$A298&amp;IF($C298&lt;&gt;"","|"&amp;$C298,"")&amp;IF($D298&lt;&gt;"","|"&amp;$D298,"")&amp;IF($E298&lt;&gt;"","|"&amp;$E298,"")</f>
      </c>
      <c r="G298" s="65" t="n">
        <v>22</v>
      </c>
      <c r="H298" s="65" t="str">
        <f>SUM($CJ298,$CW298)</f>
      </c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 t="n">
        <v>0.451219512195122</v>
      </c>
      <c r="AD298" s="62"/>
      <c r="AE298" s="62"/>
      <c r="AF298" s="62" t="n">
        <v>0.548780487804878</v>
      </c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5" t="str">
        <f>ROUND(SUM($CP298,$CV298),0)</f>
      </c>
      <c r="CG298" s="65" t="str">
        <f>ROUND(MAX($CP298,$CV298),0)</f>
      </c>
      <c r="CH298" t="s">
        <v>54</v>
      </c>
      <c r="CI298" s="62"/>
      <c r="CJ298" s="65" t="str">
        <f>IF(SUM($CF298)=0,"",IF(SUM($CF298)=SUM($CG298),SUM($CF298),IF(UPPER($CH298)="MAX",$CG298,IF(UPPER($CH298)="CUSTOM",MIN(MAX(ROUND($CF298+$G298*($CI298),0),$CG298),$CF298),$CF298))))</f>
      </c>
      <c r="CK298" s="65" t="str">
        <f>ROUND(SUMIFS($CW298:$FS298,$CW$14:$FS$14,"*DSD*"),0)</f>
      </c>
      <c r="CL298" s="65" t="str">
        <f>MIN_DSD</f>
      </c>
      <c r="CM298" s="65" t="str">
        <f>COUNTIFS($CW$14:$FS$14,"*DSD*",$CW298:$FS298,"&gt;0")</f>
      </c>
      <c r="CN298"/>
      <c r="CO298" s="62"/>
      <c r="CP298" s="65" t="str">
        <f>IF(SUM($CK298)=0,"",IF(OR(SUM($CK298)=SUM($CL298),AND(SUM($CK298)=ROUND(SUM($G298)*(1-SUM($I298)),0),SUM($CQ298)=0)),SUM($CK298),IF(UPPER($CN298)="MAX",$CL298,IF(UPPER($CN298)="CUSTOM",MIN(MAX(ROUND($CK298+$G298*($CO298),0),$CL298),$CK298),$CK298))))</f>
      </c>
      <c r="CQ298" s="65" t="str">
        <f>ROUND(SUMIFS($CW298:$FS298,$CW$14:$FS$14,"*TA*"),0)</f>
      </c>
      <c r="CR298" s="65" t="str">
        <f>MIN_TA</f>
      </c>
      <c r="CS298" s="65" t="str">
        <f>COUNTIFS($CW$14:$FS$14,"*TA*",$CW298:$FS298,"&gt;0")</f>
      </c>
      <c r="CT298"/>
      <c r="CU298" s="62"/>
      <c r="CV298" s="65" t="str">
        <f>IF(SUM($CQ298)=0,"",IF(OR(SUM($CQ298)=SUM($CR298),AND(SUM($CQ298)=ROUND(SUM($G298)*(1-SUM($I298)),0),SUM($CK298)=0)),SUM($CQ298),IF(UPPER($CT298)="MAX",$CR298,IF(UPPER($CT298)="CUSTOM",MIN(MAX(ROUND($CQ298+$G298*($CU298),0),$CR298),$CQ298),$CQ298))))</f>
      </c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</row>
    <row r="299">
      <c r="A299" t="s">
        <v>150</v>
      </c>
      <c r="B299" t="s">
        <v>129</v>
      </c>
      <c r="C299" t="s">
        <v>103</v>
      </c>
      <c r="D299" t="s">
        <v>100</v>
      </c>
      <c r="E299"/>
      <c r="F299" t="str">
        <f>$A299&amp;IF($C299&lt;&gt;"","|"&amp;$C299,"")&amp;IF($D299&lt;&gt;"","|"&amp;$D299,"")&amp;IF($E299&lt;&gt;"","|"&amp;$E299,"")</f>
      </c>
      <c r="G299" s="65" t="n">
        <v>19</v>
      </c>
      <c r="H299" s="65" t="str">
        <f>SUM($CJ299,$CW299)</f>
      </c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 t="n">
        <v>0.45398773006135</v>
      </c>
      <c r="AD299" s="62"/>
      <c r="AE299" s="62"/>
      <c r="AF299" s="62" t="n">
        <v>0.54601226993865</v>
      </c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5" t="str">
        <f>ROUND(SUM($CP299,$CV299),0)</f>
      </c>
      <c r="CG299" s="65" t="str">
        <f>ROUND(MAX($CP299,$CV299),0)</f>
      </c>
      <c r="CH299" t="s">
        <v>54</v>
      </c>
      <c r="CI299" s="62"/>
      <c r="CJ299" s="65" t="str">
        <f>IF(SUM($CF299)=0,"",IF(SUM($CF299)=SUM($CG299),SUM($CF299),IF(UPPER($CH299)="MAX",$CG299,IF(UPPER($CH299)="CUSTOM",MIN(MAX(ROUND($CF299+$G299*($CI299),0),$CG299),$CF299),$CF299))))</f>
      </c>
      <c r="CK299" s="65" t="str">
        <f>ROUND(SUMIFS($CW299:$FS299,$CW$14:$FS$14,"*DSD*"),0)</f>
      </c>
      <c r="CL299" s="65" t="str">
        <f>MIN_DSD</f>
      </c>
      <c r="CM299" s="65" t="str">
        <f>COUNTIFS($CW$14:$FS$14,"*DSD*",$CW299:$FS299,"&gt;0")</f>
      </c>
      <c r="CN299"/>
      <c r="CO299" s="62"/>
      <c r="CP299" s="65" t="str">
        <f>IF(SUM($CK299)=0,"",IF(OR(SUM($CK299)=SUM($CL299),AND(SUM($CK299)=ROUND(SUM($G299)*(1-SUM($I299)),0),SUM($CQ299)=0)),SUM($CK299),IF(UPPER($CN299)="MAX",$CL299,IF(UPPER($CN299)="CUSTOM",MIN(MAX(ROUND($CK299+$G299*($CO299),0),$CL299),$CK299),$CK299))))</f>
      </c>
      <c r="CQ299" s="65" t="str">
        <f>ROUND(SUMIFS($CW299:$FS299,$CW$14:$FS$14,"*TA*"),0)</f>
      </c>
      <c r="CR299" s="65" t="str">
        <f>MIN_TA</f>
      </c>
      <c r="CS299" s="65" t="str">
        <f>COUNTIFS($CW$14:$FS$14,"*TA*",$CW299:$FS299,"&gt;0")</f>
      </c>
      <c r="CT299"/>
      <c r="CU299" s="62"/>
      <c r="CV299" s="65" t="str">
        <f>IF(SUM($CQ299)=0,"",IF(OR(SUM($CQ299)=SUM($CR299),AND(SUM($CQ299)=ROUND(SUM($G299)*(1-SUM($I299)),0),SUM($CK299)=0)),SUM($CQ299),IF(UPPER($CT299)="MAX",$CR299,IF(UPPER($CT299)="CUSTOM",MIN(MAX(ROUND($CQ299+$G299*($CU299),0),$CR299),$CQ299),$CQ299))))</f>
      </c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  <c r="DS299" s="65"/>
      <c r="DT299" s="65"/>
      <c r="DU299" s="65"/>
      <c r="DV299" s="65"/>
      <c r="DW299" s="65"/>
      <c r="DX299" s="65"/>
      <c r="DY299" s="65"/>
      <c r="DZ299" s="65"/>
      <c r="EA299" s="65"/>
      <c r="EB299" s="65"/>
      <c r="EC299" s="65"/>
      <c r="ED299" s="65"/>
      <c r="EE299" s="65"/>
      <c r="EF299" s="65"/>
      <c r="EG299" s="65"/>
      <c r="EH299" s="65"/>
      <c r="EI299" s="65"/>
      <c r="EJ299" s="65"/>
      <c r="EK299" s="65"/>
      <c r="EL299" s="65"/>
      <c r="EM299" s="65"/>
      <c r="EN299" s="65"/>
      <c r="EO299" s="65"/>
      <c r="EP299" s="65"/>
      <c r="EQ299" s="65"/>
      <c r="ER299" s="65"/>
      <c r="ES299" s="65"/>
      <c r="ET299" s="65"/>
      <c r="EU299" s="65"/>
      <c r="EV299" s="65"/>
      <c r="EW299" s="65"/>
      <c r="EX299" s="65"/>
      <c r="EY299" s="65"/>
      <c r="EZ299" s="65"/>
      <c r="FA299" s="65"/>
      <c r="FB299" s="65"/>
      <c r="FC299" s="65"/>
      <c r="FD299" s="65"/>
      <c r="FE299" s="65"/>
      <c r="FF299" s="65"/>
      <c r="FG299" s="65"/>
      <c r="FH299" s="65"/>
      <c r="FI299" s="65"/>
      <c r="FJ299" s="65"/>
      <c r="FK299" s="65"/>
      <c r="FL299" s="65"/>
      <c r="FM299" s="65"/>
      <c r="FN299" s="65"/>
      <c r="FO299" s="65"/>
      <c r="FP299" s="65"/>
      <c r="FQ299" s="65"/>
      <c r="FR299" s="65"/>
      <c r="FS299" s="65"/>
    </row>
    <row r="300">
      <c r="A300" t="s">
        <v>150</v>
      </c>
      <c r="B300" t="s">
        <v>130</v>
      </c>
      <c r="C300" t="s">
        <v>114</v>
      </c>
      <c r="D300" t="s">
        <v>100</v>
      </c>
      <c r="E300"/>
      <c r="F300" t="str">
        <f>$A300&amp;IF($C300&lt;&gt;"","|"&amp;$C300,"")&amp;IF($D300&lt;&gt;"","|"&amp;$D300,"")&amp;IF($E300&lt;&gt;"","|"&amp;$E300,"")</f>
      </c>
      <c r="G300" s="65" t="n">
        <v>1</v>
      </c>
      <c r="H300" s="65" t="str">
        <f>SUM($CJ300,$CW300)</f>
      </c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 t="n">
        <v>0.45141065830721</v>
      </c>
      <c r="AD300" s="62"/>
      <c r="AE300" s="62"/>
      <c r="AF300" s="62" t="n">
        <v>0.54858934169279</v>
      </c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5" t="str">
        <f>ROUND(SUM($CP300,$CV300),0)</f>
      </c>
      <c r="CG300" s="65" t="str">
        <f>ROUND(MAX($CP300,$CV300),0)</f>
      </c>
      <c r="CH300" t="s">
        <v>54</v>
      </c>
      <c r="CI300" s="62"/>
      <c r="CJ300" s="65" t="str">
        <f>IF(SUM($CF300)=0,"",IF(SUM($CF300)=SUM($CG300),SUM($CF300),IF(UPPER($CH300)="MAX",$CG300,IF(UPPER($CH300)="CUSTOM",MIN(MAX(ROUND($CF300+$G300*($CI300),0),$CG300),$CF300),$CF300))))</f>
      </c>
      <c r="CK300" s="65" t="str">
        <f>ROUND(SUMIFS($CW300:$FS300,$CW$14:$FS$14,"*DSD*"),0)</f>
      </c>
      <c r="CL300" s="65" t="str">
        <f>MIN_DSD</f>
      </c>
      <c r="CM300" s="65" t="str">
        <f>COUNTIFS($CW$14:$FS$14,"*DSD*",$CW300:$FS300,"&gt;0")</f>
      </c>
      <c r="CN300"/>
      <c r="CO300" s="62"/>
      <c r="CP300" s="65" t="str">
        <f>IF(SUM($CK300)=0,"",IF(OR(SUM($CK300)=SUM($CL300),AND(SUM($CK300)=ROUND(SUM($G300)*(1-SUM($I300)),0),SUM($CQ300)=0)),SUM($CK300),IF(UPPER($CN300)="MAX",$CL300,IF(UPPER($CN300)="CUSTOM",MIN(MAX(ROUND($CK300+$G300*($CO300),0),$CL300),$CK300),$CK300))))</f>
      </c>
      <c r="CQ300" s="65" t="str">
        <f>ROUND(SUMIFS($CW300:$FS300,$CW$14:$FS$14,"*TA*"),0)</f>
      </c>
      <c r="CR300" s="65" t="str">
        <f>MIN_TA</f>
      </c>
      <c r="CS300" s="65" t="str">
        <f>COUNTIFS($CW$14:$FS$14,"*TA*",$CW300:$FS300,"&gt;0")</f>
      </c>
      <c r="CT300"/>
      <c r="CU300" s="62"/>
      <c r="CV300" s="65" t="str">
        <f>IF(SUM($CQ300)=0,"",IF(OR(SUM($CQ300)=SUM($CR300),AND(SUM($CQ300)=ROUND(SUM($G300)*(1-SUM($I300)),0),SUM($CK300)=0)),SUM($CQ300),IF(UPPER($CT300)="MAX",$CR300,IF(UPPER($CT300)="CUSTOM",MIN(MAX(ROUND($CQ300+$G300*($CU300),0),$CR300),$CQ300),$CQ300))))</f>
      </c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  <c r="DR300" s="65"/>
      <c r="DS300" s="65"/>
      <c r="DT300" s="65"/>
      <c r="DU300" s="65"/>
      <c r="DV300" s="65"/>
      <c r="DW300" s="65"/>
      <c r="DX300" s="65"/>
      <c r="DY300" s="65"/>
      <c r="DZ300" s="65"/>
      <c r="EA300" s="65"/>
      <c r="EB300" s="65"/>
      <c r="EC300" s="65"/>
      <c r="ED300" s="65"/>
      <c r="EE300" s="65"/>
      <c r="EF300" s="65"/>
      <c r="EG300" s="65"/>
      <c r="EH300" s="65"/>
      <c r="EI300" s="65"/>
      <c r="EJ300" s="65"/>
      <c r="EK300" s="65"/>
      <c r="EL300" s="65"/>
      <c r="EM300" s="65"/>
      <c r="EN300" s="65"/>
      <c r="EO300" s="65"/>
      <c r="EP300" s="65"/>
      <c r="EQ300" s="65"/>
      <c r="ER300" s="65"/>
      <c r="ES300" s="65"/>
      <c r="ET300" s="65"/>
      <c r="EU300" s="65"/>
      <c r="EV300" s="65"/>
      <c r="EW300" s="65"/>
      <c r="EX300" s="65"/>
      <c r="EY300" s="65"/>
      <c r="EZ300" s="65"/>
      <c r="FA300" s="65"/>
      <c r="FB300" s="65"/>
      <c r="FC300" s="65"/>
      <c r="FD300" s="65"/>
      <c r="FE300" s="65"/>
      <c r="FF300" s="65"/>
      <c r="FG300" s="65"/>
      <c r="FH300" s="65"/>
      <c r="FI300" s="65"/>
      <c r="FJ300" s="65"/>
      <c r="FK300" s="65"/>
      <c r="FL300" s="65"/>
      <c r="FM300" s="65"/>
      <c r="FN300" s="65"/>
      <c r="FO300" s="65"/>
      <c r="FP300" s="65"/>
      <c r="FQ300" s="65"/>
      <c r="FR300" s="65"/>
      <c r="FS300" s="65"/>
    </row>
    <row r="301">
      <c r="A301" t="s">
        <v>151</v>
      </c>
      <c r="B301" t="s">
        <v>97</v>
      </c>
      <c r="C301" t="s">
        <v>98</v>
      </c>
      <c r="D301" t="s">
        <v>99</v>
      </c>
      <c r="E301"/>
      <c r="F301" t="str">
        <f>$A301&amp;IF($C301&lt;&gt;"","|"&amp;$C301,"")&amp;IF($D301&lt;&gt;"","|"&amp;$D301,"")&amp;IF($E301&lt;&gt;"","|"&amp;$E301,"")</f>
      </c>
      <c r="G301" s="65" t="n">
        <v>7</v>
      </c>
      <c r="H301" s="65" t="str">
        <f>SUM($CJ301,$CW301)</f>
      </c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 t="n">
        <v>1</v>
      </c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5" t="str">
        <f>ROUND(SUM($CP301,$CV301),0)</f>
      </c>
      <c r="CG301" s="65" t="str">
        <f>ROUND(MAX($CP301,$CV301),0)</f>
      </c>
      <c r="CH301"/>
      <c r="CI301" s="62"/>
      <c r="CJ301" s="65" t="str">
        <f>IF(SUM($CF301)=0,"",IF(SUM($CF301)=SUM($CG301),SUM($CF301),IF(UPPER($CH301)="MAX",$CG301,IF(UPPER($CH301)="CUSTOM",MIN(MAX(ROUND($CF301+$G301*($CI301),0),$CG301),$CF301),$CF301))))</f>
      </c>
      <c r="CK301" s="65" t="str">
        <f>ROUND(SUMIFS($CW301:$FS301,$CW$14:$FS$14,"*DSD*"),0)</f>
      </c>
      <c r="CL301" s="65" t="str">
        <f>MIN_DSD</f>
      </c>
      <c r="CM301" s="65" t="str">
        <f>COUNTIFS($CW$14:$FS$14,"*DSD*",$CW301:$FS301,"&gt;0")</f>
      </c>
      <c r="CN301"/>
      <c r="CO301" s="62"/>
      <c r="CP301" s="65" t="str">
        <f>IF(SUM($CK301)=0,"",IF(OR(SUM($CK301)=SUM($CL301),AND(SUM($CK301)=ROUND(SUM($G301)*(1-SUM($I301)),0),SUM($CQ301)=0)),SUM($CK301),IF(UPPER($CN301)="MAX",$CL301,IF(UPPER($CN301)="CUSTOM",MIN(MAX(ROUND($CK301+$G301*($CO301),0),$CL301),$CK301),$CK301))))</f>
      </c>
      <c r="CQ301" s="65" t="str">
        <f>ROUND(SUMIFS($CW301:$FS301,$CW$14:$FS$14,"*TA*"),0)</f>
      </c>
      <c r="CR301" s="65" t="str">
        <f>MIN_TA</f>
      </c>
      <c r="CS301" s="65" t="str">
        <f>COUNTIFS($CW$14:$FS$14,"*TA*",$CW301:$FS301,"&gt;0")</f>
      </c>
      <c r="CT301"/>
      <c r="CU301" s="62"/>
      <c r="CV301" s="65" t="str">
        <f>IF(SUM($CQ301)=0,"",IF(OR(SUM($CQ301)=SUM($CR301),AND(SUM($CQ301)=ROUND(SUM($G301)*(1-SUM($I301)),0),SUM($CK301)=0)),SUM($CQ301),IF(UPPER($CT301)="MAX",$CR301,IF(UPPER($CT301)="CUSTOM",MIN(MAX(ROUND($CQ301+$G301*($CU301),0),$CR301),$CQ301),$CQ301))))</f>
      </c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/>
      <c r="DK301" s="65"/>
      <c r="DL301" s="65"/>
      <c r="DM301" s="65"/>
      <c r="DN301" s="65"/>
      <c r="DO301" s="65"/>
      <c r="DP301" s="65"/>
      <c r="DQ301" s="65"/>
      <c r="DR301" s="65"/>
      <c r="DS301" s="65"/>
      <c r="DT301" s="65"/>
      <c r="DU301" s="65"/>
      <c r="DV301" s="65"/>
      <c r="DW301" s="65"/>
      <c r="DX301" s="65"/>
      <c r="DY301" s="65"/>
      <c r="DZ301" s="65"/>
      <c r="EA301" s="65"/>
      <c r="EB301" s="65"/>
      <c r="EC301" s="65"/>
      <c r="ED301" s="65"/>
      <c r="EE301" s="65"/>
      <c r="EF301" s="65"/>
      <c r="EG301" s="65"/>
      <c r="EH301" s="65"/>
      <c r="EI301" s="65"/>
      <c r="EJ301" s="65"/>
      <c r="EK301" s="65"/>
      <c r="EL301" s="65"/>
      <c r="EM301" s="65"/>
      <c r="EN301" s="65"/>
      <c r="EO301" s="65"/>
      <c r="EP301" s="65"/>
      <c r="EQ301" s="65"/>
      <c r="ER301" s="65"/>
      <c r="ES301" s="65"/>
      <c r="ET301" s="65"/>
      <c r="EU301" s="65"/>
      <c r="EV301" s="65"/>
      <c r="EW301" s="65"/>
      <c r="EX301" s="65"/>
      <c r="EY301" s="65"/>
      <c r="EZ301" s="65"/>
      <c r="FA301" s="65"/>
      <c r="FB301" s="65"/>
      <c r="FC301" s="65"/>
      <c r="FD301" s="65"/>
      <c r="FE301" s="65"/>
      <c r="FF301" s="65"/>
      <c r="FG301" s="65"/>
      <c r="FH301" s="65"/>
      <c r="FI301" s="65"/>
      <c r="FJ301" s="65"/>
      <c r="FK301" s="65"/>
      <c r="FL301" s="65"/>
      <c r="FM301" s="65"/>
      <c r="FN301" s="65"/>
      <c r="FO301" s="65"/>
      <c r="FP301" s="65"/>
      <c r="FQ301" s="65"/>
      <c r="FR301" s="65"/>
      <c r="FS301" s="65"/>
    </row>
    <row r="302">
      <c r="A302" t="s">
        <v>151</v>
      </c>
      <c r="B302" t="s">
        <v>97</v>
      </c>
      <c r="C302" t="s">
        <v>98</v>
      </c>
      <c r="D302" t="s">
        <v>100</v>
      </c>
      <c r="E302"/>
      <c r="F302" t="str">
        <f>$A302&amp;IF($C302&lt;&gt;"","|"&amp;$C302,"")&amp;IF($D302&lt;&gt;"","|"&amp;$D302,"")&amp;IF($E302&lt;&gt;"","|"&amp;$E302,"")</f>
      </c>
      <c r="G302" s="65" t="n">
        <v>4</v>
      </c>
      <c r="H302" s="65" t="str">
        <f>SUM($CJ302,$CW302)</f>
      </c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 t="n">
        <v>1</v>
      </c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5" t="str">
        <f>ROUND(SUM($CP302,$CV302),0)</f>
      </c>
      <c r="CG302" s="65" t="str">
        <f>ROUND(MAX($CP302,$CV302),0)</f>
      </c>
      <c r="CH302"/>
      <c r="CI302" s="62"/>
      <c r="CJ302" s="65" t="str">
        <f>IF(SUM($CF302)=0,"",IF(SUM($CF302)=SUM($CG302),SUM($CF302),IF(UPPER($CH302)="MAX",$CG302,IF(UPPER($CH302)="CUSTOM",MIN(MAX(ROUND($CF302+$G302*($CI302),0),$CG302),$CF302),$CF302))))</f>
      </c>
      <c r="CK302" s="65" t="str">
        <f>ROUND(SUMIFS($CW302:$FS302,$CW$14:$FS$14,"*DSD*"),0)</f>
      </c>
      <c r="CL302" s="65" t="str">
        <f>MIN_DSD</f>
      </c>
      <c r="CM302" s="65" t="str">
        <f>COUNTIFS($CW$14:$FS$14,"*DSD*",$CW302:$FS302,"&gt;0")</f>
      </c>
      <c r="CN302"/>
      <c r="CO302" s="62"/>
      <c r="CP302" s="65" t="str">
        <f>IF(SUM($CK302)=0,"",IF(OR(SUM($CK302)=SUM($CL302),AND(SUM($CK302)=ROUND(SUM($G302)*(1-SUM($I302)),0),SUM($CQ302)=0)),SUM($CK302),IF(UPPER($CN302)="MAX",$CL302,IF(UPPER($CN302)="CUSTOM",MIN(MAX(ROUND($CK302+$G302*($CO302),0),$CL302),$CK302),$CK302))))</f>
      </c>
      <c r="CQ302" s="65" t="str">
        <f>ROUND(SUMIFS($CW302:$FS302,$CW$14:$FS$14,"*TA*"),0)</f>
      </c>
      <c r="CR302" s="65" t="str">
        <f>MIN_TA</f>
      </c>
      <c r="CS302" s="65" t="str">
        <f>COUNTIFS($CW$14:$FS$14,"*TA*",$CW302:$FS302,"&gt;0")</f>
      </c>
      <c r="CT302"/>
      <c r="CU302" s="62"/>
      <c r="CV302" s="65" t="str">
        <f>IF(SUM($CQ302)=0,"",IF(OR(SUM($CQ302)=SUM($CR302),AND(SUM($CQ302)=ROUND(SUM($G302)*(1-SUM($I302)),0),SUM($CK302)=0)),SUM($CQ302),IF(UPPER($CT302)="MAX",$CR302,IF(UPPER($CT302)="CUSTOM",MIN(MAX(ROUND($CQ302+$G302*($CU302),0),$CR302),$CQ302),$CQ302))))</f>
      </c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</row>
    <row r="303">
      <c r="A303" t="s">
        <v>151</v>
      </c>
      <c r="B303" t="s">
        <v>102</v>
      </c>
      <c r="C303" t="s">
        <v>103</v>
      </c>
      <c r="D303" t="s">
        <v>99</v>
      </c>
      <c r="E303"/>
      <c r="F303" t="str">
        <f>$A303&amp;IF($C303&lt;&gt;"","|"&amp;$C303,"")&amp;IF($D303&lt;&gt;"","|"&amp;$D303,"")&amp;IF($E303&lt;&gt;"","|"&amp;$E303,"")</f>
      </c>
      <c r="G303" s="65" t="n">
        <v>5</v>
      </c>
      <c r="H303" s="65" t="str">
        <f>SUM($CJ303,$CW303)</f>
      </c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 t="n">
        <v>0.111111111111111</v>
      </c>
      <c r="AD303" s="62"/>
      <c r="AE303" s="62"/>
      <c r="AF303" s="62" t="n">
        <v>0.888888888888889</v>
      </c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5" t="str">
        <f>ROUND(SUM($CP303,$CV303),0)</f>
      </c>
      <c r="CG303" s="65" t="str">
        <f>ROUND(MAX($CP303,$CV303),0)</f>
      </c>
      <c r="CH303" t="s">
        <v>54</v>
      </c>
      <c r="CI303" s="62"/>
      <c r="CJ303" s="65" t="str">
        <f>IF(SUM($CF303)=0,"",IF(SUM($CF303)=SUM($CG303),SUM($CF303),IF(UPPER($CH303)="MAX",$CG303,IF(UPPER($CH303)="CUSTOM",MIN(MAX(ROUND($CF303+$G303*($CI303),0),$CG303),$CF303),$CF303))))</f>
      </c>
      <c r="CK303" s="65" t="str">
        <f>ROUND(SUMIFS($CW303:$FS303,$CW$14:$FS$14,"*DSD*"),0)</f>
      </c>
      <c r="CL303" s="65" t="str">
        <f>MIN_DSD</f>
      </c>
      <c r="CM303" s="65" t="str">
        <f>COUNTIFS($CW$14:$FS$14,"*DSD*",$CW303:$FS303,"&gt;0")</f>
      </c>
      <c r="CN303"/>
      <c r="CO303" s="62"/>
      <c r="CP303" s="65" t="str">
        <f>IF(SUM($CK303)=0,"",IF(OR(SUM($CK303)=SUM($CL303),AND(SUM($CK303)=ROUND(SUM($G303)*(1-SUM($I303)),0),SUM($CQ303)=0)),SUM($CK303),IF(UPPER($CN303)="MAX",$CL303,IF(UPPER($CN303)="CUSTOM",MIN(MAX(ROUND($CK303+$G303*($CO303),0),$CL303),$CK303),$CK303))))</f>
      </c>
      <c r="CQ303" s="65" t="str">
        <f>ROUND(SUMIFS($CW303:$FS303,$CW$14:$FS$14,"*TA*"),0)</f>
      </c>
      <c r="CR303" s="65" t="str">
        <f>MIN_TA</f>
      </c>
      <c r="CS303" s="65" t="str">
        <f>COUNTIFS($CW$14:$FS$14,"*TA*",$CW303:$FS303,"&gt;0")</f>
      </c>
      <c r="CT303"/>
      <c r="CU303" s="62"/>
      <c r="CV303" s="65" t="str">
        <f>IF(SUM($CQ303)=0,"",IF(OR(SUM($CQ303)=SUM($CR303),AND(SUM($CQ303)=ROUND(SUM($G303)*(1-SUM($I303)),0),SUM($CK303)=0)),SUM($CQ303),IF(UPPER($CT303)="MAX",$CR303,IF(UPPER($CT303)="CUSTOM",MIN(MAX(ROUND($CQ303+$G303*($CU303),0),$CR303),$CQ303),$CQ303))))</f>
      </c>
      <c r="CW303" s="65"/>
      <c r="CX303" s="65"/>
      <c r="CY303" s="65"/>
      <c r="CZ303" s="65"/>
      <c r="DA303" s="65"/>
      <c r="DB303" s="65"/>
      <c r="DC303" s="65"/>
      <c r="DD303" s="65"/>
      <c r="DE303" s="65"/>
      <c r="DF303" s="65"/>
      <c r="DG303" s="65"/>
      <c r="DH303" s="65"/>
      <c r="DI303" s="65"/>
      <c r="DJ303" s="65"/>
      <c r="DK303" s="65"/>
      <c r="DL303" s="65"/>
      <c r="DM303" s="65"/>
      <c r="DN303" s="65"/>
      <c r="DO303" s="65"/>
      <c r="DP303" s="65"/>
      <c r="DQ303" s="65"/>
      <c r="DR303" s="65"/>
      <c r="DS303" s="65"/>
      <c r="DT303" s="65"/>
      <c r="DU303" s="65"/>
      <c r="DV303" s="65"/>
      <c r="DW303" s="65"/>
      <c r="DX303" s="65"/>
      <c r="DY303" s="65"/>
      <c r="DZ303" s="65"/>
      <c r="EA303" s="65"/>
      <c r="EB303" s="65"/>
      <c r="EC303" s="65"/>
      <c r="ED303" s="65"/>
      <c r="EE303" s="65"/>
      <c r="EF303" s="65"/>
      <c r="EG303" s="65"/>
      <c r="EH303" s="65"/>
      <c r="EI303" s="65"/>
      <c r="EJ303" s="65"/>
      <c r="EK303" s="65"/>
      <c r="EL303" s="65"/>
      <c r="EM303" s="65"/>
      <c r="EN303" s="65"/>
      <c r="EO303" s="65"/>
      <c r="EP303" s="65"/>
      <c r="EQ303" s="65"/>
      <c r="ER303" s="65"/>
      <c r="ES303" s="65"/>
      <c r="ET303" s="65"/>
      <c r="EU303" s="65"/>
      <c r="EV303" s="65"/>
      <c r="EW303" s="65"/>
      <c r="EX303" s="65"/>
      <c r="EY303" s="65"/>
      <c r="EZ303" s="65"/>
      <c r="FA303" s="65"/>
      <c r="FB303" s="65"/>
      <c r="FC303" s="65"/>
      <c r="FD303" s="65"/>
      <c r="FE303" s="65"/>
      <c r="FF303" s="65"/>
      <c r="FG303" s="65"/>
      <c r="FH303" s="65"/>
      <c r="FI303" s="65"/>
      <c r="FJ303" s="65"/>
      <c r="FK303" s="65"/>
      <c r="FL303" s="65"/>
      <c r="FM303" s="65"/>
      <c r="FN303" s="65"/>
      <c r="FO303" s="65"/>
      <c r="FP303" s="65"/>
      <c r="FQ303" s="65"/>
      <c r="FR303" s="65"/>
      <c r="FS303" s="65"/>
    </row>
    <row r="304">
      <c r="A304" t="s">
        <v>151</v>
      </c>
      <c r="B304" t="s">
        <v>109</v>
      </c>
      <c r="C304" t="s">
        <v>103</v>
      </c>
      <c r="D304" t="s">
        <v>99</v>
      </c>
      <c r="E304"/>
      <c r="F304" t="str">
        <f>$A304&amp;IF($C304&lt;&gt;"","|"&amp;$C304,"")&amp;IF($D304&lt;&gt;"","|"&amp;$D304,"")&amp;IF($E304&lt;&gt;"","|"&amp;$E304,"")</f>
      </c>
      <c r="G304" s="65" t="n">
        <v>5</v>
      </c>
      <c r="H304" s="65" t="str">
        <f>SUM($CJ304,$CW304)</f>
      </c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 t="n">
        <v>0.107142857142857</v>
      </c>
      <c r="AD304" s="62"/>
      <c r="AE304" s="62"/>
      <c r="AF304" s="62" t="n">
        <v>0.892857142857143</v>
      </c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5" t="str">
        <f>ROUND(SUM($CP304,$CV304),0)</f>
      </c>
      <c r="CG304" s="65" t="str">
        <f>ROUND(MAX($CP304,$CV304),0)</f>
      </c>
      <c r="CH304" t="s">
        <v>54</v>
      </c>
      <c r="CI304" s="62"/>
      <c r="CJ304" s="65" t="str">
        <f>IF(SUM($CF304)=0,"",IF(SUM($CF304)=SUM($CG304),SUM($CF304),IF(UPPER($CH304)="MAX",$CG304,IF(UPPER($CH304)="CUSTOM",MIN(MAX(ROUND($CF304+$G304*($CI304),0),$CG304),$CF304),$CF304))))</f>
      </c>
      <c r="CK304" s="65" t="str">
        <f>ROUND(SUMIFS($CW304:$FS304,$CW$14:$FS$14,"*DSD*"),0)</f>
      </c>
      <c r="CL304" s="65" t="str">
        <f>MIN_DSD</f>
      </c>
      <c r="CM304" s="65" t="str">
        <f>COUNTIFS($CW$14:$FS$14,"*DSD*",$CW304:$FS304,"&gt;0")</f>
      </c>
      <c r="CN304"/>
      <c r="CO304" s="62"/>
      <c r="CP304" s="65" t="str">
        <f>IF(SUM($CK304)=0,"",IF(OR(SUM($CK304)=SUM($CL304),AND(SUM($CK304)=ROUND(SUM($G304)*(1-SUM($I304)),0),SUM($CQ304)=0)),SUM($CK304),IF(UPPER($CN304)="MAX",$CL304,IF(UPPER($CN304)="CUSTOM",MIN(MAX(ROUND($CK304+$G304*($CO304),0),$CL304),$CK304),$CK304))))</f>
      </c>
      <c r="CQ304" s="65" t="str">
        <f>ROUND(SUMIFS($CW304:$FS304,$CW$14:$FS$14,"*TA*"),0)</f>
      </c>
      <c r="CR304" s="65" t="str">
        <f>MIN_TA</f>
      </c>
      <c r="CS304" s="65" t="str">
        <f>COUNTIFS($CW$14:$FS$14,"*TA*",$CW304:$FS304,"&gt;0")</f>
      </c>
      <c r="CT304"/>
      <c r="CU304" s="62"/>
      <c r="CV304" s="65" t="str">
        <f>IF(SUM($CQ304)=0,"",IF(OR(SUM($CQ304)=SUM($CR304),AND(SUM($CQ304)=ROUND(SUM($G304)*(1-SUM($I304)),0),SUM($CK304)=0)),SUM($CQ304),IF(UPPER($CT304)="MAX",$CR304,IF(UPPER($CT304)="CUSTOM",MIN(MAX(ROUND($CQ304+$G304*($CU304),0),$CR304),$CQ304),$CQ304))))</f>
      </c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U304" s="65"/>
      <c r="EV304" s="65"/>
      <c r="EW304" s="65"/>
      <c r="EX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</row>
    <row r="305">
      <c r="A305" t="s">
        <v>151</v>
      </c>
      <c r="B305" t="s">
        <v>111</v>
      </c>
      <c r="C305" t="s">
        <v>103</v>
      </c>
      <c r="D305" t="s">
        <v>99</v>
      </c>
      <c r="E305"/>
      <c r="F305" t="str">
        <f>$A305&amp;IF($C305&lt;&gt;"","|"&amp;$C305,"")&amp;IF($D305&lt;&gt;"","|"&amp;$D305,"")&amp;IF($E305&lt;&gt;"","|"&amp;$E305,"")</f>
      </c>
      <c r="G305" s="65" t="n">
        <v>5</v>
      </c>
      <c r="H305" s="65" t="str">
        <f>SUM($CJ305,$CW305)</f>
      </c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 t="n">
        <v>0.111111111111111</v>
      </c>
      <c r="AD305" s="62"/>
      <c r="AE305" s="62"/>
      <c r="AF305" s="62" t="n">
        <v>0.888888888888889</v>
      </c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5" t="str">
        <f>ROUND(SUM($CP305,$CV305),0)</f>
      </c>
      <c r="CG305" s="65" t="str">
        <f>ROUND(MAX($CP305,$CV305),0)</f>
      </c>
      <c r="CH305" t="s">
        <v>54</v>
      </c>
      <c r="CI305" s="62"/>
      <c r="CJ305" s="65" t="str">
        <f>IF(SUM($CF305)=0,"",IF(SUM($CF305)=SUM($CG305),SUM($CF305),IF(UPPER($CH305)="MAX",$CG305,IF(UPPER($CH305)="CUSTOM",MIN(MAX(ROUND($CF305+$G305*($CI305),0),$CG305),$CF305),$CF305))))</f>
      </c>
      <c r="CK305" s="65" t="str">
        <f>ROUND(SUMIFS($CW305:$FS305,$CW$14:$FS$14,"*DSD*"),0)</f>
      </c>
      <c r="CL305" s="65" t="str">
        <f>MIN_DSD</f>
      </c>
      <c r="CM305" s="65" t="str">
        <f>COUNTIFS($CW$14:$FS$14,"*DSD*",$CW305:$FS305,"&gt;0")</f>
      </c>
      <c r="CN305"/>
      <c r="CO305" s="62"/>
      <c r="CP305" s="65" t="str">
        <f>IF(SUM($CK305)=0,"",IF(OR(SUM($CK305)=SUM($CL305),AND(SUM($CK305)=ROUND(SUM($G305)*(1-SUM($I305)),0),SUM($CQ305)=0)),SUM($CK305),IF(UPPER($CN305)="MAX",$CL305,IF(UPPER($CN305)="CUSTOM",MIN(MAX(ROUND($CK305+$G305*($CO305),0),$CL305),$CK305),$CK305))))</f>
      </c>
      <c r="CQ305" s="65" t="str">
        <f>ROUND(SUMIFS($CW305:$FS305,$CW$14:$FS$14,"*TA*"),0)</f>
      </c>
      <c r="CR305" s="65" t="str">
        <f>MIN_TA</f>
      </c>
      <c r="CS305" s="65" t="str">
        <f>COUNTIFS($CW$14:$FS$14,"*TA*",$CW305:$FS305,"&gt;0")</f>
      </c>
      <c r="CT305"/>
      <c r="CU305" s="62"/>
      <c r="CV305" s="65" t="str">
        <f>IF(SUM($CQ305)=0,"",IF(OR(SUM($CQ305)=SUM($CR305),AND(SUM($CQ305)=ROUND(SUM($G305)*(1-SUM($I305)),0),SUM($CK305)=0)),SUM($CQ305),IF(UPPER($CT305)="MAX",$CR305,IF(UPPER($CT305)="CUSTOM",MIN(MAX(ROUND($CQ305+$G305*($CU305),0),$CR305),$CQ305),$CQ305))))</f>
      </c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U305" s="65"/>
      <c r="EV305" s="65"/>
      <c r="EW305" s="65"/>
      <c r="EX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</row>
    <row r="306">
      <c r="A306" t="s">
        <v>151</v>
      </c>
      <c r="B306" t="s">
        <v>113</v>
      </c>
      <c r="C306" t="s">
        <v>114</v>
      </c>
      <c r="D306" t="s">
        <v>99</v>
      </c>
      <c r="E306"/>
      <c r="F306" t="str">
        <f>$A306&amp;IF($C306&lt;&gt;"","|"&amp;$C306,"")&amp;IF($D306&lt;&gt;"","|"&amp;$D306,"")&amp;IF($E306&lt;&gt;"","|"&amp;$E306,"")</f>
      </c>
      <c r="G306" s="65" t="n">
        <v>1</v>
      </c>
      <c r="H306" s="65" t="str">
        <f>SUM($CJ306,$CW306)</f>
      </c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5" t="str">
        <f>ROUND(SUM($CP306,$CV306),0)</f>
      </c>
      <c r="CG306" s="65" t="str">
        <f>ROUND(MAX($CP306,$CV306),0)</f>
      </c>
      <c r="CH306"/>
      <c r="CI306" s="62"/>
      <c r="CJ306" s="65" t="str">
        <f>IF(SUM($CF306)=0,"",IF(SUM($CF306)=SUM($CG306),SUM($CF306),IF(UPPER($CH306)="MAX",$CG306,IF(UPPER($CH306)="CUSTOM",MIN(MAX(ROUND($CF306+$G306*($CI306),0),$CG306),$CF306),$CF306))))</f>
      </c>
      <c r="CK306" s="65" t="str">
        <f>ROUND(SUMIFS($CW306:$FS306,$CW$14:$FS$14,"*DSD*"),0)</f>
      </c>
      <c r="CL306" s="65" t="str">
        <f>MIN_DSD</f>
      </c>
      <c r="CM306" s="65" t="str">
        <f>COUNTIFS($CW$14:$FS$14,"*DSD*",$CW306:$FS306,"&gt;0")</f>
      </c>
      <c r="CN306"/>
      <c r="CO306" s="62"/>
      <c r="CP306" s="65" t="str">
        <f>IF(SUM($CK306)=0,"",IF(OR(SUM($CK306)=SUM($CL306),AND(SUM($CK306)=ROUND(SUM($G306)*(1-SUM($I306)),0),SUM($CQ306)=0)),SUM($CK306),IF(UPPER($CN306)="MAX",$CL306,IF(UPPER($CN306)="CUSTOM",MIN(MAX(ROUND($CK306+$G306*($CO306),0),$CL306),$CK306),$CK306))))</f>
      </c>
      <c r="CQ306" s="65" t="str">
        <f>ROUND(SUMIFS($CW306:$FS306,$CW$14:$FS$14,"*TA*"),0)</f>
      </c>
      <c r="CR306" s="65" t="str">
        <f>MIN_TA</f>
      </c>
      <c r="CS306" s="65" t="str">
        <f>COUNTIFS($CW$14:$FS$14,"*TA*",$CW306:$FS306,"&gt;0")</f>
      </c>
      <c r="CT306"/>
      <c r="CU306" s="62"/>
      <c r="CV306" s="65" t="str">
        <f>IF(SUM($CQ306)=0,"",IF(OR(SUM($CQ306)=SUM($CR306),AND(SUM($CQ306)=ROUND(SUM($G306)*(1-SUM($I306)),0),SUM($CK306)=0)),SUM($CQ306),IF(UPPER($CT306)="MAX",$CR306,IF(UPPER($CT306)="CUSTOM",MIN(MAX(ROUND($CQ306+$G306*($CU306),0),$CR306),$CQ306),$CQ306))))</f>
      </c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  <c r="DS306" s="65"/>
      <c r="DT306" s="65"/>
      <c r="DU306" s="65"/>
      <c r="DV306" s="65"/>
      <c r="DW306" s="65"/>
      <c r="DX306" s="65"/>
      <c r="DY306" s="65"/>
      <c r="DZ306" s="65"/>
      <c r="EA306" s="65"/>
      <c r="EB306" s="65"/>
      <c r="EC306" s="65"/>
      <c r="ED306" s="65"/>
      <c r="EE306" s="65"/>
      <c r="EF306" s="65"/>
      <c r="EG306" s="65"/>
      <c r="EH306" s="65"/>
      <c r="EI306" s="65"/>
      <c r="EJ306" s="65"/>
      <c r="EK306" s="65"/>
      <c r="EL306" s="65"/>
      <c r="EM306" s="65"/>
      <c r="EN306" s="65"/>
      <c r="EO306" s="65"/>
      <c r="EP306" s="65"/>
      <c r="EQ306" s="65"/>
      <c r="ER306" s="65"/>
      <c r="ES306" s="65"/>
      <c r="ET306" s="65"/>
      <c r="EU306" s="65"/>
      <c r="EV306" s="65"/>
      <c r="EW306" s="65"/>
      <c r="EX306" s="65"/>
      <c r="EY306" s="65"/>
      <c r="EZ306" s="65"/>
      <c r="FA306" s="65"/>
      <c r="FB306" s="65"/>
      <c r="FC306" s="65"/>
      <c r="FD306" s="65"/>
      <c r="FE306" s="65"/>
      <c r="FF306" s="65"/>
      <c r="FG306" s="65"/>
      <c r="FH306" s="65"/>
      <c r="FI306" s="65"/>
      <c r="FJ306" s="65"/>
      <c r="FK306" s="65"/>
      <c r="FL306" s="65"/>
      <c r="FM306" s="65"/>
      <c r="FN306" s="65"/>
      <c r="FO306" s="65"/>
      <c r="FP306" s="65"/>
      <c r="FQ306" s="65"/>
      <c r="FR306" s="65"/>
      <c r="FS306" s="65"/>
    </row>
    <row r="307">
      <c r="A307" t="s">
        <v>151</v>
      </c>
      <c r="B307" t="s">
        <v>116</v>
      </c>
      <c r="C307" t="s">
        <v>114</v>
      </c>
      <c r="D307" t="s">
        <v>99</v>
      </c>
      <c r="E307"/>
      <c r="F307" t="str">
        <f>$A307&amp;IF($C307&lt;&gt;"","|"&amp;$C307,"")&amp;IF($D307&lt;&gt;"","|"&amp;$D307,"")&amp;IF($E307&lt;&gt;"","|"&amp;$E307,"")</f>
      </c>
      <c r="G307" s="65" t="n">
        <v>1</v>
      </c>
      <c r="H307" s="65" t="str">
        <f>SUM($CJ307,$CW307)</f>
      </c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5" t="str">
        <f>ROUND(SUM($CP307,$CV307),0)</f>
      </c>
      <c r="CG307" s="65" t="str">
        <f>ROUND(MAX($CP307,$CV307),0)</f>
      </c>
      <c r="CH307"/>
      <c r="CI307" s="62"/>
      <c r="CJ307" s="65" t="str">
        <f>IF(SUM($CF307)=0,"",IF(SUM($CF307)=SUM($CG307),SUM($CF307),IF(UPPER($CH307)="MAX",$CG307,IF(UPPER($CH307)="CUSTOM",MIN(MAX(ROUND($CF307+$G307*($CI307),0),$CG307),$CF307),$CF307))))</f>
      </c>
      <c r="CK307" s="65" t="str">
        <f>ROUND(SUMIFS($CW307:$FS307,$CW$14:$FS$14,"*DSD*"),0)</f>
      </c>
      <c r="CL307" s="65" t="str">
        <f>MIN_DSD</f>
      </c>
      <c r="CM307" s="65" t="str">
        <f>COUNTIFS($CW$14:$FS$14,"*DSD*",$CW307:$FS307,"&gt;0")</f>
      </c>
      <c r="CN307"/>
      <c r="CO307" s="62"/>
      <c r="CP307" s="65" t="str">
        <f>IF(SUM($CK307)=0,"",IF(OR(SUM($CK307)=SUM($CL307),AND(SUM($CK307)=ROUND(SUM($G307)*(1-SUM($I307)),0),SUM($CQ307)=0)),SUM($CK307),IF(UPPER($CN307)="MAX",$CL307,IF(UPPER($CN307)="CUSTOM",MIN(MAX(ROUND($CK307+$G307*($CO307),0),$CL307),$CK307),$CK307))))</f>
      </c>
      <c r="CQ307" s="65" t="str">
        <f>ROUND(SUMIFS($CW307:$FS307,$CW$14:$FS$14,"*TA*"),0)</f>
      </c>
      <c r="CR307" s="65" t="str">
        <f>MIN_TA</f>
      </c>
      <c r="CS307" s="65" t="str">
        <f>COUNTIFS($CW$14:$FS$14,"*TA*",$CW307:$FS307,"&gt;0")</f>
      </c>
      <c r="CT307"/>
      <c r="CU307" s="62"/>
      <c r="CV307" s="65" t="str">
        <f>IF(SUM($CQ307)=0,"",IF(OR(SUM($CQ307)=SUM($CR307),AND(SUM($CQ307)=ROUND(SUM($G307)*(1-SUM($I307)),0),SUM($CK307)=0)),SUM($CQ307),IF(UPPER($CT307)="MAX",$CR307,IF(UPPER($CT307)="CUSTOM",MIN(MAX(ROUND($CQ307+$G307*($CU307),0),$CR307),$CQ307),$CQ307))))</f>
      </c>
      <c r="CW307" s="65"/>
      <c r="CX307" s="65"/>
      <c r="CY307" s="65"/>
      <c r="CZ307" s="65"/>
      <c r="DA307" s="65"/>
      <c r="DB307" s="65"/>
      <c r="DC307" s="65"/>
      <c r="DD307" s="65"/>
      <c r="DE307" s="65"/>
      <c r="DF307" s="65"/>
      <c r="DG307" s="65"/>
      <c r="DH307" s="65"/>
      <c r="DI307" s="65"/>
      <c r="DJ307" s="65"/>
      <c r="DK307" s="65"/>
      <c r="DL307" s="65"/>
      <c r="DM307" s="65"/>
      <c r="DN307" s="65"/>
      <c r="DO307" s="65"/>
      <c r="DP307" s="65"/>
      <c r="DQ307" s="65"/>
      <c r="DR307" s="65"/>
      <c r="DS307" s="65"/>
      <c r="DT307" s="65"/>
      <c r="DU307" s="65"/>
      <c r="DV307" s="65"/>
      <c r="DW307" s="65"/>
      <c r="DX307" s="65"/>
      <c r="DY307" s="65"/>
      <c r="DZ307" s="65"/>
      <c r="EA307" s="65"/>
      <c r="EB307" s="65"/>
      <c r="EC307" s="65"/>
      <c r="ED307" s="65"/>
      <c r="EE307" s="65"/>
      <c r="EF307" s="65"/>
      <c r="EG307" s="65"/>
      <c r="EH307" s="65"/>
      <c r="EI307" s="65"/>
      <c r="EJ307" s="65"/>
      <c r="EK307" s="65"/>
      <c r="EL307" s="65"/>
      <c r="EM307" s="65"/>
      <c r="EN307" s="65"/>
      <c r="EO307" s="65"/>
      <c r="EP307" s="65"/>
      <c r="EQ307" s="65"/>
      <c r="ER307" s="65"/>
      <c r="ES307" s="65"/>
      <c r="ET307" s="65"/>
      <c r="EU307" s="65"/>
      <c r="EV307" s="65"/>
      <c r="EW307" s="65"/>
      <c r="EX307" s="65"/>
      <c r="EY307" s="65"/>
      <c r="EZ307" s="65"/>
      <c r="FA307" s="65"/>
      <c r="FB307" s="65"/>
      <c r="FC307" s="65"/>
      <c r="FD307" s="65"/>
      <c r="FE307" s="65"/>
      <c r="FF307" s="65"/>
      <c r="FG307" s="65"/>
      <c r="FH307" s="65"/>
      <c r="FI307" s="65"/>
      <c r="FJ307" s="65"/>
      <c r="FK307" s="65"/>
      <c r="FL307" s="65"/>
      <c r="FM307" s="65"/>
      <c r="FN307" s="65"/>
      <c r="FO307" s="65"/>
      <c r="FP307" s="65"/>
      <c r="FQ307" s="65"/>
      <c r="FR307" s="65"/>
      <c r="FS307" s="65"/>
    </row>
    <row r="308">
      <c r="A308" t="s">
        <v>151</v>
      </c>
      <c r="B308" t="s">
        <v>118</v>
      </c>
      <c r="C308" t="s">
        <v>103</v>
      </c>
      <c r="D308" t="s">
        <v>99</v>
      </c>
      <c r="E308"/>
      <c r="F308" t="str">
        <f>$A308&amp;IF($C308&lt;&gt;"","|"&amp;$C308,"")&amp;IF($D308&lt;&gt;"","|"&amp;$D308,"")&amp;IF($E308&lt;&gt;"","|"&amp;$E308,"")</f>
      </c>
      <c r="G308" s="65" t="n">
        <v>1</v>
      </c>
      <c r="H308" s="65" t="str">
        <f>SUM($CJ308,$CW308)</f>
      </c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 t="n">
        <v>1</v>
      </c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5" t="str">
        <f>ROUND(SUM($CP308,$CV308),0)</f>
      </c>
      <c r="CG308" s="65" t="str">
        <f>ROUND(MAX($CP308,$CV308),0)</f>
      </c>
      <c r="CH308"/>
      <c r="CI308" s="62"/>
      <c r="CJ308" s="65" t="str">
        <f>IF(SUM($CF308)=0,"",IF(SUM($CF308)=SUM($CG308),SUM($CF308),IF(UPPER($CH308)="MAX",$CG308,IF(UPPER($CH308)="CUSTOM",MIN(MAX(ROUND($CF308+$G308*($CI308),0),$CG308),$CF308),$CF308))))</f>
      </c>
      <c r="CK308" s="65" t="str">
        <f>ROUND(SUMIFS($CW308:$FS308,$CW$14:$FS$14,"*DSD*"),0)</f>
      </c>
      <c r="CL308" s="65" t="str">
        <f>MIN_DSD</f>
      </c>
      <c r="CM308" s="65" t="str">
        <f>COUNTIFS($CW$14:$FS$14,"*DSD*",$CW308:$FS308,"&gt;0")</f>
      </c>
      <c r="CN308"/>
      <c r="CO308" s="62"/>
      <c r="CP308" s="65" t="str">
        <f>IF(SUM($CK308)=0,"",IF(OR(SUM($CK308)=SUM($CL308),AND(SUM($CK308)=ROUND(SUM($G308)*(1-SUM($I308)),0),SUM($CQ308)=0)),SUM($CK308),IF(UPPER($CN308)="MAX",$CL308,IF(UPPER($CN308)="CUSTOM",MIN(MAX(ROUND($CK308+$G308*($CO308),0),$CL308),$CK308),$CK308))))</f>
      </c>
      <c r="CQ308" s="65" t="str">
        <f>ROUND(SUMIFS($CW308:$FS308,$CW$14:$FS$14,"*TA*"),0)</f>
      </c>
      <c r="CR308" s="65" t="str">
        <f>MIN_TA</f>
      </c>
      <c r="CS308" s="65" t="str">
        <f>COUNTIFS($CW$14:$FS$14,"*TA*",$CW308:$FS308,"&gt;0")</f>
      </c>
      <c r="CT308"/>
      <c r="CU308" s="62"/>
      <c r="CV308" s="65" t="str">
        <f>IF(SUM($CQ308)=0,"",IF(OR(SUM($CQ308)=SUM($CR308),AND(SUM($CQ308)=ROUND(SUM($G308)*(1-SUM($I308)),0),SUM($CK308)=0)),SUM($CQ308),IF(UPPER($CT308)="MAX",$CR308,IF(UPPER($CT308)="CUSTOM",MIN(MAX(ROUND($CQ308+$G308*($CU308),0),$CR308),$CQ308),$CQ308))))</f>
      </c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  <c r="DS308" s="65"/>
      <c r="DT308" s="65"/>
      <c r="DU308" s="65"/>
      <c r="DV308" s="65"/>
      <c r="DW308" s="65"/>
      <c r="DX308" s="65"/>
      <c r="DY308" s="65"/>
      <c r="DZ308" s="65"/>
      <c r="EA308" s="65"/>
      <c r="EB308" s="65"/>
      <c r="EC308" s="65"/>
      <c r="ED308" s="65"/>
      <c r="EE308" s="65"/>
      <c r="EF308" s="65"/>
      <c r="EG308" s="65"/>
      <c r="EH308" s="65"/>
      <c r="EI308" s="65"/>
      <c r="EJ308" s="65"/>
      <c r="EK308" s="65"/>
      <c r="EL308" s="65"/>
      <c r="EM308" s="65"/>
      <c r="EN308" s="65"/>
      <c r="EO308" s="65"/>
      <c r="EP308" s="65"/>
      <c r="EQ308" s="65"/>
      <c r="ER308" s="65"/>
      <c r="ES308" s="65"/>
      <c r="ET308" s="65"/>
      <c r="EU308" s="65"/>
      <c r="EV308" s="65"/>
      <c r="EW308" s="65"/>
      <c r="EX308" s="65"/>
      <c r="EY308" s="65"/>
      <c r="EZ308" s="65"/>
      <c r="FA308" s="65"/>
      <c r="FB308" s="65"/>
      <c r="FC308" s="65"/>
      <c r="FD308" s="65"/>
      <c r="FE308" s="65"/>
      <c r="FF308" s="65"/>
      <c r="FG308" s="65"/>
      <c r="FH308" s="65"/>
      <c r="FI308" s="65"/>
      <c r="FJ308" s="65"/>
      <c r="FK308" s="65"/>
      <c r="FL308" s="65"/>
      <c r="FM308" s="65"/>
      <c r="FN308" s="65"/>
      <c r="FO308" s="65"/>
      <c r="FP308" s="65"/>
      <c r="FQ308" s="65"/>
      <c r="FR308" s="65"/>
      <c r="FS308" s="65"/>
    </row>
    <row r="309">
      <c r="A309" t="s">
        <v>151</v>
      </c>
      <c r="B309" t="s">
        <v>118</v>
      </c>
      <c r="C309" t="s">
        <v>103</v>
      </c>
      <c r="D309" t="s">
        <v>100</v>
      </c>
      <c r="E309"/>
      <c r="F309" t="str">
        <f>$A309&amp;IF($C309&lt;&gt;"","|"&amp;$C309,"")&amp;IF($D309&lt;&gt;"","|"&amp;$D309,"")&amp;IF($E309&lt;&gt;"","|"&amp;$E309,"")</f>
      </c>
      <c r="G309" s="65" t="n">
        <v>1</v>
      </c>
      <c r="H309" s="65" t="str">
        <f>SUM($CJ309,$CW309)</f>
      </c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 t="n">
        <v>1</v>
      </c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5" t="str">
        <f>ROUND(SUM($CP309,$CV309),0)</f>
      </c>
      <c r="CG309" s="65" t="str">
        <f>ROUND(MAX($CP309,$CV309),0)</f>
      </c>
      <c r="CH309"/>
      <c r="CI309" s="62"/>
      <c r="CJ309" s="65" t="str">
        <f>IF(SUM($CF309)=0,"",IF(SUM($CF309)=SUM($CG309),SUM($CF309),IF(UPPER($CH309)="MAX",$CG309,IF(UPPER($CH309)="CUSTOM",MIN(MAX(ROUND($CF309+$G309*($CI309),0),$CG309),$CF309),$CF309))))</f>
      </c>
      <c r="CK309" s="65" t="str">
        <f>ROUND(SUMIFS($CW309:$FS309,$CW$14:$FS$14,"*DSD*"),0)</f>
      </c>
      <c r="CL309" s="65" t="str">
        <f>MIN_DSD</f>
      </c>
      <c r="CM309" s="65" t="str">
        <f>COUNTIFS($CW$14:$FS$14,"*DSD*",$CW309:$FS309,"&gt;0")</f>
      </c>
      <c r="CN309"/>
      <c r="CO309" s="62"/>
      <c r="CP309" s="65" t="str">
        <f>IF(SUM($CK309)=0,"",IF(OR(SUM($CK309)=SUM($CL309),AND(SUM($CK309)=ROUND(SUM($G309)*(1-SUM($I309)),0),SUM($CQ309)=0)),SUM($CK309),IF(UPPER($CN309)="MAX",$CL309,IF(UPPER($CN309)="CUSTOM",MIN(MAX(ROUND($CK309+$G309*($CO309),0),$CL309),$CK309),$CK309))))</f>
      </c>
      <c r="CQ309" s="65" t="str">
        <f>ROUND(SUMIFS($CW309:$FS309,$CW$14:$FS$14,"*TA*"),0)</f>
      </c>
      <c r="CR309" s="65" t="str">
        <f>MIN_TA</f>
      </c>
      <c r="CS309" s="65" t="str">
        <f>COUNTIFS($CW$14:$FS$14,"*TA*",$CW309:$FS309,"&gt;0")</f>
      </c>
      <c r="CT309"/>
      <c r="CU309" s="62"/>
      <c r="CV309" s="65" t="str">
        <f>IF(SUM($CQ309)=0,"",IF(OR(SUM($CQ309)=SUM($CR309),AND(SUM($CQ309)=ROUND(SUM($G309)*(1-SUM($I309)),0),SUM($CK309)=0)),SUM($CQ309),IF(UPPER($CT309)="MAX",$CR309,IF(UPPER($CT309)="CUSTOM",MIN(MAX(ROUND($CQ309+$G309*($CU309),0),$CR309),$CQ309),$CQ309))))</f>
      </c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U309" s="65"/>
      <c r="EV309" s="65"/>
      <c r="EW309" s="65"/>
      <c r="EX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</row>
    <row r="310">
      <c r="A310" t="s">
        <v>151</v>
      </c>
      <c r="B310" t="s">
        <v>119</v>
      </c>
      <c r="C310" t="s">
        <v>103</v>
      </c>
      <c r="D310" t="s">
        <v>99</v>
      </c>
      <c r="E310"/>
      <c r="F310" t="str">
        <f>$A310&amp;IF($C310&lt;&gt;"","|"&amp;$C310,"")&amp;IF($D310&lt;&gt;"","|"&amp;$D310,"")&amp;IF($E310&lt;&gt;"","|"&amp;$E310,"")</f>
      </c>
      <c r="G310" s="65" t="n">
        <v>1</v>
      </c>
      <c r="H310" s="65" t="str">
        <f>SUM($CJ310,$CW310)</f>
      </c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 t="n">
        <v>1</v>
      </c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5" t="str">
        <f>ROUND(SUM($CP310,$CV310),0)</f>
      </c>
      <c r="CG310" s="65" t="str">
        <f>ROUND(MAX($CP310,$CV310),0)</f>
      </c>
      <c r="CH310"/>
      <c r="CI310" s="62"/>
      <c r="CJ310" s="65" t="str">
        <f>IF(SUM($CF310)=0,"",IF(SUM($CF310)=SUM($CG310),SUM($CF310),IF(UPPER($CH310)="MAX",$CG310,IF(UPPER($CH310)="CUSTOM",MIN(MAX(ROUND($CF310+$G310*($CI310),0),$CG310),$CF310),$CF310))))</f>
      </c>
      <c r="CK310" s="65" t="str">
        <f>ROUND(SUMIFS($CW310:$FS310,$CW$14:$FS$14,"*DSD*"),0)</f>
      </c>
      <c r="CL310" s="65" t="str">
        <f>MIN_DSD</f>
      </c>
      <c r="CM310" s="65" t="str">
        <f>COUNTIFS($CW$14:$FS$14,"*DSD*",$CW310:$FS310,"&gt;0")</f>
      </c>
      <c r="CN310"/>
      <c r="CO310" s="62"/>
      <c r="CP310" s="65" t="str">
        <f>IF(SUM($CK310)=0,"",IF(OR(SUM($CK310)=SUM($CL310),AND(SUM($CK310)=ROUND(SUM($G310)*(1-SUM($I310)),0),SUM($CQ310)=0)),SUM($CK310),IF(UPPER($CN310)="MAX",$CL310,IF(UPPER($CN310)="CUSTOM",MIN(MAX(ROUND($CK310+$G310*($CO310),0),$CL310),$CK310),$CK310))))</f>
      </c>
      <c r="CQ310" s="65" t="str">
        <f>ROUND(SUMIFS($CW310:$FS310,$CW$14:$FS$14,"*TA*"),0)</f>
      </c>
      <c r="CR310" s="65" t="str">
        <f>MIN_TA</f>
      </c>
      <c r="CS310" s="65" t="str">
        <f>COUNTIFS($CW$14:$FS$14,"*TA*",$CW310:$FS310,"&gt;0")</f>
      </c>
      <c r="CT310"/>
      <c r="CU310" s="62"/>
      <c r="CV310" s="65" t="str">
        <f>IF(SUM($CQ310)=0,"",IF(OR(SUM($CQ310)=SUM($CR310),AND(SUM($CQ310)=ROUND(SUM($G310)*(1-SUM($I310)),0),SUM($CK310)=0)),SUM($CQ310),IF(UPPER($CT310)="MAX",$CR310,IF(UPPER($CT310)="CUSTOM",MIN(MAX(ROUND($CQ310+$G310*($CU310),0),$CR310),$CQ310),$CQ310))))</f>
      </c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</row>
    <row r="311">
      <c r="A311" t="s">
        <v>151</v>
      </c>
      <c r="B311" t="s">
        <v>119</v>
      </c>
      <c r="C311" t="s">
        <v>103</v>
      </c>
      <c r="D311" t="s">
        <v>100</v>
      </c>
      <c r="E311"/>
      <c r="F311" t="str">
        <f>$A311&amp;IF($C311&lt;&gt;"","|"&amp;$C311,"")&amp;IF($D311&lt;&gt;"","|"&amp;$D311,"")&amp;IF($E311&lt;&gt;"","|"&amp;$E311,"")</f>
      </c>
      <c r="G311" s="65" t="n">
        <v>1</v>
      </c>
      <c r="H311" s="65" t="str">
        <f>SUM($CJ311,$CW311)</f>
      </c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 t="n">
        <v>1</v>
      </c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5" t="str">
        <f>ROUND(SUM($CP311,$CV311),0)</f>
      </c>
      <c r="CG311" s="65" t="str">
        <f>ROUND(MAX($CP311,$CV311),0)</f>
      </c>
      <c r="CH311"/>
      <c r="CI311" s="62"/>
      <c r="CJ311" s="65" t="str">
        <f>IF(SUM($CF311)=0,"",IF(SUM($CF311)=SUM($CG311),SUM($CF311),IF(UPPER($CH311)="MAX",$CG311,IF(UPPER($CH311)="CUSTOM",MIN(MAX(ROUND($CF311+$G311*($CI311),0),$CG311),$CF311),$CF311))))</f>
      </c>
      <c r="CK311" s="65" t="str">
        <f>ROUND(SUMIFS($CW311:$FS311,$CW$14:$FS$14,"*DSD*"),0)</f>
      </c>
      <c r="CL311" s="65" t="str">
        <f>MIN_DSD</f>
      </c>
      <c r="CM311" s="65" t="str">
        <f>COUNTIFS($CW$14:$FS$14,"*DSD*",$CW311:$FS311,"&gt;0")</f>
      </c>
      <c r="CN311"/>
      <c r="CO311" s="62"/>
      <c r="CP311" s="65" t="str">
        <f>IF(SUM($CK311)=0,"",IF(OR(SUM($CK311)=SUM($CL311),AND(SUM($CK311)=ROUND(SUM($G311)*(1-SUM($I311)),0),SUM($CQ311)=0)),SUM($CK311),IF(UPPER($CN311)="MAX",$CL311,IF(UPPER($CN311)="CUSTOM",MIN(MAX(ROUND($CK311+$G311*($CO311),0),$CL311),$CK311),$CK311))))</f>
      </c>
      <c r="CQ311" s="65" t="str">
        <f>ROUND(SUMIFS($CW311:$FS311,$CW$14:$FS$14,"*TA*"),0)</f>
      </c>
      <c r="CR311" s="65" t="str">
        <f>MIN_TA</f>
      </c>
      <c r="CS311" s="65" t="str">
        <f>COUNTIFS($CW$14:$FS$14,"*TA*",$CW311:$FS311,"&gt;0")</f>
      </c>
      <c r="CT311"/>
      <c r="CU311" s="62"/>
      <c r="CV311" s="65" t="str">
        <f>IF(SUM($CQ311)=0,"",IF(OR(SUM($CQ311)=SUM($CR311),AND(SUM($CQ311)=ROUND(SUM($G311)*(1-SUM($I311)),0),SUM($CK311)=0)),SUM($CQ311),IF(UPPER($CT311)="MAX",$CR311,IF(UPPER($CT311)="CUSTOM",MIN(MAX(ROUND($CQ311+$G311*($CU311),0),$CR311),$CQ311),$CQ311))))</f>
      </c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65"/>
      <c r="DR311" s="65"/>
      <c r="DS311" s="65"/>
      <c r="DT311" s="65"/>
      <c r="DU311" s="65"/>
      <c r="DV311" s="65"/>
      <c r="DW311" s="65"/>
      <c r="DX311" s="65"/>
      <c r="DY311" s="65"/>
      <c r="DZ311" s="65"/>
      <c r="EA311" s="65"/>
      <c r="EB311" s="65"/>
      <c r="EC311" s="65"/>
      <c r="ED311" s="65"/>
      <c r="EE311" s="65"/>
      <c r="EF311" s="65"/>
      <c r="EG311" s="65"/>
      <c r="EH311" s="65"/>
      <c r="EI311" s="65"/>
      <c r="EJ311" s="65"/>
      <c r="EK311" s="65"/>
      <c r="EL311" s="65"/>
      <c r="EM311" s="65"/>
      <c r="EN311" s="65"/>
      <c r="EO311" s="65"/>
      <c r="EP311" s="65"/>
      <c r="EQ311" s="65"/>
      <c r="ER311" s="65"/>
      <c r="ES311" s="65"/>
      <c r="ET311" s="65"/>
      <c r="EU311" s="65"/>
      <c r="EV311" s="65"/>
      <c r="EW311" s="65"/>
      <c r="EX311" s="65"/>
      <c r="EY311" s="65"/>
      <c r="EZ311" s="65"/>
      <c r="FA311" s="65"/>
      <c r="FB311" s="65"/>
      <c r="FC311" s="65"/>
      <c r="FD311" s="65"/>
      <c r="FE311" s="65"/>
      <c r="FF311" s="65"/>
      <c r="FG311" s="65"/>
      <c r="FH311" s="65"/>
      <c r="FI311" s="65"/>
      <c r="FJ311" s="65"/>
      <c r="FK311" s="65"/>
      <c r="FL311" s="65"/>
      <c r="FM311" s="65"/>
      <c r="FN311" s="65"/>
      <c r="FO311" s="65"/>
      <c r="FP311" s="65"/>
      <c r="FQ311" s="65"/>
      <c r="FR311" s="65"/>
      <c r="FS311" s="65"/>
    </row>
    <row r="312">
      <c r="A312" t="s">
        <v>151</v>
      </c>
      <c r="B312" t="s">
        <v>127</v>
      </c>
      <c r="C312" t="s">
        <v>103</v>
      </c>
      <c r="D312" t="s">
        <v>99</v>
      </c>
      <c r="E312"/>
      <c r="F312" t="str">
        <f>$A312&amp;IF($C312&lt;&gt;"","|"&amp;$C312,"")&amp;IF($D312&lt;&gt;"","|"&amp;$D312,"")&amp;IF($E312&lt;&gt;"","|"&amp;$E312,"")</f>
      </c>
      <c r="G312" s="65" t="n">
        <v>26</v>
      </c>
      <c r="H312" s="65" t="str">
        <f>SUM($CJ312,$CW312)</f>
      </c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 t="n">
        <v>0.0796019900497512</v>
      </c>
      <c r="AD312" s="62"/>
      <c r="AE312" s="62"/>
      <c r="AF312" s="62" t="n">
        <v>0.920398009950249</v>
      </c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5" t="str">
        <f>ROUND(SUM($CP312,$CV312),0)</f>
      </c>
      <c r="CG312" s="65" t="str">
        <f>ROUND(MAX($CP312,$CV312),0)</f>
      </c>
      <c r="CH312" t="s">
        <v>54</v>
      </c>
      <c r="CI312" s="62"/>
      <c r="CJ312" s="65" t="str">
        <f>IF(SUM($CF312)=0,"",IF(SUM($CF312)=SUM($CG312),SUM($CF312),IF(UPPER($CH312)="MAX",$CG312,IF(UPPER($CH312)="CUSTOM",MIN(MAX(ROUND($CF312+$G312*($CI312),0),$CG312),$CF312),$CF312))))</f>
      </c>
      <c r="CK312" s="65" t="str">
        <f>ROUND(SUMIFS($CW312:$FS312,$CW$14:$FS$14,"*DSD*"),0)</f>
      </c>
      <c r="CL312" s="65" t="str">
        <f>MIN_DSD</f>
      </c>
      <c r="CM312" s="65" t="str">
        <f>COUNTIFS($CW$14:$FS$14,"*DSD*",$CW312:$FS312,"&gt;0")</f>
      </c>
      <c r="CN312"/>
      <c r="CO312" s="62"/>
      <c r="CP312" s="65" t="str">
        <f>IF(SUM($CK312)=0,"",IF(OR(SUM($CK312)=SUM($CL312),AND(SUM($CK312)=ROUND(SUM($G312)*(1-SUM($I312)),0),SUM($CQ312)=0)),SUM($CK312),IF(UPPER($CN312)="MAX",$CL312,IF(UPPER($CN312)="CUSTOM",MIN(MAX(ROUND($CK312+$G312*($CO312),0),$CL312),$CK312),$CK312))))</f>
      </c>
      <c r="CQ312" s="65" t="str">
        <f>ROUND(SUMIFS($CW312:$FS312,$CW$14:$FS$14,"*TA*"),0)</f>
      </c>
      <c r="CR312" s="65" t="str">
        <f>MIN_TA</f>
      </c>
      <c r="CS312" s="65" t="str">
        <f>COUNTIFS($CW$14:$FS$14,"*TA*",$CW312:$FS312,"&gt;0")</f>
      </c>
      <c r="CT312"/>
      <c r="CU312" s="62"/>
      <c r="CV312" s="65" t="str">
        <f>IF(SUM($CQ312)=0,"",IF(OR(SUM($CQ312)=SUM($CR312),AND(SUM($CQ312)=ROUND(SUM($G312)*(1-SUM($I312)),0),SUM($CK312)=0)),SUM($CQ312),IF(UPPER($CT312)="MAX",$CR312,IF(UPPER($CT312)="CUSTOM",MIN(MAX(ROUND($CQ312+$G312*($CU312),0),$CR312),$CQ312),$CQ312))))</f>
      </c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</row>
    <row r="313">
      <c r="A313" t="s">
        <v>151</v>
      </c>
      <c r="B313" t="s">
        <v>127</v>
      </c>
      <c r="C313" t="s">
        <v>103</v>
      </c>
      <c r="D313" t="s">
        <v>100</v>
      </c>
      <c r="E313"/>
      <c r="F313" t="str">
        <f>$A313&amp;IF($C313&lt;&gt;"","|"&amp;$C313,"")&amp;IF($D313&lt;&gt;"","|"&amp;$D313,"")&amp;IF($E313&lt;&gt;"","|"&amp;$E313,"")</f>
      </c>
      <c r="G313" s="65" t="n">
        <v>23</v>
      </c>
      <c r="H313" s="65" t="str">
        <f>SUM($CJ313,$CW313)</f>
      </c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 t="n">
        <v>0.077319587628866</v>
      </c>
      <c r="AD313" s="62"/>
      <c r="AE313" s="62"/>
      <c r="AF313" s="62" t="n">
        <v>0.922680412371134</v>
      </c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5" t="str">
        <f>ROUND(SUM($CP313,$CV313),0)</f>
      </c>
      <c r="CG313" s="65" t="str">
        <f>ROUND(MAX($CP313,$CV313),0)</f>
      </c>
      <c r="CH313" t="s">
        <v>54</v>
      </c>
      <c r="CI313" s="62"/>
      <c r="CJ313" s="65" t="str">
        <f>IF(SUM($CF313)=0,"",IF(SUM($CF313)=SUM($CG313),SUM($CF313),IF(UPPER($CH313)="MAX",$CG313,IF(UPPER($CH313)="CUSTOM",MIN(MAX(ROUND($CF313+$G313*($CI313),0),$CG313),$CF313),$CF313))))</f>
      </c>
      <c r="CK313" s="65" t="str">
        <f>ROUND(SUMIFS($CW313:$FS313,$CW$14:$FS$14,"*DSD*"),0)</f>
      </c>
      <c r="CL313" s="65" t="str">
        <f>MIN_DSD</f>
      </c>
      <c r="CM313" s="65" t="str">
        <f>COUNTIFS($CW$14:$FS$14,"*DSD*",$CW313:$FS313,"&gt;0")</f>
      </c>
      <c r="CN313"/>
      <c r="CO313" s="62"/>
      <c r="CP313" s="65" t="str">
        <f>IF(SUM($CK313)=0,"",IF(OR(SUM($CK313)=SUM($CL313),AND(SUM($CK313)=ROUND(SUM($G313)*(1-SUM($I313)),0),SUM($CQ313)=0)),SUM($CK313),IF(UPPER($CN313)="MAX",$CL313,IF(UPPER($CN313)="CUSTOM",MIN(MAX(ROUND($CK313+$G313*($CO313),0),$CL313),$CK313),$CK313))))</f>
      </c>
      <c r="CQ313" s="65" t="str">
        <f>ROUND(SUMIFS($CW313:$FS313,$CW$14:$FS$14,"*TA*"),0)</f>
      </c>
      <c r="CR313" s="65" t="str">
        <f>MIN_TA</f>
      </c>
      <c r="CS313" s="65" t="str">
        <f>COUNTIFS($CW$14:$FS$14,"*TA*",$CW313:$FS313,"&gt;0")</f>
      </c>
      <c r="CT313"/>
      <c r="CU313" s="62"/>
      <c r="CV313" s="65" t="str">
        <f>IF(SUM($CQ313)=0,"",IF(OR(SUM($CQ313)=SUM($CR313),AND(SUM($CQ313)=ROUND(SUM($G313)*(1-SUM($I313)),0),SUM($CK313)=0)),SUM($CQ313),IF(UPPER($CT313)="MAX",$CR313,IF(UPPER($CT313)="CUSTOM",MIN(MAX(ROUND($CQ313+$G313*($CU313),0),$CR313),$CQ313),$CQ313))))</f>
      </c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65"/>
      <c r="DS313" s="65"/>
      <c r="DT313" s="65"/>
      <c r="DU313" s="65"/>
      <c r="DV313" s="65"/>
      <c r="DW313" s="65"/>
      <c r="DX313" s="65"/>
      <c r="DY313" s="65"/>
      <c r="DZ313" s="65"/>
      <c r="EA313" s="65"/>
      <c r="EB313" s="65"/>
      <c r="EC313" s="65"/>
      <c r="ED313" s="65"/>
      <c r="EE313" s="65"/>
      <c r="EF313" s="65"/>
      <c r="EG313" s="65"/>
      <c r="EH313" s="65"/>
      <c r="EI313" s="65"/>
      <c r="EJ313" s="65"/>
      <c r="EK313" s="65"/>
      <c r="EL313" s="65"/>
      <c r="EM313" s="65"/>
      <c r="EN313" s="65"/>
      <c r="EO313" s="65"/>
      <c r="EP313" s="65"/>
      <c r="EQ313" s="65"/>
      <c r="ER313" s="65"/>
      <c r="ES313" s="65"/>
      <c r="ET313" s="65"/>
      <c r="EU313" s="65"/>
      <c r="EV313" s="65"/>
      <c r="EW313" s="65"/>
      <c r="EX313" s="65"/>
      <c r="EY313" s="65"/>
      <c r="EZ313" s="65"/>
      <c r="FA313" s="65"/>
      <c r="FB313" s="65"/>
      <c r="FC313" s="65"/>
      <c r="FD313" s="65"/>
      <c r="FE313" s="65"/>
      <c r="FF313" s="65"/>
      <c r="FG313" s="65"/>
      <c r="FH313" s="65"/>
      <c r="FI313" s="65"/>
      <c r="FJ313" s="65"/>
      <c r="FK313" s="65"/>
      <c r="FL313" s="65"/>
      <c r="FM313" s="65"/>
      <c r="FN313" s="65"/>
      <c r="FO313" s="65"/>
      <c r="FP313" s="65"/>
      <c r="FQ313" s="65"/>
      <c r="FR313" s="65"/>
      <c r="FS313" s="65"/>
    </row>
    <row r="314">
      <c r="A314" t="s">
        <v>151</v>
      </c>
      <c r="B314" t="s">
        <v>129</v>
      </c>
      <c r="C314" t="s">
        <v>103</v>
      </c>
      <c r="D314" t="s">
        <v>99</v>
      </c>
      <c r="E314"/>
      <c r="F314" t="str">
        <f>$A314&amp;IF($C314&lt;&gt;"","|"&amp;$C314,"")&amp;IF($D314&lt;&gt;"","|"&amp;$D314,"")&amp;IF($E314&lt;&gt;"","|"&amp;$E314,"")</f>
      </c>
      <c r="G314" s="65" t="n">
        <v>25</v>
      </c>
      <c r="H314" s="65" t="str">
        <f>SUM($CJ314,$CW314)</f>
      </c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 t="n">
        <v>0.0785340314136126</v>
      </c>
      <c r="AD314" s="62"/>
      <c r="AE314" s="62"/>
      <c r="AF314" s="62" t="n">
        <v>0.921465968586387</v>
      </c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5" t="str">
        <f>ROUND(SUM($CP314,$CV314),0)</f>
      </c>
      <c r="CG314" s="65" t="str">
        <f>ROUND(MAX($CP314,$CV314),0)</f>
      </c>
      <c r="CH314" t="s">
        <v>54</v>
      </c>
      <c r="CI314" s="62"/>
      <c r="CJ314" s="65" t="str">
        <f>IF(SUM($CF314)=0,"",IF(SUM($CF314)=SUM($CG314),SUM($CF314),IF(UPPER($CH314)="MAX",$CG314,IF(UPPER($CH314)="CUSTOM",MIN(MAX(ROUND($CF314+$G314*($CI314),0),$CG314),$CF314),$CF314))))</f>
      </c>
      <c r="CK314" s="65" t="str">
        <f>ROUND(SUMIFS($CW314:$FS314,$CW$14:$FS$14,"*DSD*"),0)</f>
      </c>
      <c r="CL314" s="65" t="str">
        <f>MIN_DSD</f>
      </c>
      <c r="CM314" s="65" t="str">
        <f>COUNTIFS($CW$14:$FS$14,"*DSD*",$CW314:$FS314,"&gt;0")</f>
      </c>
      <c r="CN314"/>
      <c r="CO314" s="62"/>
      <c r="CP314" s="65" t="str">
        <f>IF(SUM($CK314)=0,"",IF(OR(SUM($CK314)=SUM($CL314),AND(SUM($CK314)=ROUND(SUM($G314)*(1-SUM($I314)),0),SUM($CQ314)=0)),SUM($CK314),IF(UPPER($CN314)="MAX",$CL314,IF(UPPER($CN314)="CUSTOM",MIN(MAX(ROUND($CK314+$G314*($CO314),0),$CL314),$CK314),$CK314))))</f>
      </c>
      <c r="CQ314" s="65" t="str">
        <f>ROUND(SUMIFS($CW314:$FS314,$CW$14:$FS$14,"*TA*"),0)</f>
      </c>
      <c r="CR314" s="65" t="str">
        <f>MIN_TA</f>
      </c>
      <c r="CS314" s="65" t="str">
        <f>COUNTIFS($CW$14:$FS$14,"*TA*",$CW314:$FS314,"&gt;0")</f>
      </c>
      <c r="CT314"/>
      <c r="CU314" s="62"/>
      <c r="CV314" s="65" t="str">
        <f>IF(SUM($CQ314)=0,"",IF(OR(SUM($CQ314)=SUM($CR314),AND(SUM($CQ314)=ROUND(SUM($G314)*(1-SUM($I314)),0),SUM($CK314)=0)),SUM($CQ314),IF(UPPER($CT314)="MAX",$CR314,IF(UPPER($CT314)="CUSTOM",MIN(MAX(ROUND($CQ314+$G314*($CU314),0),$CR314),$CQ314),$CQ314))))</f>
      </c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  <c r="DS314" s="65"/>
      <c r="DT314" s="65"/>
      <c r="DU314" s="65"/>
      <c r="DV314" s="65"/>
      <c r="DW314" s="65"/>
      <c r="DX314" s="65"/>
      <c r="DY314" s="65"/>
      <c r="DZ314" s="65"/>
      <c r="EA314" s="65"/>
      <c r="EB314" s="65"/>
      <c r="EC314" s="65"/>
      <c r="ED314" s="65"/>
      <c r="EE314" s="65"/>
      <c r="EF314" s="65"/>
      <c r="EG314" s="65"/>
      <c r="EH314" s="65"/>
      <c r="EI314" s="65"/>
      <c r="EJ314" s="65"/>
      <c r="EK314" s="65"/>
      <c r="EL314" s="65"/>
      <c r="EM314" s="65"/>
      <c r="EN314" s="65"/>
      <c r="EO314" s="65"/>
      <c r="EP314" s="65"/>
      <c r="EQ314" s="65"/>
      <c r="ER314" s="65"/>
      <c r="ES314" s="65"/>
      <c r="ET314" s="65"/>
      <c r="EU314" s="65"/>
      <c r="EV314" s="65"/>
      <c r="EW314" s="65"/>
      <c r="EX314" s="65"/>
      <c r="EY314" s="65"/>
      <c r="EZ314" s="65"/>
      <c r="FA314" s="65"/>
      <c r="FB314" s="65"/>
      <c r="FC314" s="65"/>
      <c r="FD314" s="65"/>
      <c r="FE314" s="65"/>
      <c r="FF314" s="65"/>
      <c r="FG314" s="65"/>
      <c r="FH314" s="65"/>
      <c r="FI314" s="65"/>
      <c r="FJ314" s="65"/>
      <c r="FK314" s="65"/>
      <c r="FL314" s="65"/>
      <c r="FM314" s="65"/>
      <c r="FN314" s="65"/>
      <c r="FO314" s="65"/>
      <c r="FP314" s="65"/>
      <c r="FQ314" s="65"/>
      <c r="FR314" s="65"/>
      <c r="FS314" s="65"/>
    </row>
    <row r="315">
      <c r="A315" t="s">
        <v>151</v>
      </c>
      <c r="B315" t="s">
        <v>129</v>
      </c>
      <c r="C315" t="s">
        <v>103</v>
      </c>
      <c r="D315" t="s">
        <v>100</v>
      </c>
      <c r="E315"/>
      <c r="F315" t="str">
        <f>$A315&amp;IF($C315&lt;&gt;"","|"&amp;$C315,"")&amp;IF($D315&lt;&gt;"","|"&amp;$D315,"")&amp;IF($E315&lt;&gt;"","|"&amp;$E315,"")</f>
      </c>
      <c r="G315" s="65" t="n">
        <v>22</v>
      </c>
      <c r="H315" s="65" t="str">
        <f>SUM($CJ315,$CW315)</f>
      </c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 t="n">
        <v>0.0815217391304348</v>
      </c>
      <c r="AD315" s="62"/>
      <c r="AE315" s="62"/>
      <c r="AF315" s="62" t="n">
        <v>0.918478260869565</v>
      </c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5" t="str">
        <f>ROUND(SUM($CP315,$CV315),0)</f>
      </c>
      <c r="CG315" s="65" t="str">
        <f>ROUND(MAX($CP315,$CV315),0)</f>
      </c>
      <c r="CH315" t="s">
        <v>54</v>
      </c>
      <c r="CI315" s="62"/>
      <c r="CJ315" s="65" t="str">
        <f>IF(SUM($CF315)=0,"",IF(SUM($CF315)=SUM($CG315),SUM($CF315),IF(UPPER($CH315)="MAX",$CG315,IF(UPPER($CH315)="CUSTOM",MIN(MAX(ROUND($CF315+$G315*($CI315),0),$CG315),$CF315),$CF315))))</f>
      </c>
      <c r="CK315" s="65" t="str">
        <f>ROUND(SUMIFS($CW315:$FS315,$CW$14:$FS$14,"*DSD*"),0)</f>
      </c>
      <c r="CL315" s="65" t="str">
        <f>MIN_DSD</f>
      </c>
      <c r="CM315" s="65" t="str">
        <f>COUNTIFS($CW$14:$FS$14,"*DSD*",$CW315:$FS315,"&gt;0")</f>
      </c>
      <c r="CN315"/>
      <c r="CO315" s="62"/>
      <c r="CP315" s="65" t="str">
        <f>IF(SUM($CK315)=0,"",IF(OR(SUM($CK315)=SUM($CL315),AND(SUM($CK315)=ROUND(SUM($G315)*(1-SUM($I315)),0),SUM($CQ315)=0)),SUM($CK315),IF(UPPER($CN315)="MAX",$CL315,IF(UPPER($CN315)="CUSTOM",MIN(MAX(ROUND($CK315+$G315*($CO315),0),$CL315),$CK315),$CK315))))</f>
      </c>
      <c r="CQ315" s="65" t="str">
        <f>ROUND(SUMIFS($CW315:$FS315,$CW$14:$FS$14,"*TA*"),0)</f>
      </c>
      <c r="CR315" s="65" t="str">
        <f>MIN_TA</f>
      </c>
      <c r="CS315" s="65" t="str">
        <f>COUNTIFS($CW$14:$FS$14,"*TA*",$CW315:$FS315,"&gt;0")</f>
      </c>
      <c r="CT315"/>
      <c r="CU315" s="62"/>
      <c r="CV315" s="65" t="str">
        <f>IF(SUM($CQ315)=0,"",IF(OR(SUM($CQ315)=SUM($CR315),AND(SUM($CQ315)=ROUND(SUM($G315)*(1-SUM($I315)),0),SUM($CK315)=0)),SUM($CQ315),IF(UPPER($CT315)="MAX",$CR315,IF(UPPER($CT315)="CUSTOM",MIN(MAX(ROUND($CQ315+$G315*($CU315),0),$CR315),$CQ315),$CQ315))))</f>
      </c>
      <c r="CW315" s="65"/>
      <c r="CX315" s="65"/>
      <c r="CY315" s="65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  <c r="DR315" s="65"/>
      <c r="DS315" s="65"/>
      <c r="DT315" s="65"/>
      <c r="DU315" s="65"/>
      <c r="DV315" s="65"/>
      <c r="DW315" s="65"/>
      <c r="DX315" s="65"/>
      <c r="DY315" s="65"/>
      <c r="DZ315" s="65"/>
      <c r="EA315" s="65"/>
      <c r="EB315" s="65"/>
      <c r="EC315" s="65"/>
      <c r="ED315" s="65"/>
      <c r="EE315" s="65"/>
      <c r="EF315" s="65"/>
      <c r="EG315" s="65"/>
      <c r="EH315" s="65"/>
      <c r="EI315" s="65"/>
      <c r="EJ315" s="65"/>
      <c r="EK315" s="65"/>
      <c r="EL315" s="65"/>
      <c r="EM315" s="65"/>
      <c r="EN315" s="65"/>
      <c r="EO315" s="65"/>
      <c r="EP315" s="65"/>
      <c r="EQ315" s="65"/>
      <c r="ER315" s="65"/>
      <c r="ES315" s="65"/>
      <c r="ET315" s="65"/>
      <c r="EU315" s="65"/>
      <c r="EV315" s="65"/>
      <c r="EW315" s="65"/>
      <c r="EX315" s="65"/>
      <c r="EY315" s="65"/>
      <c r="EZ315" s="65"/>
      <c r="FA315" s="65"/>
      <c r="FB315" s="65"/>
      <c r="FC315" s="65"/>
      <c r="FD315" s="65"/>
      <c r="FE315" s="65"/>
      <c r="FF315" s="65"/>
      <c r="FG315" s="65"/>
      <c r="FH315" s="65"/>
      <c r="FI315" s="65"/>
      <c r="FJ315" s="65"/>
      <c r="FK315" s="65"/>
      <c r="FL315" s="65"/>
      <c r="FM315" s="65"/>
      <c r="FN315" s="65"/>
      <c r="FO315" s="65"/>
      <c r="FP315" s="65"/>
      <c r="FQ315" s="65"/>
      <c r="FR315" s="65"/>
      <c r="FS315" s="65"/>
    </row>
    <row r="316">
      <c r="A316" t="s">
        <v>151</v>
      </c>
      <c r="B316" t="s">
        <v>130</v>
      </c>
      <c r="C316" t="s">
        <v>114</v>
      </c>
      <c r="D316" t="s">
        <v>99</v>
      </c>
      <c r="E316"/>
      <c r="F316" t="str">
        <f>$A316&amp;IF($C316&lt;&gt;"","|"&amp;$C316,"")&amp;IF($D316&lt;&gt;"","|"&amp;$D316,"")&amp;IF($E316&lt;&gt;"","|"&amp;$E316,"")</f>
      </c>
      <c r="G316" s="65" t="n">
        <v>1</v>
      </c>
      <c r="H316" s="65" t="str">
        <f>SUM($CJ316,$CW316)</f>
      </c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 t="n">
        <v>0.0808625336927224</v>
      </c>
      <c r="AD316" s="62"/>
      <c r="AE316" s="62"/>
      <c r="AF316" s="62" t="n">
        <v>0.919137466307278</v>
      </c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5" t="str">
        <f>ROUND(SUM($CP316,$CV316),0)</f>
      </c>
      <c r="CG316" s="65" t="str">
        <f>ROUND(MAX($CP316,$CV316),0)</f>
      </c>
      <c r="CH316" t="s">
        <v>54</v>
      </c>
      <c r="CI316" s="62"/>
      <c r="CJ316" s="65" t="str">
        <f>IF(SUM($CF316)=0,"",IF(SUM($CF316)=SUM($CG316),SUM($CF316),IF(UPPER($CH316)="MAX",$CG316,IF(UPPER($CH316)="CUSTOM",MIN(MAX(ROUND($CF316+$G316*($CI316),0),$CG316),$CF316),$CF316))))</f>
      </c>
      <c r="CK316" s="65" t="str">
        <f>ROUND(SUMIFS($CW316:$FS316,$CW$14:$FS$14,"*DSD*"),0)</f>
      </c>
      <c r="CL316" s="65" t="str">
        <f>MIN_DSD</f>
      </c>
      <c r="CM316" s="65" t="str">
        <f>COUNTIFS($CW$14:$FS$14,"*DSD*",$CW316:$FS316,"&gt;0")</f>
      </c>
      <c r="CN316"/>
      <c r="CO316" s="62"/>
      <c r="CP316" s="65" t="str">
        <f>IF(SUM($CK316)=0,"",IF(OR(SUM($CK316)=SUM($CL316),AND(SUM($CK316)=ROUND(SUM($G316)*(1-SUM($I316)),0),SUM($CQ316)=0)),SUM($CK316),IF(UPPER($CN316)="MAX",$CL316,IF(UPPER($CN316)="CUSTOM",MIN(MAX(ROUND($CK316+$G316*($CO316),0),$CL316),$CK316),$CK316))))</f>
      </c>
      <c r="CQ316" s="65" t="str">
        <f>ROUND(SUMIFS($CW316:$FS316,$CW$14:$FS$14,"*TA*"),0)</f>
      </c>
      <c r="CR316" s="65" t="str">
        <f>MIN_TA</f>
      </c>
      <c r="CS316" s="65" t="str">
        <f>COUNTIFS($CW$14:$FS$14,"*TA*",$CW316:$FS316,"&gt;0")</f>
      </c>
      <c r="CT316"/>
      <c r="CU316" s="62"/>
      <c r="CV316" s="65" t="str">
        <f>IF(SUM($CQ316)=0,"",IF(OR(SUM($CQ316)=SUM($CR316),AND(SUM($CQ316)=ROUND(SUM($G316)*(1-SUM($I316)),0),SUM($CK316)=0)),SUM($CQ316),IF(UPPER($CT316)="MAX",$CR316,IF(UPPER($CT316)="CUSTOM",MIN(MAX(ROUND($CQ316+$G316*($CU316),0),$CR316),$CQ316),$CQ316))))</f>
      </c>
      <c r="CW316" s="65"/>
      <c r="CX316" s="65"/>
      <c r="CY316" s="65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  <c r="DR316" s="65"/>
      <c r="DS316" s="65"/>
      <c r="DT316" s="65"/>
      <c r="DU316" s="65"/>
      <c r="DV316" s="65"/>
      <c r="DW316" s="65"/>
      <c r="DX316" s="65"/>
      <c r="DY316" s="65"/>
      <c r="DZ316" s="65"/>
      <c r="EA316" s="65"/>
      <c r="EB316" s="65"/>
      <c r="EC316" s="65"/>
      <c r="ED316" s="65"/>
      <c r="EE316" s="65"/>
      <c r="EF316" s="65"/>
      <c r="EG316" s="65"/>
      <c r="EH316" s="65"/>
      <c r="EI316" s="65"/>
      <c r="EJ316" s="65"/>
      <c r="EK316" s="65"/>
      <c r="EL316" s="65"/>
      <c r="EM316" s="65"/>
      <c r="EN316" s="65"/>
      <c r="EO316" s="65"/>
      <c r="EP316" s="65"/>
      <c r="EQ316" s="65"/>
      <c r="ER316" s="65"/>
      <c r="ES316" s="65"/>
      <c r="ET316" s="65"/>
      <c r="EU316" s="65"/>
      <c r="EV316" s="65"/>
      <c r="EW316" s="65"/>
      <c r="EX316" s="65"/>
      <c r="EY316" s="65"/>
      <c r="EZ316" s="65"/>
      <c r="FA316" s="65"/>
      <c r="FB316" s="65"/>
      <c r="FC316" s="65"/>
      <c r="FD316" s="65"/>
      <c r="FE316" s="65"/>
      <c r="FF316" s="65"/>
      <c r="FG316" s="65"/>
      <c r="FH316" s="65"/>
      <c r="FI316" s="65"/>
      <c r="FJ316" s="65"/>
      <c r="FK316" s="65"/>
      <c r="FL316" s="65"/>
      <c r="FM316" s="65"/>
      <c r="FN316" s="65"/>
      <c r="FO316" s="65"/>
      <c r="FP316" s="65"/>
      <c r="FQ316" s="65"/>
      <c r="FR316" s="65"/>
      <c r="FS316" s="65"/>
    </row>
    <row r="317">
      <c r="A317" t="s">
        <v>152</v>
      </c>
      <c r="B317" t="s">
        <v>97</v>
      </c>
      <c r="C317" t="s">
        <v>98</v>
      </c>
      <c r="D317" t="s">
        <v>99</v>
      </c>
      <c r="E317"/>
      <c r="F317" t="str">
        <f>$A317&amp;IF($C317&lt;&gt;"","|"&amp;$C317,"")&amp;IF($D317&lt;&gt;"","|"&amp;$D317,"")&amp;IF($E317&lt;&gt;"","|"&amp;$E317,"")</f>
      </c>
      <c r="G317" s="65" t="n">
        <v>9</v>
      </c>
      <c r="H317" s="65" t="str">
        <f>SUM($CJ317,$CW317)</f>
      </c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 t="n">
        <v>1</v>
      </c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5" t="str">
        <f>ROUND(SUM($CP317,$CV317),0)</f>
      </c>
      <c r="CG317" s="65" t="str">
        <f>ROUND(MAX($CP317,$CV317),0)</f>
      </c>
      <c r="CH317"/>
      <c r="CI317" s="62"/>
      <c r="CJ317" s="65" t="str">
        <f>IF(SUM($CF317)=0,"",IF(SUM($CF317)=SUM($CG317),SUM($CF317),IF(UPPER($CH317)="MAX",$CG317,IF(UPPER($CH317)="CUSTOM",MIN(MAX(ROUND($CF317+$G317*($CI317),0),$CG317),$CF317),$CF317))))</f>
      </c>
      <c r="CK317" s="65" t="str">
        <f>ROUND(SUMIFS($CW317:$FS317,$CW$14:$FS$14,"*DSD*"),0)</f>
      </c>
      <c r="CL317" s="65" t="str">
        <f>MIN_DSD</f>
      </c>
      <c r="CM317" s="65" t="str">
        <f>COUNTIFS($CW$14:$FS$14,"*DSD*",$CW317:$FS317,"&gt;0")</f>
      </c>
      <c r="CN317"/>
      <c r="CO317" s="62"/>
      <c r="CP317" s="65" t="str">
        <f>IF(SUM($CK317)=0,"",IF(OR(SUM($CK317)=SUM($CL317),AND(SUM($CK317)=ROUND(SUM($G317)*(1-SUM($I317)),0),SUM($CQ317)=0)),SUM($CK317),IF(UPPER($CN317)="MAX",$CL317,IF(UPPER($CN317)="CUSTOM",MIN(MAX(ROUND($CK317+$G317*($CO317),0),$CL317),$CK317),$CK317))))</f>
      </c>
      <c r="CQ317" s="65" t="str">
        <f>ROUND(SUMIFS($CW317:$FS317,$CW$14:$FS$14,"*TA*"),0)</f>
      </c>
      <c r="CR317" s="65" t="str">
        <f>MIN_TA</f>
      </c>
      <c r="CS317" s="65" t="str">
        <f>COUNTIFS($CW$14:$FS$14,"*TA*",$CW317:$FS317,"&gt;0")</f>
      </c>
      <c r="CT317"/>
      <c r="CU317" s="62"/>
      <c r="CV317" s="65" t="str">
        <f>IF(SUM($CQ317)=0,"",IF(OR(SUM($CQ317)=SUM($CR317),AND(SUM($CQ317)=ROUND(SUM($G317)*(1-SUM($I317)),0),SUM($CK317)=0)),SUM($CQ317),IF(UPPER($CT317)="MAX",$CR317,IF(UPPER($CT317)="CUSTOM",MIN(MAX(ROUND($CQ317+$G317*($CU317),0),$CR317),$CQ317),$CQ317))))</f>
      </c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</row>
    <row r="318">
      <c r="A318" t="s">
        <v>152</v>
      </c>
      <c r="B318" t="s">
        <v>97</v>
      </c>
      <c r="C318" t="s">
        <v>98</v>
      </c>
      <c r="D318" t="s">
        <v>100</v>
      </c>
      <c r="E318"/>
      <c r="F318" t="str">
        <f>$A318&amp;IF($C318&lt;&gt;"","|"&amp;$C318,"")&amp;IF($D318&lt;&gt;"","|"&amp;$D318,"")&amp;IF($E318&lt;&gt;"","|"&amp;$E318,"")</f>
      </c>
      <c r="G318" s="65" t="n">
        <v>2</v>
      </c>
      <c r="H318" s="65" t="str">
        <f>SUM($CJ318,$CW318)</f>
      </c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 t="n">
        <v>1</v>
      </c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5" t="str">
        <f>ROUND(SUM($CP318,$CV318),0)</f>
      </c>
      <c r="CG318" s="65" t="str">
        <f>ROUND(MAX($CP318,$CV318),0)</f>
      </c>
      <c r="CH318"/>
      <c r="CI318" s="62"/>
      <c r="CJ318" s="65" t="str">
        <f>IF(SUM($CF318)=0,"",IF(SUM($CF318)=SUM($CG318),SUM($CF318),IF(UPPER($CH318)="MAX",$CG318,IF(UPPER($CH318)="CUSTOM",MIN(MAX(ROUND($CF318+$G318*($CI318),0),$CG318),$CF318),$CF318))))</f>
      </c>
      <c r="CK318" s="65" t="str">
        <f>ROUND(SUMIFS($CW318:$FS318,$CW$14:$FS$14,"*DSD*"),0)</f>
      </c>
      <c r="CL318" s="65" t="str">
        <f>MIN_DSD</f>
      </c>
      <c r="CM318" s="65" t="str">
        <f>COUNTIFS($CW$14:$FS$14,"*DSD*",$CW318:$FS318,"&gt;0")</f>
      </c>
      <c r="CN318"/>
      <c r="CO318" s="62"/>
      <c r="CP318" s="65" t="str">
        <f>IF(SUM($CK318)=0,"",IF(OR(SUM($CK318)=SUM($CL318),AND(SUM($CK318)=ROUND(SUM($G318)*(1-SUM($I318)),0),SUM($CQ318)=0)),SUM($CK318),IF(UPPER($CN318)="MAX",$CL318,IF(UPPER($CN318)="CUSTOM",MIN(MAX(ROUND($CK318+$G318*($CO318),0),$CL318),$CK318),$CK318))))</f>
      </c>
      <c r="CQ318" s="65" t="str">
        <f>ROUND(SUMIFS($CW318:$FS318,$CW$14:$FS$14,"*TA*"),0)</f>
      </c>
      <c r="CR318" s="65" t="str">
        <f>MIN_TA</f>
      </c>
      <c r="CS318" s="65" t="str">
        <f>COUNTIFS($CW$14:$FS$14,"*TA*",$CW318:$FS318,"&gt;0")</f>
      </c>
      <c r="CT318"/>
      <c r="CU318" s="62"/>
      <c r="CV318" s="65" t="str">
        <f>IF(SUM($CQ318)=0,"",IF(OR(SUM($CQ318)=SUM($CR318),AND(SUM($CQ318)=ROUND(SUM($G318)*(1-SUM($I318)),0),SUM($CK318)=0)),SUM($CQ318),IF(UPPER($CT318)="MAX",$CR318,IF(UPPER($CT318)="CUSTOM",MIN(MAX(ROUND($CQ318+$G318*($CU318),0),$CR318),$CQ318),$CQ318))))</f>
      </c>
      <c r="CW318" s="65"/>
      <c r="CX318" s="65"/>
      <c r="CY318" s="65"/>
      <c r="CZ318" s="65"/>
      <c r="DA318" s="65"/>
      <c r="DB318" s="65"/>
      <c r="DC318" s="65"/>
      <c r="DD318" s="65"/>
      <c r="DE318" s="65"/>
      <c r="DF318" s="65"/>
      <c r="DG318" s="65"/>
      <c r="DH318" s="65"/>
      <c r="DI318" s="65"/>
      <c r="DJ318" s="65"/>
      <c r="DK318" s="65"/>
      <c r="DL318" s="65"/>
      <c r="DM318" s="65"/>
      <c r="DN318" s="65"/>
      <c r="DO318" s="65"/>
      <c r="DP318" s="65"/>
      <c r="DQ318" s="65"/>
      <c r="DR318" s="65"/>
      <c r="DS318" s="65"/>
      <c r="DT318" s="65"/>
      <c r="DU318" s="65"/>
      <c r="DV318" s="65"/>
      <c r="DW318" s="65"/>
      <c r="DX318" s="65"/>
      <c r="DY318" s="65"/>
      <c r="DZ318" s="65"/>
      <c r="EA318" s="65"/>
      <c r="EB318" s="65"/>
      <c r="EC318" s="65"/>
      <c r="ED318" s="65"/>
      <c r="EE318" s="65"/>
      <c r="EF318" s="65"/>
      <c r="EG318" s="65"/>
      <c r="EH318" s="65"/>
      <c r="EI318" s="65"/>
      <c r="EJ318" s="65"/>
      <c r="EK318" s="65"/>
      <c r="EL318" s="65"/>
      <c r="EM318" s="65"/>
      <c r="EN318" s="65"/>
      <c r="EO318" s="65"/>
      <c r="EP318" s="65"/>
      <c r="EQ318" s="65"/>
      <c r="ER318" s="65"/>
      <c r="ES318" s="65"/>
      <c r="ET318" s="65"/>
      <c r="EU318" s="65"/>
      <c r="EV318" s="65"/>
      <c r="EW318" s="65"/>
      <c r="EX318" s="65"/>
      <c r="EY318" s="65"/>
      <c r="EZ318" s="65"/>
      <c r="FA318" s="65"/>
      <c r="FB318" s="65"/>
      <c r="FC318" s="65"/>
      <c r="FD318" s="65"/>
      <c r="FE318" s="65"/>
      <c r="FF318" s="65"/>
      <c r="FG318" s="65"/>
      <c r="FH318" s="65"/>
      <c r="FI318" s="65"/>
      <c r="FJ318" s="65"/>
      <c r="FK318" s="65"/>
      <c r="FL318" s="65"/>
      <c r="FM318" s="65"/>
      <c r="FN318" s="65"/>
      <c r="FO318" s="65"/>
      <c r="FP318" s="65"/>
      <c r="FQ318" s="65"/>
      <c r="FR318" s="65"/>
      <c r="FS318" s="65"/>
    </row>
    <row r="319">
      <c r="A319" t="s">
        <v>152</v>
      </c>
      <c r="B319" t="s">
        <v>102</v>
      </c>
      <c r="C319" t="s">
        <v>103</v>
      </c>
      <c r="D319" t="s">
        <v>99</v>
      </c>
      <c r="E319"/>
      <c r="F319" t="str">
        <f>$A319&amp;IF($C319&lt;&gt;"","|"&amp;$C319,"")&amp;IF($D319&lt;&gt;"","|"&amp;$D319,"")&amp;IF($E319&lt;&gt;"","|"&amp;$E319,"")</f>
      </c>
      <c r="G319" s="65" t="n">
        <v>8</v>
      </c>
      <c r="H319" s="65" t="str">
        <f>SUM($CJ319,$CW319)</f>
      </c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 t="n">
        <v>0.245283018867925</v>
      </c>
      <c r="AD319" s="62"/>
      <c r="AE319" s="62"/>
      <c r="AF319" s="62" t="n">
        <v>0.754716981132076</v>
      </c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5" t="str">
        <f>ROUND(SUM($CP319,$CV319),0)</f>
      </c>
      <c r="CG319" s="65" t="str">
        <f>ROUND(MAX($CP319,$CV319),0)</f>
      </c>
      <c r="CH319" t="s">
        <v>54</v>
      </c>
      <c r="CI319" s="62"/>
      <c r="CJ319" s="65" t="str">
        <f>IF(SUM($CF319)=0,"",IF(SUM($CF319)=SUM($CG319),SUM($CF319),IF(UPPER($CH319)="MAX",$CG319,IF(UPPER($CH319)="CUSTOM",MIN(MAX(ROUND($CF319+$G319*($CI319),0),$CG319),$CF319),$CF319))))</f>
      </c>
      <c r="CK319" s="65" t="str">
        <f>ROUND(SUMIFS($CW319:$FS319,$CW$14:$FS$14,"*DSD*"),0)</f>
      </c>
      <c r="CL319" s="65" t="str">
        <f>MIN_DSD</f>
      </c>
      <c r="CM319" s="65" t="str">
        <f>COUNTIFS($CW$14:$FS$14,"*DSD*",$CW319:$FS319,"&gt;0")</f>
      </c>
      <c r="CN319"/>
      <c r="CO319" s="62"/>
      <c r="CP319" s="65" t="str">
        <f>IF(SUM($CK319)=0,"",IF(OR(SUM($CK319)=SUM($CL319),AND(SUM($CK319)=ROUND(SUM($G319)*(1-SUM($I319)),0),SUM($CQ319)=0)),SUM($CK319),IF(UPPER($CN319)="MAX",$CL319,IF(UPPER($CN319)="CUSTOM",MIN(MAX(ROUND($CK319+$G319*($CO319),0),$CL319),$CK319),$CK319))))</f>
      </c>
      <c r="CQ319" s="65" t="str">
        <f>ROUND(SUMIFS($CW319:$FS319,$CW$14:$FS$14,"*TA*"),0)</f>
      </c>
      <c r="CR319" s="65" t="str">
        <f>MIN_TA</f>
      </c>
      <c r="CS319" s="65" t="str">
        <f>COUNTIFS($CW$14:$FS$14,"*TA*",$CW319:$FS319,"&gt;0")</f>
      </c>
      <c r="CT319"/>
      <c r="CU319" s="62"/>
      <c r="CV319" s="65" t="str">
        <f>IF(SUM($CQ319)=0,"",IF(OR(SUM($CQ319)=SUM($CR319),AND(SUM($CQ319)=ROUND(SUM($G319)*(1-SUM($I319)),0),SUM($CK319)=0)),SUM($CQ319),IF(UPPER($CT319)="MAX",$CR319,IF(UPPER($CT319)="CUSTOM",MIN(MAX(ROUND($CQ319+$G319*($CU319),0),$CR319),$CQ319),$CQ319))))</f>
      </c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U319" s="65"/>
      <c r="EV319" s="65"/>
      <c r="EW319" s="65"/>
      <c r="EX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65"/>
      <c r="FO319" s="65"/>
      <c r="FP319" s="65"/>
      <c r="FQ319" s="65"/>
      <c r="FR319" s="65"/>
      <c r="FS319" s="65"/>
    </row>
    <row r="320">
      <c r="A320" t="s">
        <v>152</v>
      </c>
      <c r="B320" t="s">
        <v>109</v>
      </c>
      <c r="C320" t="s">
        <v>103</v>
      </c>
      <c r="D320" t="s">
        <v>99</v>
      </c>
      <c r="E320"/>
      <c r="F320" t="str">
        <f>$A320&amp;IF($C320&lt;&gt;"","|"&amp;$C320,"")&amp;IF($D320&lt;&gt;"","|"&amp;$D320,"")&amp;IF($E320&lt;&gt;"","|"&amp;$E320,"")</f>
      </c>
      <c r="G320" s="65" t="n">
        <v>8</v>
      </c>
      <c r="H320" s="65" t="str">
        <f>SUM($CJ320,$CW320)</f>
      </c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 t="n">
        <v>0.25</v>
      </c>
      <c r="AD320" s="62"/>
      <c r="AE320" s="62"/>
      <c r="AF320" s="62" t="n">
        <v>0.75</v>
      </c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5" t="str">
        <f>ROUND(SUM($CP320,$CV320),0)</f>
      </c>
      <c r="CG320" s="65" t="str">
        <f>ROUND(MAX($CP320,$CV320),0)</f>
      </c>
      <c r="CH320" t="s">
        <v>54</v>
      </c>
      <c r="CI320" s="62"/>
      <c r="CJ320" s="65" t="str">
        <f>IF(SUM($CF320)=0,"",IF(SUM($CF320)=SUM($CG320),SUM($CF320),IF(UPPER($CH320)="MAX",$CG320,IF(UPPER($CH320)="CUSTOM",MIN(MAX(ROUND($CF320+$G320*($CI320),0),$CG320),$CF320),$CF320))))</f>
      </c>
      <c r="CK320" s="65" t="str">
        <f>ROUND(SUMIFS($CW320:$FS320,$CW$14:$FS$14,"*DSD*"),0)</f>
      </c>
      <c r="CL320" s="65" t="str">
        <f>MIN_DSD</f>
      </c>
      <c r="CM320" s="65" t="str">
        <f>COUNTIFS($CW$14:$FS$14,"*DSD*",$CW320:$FS320,"&gt;0")</f>
      </c>
      <c r="CN320"/>
      <c r="CO320" s="62"/>
      <c r="CP320" s="65" t="str">
        <f>IF(SUM($CK320)=0,"",IF(OR(SUM($CK320)=SUM($CL320),AND(SUM($CK320)=ROUND(SUM($G320)*(1-SUM($I320)),0),SUM($CQ320)=0)),SUM($CK320),IF(UPPER($CN320)="MAX",$CL320,IF(UPPER($CN320)="CUSTOM",MIN(MAX(ROUND($CK320+$G320*($CO320),0),$CL320),$CK320),$CK320))))</f>
      </c>
      <c r="CQ320" s="65" t="str">
        <f>ROUND(SUMIFS($CW320:$FS320,$CW$14:$FS$14,"*TA*"),0)</f>
      </c>
      <c r="CR320" s="65" t="str">
        <f>MIN_TA</f>
      </c>
      <c r="CS320" s="65" t="str">
        <f>COUNTIFS($CW$14:$FS$14,"*TA*",$CW320:$FS320,"&gt;0")</f>
      </c>
      <c r="CT320"/>
      <c r="CU320" s="62"/>
      <c r="CV320" s="65" t="str">
        <f>IF(SUM($CQ320)=0,"",IF(OR(SUM($CQ320)=SUM($CR320),AND(SUM($CQ320)=ROUND(SUM($G320)*(1-SUM($I320)),0),SUM($CK320)=0)),SUM($CQ320),IF(UPPER($CT320)="MAX",$CR320,IF(UPPER($CT320)="CUSTOM",MIN(MAX(ROUND($CQ320+$G320*($CU320),0),$CR320),$CQ320),$CQ320))))</f>
      </c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/>
      <c r="EH320" s="65"/>
      <c r="EI320" s="65"/>
      <c r="EJ320" s="65"/>
      <c r="EK320" s="65"/>
      <c r="EL320" s="65"/>
      <c r="EM320" s="65"/>
      <c r="EN320" s="65"/>
      <c r="EO320" s="65"/>
      <c r="EP320" s="65"/>
      <c r="EQ320" s="65"/>
      <c r="ER320" s="65"/>
      <c r="ES320" s="65"/>
      <c r="ET320" s="65"/>
      <c r="EU320" s="65"/>
      <c r="EV320" s="65"/>
      <c r="EW320" s="65"/>
      <c r="EX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/>
      <c r="FP320" s="65"/>
      <c r="FQ320" s="65"/>
      <c r="FR320" s="65"/>
      <c r="FS320" s="65"/>
    </row>
    <row r="321">
      <c r="A321" t="s">
        <v>152</v>
      </c>
      <c r="B321" t="s">
        <v>111</v>
      </c>
      <c r="C321" t="s">
        <v>103</v>
      </c>
      <c r="D321" t="s">
        <v>99</v>
      </c>
      <c r="E321"/>
      <c r="F321" t="str">
        <f>$A321&amp;IF($C321&lt;&gt;"","|"&amp;$C321,"")&amp;IF($D321&lt;&gt;"","|"&amp;$D321,"")&amp;IF($E321&lt;&gt;"","|"&amp;$E321,"")</f>
      </c>
      <c r="G321" s="65" t="n">
        <v>8</v>
      </c>
      <c r="H321" s="65" t="str">
        <f>SUM($CJ321,$CW321)</f>
      </c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 t="n">
        <v>0.245283018867925</v>
      </c>
      <c r="AD321" s="62"/>
      <c r="AE321" s="62"/>
      <c r="AF321" s="62" t="n">
        <v>0.754716981132076</v>
      </c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5" t="str">
        <f>ROUND(SUM($CP321,$CV321),0)</f>
      </c>
      <c r="CG321" s="65" t="str">
        <f>ROUND(MAX($CP321,$CV321),0)</f>
      </c>
      <c r="CH321" t="s">
        <v>54</v>
      </c>
      <c r="CI321" s="62"/>
      <c r="CJ321" s="65" t="str">
        <f>IF(SUM($CF321)=0,"",IF(SUM($CF321)=SUM($CG321),SUM($CF321),IF(UPPER($CH321)="MAX",$CG321,IF(UPPER($CH321)="CUSTOM",MIN(MAX(ROUND($CF321+$G321*($CI321),0),$CG321),$CF321),$CF321))))</f>
      </c>
      <c r="CK321" s="65" t="str">
        <f>ROUND(SUMIFS($CW321:$FS321,$CW$14:$FS$14,"*DSD*"),0)</f>
      </c>
      <c r="CL321" s="65" t="str">
        <f>MIN_DSD</f>
      </c>
      <c r="CM321" s="65" t="str">
        <f>COUNTIFS($CW$14:$FS$14,"*DSD*",$CW321:$FS321,"&gt;0")</f>
      </c>
      <c r="CN321"/>
      <c r="CO321" s="62"/>
      <c r="CP321" s="65" t="str">
        <f>IF(SUM($CK321)=0,"",IF(OR(SUM($CK321)=SUM($CL321),AND(SUM($CK321)=ROUND(SUM($G321)*(1-SUM($I321)),0),SUM($CQ321)=0)),SUM($CK321),IF(UPPER($CN321)="MAX",$CL321,IF(UPPER($CN321)="CUSTOM",MIN(MAX(ROUND($CK321+$G321*($CO321),0),$CL321),$CK321),$CK321))))</f>
      </c>
      <c r="CQ321" s="65" t="str">
        <f>ROUND(SUMIFS($CW321:$FS321,$CW$14:$FS$14,"*TA*"),0)</f>
      </c>
      <c r="CR321" s="65" t="str">
        <f>MIN_TA</f>
      </c>
      <c r="CS321" s="65" t="str">
        <f>COUNTIFS($CW$14:$FS$14,"*TA*",$CW321:$FS321,"&gt;0")</f>
      </c>
      <c r="CT321"/>
      <c r="CU321" s="62"/>
      <c r="CV321" s="65" t="str">
        <f>IF(SUM($CQ321)=0,"",IF(OR(SUM($CQ321)=SUM($CR321),AND(SUM($CQ321)=ROUND(SUM($G321)*(1-SUM($I321)),0),SUM($CK321)=0)),SUM($CQ321),IF(UPPER($CT321)="MAX",$CR321,IF(UPPER($CT321)="CUSTOM",MIN(MAX(ROUND($CQ321+$G321*($CU321),0),$CR321),$CQ321),$CQ321))))</f>
      </c>
      <c r="CW321" s="65"/>
      <c r="CX321" s="65"/>
      <c r="CY321" s="65"/>
      <c r="CZ321" s="65"/>
      <c r="DA321" s="65"/>
      <c r="DB321" s="65"/>
      <c r="DC321" s="65"/>
      <c r="DD321" s="65"/>
      <c r="DE321" s="65"/>
      <c r="DF321" s="65"/>
      <c r="DG321" s="65"/>
      <c r="DH321" s="65"/>
      <c r="DI321" s="65"/>
      <c r="DJ321" s="65"/>
      <c r="DK321" s="65"/>
      <c r="DL321" s="65"/>
      <c r="DM321" s="65"/>
      <c r="DN321" s="65"/>
      <c r="DO321" s="65"/>
      <c r="DP321" s="65"/>
      <c r="DQ321" s="65"/>
      <c r="DR321" s="65"/>
      <c r="DS321" s="65"/>
      <c r="DT321" s="65"/>
      <c r="DU321" s="65"/>
      <c r="DV321" s="65"/>
      <c r="DW321" s="65"/>
      <c r="DX321" s="65"/>
      <c r="DY321" s="65"/>
      <c r="DZ321" s="65"/>
      <c r="EA321" s="65"/>
      <c r="EB321" s="65"/>
      <c r="EC321" s="65"/>
      <c r="ED321" s="65"/>
      <c r="EE321" s="65"/>
      <c r="EF321" s="65"/>
      <c r="EG321" s="65"/>
      <c r="EH321" s="65"/>
      <c r="EI321" s="65"/>
      <c r="EJ321" s="65"/>
      <c r="EK321" s="65"/>
      <c r="EL321" s="65"/>
      <c r="EM321" s="65"/>
      <c r="EN321" s="65"/>
      <c r="EO321" s="65"/>
      <c r="EP321" s="65"/>
      <c r="EQ321" s="65"/>
      <c r="ER321" s="65"/>
      <c r="ES321" s="65"/>
      <c r="ET321" s="65"/>
      <c r="EU321" s="65"/>
      <c r="EV321" s="65"/>
      <c r="EW321" s="65"/>
      <c r="EX321" s="65"/>
      <c r="EY321" s="65"/>
      <c r="EZ321" s="65"/>
      <c r="FA321" s="65"/>
      <c r="FB321" s="65"/>
      <c r="FC321" s="65"/>
      <c r="FD321" s="65"/>
      <c r="FE321" s="65"/>
      <c r="FF321" s="65"/>
      <c r="FG321" s="65"/>
      <c r="FH321" s="65"/>
      <c r="FI321" s="65"/>
      <c r="FJ321" s="65"/>
      <c r="FK321" s="65"/>
      <c r="FL321" s="65"/>
      <c r="FM321" s="65"/>
      <c r="FN321" s="65"/>
      <c r="FO321" s="65"/>
      <c r="FP321" s="65"/>
      <c r="FQ321" s="65"/>
      <c r="FR321" s="65"/>
      <c r="FS321" s="65"/>
    </row>
    <row r="322">
      <c r="A322" t="s">
        <v>152</v>
      </c>
      <c r="B322" t="s">
        <v>113</v>
      </c>
      <c r="C322" t="s">
        <v>114</v>
      </c>
      <c r="D322" t="s">
        <v>99</v>
      </c>
      <c r="E322"/>
      <c r="F322" t="str">
        <f>$A322&amp;IF($C322&lt;&gt;"","|"&amp;$C322,"")&amp;IF($D322&lt;&gt;"","|"&amp;$D322,"")&amp;IF($E322&lt;&gt;"","|"&amp;$E322,"")</f>
      </c>
      <c r="G322" s="65" t="n">
        <v>1</v>
      </c>
      <c r="H322" s="65" t="str">
        <f>SUM($CJ322,$CW322)</f>
      </c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5" t="str">
        <f>ROUND(SUM($CP322,$CV322),0)</f>
      </c>
      <c r="CG322" s="65" t="str">
        <f>ROUND(MAX($CP322,$CV322),0)</f>
      </c>
      <c r="CH322"/>
      <c r="CI322" s="62"/>
      <c r="CJ322" s="65" t="str">
        <f>IF(SUM($CF322)=0,"",IF(SUM($CF322)=SUM($CG322),SUM($CF322),IF(UPPER($CH322)="MAX",$CG322,IF(UPPER($CH322)="CUSTOM",MIN(MAX(ROUND($CF322+$G322*($CI322),0),$CG322),$CF322),$CF322))))</f>
      </c>
      <c r="CK322" s="65" t="str">
        <f>ROUND(SUMIFS($CW322:$FS322,$CW$14:$FS$14,"*DSD*"),0)</f>
      </c>
      <c r="CL322" s="65" t="str">
        <f>MIN_DSD</f>
      </c>
      <c r="CM322" s="65" t="str">
        <f>COUNTIFS($CW$14:$FS$14,"*DSD*",$CW322:$FS322,"&gt;0")</f>
      </c>
      <c r="CN322"/>
      <c r="CO322" s="62"/>
      <c r="CP322" s="65" t="str">
        <f>IF(SUM($CK322)=0,"",IF(OR(SUM($CK322)=SUM($CL322),AND(SUM($CK322)=ROUND(SUM($G322)*(1-SUM($I322)),0),SUM($CQ322)=0)),SUM($CK322),IF(UPPER($CN322)="MAX",$CL322,IF(UPPER($CN322)="CUSTOM",MIN(MAX(ROUND($CK322+$G322*($CO322),0),$CL322),$CK322),$CK322))))</f>
      </c>
      <c r="CQ322" s="65" t="str">
        <f>ROUND(SUMIFS($CW322:$FS322,$CW$14:$FS$14,"*TA*"),0)</f>
      </c>
      <c r="CR322" s="65" t="str">
        <f>MIN_TA</f>
      </c>
      <c r="CS322" s="65" t="str">
        <f>COUNTIFS($CW$14:$FS$14,"*TA*",$CW322:$FS322,"&gt;0")</f>
      </c>
      <c r="CT322"/>
      <c r="CU322" s="62"/>
      <c r="CV322" s="65" t="str">
        <f>IF(SUM($CQ322)=0,"",IF(OR(SUM($CQ322)=SUM($CR322),AND(SUM($CQ322)=ROUND(SUM($G322)*(1-SUM($I322)),0),SUM($CK322)=0)),SUM($CQ322),IF(UPPER($CT322)="MAX",$CR322,IF(UPPER($CT322)="CUSTOM",MIN(MAX(ROUND($CQ322+$G322*($CU322),0),$CR322),$CQ322),$CQ322))))</f>
      </c>
      <c r="CW322" s="65"/>
      <c r="CX322" s="65"/>
      <c r="CY322" s="65"/>
      <c r="CZ322" s="65"/>
      <c r="DA322" s="65"/>
      <c r="DB322" s="65"/>
      <c r="DC322" s="65"/>
      <c r="DD322" s="65"/>
      <c r="DE322" s="65"/>
      <c r="DF322" s="65"/>
      <c r="DG322" s="65"/>
      <c r="DH322" s="65"/>
      <c r="DI322" s="65"/>
      <c r="DJ322" s="65"/>
      <c r="DK322" s="65"/>
      <c r="DL322" s="65"/>
      <c r="DM322" s="65"/>
      <c r="DN322" s="65"/>
      <c r="DO322" s="65"/>
      <c r="DP322" s="65"/>
      <c r="DQ322" s="65"/>
      <c r="DR322" s="65"/>
      <c r="DS322" s="65"/>
      <c r="DT322" s="65"/>
      <c r="DU322" s="65"/>
      <c r="DV322" s="65"/>
      <c r="DW322" s="65"/>
      <c r="DX322" s="65"/>
      <c r="DY322" s="65"/>
      <c r="DZ322" s="65"/>
      <c r="EA322" s="65"/>
      <c r="EB322" s="65"/>
      <c r="EC322" s="65"/>
      <c r="ED322" s="65"/>
      <c r="EE322" s="65"/>
      <c r="EF322" s="65"/>
      <c r="EG322" s="65"/>
      <c r="EH322" s="65"/>
      <c r="EI322" s="65"/>
      <c r="EJ322" s="65"/>
      <c r="EK322" s="65"/>
      <c r="EL322" s="65"/>
      <c r="EM322" s="65"/>
      <c r="EN322" s="65"/>
      <c r="EO322" s="65"/>
      <c r="EP322" s="65"/>
      <c r="EQ322" s="65"/>
      <c r="ER322" s="65"/>
      <c r="ES322" s="65"/>
      <c r="ET322" s="65"/>
      <c r="EU322" s="65"/>
      <c r="EV322" s="65"/>
      <c r="EW322" s="65"/>
      <c r="EX322" s="65"/>
      <c r="EY322" s="65"/>
      <c r="EZ322" s="65"/>
      <c r="FA322" s="65"/>
      <c r="FB322" s="65"/>
      <c r="FC322" s="65"/>
      <c r="FD322" s="65"/>
      <c r="FE322" s="65"/>
      <c r="FF322" s="65"/>
      <c r="FG322" s="65"/>
      <c r="FH322" s="65"/>
      <c r="FI322" s="65"/>
      <c r="FJ322" s="65"/>
      <c r="FK322" s="65"/>
      <c r="FL322" s="65"/>
      <c r="FM322" s="65"/>
      <c r="FN322" s="65"/>
      <c r="FO322" s="65"/>
      <c r="FP322" s="65"/>
      <c r="FQ322" s="65"/>
      <c r="FR322" s="65"/>
      <c r="FS322" s="65"/>
    </row>
    <row r="323">
      <c r="A323" t="s">
        <v>152</v>
      </c>
      <c r="B323" t="s">
        <v>113</v>
      </c>
      <c r="C323" t="s">
        <v>114</v>
      </c>
      <c r="D323" t="s">
        <v>100</v>
      </c>
      <c r="E323"/>
      <c r="F323" t="str">
        <f>$A323&amp;IF($C323&lt;&gt;"","|"&amp;$C323,"")&amp;IF($D323&lt;&gt;"","|"&amp;$D323,"")&amp;IF($E323&lt;&gt;"","|"&amp;$E323,"")</f>
      </c>
      <c r="G323" s="65" t="n">
        <v>1</v>
      </c>
      <c r="H323" s="65" t="str">
        <f>SUM($CJ323,$CW323)</f>
      </c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5" t="str">
        <f>ROUND(SUM($CP323,$CV323),0)</f>
      </c>
      <c r="CG323" s="65" t="str">
        <f>ROUND(MAX($CP323,$CV323),0)</f>
      </c>
      <c r="CH323"/>
      <c r="CI323" s="62"/>
      <c r="CJ323" s="65" t="str">
        <f>IF(SUM($CF323)=0,"",IF(SUM($CF323)=SUM($CG323),SUM($CF323),IF(UPPER($CH323)="MAX",$CG323,IF(UPPER($CH323)="CUSTOM",MIN(MAX(ROUND($CF323+$G323*($CI323),0),$CG323),$CF323),$CF323))))</f>
      </c>
      <c r="CK323" s="65" t="str">
        <f>ROUND(SUMIFS($CW323:$FS323,$CW$14:$FS$14,"*DSD*"),0)</f>
      </c>
      <c r="CL323" s="65" t="str">
        <f>MIN_DSD</f>
      </c>
      <c r="CM323" s="65" t="str">
        <f>COUNTIFS($CW$14:$FS$14,"*DSD*",$CW323:$FS323,"&gt;0")</f>
      </c>
      <c r="CN323"/>
      <c r="CO323" s="62"/>
      <c r="CP323" s="65" t="str">
        <f>IF(SUM($CK323)=0,"",IF(OR(SUM($CK323)=SUM($CL323),AND(SUM($CK323)=ROUND(SUM($G323)*(1-SUM($I323)),0),SUM($CQ323)=0)),SUM($CK323),IF(UPPER($CN323)="MAX",$CL323,IF(UPPER($CN323)="CUSTOM",MIN(MAX(ROUND($CK323+$G323*($CO323),0),$CL323),$CK323),$CK323))))</f>
      </c>
      <c r="CQ323" s="65" t="str">
        <f>ROUND(SUMIFS($CW323:$FS323,$CW$14:$FS$14,"*TA*"),0)</f>
      </c>
      <c r="CR323" s="65" t="str">
        <f>MIN_TA</f>
      </c>
      <c r="CS323" s="65" t="str">
        <f>COUNTIFS($CW$14:$FS$14,"*TA*",$CW323:$FS323,"&gt;0")</f>
      </c>
      <c r="CT323"/>
      <c r="CU323" s="62"/>
      <c r="CV323" s="65" t="str">
        <f>IF(SUM($CQ323)=0,"",IF(OR(SUM($CQ323)=SUM($CR323),AND(SUM($CQ323)=ROUND(SUM($G323)*(1-SUM($I323)),0),SUM($CK323)=0)),SUM($CQ323),IF(UPPER($CT323)="MAX",$CR323,IF(UPPER($CT323)="CUSTOM",MIN(MAX(ROUND($CQ323+$G323*($CU323),0),$CR323),$CQ323),$CQ323))))</f>
      </c>
      <c r="CW323" s="65"/>
      <c r="CX323" s="65"/>
      <c r="CY323" s="65"/>
      <c r="CZ323" s="65"/>
      <c r="DA323" s="65"/>
      <c r="DB323" s="65"/>
      <c r="DC323" s="65"/>
      <c r="DD323" s="65"/>
      <c r="DE323" s="65"/>
      <c r="DF323" s="65"/>
      <c r="DG323" s="65"/>
      <c r="DH323" s="65"/>
      <c r="DI323" s="65"/>
      <c r="DJ323" s="65"/>
      <c r="DK323" s="65"/>
      <c r="DL323" s="65"/>
      <c r="DM323" s="65"/>
      <c r="DN323" s="65"/>
      <c r="DO323" s="65"/>
      <c r="DP323" s="65"/>
      <c r="DQ323" s="65"/>
      <c r="DR323" s="65"/>
      <c r="DS323" s="65"/>
      <c r="DT323" s="65"/>
      <c r="DU323" s="65"/>
      <c r="DV323" s="65"/>
      <c r="DW323" s="65"/>
      <c r="DX323" s="65"/>
      <c r="DY323" s="65"/>
      <c r="DZ323" s="65"/>
      <c r="EA323" s="65"/>
      <c r="EB323" s="65"/>
      <c r="EC323" s="65"/>
      <c r="ED323" s="65"/>
      <c r="EE323" s="65"/>
      <c r="EF323" s="65"/>
      <c r="EG323" s="65"/>
      <c r="EH323" s="65"/>
      <c r="EI323" s="65"/>
      <c r="EJ323" s="65"/>
      <c r="EK323" s="65"/>
      <c r="EL323" s="65"/>
      <c r="EM323" s="65"/>
      <c r="EN323" s="65"/>
      <c r="EO323" s="65"/>
      <c r="EP323" s="65"/>
      <c r="EQ323" s="65"/>
      <c r="ER323" s="65"/>
      <c r="ES323" s="65"/>
      <c r="ET323" s="65"/>
      <c r="EU323" s="65"/>
      <c r="EV323" s="65"/>
      <c r="EW323" s="65"/>
      <c r="EX323" s="65"/>
      <c r="EY323" s="65"/>
      <c r="EZ323" s="65"/>
      <c r="FA323" s="65"/>
      <c r="FB323" s="65"/>
      <c r="FC323" s="65"/>
      <c r="FD323" s="65"/>
      <c r="FE323" s="65"/>
      <c r="FF323" s="65"/>
      <c r="FG323" s="65"/>
      <c r="FH323" s="65"/>
      <c r="FI323" s="65"/>
      <c r="FJ323" s="65"/>
      <c r="FK323" s="65"/>
      <c r="FL323" s="65"/>
      <c r="FM323" s="65"/>
      <c r="FN323" s="65"/>
      <c r="FO323" s="65"/>
      <c r="FP323" s="65"/>
      <c r="FQ323" s="65"/>
      <c r="FR323" s="65"/>
      <c r="FS323" s="65"/>
    </row>
    <row r="324">
      <c r="A324" t="s">
        <v>152</v>
      </c>
      <c r="B324" t="s">
        <v>116</v>
      </c>
      <c r="C324" t="s">
        <v>114</v>
      </c>
      <c r="D324" t="s">
        <v>99</v>
      </c>
      <c r="E324"/>
      <c r="F324" t="str">
        <f>$A324&amp;IF($C324&lt;&gt;"","|"&amp;$C324,"")&amp;IF($D324&lt;&gt;"","|"&amp;$D324,"")&amp;IF($E324&lt;&gt;"","|"&amp;$E324,"")</f>
      </c>
      <c r="G324" s="65" t="n">
        <v>1</v>
      </c>
      <c r="H324" s="65" t="str">
        <f>SUM($CJ324,$CW324)</f>
      </c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5" t="str">
        <f>ROUND(SUM($CP324,$CV324),0)</f>
      </c>
      <c r="CG324" s="65" t="str">
        <f>ROUND(MAX($CP324,$CV324),0)</f>
      </c>
      <c r="CH324"/>
      <c r="CI324" s="62"/>
      <c r="CJ324" s="65" t="str">
        <f>IF(SUM($CF324)=0,"",IF(SUM($CF324)=SUM($CG324),SUM($CF324),IF(UPPER($CH324)="MAX",$CG324,IF(UPPER($CH324)="CUSTOM",MIN(MAX(ROUND($CF324+$G324*($CI324),0),$CG324),$CF324),$CF324))))</f>
      </c>
      <c r="CK324" s="65" t="str">
        <f>ROUND(SUMIFS($CW324:$FS324,$CW$14:$FS$14,"*DSD*"),0)</f>
      </c>
      <c r="CL324" s="65" t="str">
        <f>MIN_DSD</f>
      </c>
      <c r="CM324" s="65" t="str">
        <f>COUNTIFS($CW$14:$FS$14,"*DSD*",$CW324:$FS324,"&gt;0")</f>
      </c>
      <c r="CN324"/>
      <c r="CO324" s="62"/>
      <c r="CP324" s="65" t="str">
        <f>IF(SUM($CK324)=0,"",IF(OR(SUM($CK324)=SUM($CL324),AND(SUM($CK324)=ROUND(SUM($G324)*(1-SUM($I324)),0),SUM($CQ324)=0)),SUM($CK324),IF(UPPER($CN324)="MAX",$CL324,IF(UPPER($CN324)="CUSTOM",MIN(MAX(ROUND($CK324+$G324*($CO324),0),$CL324),$CK324),$CK324))))</f>
      </c>
      <c r="CQ324" s="65" t="str">
        <f>ROUND(SUMIFS($CW324:$FS324,$CW$14:$FS$14,"*TA*"),0)</f>
      </c>
      <c r="CR324" s="65" t="str">
        <f>MIN_TA</f>
      </c>
      <c r="CS324" s="65" t="str">
        <f>COUNTIFS($CW$14:$FS$14,"*TA*",$CW324:$FS324,"&gt;0")</f>
      </c>
      <c r="CT324"/>
      <c r="CU324" s="62"/>
      <c r="CV324" s="65" t="str">
        <f>IF(SUM($CQ324)=0,"",IF(OR(SUM($CQ324)=SUM($CR324),AND(SUM($CQ324)=ROUND(SUM($G324)*(1-SUM($I324)),0),SUM($CK324)=0)),SUM($CQ324),IF(UPPER($CT324)="MAX",$CR324,IF(UPPER($CT324)="CUSTOM",MIN(MAX(ROUND($CQ324+$G324*($CU324),0),$CR324),$CQ324),$CQ324))))</f>
      </c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65"/>
      <c r="EJ324" s="65"/>
      <c r="EK324" s="65"/>
      <c r="EL324" s="65"/>
      <c r="EM324" s="65"/>
      <c r="EN324" s="65"/>
      <c r="EO324" s="65"/>
      <c r="EP324" s="65"/>
      <c r="EQ324" s="65"/>
      <c r="ER324" s="65"/>
      <c r="ES324" s="65"/>
      <c r="ET324" s="65"/>
      <c r="EU324" s="65"/>
      <c r="EV324" s="65"/>
      <c r="EW324" s="65"/>
      <c r="EX324" s="65"/>
      <c r="EY324" s="65"/>
      <c r="EZ324" s="65"/>
      <c r="FA324" s="65"/>
      <c r="FB324" s="65"/>
      <c r="FC324" s="65"/>
      <c r="FD324" s="65"/>
      <c r="FE324" s="65"/>
      <c r="FF324" s="65"/>
      <c r="FG324" s="65"/>
      <c r="FH324" s="65"/>
      <c r="FI324" s="65"/>
      <c r="FJ324" s="65"/>
      <c r="FK324" s="65"/>
      <c r="FL324" s="65"/>
      <c r="FM324" s="65"/>
      <c r="FN324" s="65"/>
      <c r="FO324" s="65"/>
      <c r="FP324" s="65"/>
      <c r="FQ324" s="65"/>
      <c r="FR324" s="65"/>
      <c r="FS324" s="65"/>
    </row>
    <row r="325">
      <c r="A325" t="s">
        <v>152</v>
      </c>
      <c r="B325" t="s">
        <v>116</v>
      </c>
      <c r="C325" t="s">
        <v>114</v>
      </c>
      <c r="D325" t="s">
        <v>100</v>
      </c>
      <c r="E325"/>
      <c r="F325" t="str">
        <f>$A325&amp;IF($C325&lt;&gt;"","|"&amp;$C325,"")&amp;IF($D325&lt;&gt;"","|"&amp;$D325,"")&amp;IF($E325&lt;&gt;"","|"&amp;$E325,"")</f>
      </c>
      <c r="G325" s="65" t="n">
        <v>1</v>
      </c>
      <c r="H325" s="65" t="str">
        <f>SUM($CJ325,$CW325)</f>
      </c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5" t="str">
        <f>ROUND(SUM($CP325,$CV325),0)</f>
      </c>
      <c r="CG325" s="65" t="str">
        <f>ROUND(MAX($CP325,$CV325),0)</f>
      </c>
      <c r="CH325"/>
      <c r="CI325" s="62"/>
      <c r="CJ325" s="65" t="str">
        <f>IF(SUM($CF325)=0,"",IF(SUM($CF325)=SUM($CG325),SUM($CF325),IF(UPPER($CH325)="MAX",$CG325,IF(UPPER($CH325)="CUSTOM",MIN(MAX(ROUND($CF325+$G325*($CI325),0),$CG325),$CF325),$CF325))))</f>
      </c>
      <c r="CK325" s="65" t="str">
        <f>ROUND(SUMIFS($CW325:$FS325,$CW$14:$FS$14,"*DSD*"),0)</f>
      </c>
      <c r="CL325" s="65" t="str">
        <f>MIN_DSD</f>
      </c>
      <c r="CM325" s="65" t="str">
        <f>COUNTIFS($CW$14:$FS$14,"*DSD*",$CW325:$FS325,"&gt;0")</f>
      </c>
      <c r="CN325"/>
      <c r="CO325" s="62"/>
      <c r="CP325" s="65" t="str">
        <f>IF(SUM($CK325)=0,"",IF(OR(SUM($CK325)=SUM($CL325),AND(SUM($CK325)=ROUND(SUM($G325)*(1-SUM($I325)),0),SUM($CQ325)=0)),SUM($CK325),IF(UPPER($CN325)="MAX",$CL325,IF(UPPER($CN325)="CUSTOM",MIN(MAX(ROUND($CK325+$G325*($CO325),0),$CL325),$CK325),$CK325))))</f>
      </c>
      <c r="CQ325" s="65" t="str">
        <f>ROUND(SUMIFS($CW325:$FS325,$CW$14:$FS$14,"*TA*"),0)</f>
      </c>
      <c r="CR325" s="65" t="str">
        <f>MIN_TA</f>
      </c>
      <c r="CS325" s="65" t="str">
        <f>COUNTIFS($CW$14:$FS$14,"*TA*",$CW325:$FS325,"&gt;0")</f>
      </c>
      <c r="CT325"/>
      <c r="CU325" s="62"/>
      <c r="CV325" s="65" t="str">
        <f>IF(SUM($CQ325)=0,"",IF(OR(SUM($CQ325)=SUM($CR325),AND(SUM($CQ325)=ROUND(SUM($G325)*(1-SUM($I325)),0),SUM($CK325)=0)),SUM($CQ325),IF(UPPER($CT325)="MAX",$CR325,IF(UPPER($CT325)="CUSTOM",MIN(MAX(ROUND($CQ325+$G325*($CU325),0),$CR325),$CQ325),$CQ325))))</f>
      </c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5"/>
      <c r="DK325" s="65"/>
      <c r="DL325" s="65"/>
      <c r="DM325" s="65"/>
      <c r="DN325" s="65"/>
      <c r="DO325" s="65"/>
      <c r="DP325" s="65"/>
      <c r="DQ325" s="65"/>
      <c r="DR325" s="65"/>
      <c r="DS325" s="65"/>
      <c r="DT325" s="65"/>
      <c r="DU325" s="65"/>
      <c r="DV325" s="65"/>
      <c r="DW325" s="65"/>
      <c r="DX325" s="65"/>
      <c r="DY325" s="65"/>
      <c r="DZ325" s="65"/>
      <c r="EA325" s="65"/>
      <c r="EB325" s="65"/>
      <c r="EC325" s="65"/>
      <c r="ED325" s="65"/>
      <c r="EE325" s="65"/>
      <c r="EF325" s="65"/>
      <c r="EG325" s="65"/>
      <c r="EH325" s="65"/>
      <c r="EI325" s="65"/>
      <c r="EJ325" s="65"/>
      <c r="EK325" s="65"/>
      <c r="EL325" s="65"/>
      <c r="EM325" s="65"/>
      <c r="EN325" s="65"/>
      <c r="EO325" s="65"/>
      <c r="EP325" s="65"/>
      <c r="EQ325" s="65"/>
      <c r="ER325" s="65"/>
      <c r="ES325" s="65"/>
      <c r="ET325" s="65"/>
      <c r="EU325" s="65"/>
      <c r="EV325" s="65"/>
      <c r="EW325" s="65"/>
      <c r="EX325" s="65"/>
      <c r="EY325" s="65"/>
      <c r="EZ325" s="65"/>
      <c r="FA325" s="65"/>
      <c r="FB325" s="65"/>
      <c r="FC325" s="65"/>
      <c r="FD325" s="65"/>
      <c r="FE325" s="65"/>
      <c r="FF325" s="65"/>
      <c r="FG325" s="65"/>
      <c r="FH325" s="65"/>
      <c r="FI325" s="65"/>
      <c r="FJ325" s="65"/>
      <c r="FK325" s="65"/>
      <c r="FL325" s="65"/>
      <c r="FM325" s="65"/>
      <c r="FN325" s="65"/>
      <c r="FO325" s="65"/>
      <c r="FP325" s="65"/>
      <c r="FQ325" s="65"/>
      <c r="FR325" s="65"/>
      <c r="FS325" s="65"/>
    </row>
    <row r="326">
      <c r="A326" t="s">
        <v>152</v>
      </c>
      <c r="B326" t="s">
        <v>118</v>
      </c>
      <c r="C326" t="s">
        <v>103</v>
      </c>
      <c r="D326" t="s">
        <v>99</v>
      </c>
      <c r="E326"/>
      <c r="F326" t="str">
        <f>$A326&amp;IF($C326&lt;&gt;"","|"&amp;$C326,"")&amp;IF($D326&lt;&gt;"","|"&amp;$D326,"")&amp;IF($E326&lt;&gt;"","|"&amp;$E326,"")</f>
      </c>
      <c r="G326" s="65" t="n">
        <v>1</v>
      </c>
      <c r="H326" s="65" t="str">
        <f>SUM($CJ326,$CW326)</f>
      </c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 t="n">
        <v>0.333333333333333</v>
      </c>
      <c r="AD326" s="62"/>
      <c r="AE326" s="62"/>
      <c r="AF326" s="62" t="n">
        <v>0.666666666666667</v>
      </c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5" t="str">
        <f>ROUND(SUM($CP326,$CV326),0)</f>
      </c>
      <c r="CG326" s="65" t="str">
        <f>ROUND(MAX($CP326,$CV326),0)</f>
      </c>
      <c r="CH326" t="s">
        <v>54</v>
      </c>
      <c r="CI326" s="62"/>
      <c r="CJ326" s="65" t="str">
        <f>IF(SUM($CF326)=0,"",IF(SUM($CF326)=SUM($CG326),SUM($CF326),IF(UPPER($CH326)="MAX",$CG326,IF(UPPER($CH326)="CUSTOM",MIN(MAX(ROUND($CF326+$G326*($CI326),0),$CG326),$CF326),$CF326))))</f>
      </c>
      <c r="CK326" s="65" t="str">
        <f>ROUND(SUMIFS($CW326:$FS326,$CW$14:$FS$14,"*DSD*"),0)</f>
      </c>
      <c r="CL326" s="65" t="str">
        <f>MIN_DSD</f>
      </c>
      <c r="CM326" s="65" t="str">
        <f>COUNTIFS($CW$14:$FS$14,"*DSD*",$CW326:$FS326,"&gt;0")</f>
      </c>
      <c r="CN326"/>
      <c r="CO326" s="62"/>
      <c r="CP326" s="65" t="str">
        <f>IF(SUM($CK326)=0,"",IF(OR(SUM($CK326)=SUM($CL326),AND(SUM($CK326)=ROUND(SUM($G326)*(1-SUM($I326)),0),SUM($CQ326)=0)),SUM($CK326),IF(UPPER($CN326)="MAX",$CL326,IF(UPPER($CN326)="CUSTOM",MIN(MAX(ROUND($CK326+$G326*($CO326),0),$CL326),$CK326),$CK326))))</f>
      </c>
      <c r="CQ326" s="65" t="str">
        <f>ROUND(SUMIFS($CW326:$FS326,$CW$14:$FS$14,"*TA*"),0)</f>
      </c>
      <c r="CR326" s="65" t="str">
        <f>MIN_TA</f>
      </c>
      <c r="CS326" s="65" t="str">
        <f>COUNTIFS($CW$14:$FS$14,"*TA*",$CW326:$FS326,"&gt;0")</f>
      </c>
      <c r="CT326"/>
      <c r="CU326" s="62"/>
      <c r="CV326" s="65" t="str">
        <f>IF(SUM($CQ326)=0,"",IF(OR(SUM($CQ326)=SUM($CR326),AND(SUM($CQ326)=ROUND(SUM($G326)*(1-SUM($I326)),0),SUM($CK326)=0)),SUM($CQ326),IF(UPPER($CT326)="MAX",$CR326,IF(UPPER($CT326)="CUSTOM",MIN(MAX(ROUND($CQ326+$G326*($CU326),0),$CR326),$CQ326),$CQ326))))</f>
      </c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  <c r="DS326" s="65"/>
      <c r="DT326" s="65"/>
      <c r="DU326" s="65"/>
      <c r="DV326" s="65"/>
      <c r="DW326" s="65"/>
      <c r="DX326" s="65"/>
      <c r="DY326" s="65"/>
      <c r="DZ326" s="65"/>
      <c r="EA326" s="65"/>
      <c r="EB326" s="65"/>
      <c r="EC326" s="65"/>
      <c r="ED326" s="65"/>
      <c r="EE326" s="65"/>
      <c r="EF326" s="65"/>
      <c r="EG326" s="65"/>
      <c r="EH326" s="65"/>
      <c r="EI326" s="65"/>
      <c r="EJ326" s="65"/>
      <c r="EK326" s="65"/>
      <c r="EL326" s="65"/>
      <c r="EM326" s="65"/>
      <c r="EN326" s="65"/>
      <c r="EO326" s="65"/>
      <c r="EP326" s="65"/>
      <c r="EQ326" s="65"/>
      <c r="ER326" s="65"/>
      <c r="ES326" s="65"/>
      <c r="ET326" s="65"/>
      <c r="EU326" s="65"/>
      <c r="EV326" s="65"/>
      <c r="EW326" s="65"/>
      <c r="EX326" s="65"/>
      <c r="EY326" s="65"/>
      <c r="EZ326" s="65"/>
      <c r="FA326" s="65"/>
      <c r="FB326" s="65"/>
      <c r="FC326" s="65"/>
      <c r="FD326" s="65"/>
      <c r="FE326" s="65"/>
      <c r="FF326" s="65"/>
      <c r="FG326" s="65"/>
      <c r="FH326" s="65"/>
      <c r="FI326" s="65"/>
      <c r="FJ326" s="65"/>
      <c r="FK326" s="65"/>
      <c r="FL326" s="65"/>
      <c r="FM326" s="65"/>
      <c r="FN326" s="65"/>
      <c r="FO326" s="65"/>
      <c r="FP326" s="65"/>
      <c r="FQ326" s="65"/>
      <c r="FR326" s="65"/>
      <c r="FS326" s="65"/>
    </row>
    <row r="327">
      <c r="A327" t="s">
        <v>152</v>
      </c>
      <c r="B327" t="s">
        <v>119</v>
      </c>
      <c r="C327" t="s">
        <v>103</v>
      </c>
      <c r="D327" t="s">
        <v>99</v>
      </c>
      <c r="E327"/>
      <c r="F327" t="str">
        <f>$A327&amp;IF($C327&lt;&gt;"","|"&amp;$C327,"")&amp;IF($D327&lt;&gt;"","|"&amp;$D327,"")&amp;IF($E327&lt;&gt;"","|"&amp;$E327,"")</f>
      </c>
      <c r="G327" s="65" t="n">
        <v>1</v>
      </c>
      <c r="H327" s="65" t="str">
        <f>SUM($CJ327,$CW327)</f>
      </c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 t="n">
        <v>0.5</v>
      </c>
      <c r="AD327" s="62"/>
      <c r="AE327" s="62"/>
      <c r="AF327" s="62" t="n">
        <v>0.5</v>
      </c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5" t="str">
        <f>ROUND(SUM($CP327,$CV327),0)</f>
      </c>
      <c r="CG327" s="65" t="str">
        <f>ROUND(MAX($CP327,$CV327),0)</f>
      </c>
      <c r="CH327" t="s">
        <v>54</v>
      </c>
      <c r="CI327" s="62"/>
      <c r="CJ327" s="65" t="str">
        <f>IF(SUM($CF327)=0,"",IF(SUM($CF327)=SUM($CG327),SUM($CF327),IF(UPPER($CH327)="MAX",$CG327,IF(UPPER($CH327)="CUSTOM",MIN(MAX(ROUND($CF327+$G327*($CI327),0),$CG327),$CF327),$CF327))))</f>
      </c>
      <c r="CK327" s="65" t="str">
        <f>ROUND(SUMIFS($CW327:$FS327,$CW$14:$FS$14,"*DSD*"),0)</f>
      </c>
      <c r="CL327" s="65" t="str">
        <f>MIN_DSD</f>
      </c>
      <c r="CM327" s="65" t="str">
        <f>COUNTIFS($CW$14:$FS$14,"*DSD*",$CW327:$FS327,"&gt;0")</f>
      </c>
      <c r="CN327"/>
      <c r="CO327" s="62"/>
      <c r="CP327" s="65" t="str">
        <f>IF(SUM($CK327)=0,"",IF(OR(SUM($CK327)=SUM($CL327),AND(SUM($CK327)=ROUND(SUM($G327)*(1-SUM($I327)),0),SUM($CQ327)=0)),SUM($CK327),IF(UPPER($CN327)="MAX",$CL327,IF(UPPER($CN327)="CUSTOM",MIN(MAX(ROUND($CK327+$G327*($CO327),0),$CL327),$CK327),$CK327))))</f>
      </c>
      <c r="CQ327" s="65" t="str">
        <f>ROUND(SUMIFS($CW327:$FS327,$CW$14:$FS$14,"*TA*"),0)</f>
      </c>
      <c r="CR327" s="65" t="str">
        <f>MIN_TA</f>
      </c>
      <c r="CS327" s="65" t="str">
        <f>COUNTIFS($CW$14:$FS$14,"*TA*",$CW327:$FS327,"&gt;0")</f>
      </c>
      <c r="CT327"/>
      <c r="CU327" s="62"/>
      <c r="CV327" s="65" t="str">
        <f>IF(SUM($CQ327)=0,"",IF(OR(SUM($CQ327)=SUM($CR327),AND(SUM($CQ327)=ROUND(SUM($G327)*(1-SUM($I327)),0),SUM($CK327)=0)),SUM($CQ327),IF(UPPER($CT327)="MAX",$CR327,IF(UPPER($CT327)="CUSTOM",MIN(MAX(ROUND($CQ327+$G327*($CU327),0),$CR327),$CQ327),$CQ327))))</f>
      </c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U327" s="65"/>
      <c r="EV327" s="65"/>
      <c r="EW327" s="65"/>
      <c r="EX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</row>
    <row r="328">
      <c r="A328" t="s">
        <v>152</v>
      </c>
      <c r="B328" t="s">
        <v>127</v>
      </c>
      <c r="C328" t="s">
        <v>103</v>
      </c>
      <c r="D328" t="s">
        <v>99</v>
      </c>
      <c r="E328"/>
      <c r="F328" t="str">
        <f>$A328&amp;IF($C328&lt;&gt;"","|"&amp;$C328,"")&amp;IF($D328&lt;&gt;"","|"&amp;$D328,"")&amp;IF($E328&lt;&gt;"","|"&amp;$E328,"")</f>
      </c>
      <c r="G328" s="65" t="n">
        <v>25</v>
      </c>
      <c r="H328" s="65" t="str">
        <f>SUM($CJ328,$CW328)</f>
      </c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 t="n">
        <v>0.25</v>
      </c>
      <c r="AD328" s="62"/>
      <c r="AE328" s="62"/>
      <c r="AF328" s="62" t="n">
        <v>0.75</v>
      </c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5" t="str">
        <f>ROUND(SUM($CP328,$CV328),0)</f>
      </c>
      <c r="CG328" s="65" t="str">
        <f>ROUND(MAX($CP328,$CV328),0)</f>
      </c>
      <c r="CH328" t="s">
        <v>54</v>
      </c>
      <c r="CI328" s="62"/>
      <c r="CJ328" s="65" t="str">
        <f>IF(SUM($CF328)=0,"",IF(SUM($CF328)=SUM($CG328),SUM($CF328),IF(UPPER($CH328)="MAX",$CG328,IF(UPPER($CH328)="CUSTOM",MIN(MAX(ROUND($CF328+$G328*($CI328),0),$CG328),$CF328),$CF328))))</f>
      </c>
      <c r="CK328" s="65" t="str">
        <f>ROUND(SUMIFS($CW328:$FS328,$CW$14:$FS$14,"*DSD*"),0)</f>
      </c>
      <c r="CL328" s="65" t="str">
        <f>MIN_DSD</f>
      </c>
      <c r="CM328" s="65" t="str">
        <f>COUNTIFS($CW$14:$FS$14,"*DSD*",$CW328:$FS328,"&gt;0")</f>
      </c>
      <c r="CN328"/>
      <c r="CO328" s="62"/>
      <c r="CP328" s="65" t="str">
        <f>IF(SUM($CK328)=0,"",IF(OR(SUM($CK328)=SUM($CL328),AND(SUM($CK328)=ROUND(SUM($G328)*(1-SUM($I328)),0),SUM($CQ328)=0)),SUM($CK328),IF(UPPER($CN328)="MAX",$CL328,IF(UPPER($CN328)="CUSTOM",MIN(MAX(ROUND($CK328+$G328*($CO328),0),$CL328),$CK328),$CK328))))</f>
      </c>
      <c r="CQ328" s="65" t="str">
        <f>ROUND(SUMIFS($CW328:$FS328,$CW$14:$FS$14,"*TA*"),0)</f>
      </c>
      <c r="CR328" s="65" t="str">
        <f>MIN_TA</f>
      </c>
      <c r="CS328" s="65" t="str">
        <f>COUNTIFS($CW$14:$FS$14,"*TA*",$CW328:$FS328,"&gt;0")</f>
      </c>
      <c r="CT328"/>
      <c r="CU328" s="62"/>
      <c r="CV328" s="65" t="str">
        <f>IF(SUM($CQ328)=0,"",IF(OR(SUM($CQ328)=SUM($CR328),AND(SUM($CQ328)=ROUND(SUM($G328)*(1-SUM($I328)),0),SUM($CK328)=0)),SUM($CQ328),IF(UPPER($CT328)="MAX",$CR328,IF(UPPER($CT328)="CUSTOM",MIN(MAX(ROUND($CQ328+$G328*($CU328),0),$CR328),$CQ328),$CQ328))))</f>
      </c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  <c r="DR328" s="65"/>
      <c r="DS328" s="65"/>
      <c r="DT328" s="65"/>
      <c r="DU328" s="65"/>
      <c r="DV328" s="65"/>
      <c r="DW328" s="65"/>
      <c r="DX328" s="65"/>
      <c r="DY328" s="65"/>
      <c r="DZ328" s="65"/>
      <c r="EA328" s="65"/>
      <c r="EB328" s="65"/>
      <c r="EC328" s="65"/>
      <c r="ED328" s="65"/>
      <c r="EE328" s="65"/>
      <c r="EF328" s="65"/>
      <c r="EG328" s="65"/>
      <c r="EH328" s="65"/>
      <c r="EI328" s="65"/>
      <c r="EJ328" s="65"/>
      <c r="EK328" s="65"/>
      <c r="EL328" s="65"/>
      <c r="EM328" s="65"/>
      <c r="EN328" s="65"/>
      <c r="EO328" s="65"/>
      <c r="EP328" s="65"/>
      <c r="EQ328" s="65"/>
      <c r="ER328" s="65"/>
      <c r="ES328" s="65"/>
      <c r="ET328" s="65"/>
      <c r="EU328" s="65"/>
      <c r="EV328" s="65"/>
      <c r="EW328" s="65"/>
      <c r="EX328" s="65"/>
      <c r="EY328" s="65"/>
      <c r="EZ328" s="65"/>
      <c r="FA328" s="65"/>
      <c r="FB328" s="65"/>
      <c r="FC328" s="65"/>
      <c r="FD328" s="65"/>
      <c r="FE328" s="65"/>
      <c r="FF328" s="65"/>
      <c r="FG328" s="65"/>
      <c r="FH328" s="65"/>
      <c r="FI328" s="65"/>
      <c r="FJ328" s="65"/>
      <c r="FK328" s="65"/>
      <c r="FL328" s="65"/>
      <c r="FM328" s="65"/>
      <c r="FN328" s="65"/>
      <c r="FO328" s="65"/>
      <c r="FP328" s="65"/>
      <c r="FQ328" s="65"/>
      <c r="FR328" s="65"/>
      <c r="FS328" s="65"/>
    </row>
    <row r="329">
      <c r="A329" t="s">
        <v>152</v>
      </c>
      <c r="B329" t="s">
        <v>127</v>
      </c>
      <c r="C329" t="s">
        <v>103</v>
      </c>
      <c r="D329" t="s">
        <v>100</v>
      </c>
      <c r="E329"/>
      <c r="F329" t="str">
        <f>$A329&amp;IF($C329&lt;&gt;"","|"&amp;$C329,"")&amp;IF($D329&lt;&gt;"","|"&amp;$D329,"")&amp;IF($E329&lt;&gt;"","|"&amp;$E329,"")</f>
      </c>
      <c r="G329" s="65" t="n">
        <v>27</v>
      </c>
      <c r="H329" s="65" t="str">
        <f>SUM($CJ329,$CW329)</f>
      </c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 t="n">
        <v>0.25</v>
      </c>
      <c r="AD329" s="62"/>
      <c r="AE329" s="62"/>
      <c r="AF329" s="62" t="n">
        <v>0.75</v>
      </c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5" t="str">
        <f>ROUND(SUM($CP329,$CV329),0)</f>
      </c>
      <c r="CG329" s="65" t="str">
        <f>ROUND(MAX($CP329,$CV329),0)</f>
      </c>
      <c r="CH329" t="s">
        <v>54</v>
      </c>
      <c r="CI329" s="62"/>
      <c r="CJ329" s="65" t="str">
        <f>IF(SUM($CF329)=0,"",IF(SUM($CF329)=SUM($CG329),SUM($CF329),IF(UPPER($CH329)="MAX",$CG329,IF(UPPER($CH329)="CUSTOM",MIN(MAX(ROUND($CF329+$G329*($CI329),0),$CG329),$CF329),$CF329))))</f>
      </c>
      <c r="CK329" s="65" t="str">
        <f>ROUND(SUMIFS($CW329:$FS329,$CW$14:$FS$14,"*DSD*"),0)</f>
      </c>
      <c r="CL329" s="65" t="str">
        <f>MIN_DSD</f>
      </c>
      <c r="CM329" s="65" t="str">
        <f>COUNTIFS($CW$14:$FS$14,"*DSD*",$CW329:$FS329,"&gt;0")</f>
      </c>
      <c r="CN329"/>
      <c r="CO329" s="62"/>
      <c r="CP329" s="65" t="str">
        <f>IF(SUM($CK329)=0,"",IF(OR(SUM($CK329)=SUM($CL329),AND(SUM($CK329)=ROUND(SUM($G329)*(1-SUM($I329)),0),SUM($CQ329)=0)),SUM($CK329),IF(UPPER($CN329)="MAX",$CL329,IF(UPPER($CN329)="CUSTOM",MIN(MAX(ROUND($CK329+$G329*($CO329),0),$CL329),$CK329),$CK329))))</f>
      </c>
      <c r="CQ329" s="65" t="str">
        <f>ROUND(SUMIFS($CW329:$FS329,$CW$14:$FS$14,"*TA*"),0)</f>
      </c>
      <c r="CR329" s="65" t="str">
        <f>MIN_TA</f>
      </c>
      <c r="CS329" s="65" t="str">
        <f>COUNTIFS($CW$14:$FS$14,"*TA*",$CW329:$FS329,"&gt;0")</f>
      </c>
      <c r="CT329"/>
      <c r="CU329" s="62"/>
      <c r="CV329" s="65" t="str">
        <f>IF(SUM($CQ329)=0,"",IF(OR(SUM($CQ329)=SUM($CR329),AND(SUM($CQ329)=ROUND(SUM($G329)*(1-SUM($I329)),0),SUM($CK329)=0)),SUM($CQ329),IF(UPPER($CT329)="MAX",$CR329,IF(UPPER($CT329)="CUSTOM",MIN(MAX(ROUND($CQ329+$G329*($CU329),0),$CR329),$CQ329),$CQ329))))</f>
      </c>
      <c r="CW329" s="65"/>
      <c r="CX329" s="65"/>
      <c r="CY329" s="65"/>
      <c r="CZ329" s="65"/>
      <c r="DA329" s="65"/>
      <c r="DB329" s="65"/>
      <c r="DC329" s="65"/>
      <c r="DD329" s="65"/>
      <c r="DE329" s="65"/>
      <c r="DF329" s="65"/>
      <c r="DG329" s="65"/>
      <c r="DH329" s="65"/>
      <c r="DI329" s="65"/>
      <c r="DJ329" s="65"/>
      <c r="DK329" s="65"/>
      <c r="DL329" s="65"/>
      <c r="DM329" s="65"/>
      <c r="DN329" s="65"/>
      <c r="DO329" s="65"/>
      <c r="DP329" s="65"/>
      <c r="DQ329" s="65"/>
      <c r="DR329" s="65"/>
      <c r="DS329" s="65"/>
      <c r="DT329" s="65"/>
      <c r="DU329" s="65"/>
      <c r="DV329" s="65"/>
      <c r="DW329" s="65"/>
      <c r="DX329" s="65"/>
      <c r="DY329" s="65"/>
      <c r="DZ329" s="65"/>
      <c r="EA329" s="65"/>
      <c r="EB329" s="65"/>
      <c r="EC329" s="65"/>
      <c r="ED329" s="65"/>
      <c r="EE329" s="65"/>
      <c r="EF329" s="65"/>
      <c r="EG329" s="65"/>
      <c r="EH329" s="65"/>
      <c r="EI329" s="65"/>
      <c r="EJ329" s="65"/>
      <c r="EK329" s="65"/>
      <c r="EL329" s="65"/>
      <c r="EM329" s="65"/>
      <c r="EN329" s="65"/>
      <c r="EO329" s="65"/>
      <c r="EP329" s="65"/>
      <c r="EQ329" s="65"/>
      <c r="ER329" s="65"/>
      <c r="ES329" s="65"/>
      <c r="ET329" s="65"/>
      <c r="EU329" s="65"/>
      <c r="EV329" s="65"/>
      <c r="EW329" s="65"/>
      <c r="EX329" s="65"/>
      <c r="EY329" s="65"/>
      <c r="EZ329" s="65"/>
      <c r="FA329" s="65"/>
      <c r="FB329" s="65"/>
      <c r="FC329" s="65"/>
      <c r="FD329" s="65"/>
      <c r="FE329" s="65"/>
      <c r="FF329" s="65"/>
      <c r="FG329" s="65"/>
      <c r="FH329" s="65"/>
      <c r="FI329" s="65"/>
      <c r="FJ329" s="65"/>
      <c r="FK329" s="65"/>
      <c r="FL329" s="65"/>
      <c r="FM329" s="65"/>
      <c r="FN329" s="65"/>
      <c r="FO329" s="65"/>
      <c r="FP329" s="65"/>
      <c r="FQ329" s="65"/>
      <c r="FR329" s="65"/>
      <c r="FS329" s="65"/>
    </row>
    <row r="330">
      <c r="A330" t="s">
        <v>152</v>
      </c>
      <c r="B330" t="s">
        <v>129</v>
      </c>
      <c r="C330" t="s">
        <v>103</v>
      </c>
      <c r="D330" t="s">
        <v>99</v>
      </c>
      <c r="E330"/>
      <c r="F330" t="str">
        <f>$A330&amp;IF($C330&lt;&gt;"","|"&amp;$C330,"")&amp;IF($D330&lt;&gt;"","|"&amp;$D330,"")&amp;IF($E330&lt;&gt;"","|"&amp;$E330,"")</f>
      </c>
      <c r="G330" s="65" t="n">
        <v>24</v>
      </c>
      <c r="H330" s="65" t="str">
        <f>SUM($CJ330,$CW330)</f>
      </c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 t="n">
        <v>0.251046025104602</v>
      </c>
      <c r="AD330" s="62"/>
      <c r="AE330" s="62"/>
      <c r="AF330" s="62" t="n">
        <v>0.748953974895398</v>
      </c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5" t="str">
        <f>ROUND(SUM($CP330,$CV330),0)</f>
      </c>
      <c r="CG330" s="65" t="str">
        <f>ROUND(MAX($CP330,$CV330),0)</f>
      </c>
      <c r="CH330" t="s">
        <v>54</v>
      </c>
      <c r="CI330" s="62"/>
      <c r="CJ330" s="65" t="str">
        <f>IF(SUM($CF330)=0,"",IF(SUM($CF330)=SUM($CG330),SUM($CF330),IF(UPPER($CH330)="MAX",$CG330,IF(UPPER($CH330)="CUSTOM",MIN(MAX(ROUND($CF330+$G330*($CI330),0),$CG330),$CF330),$CF330))))</f>
      </c>
      <c r="CK330" s="65" t="str">
        <f>ROUND(SUMIFS($CW330:$FS330,$CW$14:$FS$14,"*DSD*"),0)</f>
      </c>
      <c r="CL330" s="65" t="str">
        <f>MIN_DSD</f>
      </c>
      <c r="CM330" s="65" t="str">
        <f>COUNTIFS($CW$14:$FS$14,"*DSD*",$CW330:$FS330,"&gt;0")</f>
      </c>
      <c r="CN330"/>
      <c r="CO330" s="62"/>
      <c r="CP330" s="65" t="str">
        <f>IF(SUM($CK330)=0,"",IF(OR(SUM($CK330)=SUM($CL330),AND(SUM($CK330)=ROUND(SUM($G330)*(1-SUM($I330)),0),SUM($CQ330)=0)),SUM($CK330),IF(UPPER($CN330)="MAX",$CL330,IF(UPPER($CN330)="CUSTOM",MIN(MAX(ROUND($CK330+$G330*($CO330),0),$CL330),$CK330),$CK330))))</f>
      </c>
      <c r="CQ330" s="65" t="str">
        <f>ROUND(SUMIFS($CW330:$FS330,$CW$14:$FS$14,"*TA*"),0)</f>
      </c>
      <c r="CR330" s="65" t="str">
        <f>MIN_TA</f>
      </c>
      <c r="CS330" s="65" t="str">
        <f>COUNTIFS($CW$14:$FS$14,"*TA*",$CW330:$FS330,"&gt;0")</f>
      </c>
      <c r="CT330"/>
      <c r="CU330" s="62"/>
      <c r="CV330" s="65" t="str">
        <f>IF(SUM($CQ330)=0,"",IF(OR(SUM($CQ330)=SUM($CR330),AND(SUM($CQ330)=ROUND(SUM($G330)*(1-SUM($I330)),0),SUM($CK330)=0)),SUM($CQ330),IF(UPPER($CT330)="MAX",$CR330,IF(UPPER($CT330)="CUSTOM",MIN(MAX(ROUND($CQ330+$G330*($CU330),0),$CR330),$CQ330),$CQ330))))</f>
      </c>
      <c r="CW330" s="65"/>
      <c r="CX330" s="65"/>
      <c r="CY330" s="65"/>
      <c r="CZ330" s="65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65"/>
      <c r="DM330" s="65"/>
      <c r="DN330" s="65"/>
      <c r="DO330" s="65"/>
      <c r="DP330" s="65"/>
      <c r="DQ330" s="65"/>
      <c r="DR330" s="65"/>
      <c r="DS330" s="65"/>
      <c r="DT330" s="65"/>
      <c r="DU330" s="65"/>
      <c r="DV330" s="65"/>
      <c r="DW330" s="65"/>
      <c r="DX330" s="65"/>
      <c r="DY330" s="65"/>
      <c r="DZ330" s="65"/>
      <c r="EA330" s="65"/>
      <c r="EB330" s="65"/>
      <c r="EC330" s="65"/>
      <c r="ED330" s="65"/>
      <c r="EE330" s="65"/>
      <c r="EF330" s="65"/>
      <c r="EG330" s="65"/>
      <c r="EH330" s="65"/>
      <c r="EI330" s="65"/>
      <c r="EJ330" s="65"/>
      <c r="EK330" s="65"/>
      <c r="EL330" s="65"/>
      <c r="EM330" s="65"/>
      <c r="EN330" s="65"/>
      <c r="EO330" s="65"/>
      <c r="EP330" s="65"/>
      <c r="EQ330" s="65"/>
      <c r="ER330" s="65"/>
      <c r="ES330" s="65"/>
      <c r="ET330" s="65"/>
      <c r="EU330" s="65"/>
      <c r="EV330" s="65"/>
      <c r="EW330" s="65"/>
      <c r="EX330" s="65"/>
      <c r="EY330" s="65"/>
      <c r="EZ330" s="65"/>
      <c r="FA330" s="65"/>
      <c r="FB330" s="65"/>
      <c r="FC330" s="65"/>
      <c r="FD330" s="65"/>
      <c r="FE330" s="65"/>
      <c r="FF330" s="65"/>
      <c r="FG330" s="65"/>
      <c r="FH330" s="65"/>
      <c r="FI330" s="65"/>
      <c r="FJ330" s="65"/>
      <c r="FK330" s="65"/>
      <c r="FL330" s="65"/>
      <c r="FM330" s="65"/>
      <c r="FN330" s="65"/>
      <c r="FO330" s="65"/>
      <c r="FP330" s="65"/>
      <c r="FQ330" s="65"/>
      <c r="FR330" s="65"/>
      <c r="FS330" s="65"/>
    </row>
    <row r="331">
      <c r="A331" t="s">
        <v>152</v>
      </c>
      <c r="B331" t="s">
        <v>129</v>
      </c>
      <c r="C331" t="s">
        <v>103</v>
      </c>
      <c r="D331" t="s">
        <v>100</v>
      </c>
      <c r="E331"/>
      <c r="F331" t="str">
        <f>$A331&amp;IF($C331&lt;&gt;"","|"&amp;$C331,"")&amp;IF($D331&lt;&gt;"","|"&amp;$D331,"")&amp;IF($E331&lt;&gt;"","|"&amp;$E331,"")</f>
      </c>
      <c r="G331" s="65" t="n">
        <v>26</v>
      </c>
      <c r="H331" s="65" t="str">
        <f>SUM($CJ331,$CW331)</f>
      </c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 t="n">
        <v>0.199152542372881</v>
      </c>
      <c r="AD331" s="62"/>
      <c r="AE331" s="62"/>
      <c r="AF331" s="62" t="n">
        <v>0.800847457627119</v>
      </c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5" t="str">
        <f>ROUND(SUM($CP331,$CV331),0)</f>
      </c>
      <c r="CG331" s="65" t="str">
        <f>ROUND(MAX($CP331,$CV331),0)</f>
      </c>
      <c r="CH331" t="s">
        <v>54</v>
      </c>
      <c r="CI331" s="62"/>
      <c r="CJ331" s="65" t="str">
        <f>IF(SUM($CF331)=0,"",IF(SUM($CF331)=SUM($CG331),SUM($CF331),IF(UPPER($CH331)="MAX",$CG331,IF(UPPER($CH331)="CUSTOM",MIN(MAX(ROUND($CF331+$G331*($CI331),0),$CG331),$CF331),$CF331))))</f>
      </c>
      <c r="CK331" s="65" t="str">
        <f>ROUND(SUMIFS($CW331:$FS331,$CW$14:$FS$14,"*DSD*"),0)</f>
      </c>
      <c r="CL331" s="65" t="str">
        <f>MIN_DSD</f>
      </c>
      <c r="CM331" s="65" t="str">
        <f>COUNTIFS($CW$14:$FS$14,"*DSD*",$CW331:$FS331,"&gt;0")</f>
      </c>
      <c r="CN331"/>
      <c r="CO331" s="62"/>
      <c r="CP331" s="65" t="str">
        <f>IF(SUM($CK331)=0,"",IF(OR(SUM($CK331)=SUM($CL331),AND(SUM($CK331)=ROUND(SUM($G331)*(1-SUM($I331)),0),SUM($CQ331)=0)),SUM($CK331),IF(UPPER($CN331)="MAX",$CL331,IF(UPPER($CN331)="CUSTOM",MIN(MAX(ROUND($CK331+$G331*($CO331),0),$CL331),$CK331),$CK331))))</f>
      </c>
      <c r="CQ331" s="65" t="str">
        <f>ROUND(SUMIFS($CW331:$FS331,$CW$14:$FS$14,"*TA*"),0)</f>
      </c>
      <c r="CR331" s="65" t="str">
        <f>MIN_TA</f>
      </c>
      <c r="CS331" s="65" t="str">
        <f>COUNTIFS($CW$14:$FS$14,"*TA*",$CW331:$FS331,"&gt;0")</f>
      </c>
      <c r="CT331"/>
      <c r="CU331" s="62"/>
      <c r="CV331" s="65" t="str">
        <f>IF(SUM($CQ331)=0,"",IF(OR(SUM($CQ331)=SUM($CR331),AND(SUM($CQ331)=ROUND(SUM($G331)*(1-SUM($I331)),0),SUM($CK331)=0)),SUM($CQ331),IF(UPPER($CT331)="MAX",$CR331,IF(UPPER($CT331)="CUSTOM",MIN(MAX(ROUND($CQ331+$G331*($CU331),0),$CR331),$CQ331),$CQ331))))</f>
      </c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5"/>
      <c r="DI331" s="65"/>
      <c r="DJ331" s="65"/>
      <c r="DK331" s="65"/>
      <c r="DL331" s="65"/>
      <c r="DM331" s="65"/>
      <c r="DN331" s="65"/>
      <c r="DO331" s="65"/>
      <c r="DP331" s="65"/>
      <c r="DQ331" s="65"/>
      <c r="DR331" s="65"/>
      <c r="DS331" s="65"/>
      <c r="DT331" s="65"/>
      <c r="DU331" s="65"/>
      <c r="DV331" s="65"/>
      <c r="DW331" s="65"/>
      <c r="DX331" s="65"/>
      <c r="DY331" s="65"/>
      <c r="DZ331" s="65"/>
      <c r="EA331" s="65"/>
      <c r="EB331" s="65"/>
      <c r="EC331" s="65"/>
      <c r="ED331" s="65"/>
      <c r="EE331" s="65"/>
      <c r="EF331" s="65"/>
      <c r="EG331" s="65"/>
      <c r="EH331" s="65"/>
      <c r="EI331" s="65"/>
      <c r="EJ331" s="65"/>
      <c r="EK331" s="65"/>
      <c r="EL331" s="65"/>
      <c r="EM331" s="65"/>
      <c r="EN331" s="65"/>
      <c r="EO331" s="65"/>
      <c r="EP331" s="65"/>
      <c r="EQ331" s="65"/>
      <c r="ER331" s="65"/>
      <c r="ES331" s="65"/>
      <c r="ET331" s="65"/>
      <c r="EU331" s="65"/>
      <c r="EV331" s="65"/>
      <c r="EW331" s="65"/>
      <c r="EX331" s="65"/>
      <c r="EY331" s="65"/>
      <c r="EZ331" s="65"/>
      <c r="FA331" s="65"/>
      <c r="FB331" s="65"/>
      <c r="FC331" s="65"/>
      <c r="FD331" s="65"/>
      <c r="FE331" s="65"/>
      <c r="FF331" s="65"/>
      <c r="FG331" s="65"/>
      <c r="FH331" s="65"/>
      <c r="FI331" s="65"/>
      <c r="FJ331" s="65"/>
      <c r="FK331" s="65"/>
      <c r="FL331" s="65"/>
      <c r="FM331" s="65"/>
      <c r="FN331" s="65"/>
      <c r="FO331" s="65"/>
      <c r="FP331" s="65"/>
      <c r="FQ331" s="65"/>
      <c r="FR331" s="65"/>
      <c r="FS331" s="65"/>
    </row>
    <row r="332">
      <c r="A332" t="s">
        <v>152</v>
      </c>
      <c r="B332" t="s">
        <v>130</v>
      </c>
      <c r="C332" t="s">
        <v>114</v>
      </c>
      <c r="D332" t="s">
        <v>99</v>
      </c>
      <c r="E332"/>
      <c r="F332" t="str">
        <f>$A332&amp;IF($C332&lt;&gt;"","|"&amp;$C332,"")&amp;IF($D332&lt;&gt;"","|"&amp;$D332,"")&amp;IF($E332&lt;&gt;"","|"&amp;$E332,"")</f>
      </c>
      <c r="G332" s="65" t="n">
        <v>1</v>
      </c>
      <c r="H332" s="65" t="str">
        <f>SUM($CJ332,$CW332)</f>
      </c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 t="n">
        <v>0.249496981891348</v>
      </c>
      <c r="AD332" s="62"/>
      <c r="AE332" s="62"/>
      <c r="AF332" s="62" t="n">
        <v>0.750503018108652</v>
      </c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5" t="str">
        <f>ROUND(SUM($CP332,$CV332),0)</f>
      </c>
      <c r="CG332" s="65" t="str">
        <f>ROUND(MAX($CP332,$CV332),0)</f>
      </c>
      <c r="CH332" t="s">
        <v>54</v>
      </c>
      <c r="CI332" s="62"/>
      <c r="CJ332" s="65" t="str">
        <f>IF(SUM($CF332)=0,"",IF(SUM($CF332)=SUM($CG332),SUM($CF332),IF(UPPER($CH332)="MAX",$CG332,IF(UPPER($CH332)="CUSTOM",MIN(MAX(ROUND($CF332+$G332*($CI332),0),$CG332),$CF332),$CF332))))</f>
      </c>
      <c r="CK332" s="65" t="str">
        <f>ROUND(SUMIFS($CW332:$FS332,$CW$14:$FS$14,"*DSD*"),0)</f>
      </c>
      <c r="CL332" s="65" t="str">
        <f>MIN_DSD</f>
      </c>
      <c r="CM332" s="65" t="str">
        <f>COUNTIFS($CW$14:$FS$14,"*DSD*",$CW332:$FS332,"&gt;0")</f>
      </c>
      <c r="CN332"/>
      <c r="CO332" s="62"/>
      <c r="CP332" s="65" t="str">
        <f>IF(SUM($CK332)=0,"",IF(OR(SUM($CK332)=SUM($CL332),AND(SUM($CK332)=ROUND(SUM($G332)*(1-SUM($I332)),0),SUM($CQ332)=0)),SUM($CK332),IF(UPPER($CN332)="MAX",$CL332,IF(UPPER($CN332)="CUSTOM",MIN(MAX(ROUND($CK332+$G332*($CO332),0),$CL332),$CK332),$CK332))))</f>
      </c>
      <c r="CQ332" s="65" t="str">
        <f>ROUND(SUMIFS($CW332:$FS332,$CW$14:$FS$14,"*TA*"),0)</f>
      </c>
      <c r="CR332" s="65" t="str">
        <f>MIN_TA</f>
      </c>
      <c r="CS332" s="65" t="str">
        <f>COUNTIFS($CW$14:$FS$14,"*TA*",$CW332:$FS332,"&gt;0")</f>
      </c>
      <c r="CT332"/>
      <c r="CU332" s="62"/>
      <c r="CV332" s="65" t="str">
        <f>IF(SUM($CQ332)=0,"",IF(OR(SUM($CQ332)=SUM($CR332),AND(SUM($CQ332)=ROUND(SUM($G332)*(1-SUM($I332)),0),SUM($CK332)=0)),SUM($CQ332),IF(UPPER($CT332)="MAX",$CR332,IF(UPPER($CT332)="CUSTOM",MIN(MAX(ROUND($CQ332+$G332*($CU332),0),$CR332),$CQ332),$CQ332))))</f>
      </c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</row>
    <row r="333">
      <c r="A333" t="s">
        <v>152</v>
      </c>
      <c r="B333" t="s">
        <v>130</v>
      </c>
      <c r="C333" t="s">
        <v>114</v>
      </c>
      <c r="D333" t="s">
        <v>100</v>
      </c>
      <c r="E333"/>
      <c r="F333" t="str">
        <f>$A333&amp;IF($C333&lt;&gt;"","|"&amp;$C333,"")&amp;IF($D333&lt;&gt;"","|"&amp;$D333,"")&amp;IF($E333&lt;&gt;"","|"&amp;$E333,"")</f>
      </c>
      <c r="G333" s="65" t="n">
        <v>1</v>
      </c>
      <c r="H333" s="65" t="str">
        <f>SUM($CJ333,$CW333)</f>
      </c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 t="n">
        <v>0.25</v>
      </c>
      <c r="AD333" s="62"/>
      <c r="AE333" s="62"/>
      <c r="AF333" s="62" t="n">
        <v>0.75</v>
      </c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5" t="str">
        <f>ROUND(SUM($CP333,$CV333),0)</f>
      </c>
      <c r="CG333" s="65" t="str">
        <f>ROUND(MAX($CP333,$CV333),0)</f>
      </c>
      <c r="CH333" t="s">
        <v>54</v>
      </c>
      <c r="CI333" s="62"/>
      <c r="CJ333" s="65" t="str">
        <f>IF(SUM($CF333)=0,"",IF(SUM($CF333)=SUM($CG333),SUM($CF333),IF(UPPER($CH333)="MAX",$CG333,IF(UPPER($CH333)="CUSTOM",MIN(MAX(ROUND($CF333+$G333*($CI333),0),$CG333),$CF333),$CF333))))</f>
      </c>
      <c r="CK333" s="65" t="str">
        <f>ROUND(SUMIFS($CW333:$FS333,$CW$14:$FS$14,"*DSD*"),0)</f>
      </c>
      <c r="CL333" s="65" t="str">
        <f>MIN_DSD</f>
      </c>
      <c r="CM333" s="65" t="str">
        <f>COUNTIFS($CW$14:$FS$14,"*DSD*",$CW333:$FS333,"&gt;0")</f>
      </c>
      <c r="CN333"/>
      <c r="CO333" s="62"/>
      <c r="CP333" s="65" t="str">
        <f>IF(SUM($CK333)=0,"",IF(OR(SUM($CK333)=SUM($CL333),AND(SUM($CK333)=ROUND(SUM($G333)*(1-SUM($I333)),0),SUM($CQ333)=0)),SUM($CK333),IF(UPPER($CN333)="MAX",$CL333,IF(UPPER($CN333)="CUSTOM",MIN(MAX(ROUND($CK333+$G333*($CO333),0),$CL333),$CK333),$CK333))))</f>
      </c>
      <c r="CQ333" s="65" t="str">
        <f>ROUND(SUMIFS($CW333:$FS333,$CW$14:$FS$14,"*TA*"),0)</f>
      </c>
      <c r="CR333" s="65" t="str">
        <f>MIN_TA</f>
      </c>
      <c r="CS333" s="65" t="str">
        <f>COUNTIFS($CW$14:$FS$14,"*TA*",$CW333:$FS333,"&gt;0")</f>
      </c>
      <c r="CT333"/>
      <c r="CU333" s="62"/>
      <c r="CV333" s="65" t="str">
        <f>IF(SUM($CQ333)=0,"",IF(OR(SUM($CQ333)=SUM($CR333),AND(SUM($CQ333)=ROUND(SUM($G333)*(1-SUM($I333)),0),SUM($CK333)=0)),SUM($CQ333),IF(UPPER($CT333)="MAX",$CR333,IF(UPPER($CT333)="CUSTOM",MIN(MAX(ROUND($CQ333+$G333*($CU333),0),$CR333),$CQ333),$CQ333))))</f>
      </c>
      <c r="CW333" s="65"/>
      <c r="CX333" s="65"/>
      <c r="CY333" s="65"/>
      <c r="CZ333" s="65"/>
      <c r="DA333" s="65"/>
      <c r="DB333" s="65"/>
      <c r="DC333" s="65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  <c r="DR333" s="65"/>
      <c r="DS333" s="65"/>
      <c r="DT333" s="65"/>
      <c r="DU333" s="65"/>
      <c r="DV333" s="65"/>
      <c r="DW333" s="65"/>
      <c r="DX333" s="65"/>
      <c r="DY333" s="65"/>
      <c r="DZ333" s="65"/>
      <c r="EA333" s="65"/>
      <c r="EB333" s="65"/>
      <c r="EC333" s="65"/>
      <c r="ED333" s="65"/>
      <c r="EE333" s="65"/>
      <c r="EF333" s="65"/>
      <c r="EG333" s="65"/>
      <c r="EH333" s="65"/>
      <c r="EI333" s="65"/>
      <c r="EJ333" s="65"/>
      <c r="EK333" s="65"/>
      <c r="EL333" s="65"/>
      <c r="EM333" s="65"/>
      <c r="EN333" s="65"/>
      <c r="EO333" s="65"/>
      <c r="EP333" s="65"/>
      <c r="EQ333" s="65"/>
      <c r="ER333" s="65"/>
      <c r="ES333" s="65"/>
      <c r="ET333" s="65"/>
      <c r="EU333" s="65"/>
      <c r="EV333" s="65"/>
      <c r="EW333" s="65"/>
      <c r="EX333" s="65"/>
      <c r="EY333" s="65"/>
      <c r="EZ333" s="65"/>
      <c r="FA333" s="65"/>
      <c r="FB333" s="65"/>
      <c r="FC333" s="65"/>
      <c r="FD333" s="65"/>
      <c r="FE333" s="65"/>
      <c r="FF333" s="65"/>
      <c r="FG333" s="65"/>
      <c r="FH333" s="65"/>
      <c r="FI333" s="65"/>
      <c r="FJ333" s="65"/>
      <c r="FK333" s="65"/>
      <c r="FL333" s="65"/>
      <c r="FM333" s="65"/>
      <c r="FN333" s="65"/>
      <c r="FO333" s="65"/>
      <c r="FP333" s="65"/>
      <c r="FQ333" s="65"/>
      <c r="FR333" s="65"/>
      <c r="FS333" s="65"/>
    </row>
    <row r="334">
      <c r="A334" t="s">
        <v>153</v>
      </c>
      <c r="B334" t="s">
        <v>97</v>
      </c>
      <c r="C334" t="s">
        <v>98</v>
      </c>
      <c r="D334" t="s">
        <v>99</v>
      </c>
      <c r="E334"/>
      <c r="F334" t="str">
        <f>$A334&amp;IF($C334&lt;&gt;"","|"&amp;$C334,"")&amp;IF($D334&lt;&gt;"","|"&amp;$D334,"")&amp;IF($E334&lt;&gt;"","|"&amp;$E334,"")</f>
      </c>
      <c r="G334" s="65" t="n">
        <v>1</v>
      </c>
      <c r="H334" s="65" t="str">
        <f>SUM($CJ334,$CW334)</f>
      </c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 t="n">
        <v>1</v>
      </c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5" t="str">
        <f>ROUND(SUM($CP334,$CV334),0)</f>
      </c>
      <c r="CG334" s="65" t="str">
        <f>ROUND(MAX($CP334,$CV334),0)</f>
      </c>
      <c r="CH334"/>
      <c r="CI334" s="62"/>
      <c r="CJ334" s="65" t="str">
        <f>IF(SUM($CF334)=0,"",IF(SUM($CF334)=SUM($CG334),SUM($CF334),IF(UPPER($CH334)="MAX",$CG334,IF(UPPER($CH334)="CUSTOM",MIN(MAX(ROUND($CF334+$G334*($CI334),0),$CG334),$CF334),$CF334))))</f>
      </c>
      <c r="CK334" s="65" t="str">
        <f>ROUND(SUMIFS($CW334:$FS334,$CW$14:$FS$14,"*DSD*"),0)</f>
      </c>
      <c r="CL334" s="65" t="str">
        <f>MIN_DSD</f>
      </c>
      <c r="CM334" s="65" t="str">
        <f>COUNTIFS($CW$14:$FS$14,"*DSD*",$CW334:$FS334,"&gt;0")</f>
      </c>
      <c r="CN334"/>
      <c r="CO334" s="62"/>
      <c r="CP334" s="65" t="str">
        <f>IF(SUM($CK334)=0,"",IF(OR(SUM($CK334)=SUM($CL334),AND(SUM($CK334)=ROUND(SUM($G334)*(1-SUM($I334)),0),SUM($CQ334)=0)),SUM($CK334),IF(UPPER($CN334)="MAX",$CL334,IF(UPPER($CN334)="CUSTOM",MIN(MAX(ROUND($CK334+$G334*($CO334),0),$CL334),$CK334),$CK334))))</f>
      </c>
      <c r="CQ334" s="65" t="str">
        <f>ROUND(SUMIFS($CW334:$FS334,$CW$14:$FS$14,"*TA*"),0)</f>
      </c>
      <c r="CR334" s="65" t="str">
        <f>MIN_TA</f>
      </c>
      <c r="CS334" s="65" t="str">
        <f>COUNTIFS($CW$14:$FS$14,"*TA*",$CW334:$FS334,"&gt;0")</f>
      </c>
      <c r="CT334"/>
      <c r="CU334" s="62"/>
      <c r="CV334" s="65" t="str">
        <f>IF(SUM($CQ334)=0,"",IF(OR(SUM($CQ334)=SUM($CR334),AND(SUM($CQ334)=ROUND(SUM($G334)*(1-SUM($I334)),0),SUM($CK334)=0)),SUM($CQ334),IF(UPPER($CT334)="MAX",$CR334,IF(UPPER($CT334)="CUSTOM",MIN(MAX(ROUND($CQ334+$G334*($CU334),0),$CR334),$CQ334),$CQ334))))</f>
      </c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</row>
    <row r="335">
      <c r="A335" t="s">
        <v>153</v>
      </c>
      <c r="B335" t="s">
        <v>97</v>
      </c>
      <c r="C335" t="s">
        <v>98</v>
      </c>
      <c r="D335" t="s">
        <v>100</v>
      </c>
      <c r="E335"/>
      <c r="F335" t="str">
        <f>$A335&amp;IF($C335&lt;&gt;"","|"&amp;$C335,"")&amp;IF($D335&lt;&gt;"","|"&amp;$D335,"")&amp;IF($E335&lt;&gt;"","|"&amp;$E335,"")</f>
      </c>
      <c r="G335" s="65" t="n">
        <v>1</v>
      </c>
      <c r="H335" s="65" t="str">
        <f>SUM($CJ335,$CW335)</f>
      </c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 t="n">
        <v>1</v>
      </c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5" t="str">
        <f>ROUND(SUM($CP335,$CV335),0)</f>
      </c>
      <c r="CG335" s="65" t="str">
        <f>ROUND(MAX($CP335,$CV335),0)</f>
      </c>
      <c r="CH335"/>
      <c r="CI335" s="62"/>
      <c r="CJ335" s="65" t="str">
        <f>IF(SUM($CF335)=0,"",IF(SUM($CF335)=SUM($CG335),SUM($CF335),IF(UPPER($CH335)="MAX",$CG335,IF(UPPER($CH335)="CUSTOM",MIN(MAX(ROUND($CF335+$G335*($CI335),0),$CG335),$CF335),$CF335))))</f>
      </c>
      <c r="CK335" s="65" t="str">
        <f>ROUND(SUMIFS($CW335:$FS335,$CW$14:$FS$14,"*DSD*"),0)</f>
      </c>
      <c r="CL335" s="65" t="str">
        <f>MIN_DSD</f>
      </c>
      <c r="CM335" s="65" t="str">
        <f>COUNTIFS($CW$14:$FS$14,"*DSD*",$CW335:$FS335,"&gt;0")</f>
      </c>
      <c r="CN335"/>
      <c r="CO335" s="62"/>
      <c r="CP335" s="65" t="str">
        <f>IF(SUM($CK335)=0,"",IF(OR(SUM($CK335)=SUM($CL335),AND(SUM($CK335)=ROUND(SUM($G335)*(1-SUM($I335)),0),SUM($CQ335)=0)),SUM($CK335),IF(UPPER($CN335)="MAX",$CL335,IF(UPPER($CN335)="CUSTOM",MIN(MAX(ROUND($CK335+$G335*($CO335),0),$CL335),$CK335),$CK335))))</f>
      </c>
      <c r="CQ335" s="65" t="str">
        <f>ROUND(SUMIFS($CW335:$FS335,$CW$14:$FS$14,"*TA*"),0)</f>
      </c>
      <c r="CR335" s="65" t="str">
        <f>MIN_TA</f>
      </c>
      <c r="CS335" s="65" t="str">
        <f>COUNTIFS($CW$14:$FS$14,"*TA*",$CW335:$FS335,"&gt;0")</f>
      </c>
      <c r="CT335"/>
      <c r="CU335" s="62"/>
      <c r="CV335" s="65" t="str">
        <f>IF(SUM($CQ335)=0,"",IF(OR(SUM($CQ335)=SUM($CR335),AND(SUM($CQ335)=ROUND(SUM($G335)*(1-SUM($I335)),0),SUM($CK335)=0)),SUM($CQ335),IF(UPPER($CT335)="MAX",$CR335,IF(UPPER($CT335)="CUSTOM",MIN(MAX(ROUND($CQ335+$G335*($CU335),0),$CR335),$CQ335),$CQ335))))</f>
      </c>
      <c r="CW335" s="65"/>
      <c r="CX335" s="65"/>
      <c r="CY335" s="65"/>
      <c r="CZ335" s="65"/>
      <c r="DA335" s="65"/>
      <c r="DB335" s="65"/>
      <c r="DC335" s="65"/>
      <c r="DD335" s="65"/>
      <c r="DE335" s="65"/>
      <c r="DF335" s="65"/>
      <c r="DG335" s="65"/>
      <c r="DH335" s="65"/>
      <c r="DI335" s="65"/>
      <c r="DJ335" s="65"/>
      <c r="DK335" s="65"/>
      <c r="DL335" s="65"/>
      <c r="DM335" s="65"/>
      <c r="DN335" s="65"/>
      <c r="DO335" s="65"/>
      <c r="DP335" s="65"/>
      <c r="DQ335" s="65"/>
      <c r="DR335" s="65"/>
      <c r="DS335" s="65"/>
      <c r="DT335" s="65"/>
      <c r="DU335" s="65"/>
      <c r="DV335" s="65"/>
      <c r="DW335" s="65"/>
      <c r="DX335" s="65"/>
      <c r="DY335" s="65"/>
      <c r="DZ335" s="65"/>
      <c r="EA335" s="65"/>
      <c r="EB335" s="65"/>
      <c r="EC335" s="65"/>
      <c r="ED335" s="65"/>
      <c r="EE335" s="65"/>
      <c r="EF335" s="65"/>
      <c r="EG335" s="65"/>
      <c r="EH335" s="65"/>
      <c r="EI335" s="65"/>
      <c r="EJ335" s="65"/>
      <c r="EK335" s="65"/>
      <c r="EL335" s="65"/>
      <c r="EM335" s="65"/>
      <c r="EN335" s="65"/>
      <c r="EO335" s="65"/>
      <c r="EP335" s="65"/>
      <c r="EQ335" s="65"/>
      <c r="ER335" s="65"/>
      <c r="ES335" s="65"/>
      <c r="ET335" s="65"/>
      <c r="EU335" s="65"/>
      <c r="EV335" s="65"/>
      <c r="EW335" s="65"/>
      <c r="EX335" s="65"/>
      <c r="EY335" s="65"/>
      <c r="EZ335" s="65"/>
      <c r="FA335" s="65"/>
      <c r="FB335" s="65"/>
      <c r="FC335" s="65"/>
      <c r="FD335" s="65"/>
      <c r="FE335" s="65"/>
      <c r="FF335" s="65"/>
      <c r="FG335" s="65"/>
      <c r="FH335" s="65"/>
      <c r="FI335" s="65"/>
      <c r="FJ335" s="65"/>
      <c r="FK335" s="65"/>
      <c r="FL335" s="65"/>
      <c r="FM335" s="65"/>
      <c r="FN335" s="65"/>
      <c r="FO335" s="65"/>
      <c r="FP335" s="65"/>
      <c r="FQ335" s="65"/>
      <c r="FR335" s="65"/>
      <c r="FS335" s="65"/>
    </row>
    <row r="336">
      <c r="A336" t="s">
        <v>153</v>
      </c>
      <c r="B336" t="s">
        <v>127</v>
      </c>
      <c r="C336" t="s">
        <v>103</v>
      </c>
      <c r="D336" t="s">
        <v>99</v>
      </c>
      <c r="E336"/>
      <c r="F336" t="str">
        <f>$A336&amp;IF($C336&lt;&gt;"","|"&amp;$C336,"")&amp;IF($D336&lt;&gt;"","|"&amp;$D336,"")&amp;IF($E336&lt;&gt;"","|"&amp;$E336,"")</f>
      </c>
      <c r="G336" s="65" t="n">
        <v>2</v>
      </c>
      <c r="H336" s="65" t="str">
        <f>SUM($CJ336,$CW336)</f>
      </c>
      <c r="I336" s="62"/>
      <c r="J336" s="62"/>
      <c r="K336" s="62"/>
      <c r="L336" s="62"/>
      <c r="M336" s="62"/>
      <c r="N336" s="62"/>
      <c r="O336" s="62" t="n">
        <v>0.75</v>
      </c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 t="n">
        <v>1</v>
      </c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5" t="str">
        <f>ROUND(SUM($CP336,$CV336),0)</f>
      </c>
      <c r="CG336" s="65" t="str">
        <f>ROUND(MAX($CP336,$CV336),0)</f>
      </c>
      <c r="CH336"/>
      <c r="CI336" s="62"/>
      <c r="CJ336" s="65" t="str">
        <f>IF(SUM($CF336)=0,"",IF(SUM($CF336)=SUM($CG336),SUM($CF336),IF(UPPER($CH336)="MAX",$CG336,IF(UPPER($CH336)="CUSTOM",MIN(MAX(ROUND($CF336+$G336*($CI336),0),$CG336),$CF336),$CF336))))</f>
      </c>
      <c r="CK336" s="65" t="str">
        <f>ROUND(SUMIFS($CW336:$FS336,$CW$14:$FS$14,"*DSD*"),0)</f>
      </c>
      <c r="CL336" s="65" t="str">
        <f>MIN_DSD</f>
      </c>
      <c r="CM336" s="65" t="str">
        <f>COUNTIFS($CW$14:$FS$14,"*DSD*",$CW336:$FS336,"&gt;0")</f>
      </c>
      <c r="CN336" t="s">
        <v>55</v>
      </c>
      <c r="CO336" s="62" t="n">
        <v>-0.75</v>
      </c>
      <c r="CP336" s="65" t="str">
        <f>IF(SUM($CK336)=0,"",IF(OR(SUM($CK336)=SUM($CL336),AND(SUM($CK336)=ROUND(SUM($G336)*(1-SUM($I336)),0),SUM($CQ336)=0)),SUM($CK336),IF(UPPER($CN336)="MAX",$CL336,IF(UPPER($CN336)="CUSTOM",MIN(MAX(ROUND($CK336+$G336*($CO336),0),$CL336),$CK336),$CK336))))</f>
      </c>
      <c r="CQ336" s="65" t="str">
        <f>ROUND(SUMIFS($CW336:$FS336,$CW$14:$FS$14,"*TA*"),0)</f>
      </c>
      <c r="CR336" s="65" t="str">
        <f>MIN_TA</f>
      </c>
      <c r="CS336" s="65" t="str">
        <f>COUNTIFS($CW$14:$FS$14,"*TA*",$CW336:$FS336,"&gt;0")</f>
      </c>
      <c r="CT336"/>
      <c r="CU336" s="62"/>
      <c r="CV336" s="65" t="str">
        <f>IF(SUM($CQ336)=0,"",IF(OR(SUM($CQ336)=SUM($CR336),AND(SUM($CQ336)=ROUND(SUM($G336)*(1-SUM($I336)),0),SUM($CK336)=0)),SUM($CQ336),IF(UPPER($CT336)="MAX",$CR336,IF(UPPER($CT336)="CUSTOM",MIN(MAX(ROUND($CQ336+$G336*($CU336),0),$CR336),$CQ336),$CQ336))))</f>
      </c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5"/>
      <c r="DT336" s="65"/>
      <c r="DU336" s="65"/>
      <c r="DV336" s="65"/>
      <c r="DW336" s="65"/>
      <c r="DX336" s="65"/>
      <c r="DY336" s="65"/>
      <c r="DZ336" s="65"/>
      <c r="EA336" s="65"/>
      <c r="EB336" s="65"/>
      <c r="EC336" s="65"/>
      <c r="ED336" s="65"/>
      <c r="EE336" s="65"/>
      <c r="EF336" s="65"/>
      <c r="EG336" s="65"/>
      <c r="EH336" s="65"/>
      <c r="EI336" s="65"/>
      <c r="EJ336" s="65"/>
      <c r="EK336" s="65"/>
      <c r="EL336" s="65"/>
      <c r="EM336" s="65"/>
      <c r="EN336" s="65"/>
      <c r="EO336" s="65"/>
      <c r="EP336" s="65"/>
      <c r="EQ336" s="65"/>
      <c r="ER336" s="65"/>
      <c r="ES336" s="65"/>
      <c r="ET336" s="65"/>
      <c r="EU336" s="65"/>
      <c r="EV336" s="65"/>
      <c r="EW336" s="65"/>
      <c r="EX336" s="65"/>
      <c r="EY336" s="65"/>
      <c r="EZ336" s="65"/>
      <c r="FA336" s="65"/>
      <c r="FB336" s="65"/>
      <c r="FC336" s="65"/>
      <c r="FD336" s="65"/>
      <c r="FE336" s="65"/>
      <c r="FF336" s="65"/>
      <c r="FG336" s="65"/>
      <c r="FH336" s="65"/>
      <c r="FI336" s="65"/>
      <c r="FJ336" s="65"/>
      <c r="FK336" s="65"/>
      <c r="FL336" s="65"/>
      <c r="FM336" s="65"/>
      <c r="FN336" s="65"/>
      <c r="FO336" s="65"/>
      <c r="FP336" s="65"/>
      <c r="FQ336" s="65"/>
      <c r="FR336" s="65"/>
      <c r="FS336" s="65"/>
    </row>
    <row r="337">
      <c r="A337" t="s">
        <v>153</v>
      </c>
      <c r="B337" t="s">
        <v>127</v>
      </c>
      <c r="C337" t="s">
        <v>103</v>
      </c>
      <c r="D337" t="s">
        <v>100</v>
      </c>
      <c r="E337"/>
      <c r="F337" t="str">
        <f>$A337&amp;IF($C337&lt;&gt;"","|"&amp;$C337,"")&amp;IF($D337&lt;&gt;"","|"&amp;$D337,"")&amp;IF($E337&lt;&gt;"","|"&amp;$E337,"")</f>
      </c>
      <c r="G337" s="65" t="n">
        <v>1</v>
      </c>
      <c r="H337" s="65" t="str">
        <f>SUM($CJ337,$CW337)</f>
      </c>
      <c r="I337" s="62"/>
      <c r="J337" s="62"/>
      <c r="K337" s="62"/>
      <c r="L337" s="62"/>
      <c r="M337" s="62"/>
      <c r="N337" s="62"/>
      <c r="O337" s="62" t="n">
        <v>0.857142857142857</v>
      </c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 t="n">
        <v>1</v>
      </c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5" t="str">
        <f>ROUND(SUM($CP337,$CV337),0)</f>
      </c>
      <c r="CG337" s="65" t="str">
        <f>ROUND(MAX($CP337,$CV337),0)</f>
      </c>
      <c r="CH337"/>
      <c r="CI337" s="62"/>
      <c r="CJ337" s="65" t="str">
        <f>IF(SUM($CF337)=0,"",IF(SUM($CF337)=SUM($CG337),SUM($CF337),IF(UPPER($CH337)="MAX",$CG337,IF(UPPER($CH337)="CUSTOM",MIN(MAX(ROUND($CF337+$G337*($CI337),0),$CG337),$CF337),$CF337))))</f>
      </c>
      <c r="CK337" s="65" t="str">
        <f>ROUND(SUMIFS($CW337:$FS337,$CW$14:$FS$14,"*DSD*"),0)</f>
      </c>
      <c r="CL337" s="65" t="str">
        <f>MIN_DSD</f>
      </c>
      <c r="CM337" s="65" t="str">
        <f>COUNTIFS($CW$14:$FS$14,"*DSD*",$CW337:$FS337,"&gt;0")</f>
      </c>
      <c r="CN337" t="s">
        <v>55</v>
      </c>
      <c r="CO337" s="62" t="n">
        <v>-0.857142857142857</v>
      </c>
      <c r="CP337" s="65" t="str">
        <f>IF(SUM($CK337)=0,"",IF(OR(SUM($CK337)=SUM($CL337),AND(SUM($CK337)=ROUND(SUM($G337)*(1-SUM($I337)),0),SUM($CQ337)=0)),SUM($CK337),IF(UPPER($CN337)="MAX",$CL337,IF(UPPER($CN337)="CUSTOM",MIN(MAX(ROUND($CK337+$G337*($CO337),0),$CL337),$CK337),$CK337))))</f>
      </c>
      <c r="CQ337" s="65" t="str">
        <f>ROUND(SUMIFS($CW337:$FS337,$CW$14:$FS$14,"*TA*"),0)</f>
      </c>
      <c r="CR337" s="65" t="str">
        <f>MIN_TA</f>
      </c>
      <c r="CS337" s="65" t="str">
        <f>COUNTIFS($CW$14:$FS$14,"*TA*",$CW337:$FS337,"&gt;0")</f>
      </c>
      <c r="CT337"/>
      <c r="CU337" s="62"/>
      <c r="CV337" s="65" t="str">
        <f>IF(SUM($CQ337)=0,"",IF(OR(SUM($CQ337)=SUM($CR337),AND(SUM($CQ337)=ROUND(SUM($G337)*(1-SUM($I337)),0),SUM($CK337)=0)),SUM($CQ337),IF(UPPER($CT337)="MAX",$CR337,IF(UPPER($CT337)="CUSTOM",MIN(MAX(ROUND($CQ337+$G337*($CU337),0),$CR337),$CQ337),$CQ337))))</f>
      </c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5"/>
      <c r="DT337" s="65"/>
      <c r="DU337" s="65"/>
      <c r="DV337" s="65"/>
      <c r="DW337" s="65"/>
      <c r="DX337" s="65"/>
      <c r="DY337" s="65"/>
      <c r="DZ337" s="65"/>
      <c r="EA337" s="65"/>
      <c r="EB337" s="65"/>
      <c r="EC337" s="65"/>
      <c r="ED337" s="65"/>
      <c r="EE337" s="65"/>
      <c r="EF337" s="65"/>
      <c r="EG337" s="65"/>
      <c r="EH337" s="65"/>
      <c r="EI337" s="65"/>
      <c r="EJ337" s="65"/>
      <c r="EK337" s="65"/>
      <c r="EL337" s="65"/>
      <c r="EM337" s="65"/>
      <c r="EN337" s="65"/>
      <c r="EO337" s="65"/>
      <c r="EP337" s="65"/>
      <c r="EQ337" s="65"/>
      <c r="ER337" s="65"/>
      <c r="ES337" s="65"/>
      <c r="ET337" s="65"/>
      <c r="EU337" s="65"/>
      <c r="EV337" s="65"/>
      <c r="EW337" s="65"/>
      <c r="EX337" s="65"/>
      <c r="EY337" s="65"/>
      <c r="EZ337" s="65"/>
      <c r="FA337" s="65"/>
      <c r="FB337" s="65"/>
      <c r="FC337" s="65"/>
      <c r="FD337" s="65"/>
      <c r="FE337" s="65"/>
      <c r="FF337" s="65"/>
      <c r="FG337" s="65"/>
      <c r="FH337" s="65"/>
      <c r="FI337" s="65"/>
      <c r="FJ337" s="65"/>
      <c r="FK337" s="65"/>
      <c r="FL337" s="65"/>
      <c r="FM337" s="65"/>
      <c r="FN337" s="65"/>
      <c r="FO337" s="65"/>
      <c r="FP337" s="65"/>
      <c r="FQ337" s="65"/>
      <c r="FR337" s="65"/>
      <c r="FS337" s="65"/>
    </row>
    <row r="338">
      <c r="A338" t="s">
        <v>153</v>
      </c>
      <c r="B338" t="s">
        <v>129</v>
      </c>
      <c r="C338" t="s">
        <v>103</v>
      </c>
      <c r="D338" t="s">
        <v>99</v>
      </c>
      <c r="E338"/>
      <c r="F338" t="str">
        <f>$A338&amp;IF($C338&lt;&gt;"","|"&amp;$C338,"")&amp;IF($D338&lt;&gt;"","|"&amp;$D338,"")&amp;IF($E338&lt;&gt;"","|"&amp;$E338,"")</f>
      </c>
      <c r="G338" s="65" t="n">
        <v>2</v>
      </c>
      <c r="H338" s="65" t="str">
        <f>SUM($CJ338,$CW338)</f>
      </c>
      <c r="I338" s="62"/>
      <c r="J338" s="62"/>
      <c r="K338" s="62"/>
      <c r="L338" s="62"/>
      <c r="M338" s="62"/>
      <c r="N338" s="62"/>
      <c r="O338" s="62" t="n">
        <v>0.75</v>
      </c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 t="n">
        <v>1</v>
      </c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5" t="str">
        <f>ROUND(SUM($CP338,$CV338),0)</f>
      </c>
      <c r="CG338" s="65" t="str">
        <f>ROUND(MAX($CP338,$CV338),0)</f>
      </c>
      <c r="CH338"/>
      <c r="CI338" s="62"/>
      <c r="CJ338" s="65" t="str">
        <f>IF(SUM($CF338)=0,"",IF(SUM($CF338)=SUM($CG338),SUM($CF338),IF(UPPER($CH338)="MAX",$CG338,IF(UPPER($CH338)="CUSTOM",MIN(MAX(ROUND($CF338+$G338*($CI338),0),$CG338),$CF338),$CF338))))</f>
      </c>
      <c r="CK338" s="65" t="str">
        <f>ROUND(SUMIFS($CW338:$FS338,$CW$14:$FS$14,"*DSD*"),0)</f>
      </c>
      <c r="CL338" s="65" t="str">
        <f>MIN_DSD</f>
      </c>
      <c r="CM338" s="65" t="str">
        <f>COUNTIFS($CW$14:$FS$14,"*DSD*",$CW338:$FS338,"&gt;0")</f>
      </c>
      <c r="CN338" t="s">
        <v>55</v>
      </c>
      <c r="CO338" s="62" t="n">
        <v>-0.75</v>
      </c>
      <c r="CP338" s="65" t="str">
        <f>IF(SUM($CK338)=0,"",IF(OR(SUM($CK338)=SUM($CL338),AND(SUM($CK338)=ROUND(SUM($G338)*(1-SUM($I338)),0),SUM($CQ338)=0)),SUM($CK338),IF(UPPER($CN338)="MAX",$CL338,IF(UPPER($CN338)="CUSTOM",MIN(MAX(ROUND($CK338+$G338*($CO338),0),$CL338),$CK338),$CK338))))</f>
      </c>
      <c r="CQ338" s="65" t="str">
        <f>ROUND(SUMIFS($CW338:$FS338,$CW$14:$FS$14,"*TA*"),0)</f>
      </c>
      <c r="CR338" s="65" t="str">
        <f>MIN_TA</f>
      </c>
      <c r="CS338" s="65" t="str">
        <f>COUNTIFS($CW$14:$FS$14,"*TA*",$CW338:$FS338,"&gt;0")</f>
      </c>
      <c r="CT338"/>
      <c r="CU338" s="62"/>
      <c r="CV338" s="65" t="str">
        <f>IF(SUM($CQ338)=0,"",IF(OR(SUM($CQ338)=SUM($CR338),AND(SUM($CQ338)=ROUND(SUM($G338)*(1-SUM($I338)),0),SUM($CK338)=0)),SUM($CQ338),IF(UPPER($CT338)="MAX",$CR338,IF(UPPER($CT338)="CUSTOM",MIN(MAX(ROUND($CQ338+$G338*($CU338),0),$CR338),$CQ338),$CQ338))))</f>
      </c>
      <c r="CW338" s="65"/>
      <c r="CX338" s="65"/>
      <c r="CY338" s="65"/>
      <c r="CZ338" s="65"/>
      <c r="DA338" s="65"/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/>
      <c r="DM338" s="65"/>
      <c r="DN338" s="65"/>
      <c r="DO338" s="65"/>
      <c r="DP338" s="65"/>
      <c r="DQ338" s="65"/>
      <c r="DR338" s="65"/>
      <c r="DS338" s="65"/>
      <c r="DT338" s="65"/>
      <c r="DU338" s="65"/>
      <c r="DV338" s="65"/>
      <c r="DW338" s="65"/>
      <c r="DX338" s="65"/>
      <c r="DY338" s="65"/>
      <c r="DZ338" s="65"/>
      <c r="EA338" s="65"/>
      <c r="EB338" s="65"/>
      <c r="EC338" s="65"/>
      <c r="ED338" s="65"/>
      <c r="EE338" s="65"/>
      <c r="EF338" s="65"/>
      <c r="EG338" s="65"/>
      <c r="EH338" s="65"/>
      <c r="EI338" s="65"/>
      <c r="EJ338" s="65"/>
      <c r="EK338" s="65"/>
      <c r="EL338" s="65"/>
      <c r="EM338" s="65"/>
      <c r="EN338" s="65"/>
      <c r="EO338" s="65"/>
      <c r="EP338" s="65"/>
      <c r="EQ338" s="65"/>
      <c r="ER338" s="65"/>
      <c r="ES338" s="65"/>
      <c r="ET338" s="65"/>
      <c r="EU338" s="65"/>
      <c r="EV338" s="65"/>
      <c r="EW338" s="65"/>
      <c r="EX338" s="65"/>
      <c r="EY338" s="65"/>
      <c r="EZ338" s="65"/>
      <c r="FA338" s="65"/>
      <c r="FB338" s="65"/>
      <c r="FC338" s="65"/>
      <c r="FD338" s="65"/>
      <c r="FE338" s="65"/>
      <c r="FF338" s="65"/>
      <c r="FG338" s="65"/>
      <c r="FH338" s="65"/>
      <c r="FI338" s="65"/>
      <c r="FJ338" s="65"/>
      <c r="FK338" s="65"/>
      <c r="FL338" s="65"/>
      <c r="FM338" s="65"/>
      <c r="FN338" s="65"/>
      <c r="FO338" s="65"/>
      <c r="FP338" s="65"/>
      <c r="FQ338" s="65"/>
      <c r="FR338" s="65"/>
      <c r="FS338" s="65"/>
    </row>
    <row r="339">
      <c r="A339" t="s">
        <v>153</v>
      </c>
      <c r="B339" t="s">
        <v>129</v>
      </c>
      <c r="C339" t="s">
        <v>103</v>
      </c>
      <c r="D339" t="s">
        <v>100</v>
      </c>
      <c r="E339"/>
      <c r="F339" t="str">
        <f>$A339&amp;IF($C339&lt;&gt;"","|"&amp;$C339,"")&amp;IF($D339&lt;&gt;"","|"&amp;$D339,"")&amp;IF($E339&lt;&gt;"","|"&amp;$E339,"")</f>
      </c>
      <c r="G339" s="65" t="n">
        <v>1</v>
      </c>
      <c r="H339" s="65" t="str">
        <f>SUM($CJ339,$CW339)</f>
      </c>
      <c r="I339" s="62"/>
      <c r="J339" s="62"/>
      <c r="K339" s="62"/>
      <c r="L339" s="62"/>
      <c r="M339" s="62"/>
      <c r="N339" s="62"/>
      <c r="O339" s="62" t="n">
        <v>0.857142857142857</v>
      </c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 t="n">
        <v>1</v>
      </c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5" t="str">
        <f>ROUND(SUM($CP339,$CV339),0)</f>
      </c>
      <c r="CG339" s="65" t="str">
        <f>ROUND(MAX($CP339,$CV339),0)</f>
      </c>
      <c r="CH339"/>
      <c r="CI339" s="62"/>
      <c r="CJ339" s="65" t="str">
        <f>IF(SUM($CF339)=0,"",IF(SUM($CF339)=SUM($CG339),SUM($CF339),IF(UPPER($CH339)="MAX",$CG339,IF(UPPER($CH339)="CUSTOM",MIN(MAX(ROUND($CF339+$G339*($CI339),0),$CG339),$CF339),$CF339))))</f>
      </c>
      <c r="CK339" s="65" t="str">
        <f>ROUND(SUMIFS($CW339:$FS339,$CW$14:$FS$14,"*DSD*"),0)</f>
      </c>
      <c r="CL339" s="65" t="str">
        <f>MIN_DSD</f>
      </c>
      <c r="CM339" s="65" t="str">
        <f>COUNTIFS($CW$14:$FS$14,"*DSD*",$CW339:$FS339,"&gt;0")</f>
      </c>
      <c r="CN339" t="s">
        <v>55</v>
      </c>
      <c r="CO339" s="62" t="n">
        <v>-0.857142857142857</v>
      </c>
      <c r="CP339" s="65" t="str">
        <f>IF(SUM($CK339)=0,"",IF(OR(SUM($CK339)=SUM($CL339),AND(SUM($CK339)=ROUND(SUM($G339)*(1-SUM($I339)),0),SUM($CQ339)=0)),SUM($CK339),IF(UPPER($CN339)="MAX",$CL339,IF(UPPER($CN339)="CUSTOM",MIN(MAX(ROUND($CK339+$G339*($CO339),0),$CL339),$CK339),$CK339))))</f>
      </c>
      <c r="CQ339" s="65" t="str">
        <f>ROUND(SUMIFS($CW339:$FS339,$CW$14:$FS$14,"*TA*"),0)</f>
      </c>
      <c r="CR339" s="65" t="str">
        <f>MIN_TA</f>
      </c>
      <c r="CS339" s="65" t="str">
        <f>COUNTIFS($CW$14:$FS$14,"*TA*",$CW339:$FS339,"&gt;0")</f>
      </c>
      <c r="CT339"/>
      <c r="CU339" s="62"/>
      <c r="CV339" s="65" t="str">
        <f>IF(SUM($CQ339)=0,"",IF(OR(SUM($CQ339)=SUM($CR339),AND(SUM($CQ339)=ROUND(SUM($G339)*(1-SUM($I339)),0),SUM($CK339)=0)),SUM($CQ339),IF(UPPER($CT339)="MAX",$CR339,IF(UPPER($CT339)="CUSTOM",MIN(MAX(ROUND($CQ339+$G339*($CU339),0),$CR339),$CQ339),$CQ339))))</f>
      </c>
      <c r="CW339" s="65"/>
      <c r="CX339" s="65"/>
      <c r="CY339" s="65"/>
      <c r="CZ339" s="65"/>
      <c r="DA339" s="65"/>
      <c r="DB339" s="65"/>
      <c r="DC339" s="65"/>
      <c r="DD339" s="65"/>
      <c r="DE339" s="65"/>
      <c r="DF339" s="65"/>
      <c r="DG339" s="65"/>
      <c r="DH339" s="65"/>
      <c r="DI339" s="65"/>
      <c r="DJ339" s="65"/>
      <c r="DK339" s="65"/>
      <c r="DL339" s="65"/>
      <c r="DM339" s="65"/>
      <c r="DN339" s="65"/>
      <c r="DO339" s="65"/>
      <c r="DP339" s="65"/>
      <c r="DQ339" s="65"/>
      <c r="DR339" s="65"/>
      <c r="DS339" s="65"/>
      <c r="DT339" s="65"/>
      <c r="DU339" s="65"/>
      <c r="DV339" s="65"/>
      <c r="DW339" s="65"/>
      <c r="DX339" s="65"/>
      <c r="DY339" s="65"/>
      <c r="DZ339" s="65"/>
      <c r="EA339" s="65"/>
      <c r="EB339" s="65"/>
      <c r="EC339" s="65"/>
      <c r="ED339" s="65"/>
      <c r="EE339" s="65"/>
      <c r="EF339" s="65"/>
      <c r="EG339" s="65"/>
      <c r="EH339" s="65"/>
      <c r="EI339" s="65"/>
      <c r="EJ339" s="65"/>
      <c r="EK339" s="65"/>
      <c r="EL339" s="65"/>
      <c r="EM339" s="65"/>
      <c r="EN339" s="65"/>
      <c r="EO339" s="65"/>
      <c r="EP339" s="65"/>
      <c r="EQ339" s="65"/>
      <c r="ER339" s="65"/>
      <c r="ES339" s="65"/>
      <c r="ET339" s="65"/>
      <c r="EU339" s="65"/>
      <c r="EV339" s="65"/>
      <c r="EW339" s="65"/>
      <c r="EX339" s="65"/>
      <c r="EY339" s="65"/>
      <c r="EZ339" s="65"/>
      <c r="FA339" s="65"/>
      <c r="FB339" s="65"/>
      <c r="FC339" s="65"/>
      <c r="FD339" s="65"/>
      <c r="FE339" s="65"/>
      <c r="FF339" s="65"/>
      <c r="FG339" s="65"/>
      <c r="FH339" s="65"/>
      <c r="FI339" s="65"/>
      <c r="FJ339" s="65"/>
      <c r="FK339" s="65"/>
      <c r="FL339" s="65"/>
      <c r="FM339" s="65"/>
      <c r="FN339" s="65"/>
      <c r="FO339" s="65"/>
      <c r="FP339" s="65"/>
      <c r="FQ339" s="65"/>
      <c r="FR339" s="65"/>
      <c r="FS339" s="65"/>
    </row>
    <row r="340">
      <c r="A340" t="s">
        <v>154</v>
      </c>
      <c r="B340" t="s">
        <v>133</v>
      </c>
      <c r="C340"/>
      <c r="D340"/>
      <c r="E340"/>
      <c r="F340" t="str">
        <f>$A340&amp;IF($C340&lt;&gt;"","|"&amp;$C340,"")&amp;IF($D340&lt;&gt;"","|"&amp;$D340,"")&amp;IF($E340&lt;&gt;"","|"&amp;$E340,"")</f>
      </c>
      <c r="G340" s="65" t="n">
        <v>82</v>
      </c>
      <c r="H340" s="65" t="str">
        <f>SUM($CJ340,$CW340)</f>
      </c>
      <c r="I340" s="62"/>
      <c r="J340" s="62"/>
      <c r="K340" s="62" t="n">
        <v>0.379658385093168</v>
      </c>
      <c r="L340" s="62"/>
      <c r="M340" s="62"/>
      <c r="N340" s="62"/>
      <c r="O340" s="62"/>
      <c r="P340" s="62"/>
      <c r="Q340" s="62"/>
      <c r="R340" s="62" t="n">
        <v>0.100155279503106</v>
      </c>
      <c r="S340" s="62"/>
      <c r="T340" s="62"/>
      <c r="U340" s="62" t="n">
        <v>0.120341614906832</v>
      </c>
      <c r="V340" s="62" t="n">
        <v>0.0100931677018634</v>
      </c>
      <c r="W340" s="62"/>
      <c r="X340" s="62"/>
      <c r="Y340" s="62"/>
      <c r="Z340" s="62"/>
      <c r="AA340" s="62"/>
      <c r="AB340" s="62"/>
      <c r="AC340" s="62"/>
      <c r="AD340" s="62"/>
      <c r="AE340" s="62"/>
      <c r="AF340" s="62" t="n">
        <v>0.389751552795031</v>
      </c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5" t="str">
        <f>ROUND(SUM($CP340,$CV340),0)</f>
      </c>
      <c r="CG340" s="65" t="str">
        <f>ROUND(MAX($CP340,$CV340),0)</f>
      </c>
      <c r="CH340"/>
      <c r="CI340" s="62"/>
      <c r="CJ340" s="65" t="str">
        <f>IF(SUM($CF340)=0,"",IF(SUM($CF340)=SUM($CG340),SUM($CF340),IF(UPPER($CH340)="MAX",$CG340,IF(UPPER($CH340)="CUSTOM",MIN(MAX(ROUND($CF340+$G340*($CI340),0),$CG340),$CF340),$CF340))))</f>
      </c>
      <c r="CK340" s="65" t="str">
        <f>ROUND(SUMIFS($CW340:$FS340,$CW$14:$FS$14,"*DSD*"),0)</f>
      </c>
      <c r="CL340" s="65" t="str">
        <f>MIN_DSD</f>
      </c>
      <c r="CM340" s="65" t="str">
        <f>COUNTIFS($CW$14:$FS$14,"*DSD*",$CW340:$FS340,"&gt;0")</f>
      </c>
      <c r="CN340" t="s">
        <v>54</v>
      </c>
      <c r="CO340" s="62"/>
      <c r="CP340" s="65" t="str">
        <f>IF(SUM($CK340)=0,"",IF(OR(SUM($CK340)=SUM($CL340),AND(SUM($CK340)=ROUND(SUM($G340)*(1-SUM($I340)),0),SUM($CQ340)=0)),SUM($CK340),IF(UPPER($CN340)="MAX",$CL340,IF(UPPER($CN340)="CUSTOM",MIN(MAX(ROUND($CK340+$G340*($CO340),0),$CL340),$CK340),$CK340))))</f>
      </c>
      <c r="CQ340" s="65" t="str">
        <f>ROUND(SUMIFS($CW340:$FS340,$CW$14:$FS$14,"*TA*"),0)</f>
      </c>
      <c r="CR340" s="65" t="str">
        <f>MIN_TA</f>
      </c>
      <c r="CS340" s="65" t="str">
        <f>COUNTIFS($CW$14:$FS$14,"*TA*",$CW340:$FS340,"&gt;0")</f>
      </c>
      <c r="CT340"/>
      <c r="CU340" s="62"/>
      <c r="CV340" s="65" t="str">
        <f>IF(SUM($CQ340)=0,"",IF(OR(SUM($CQ340)=SUM($CR340),AND(SUM($CQ340)=ROUND(SUM($G340)*(1-SUM($I340)),0),SUM($CK340)=0)),SUM($CQ340),IF(UPPER($CT340)="MAX",$CR340,IF(UPPER($CT340)="CUSTOM",MIN(MAX(ROUND($CQ340+$G340*($CU340),0),$CR340),$CQ340),$CQ340))))</f>
      </c>
      <c r="CW340" s="65"/>
      <c r="CX340" s="65"/>
      <c r="CY340" s="65"/>
      <c r="CZ340" s="65"/>
      <c r="DA340" s="65"/>
      <c r="DB340" s="65"/>
      <c r="DC340" s="65"/>
      <c r="DD340" s="65"/>
      <c r="DE340" s="65"/>
      <c r="DF340" s="65"/>
      <c r="DG340" s="65"/>
      <c r="DH340" s="65"/>
      <c r="DI340" s="65"/>
      <c r="DJ340" s="65"/>
      <c r="DK340" s="65"/>
      <c r="DL340" s="65"/>
      <c r="DM340" s="65"/>
      <c r="DN340" s="65"/>
      <c r="DO340" s="65"/>
      <c r="DP340" s="65"/>
      <c r="DQ340" s="65"/>
      <c r="DR340" s="65"/>
      <c r="DS340" s="65"/>
      <c r="DT340" s="65"/>
      <c r="DU340" s="65"/>
      <c r="DV340" s="65"/>
      <c r="DW340" s="65"/>
      <c r="DX340" s="65"/>
      <c r="DY340" s="65"/>
      <c r="DZ340" s="65"/>
      <c r="EA340" s="65"/>
      <c r="EB340" s="65"/>
      <c r="EC340" s="65"/>
      <c r="ED340" s="65"/>
      <c r="EE340" s="65"/>
      <c r="EF340" s="65"/>
      <c r="EG340" s="65"/>
      <c r="EH340" s="65"/>
      <c r="EI340" s="65"/>
      <c r="EJ340" s="65"/>
      <c r="EK340" s="65"/>
      <c r="EL340" s="65"/>
      <c r="EM340" s="65"/>
      <c r="EN340" s="65"/>
      <c r="EO340" s="65"/>
      <c r="EP340" s="65"/>
      <c r="EQ340" s="65"/>
      <c r="ER340" s="65"/>
      <c r="ES340" s="65"/>
      <c r="ET340" s="65"/>
      <c r="EU340" s="65"/>
      <c r="EV340" s="65"/>
      <c r="EW340" s="65"/>
      <c r="EX340" s="65"/>
      <c r="EY340" s="65"/>
      <c r="EZ340" s="65"/>
      <c r="FA340" s="65"/>
      <c r="FB340" s="65"/>
      <c r="FC340" s="65"/>
      <c r="FD340" s="65"/>
      <c r="FE340" s="65"/>
      <c r="FF340" s="65"/>
      <c r="FG340" s="65"/>
      <c r="FH340" s="65"/>
      <c r="FI340" s="65"/>
      <c r="FJ340" s="65"/>
      <c r="FK340" s="65"/>
      <c r="FL340" s="65"/>
      <c r="FM340" s="65"/>
      <c r="FN340" s="65"/>
      <c r="FO340" s="65"/>
      <c r="FP340" s="65"/>
      <c r="FQ340" s="65"/>
      <c r="FR340" s="65"/>
      <c r="FS340" s="65"/>
    </row>
    <row r="341">
      <c r="A341" t="s">
        <v>154</v>
      </c>
      <c r="B341" t="s">
        <v>134</v>
      </c>
      <c r="C341"/>
      <c r="D341"/>
      <c r="E341"/>
      <c r="F341" t="str">
        <f>$A341&amp;IF($C341&lt;&gt;"","|"&amp;$C341,"")&amp;IF($D341&lt;&gt;"","|"&amp;$D341,"")&amp;IF($E341&lt;&gt;"","|"&amp;$E341,"")</f>
      </c>
      <c r="G341" s="65" t="n">
        <v>55</v>
      </c>
      <c r="H341" s="65" t="str">
        <f>SUM($CJ341,$CW341)</f>
      </c>
      <c r="I341" s="62"/>
      <c r="J341" s="62"/>
      <c r="K341" s="62" t="n">
        <v>0.380315917375456</v>
      </c>
      <c r="L341" s="62"/>
      <c r="M341" s="62"/>
      <c r="N341" s="62"/>
      <c r="O341" s="62"/>
      <c r="P341" s="62"/>
      <c r="Q341" s="62"/>
      <c r="R341" s="62" t="n">
        <v>0.0996354799513973</v>
      </c>
      <c r="S341" s="62"/>
      <c r="T341" s="62"/>
      <c r="U341" s="62" t="n">
        <v>0.120291616038882</v>
      </c>
      <c r="V341" s="62" t="n">
        <v>0.00972053462940462</v>
      </c>
      <c r="W341" s="62"/>
      <c r="X341" s="62"/>
      <c r="Y341" s="62"/>
      <c r="Z341" s="62"/>
      <c r="AA341" s="62"/>
      <c r="AB341" s="62"/>
      <c r="AC341" s="62"/>
      <c r="AD341" s="62"/>
      <c r="AE341" s="62"/>
      <c r="AF341" s="62" t="n">
        <v>0.39003645200486</v>
      </c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5" t="str">
        <f>ROUND(SUM($CP341,$CV341),0)</f>
      </c>
      <c r="CG341" s="65" t="str">
        <f>ROUND(MAX($CP341,$CV341),0)</f>
      </c>
      <c r="CH341"/>
      <c r="CI341" s="62"/>
      <c r="CJ341" s="65" t="str">
        <f>IF(SUM($CF341)=0,"",IF(SUM($CF341)=SUM($CG341),SUM($CF341),IF(UPPER($CH341)="MAX",$CG341,IF(UPPER($CH341)="CUSTOM",MIN(MAX(ROUND($CF341+$G341*($CI341),0),$CG341),$CF341),$CF341))))</f>
      </c>
      <c r="CK341" s="65" t="str">
        <f>ROUND(SUMIFS($CW341:$FS341,$CW$14:$FS$14,"*DSD*"),0)</f>
      </c>
      <c r="CL341" s="65" t="str">
        <f>MIN_DSD</f>
      </c>
      <c r="CM341" s="65" t="str">
        <f>COUNTIFS($CW$14:$FS$14,"*DSD*",$CW341:$FS341,"&gt;0")</f>
      </c>
      <c r="CN341" t="s">
        <v>54</v>
      </c>
      <c r="CO341" s="62"/>
      <c r="CP341" s="65" t="str">
        <f>IF(SUM($CK341)=0,"",IF(OR(SUM($CK341)=SUM($CL341),AND(SUM($CK341)=ROUND(SUM($G341)*(1-SUM($I341)),0),SUM($CQ341)=0)),SUM($CK341),IF(UPPER($CN341)="MAX",$CL341,IF(UPPER($CN341)="CUSTOM",MIN(MAX(ROUND($CK341+$G341*($CO341),0),$CL341),$CK341),$CK341))))</f>
      </c>
      <c r="CQ341" s="65" t="str">
        <f>ROUND(SUMIFS($CW341:$FS341,$CW$14:$FS$14,"*TA*"),0)</f>
      </c>
      <c r="CR341" s="65" t="str">
        <f>MIN_TA</f>
      </c>
      <c r="CS341" s="65" t="str">
        <f>COUNTIFS($CW$14:$FS$14,"*TA*",$CW341:$FS341,"&gt;0")</f>
      </c>
      <c r="CT341"/>
      <c r="CU341" s="62"/>
      <c r="CV341" s="65" t="str">
        <f>IF(SUM($CQ341)=0,"",IF(OR(SUM($CQ341)=SUM($CR341),AND(SUM($CQ341)=ROUND(SUM($G341)*(1-SUM($I341)),0),SUM($CK341)=0)),SUM($CQ341),IF(UPPER($CT341)="MAX",$CR341,IF(UPPER($CT341)="CUSTOM",MIN(MAX(ROUND($CQ341+$G341*($CU341),0),$CR341),$CQ341),$CQ341))))</f>
      </c>
      <c r="CW341" s="65"/>
      <c r="CX341" s="65"/>
      <c r="CY341" s="65"/>
      <c r="CZ341" s="65"/>
      <c r="DA341" s="65"/>
      <c r="DB341" s="65"/>
      <c r="DC341" s="65"/>
      <c r="DD341" s="65"/>
      <c r="DE341" s="65"/>
      <c r="DF341" s="65"/>
      <c r="DG341" s="65"/>
      <c r="DH341" s="65"/>
      <c r="DI341" s="65"/>
      <c r="DJ341" s="65"/>
      <c r="DK341" s="65"/>
      <c r="DL341" s="65"/>
      <c r="DM341" s="65"/>
      <c r="DN341" s="65"/>
      <c r="DO341" s="65"/>
      <c r="DP341" s="65"/>
      <c r="DQ341" s="65"/>
      <c r="DR341" s="65"/>
      <c r="DS341" s="65"/>
      <c r="DT341" s="65"/>
      <c r="DU341" s="65"/>
      <c r="DV341" s="65"/>
      <c r="DW341" s="65"/>
      <c r="DX341" s="65"/>
      <c r="DY341" s="65"/>
      <c r="DZ341" s="65"/>
      <c r="EA341" s="65"/>
      <c r="EB341" s="65"/>
      <c r="EC341" s="65"/>
      <c r="ED341" s="65"/>
      <c r="EE341" s="65"/>
      <c r="EF341" s="65"/>
      <c r="EG341" s="65"/>
      <c r="EH341" s="65"/>
      <c r="EI341" s="65"/>
      <c r="EJ341" s="65"/>
      <c r="EK341" s="65"/>
      <c r="EL341" s="65"/>
      <c r="EM341" s="65"/>
      <c r="EN341" s="65"/>
      <c r="EO341" s="65"/>
      <c r="EP341" s="65"/>
      <c r="EQ341" s="65"/>
      <c r="ER341" s="65"/>
      <c r="ES341" s="65"/>
      <c r="ET341" s="65"/>
      <c r="EU341" s="65"/>
      <c r="EV341" s="65"/>
      <c r="EW341" s="65"/>
      <c r="EX341" s="65"/>
      <c r="EY341" s="65"/>
      <c r="EZ341" s="65"/>
      <c r="FA341" s="65"/>
      <c r="FB341" s="65"/>
      <c r="FC341" s="65"/>
      <c r="FD341" s="65"/>
      <c r="FE341" s="65"/>
      <c r="FF341" s="65"/>
      <c r="FG341" s="65"/>
      <c r="FH341" s="65"/>
      <c r="FI341" s="65"/>
      <c r="FJ341" s="65"/>
      <c r="FK341" s="65"/>
      <c r="FL341" s="65"/>
      <c r="FM341" s="65"/>
      <c r="FN341" s="65"/>
      <c r="FO341" s="65"/>
      <c r="FP341" s="65"/>
      <c r="FQ341" s="65"/>
      <c r="FR341" s="65"/>
      <c r="FS341" s="65"/>
    </row>
    <row r="342">
      <c r="A342" t="s">
        <v>154</v>
      </c>
      <c r="B342" t="s">
        <v>95</v>
      </c>
      <c r="C342"/>
      <c r="D342"/>
      <c r="E342" t="s">
        <v>96</v>
      </c>
      <c r="F342" t="str">
        <f>$A342&amp;IF($C342&lt;&gt;"","|"&amp;$C342,"")&amp;IF($D342&lt;&gt;"","|"&amp;$D342,"")&amp;IF($E342&lt;&gt;"","|"&amp;$E342,"")</f>
      </c>
      <c r="G342" s="65" t="n">
        <v>14</v>
      </c>
      <c r="H342" s="65" t="str">
        <f>SUM($CJ342,$CW342)</f>
      </c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5" t="str">
        <f>ROUND(SUM($CP342,$CV342),0)</f>
      </c>
      <c r="CG342" s="65" t="str">
        <f>ROUND(MAX($CP342,$CV342),0)</f>
      </c>
      <c r="CH342"/>
      <c r="CI342" s="62"/>
      <c r="CJ342" s="65" t="str">
        <f>IF(SUM($CF342)=0,"",IF(SUM($CF342)=SUM($CG342),SUM($CF342),IF(UPPER($CH342)="MAX",$CG342,IF(UPPER($CH342)="CUSTOM",MIN(MAX(ROUND($CF342+$G342*($CI342),0),$CG342),$CF342),$CF342))))</f>
      </c>
      <c r="CK342" s="65" t="str">
        <f>ROUND(SUMIFS($CW342:$FS342,$CW$14:$FS$14,"*DSD*"),0)</f>
      </c>
      <c r="CL342" s="65" t="str">
        <f>MIN_DSD</f>
      </c>
      <c r="CM342" s="65" t="str">
        <f>COUNTIFS($CW$14:$FS$14,"*DSD*",$CW342:$FS342,"&gt;0")</f>
      </c>
      <c r="CN342"/>
      <c r="CO342" s="62"/>
      <c r="CP342" s="65" t="str">
        <f>IF(SUM($CK342)=0,"",IF(OR(SUM($CK342)=SUM($CL342),AND(SUM($CK342)=ROUND(SUM($G342)*(1-SUM($I342)),0),SUM($CQ342)=0)),SUM($CK342),IF(UPPER($CN342)="MAX",$CL342,IF(UPPER($CN342)="CUSTOM",MIN(MAX(ROUND($CK342+$G342*($CO342),0),$CL342),$CK342),$CK342))))</f>
      </c>
      <c r="CQ342" s="65" t="str">
        <f>ROUND(SUMIFS($CW342:$FS342,$CW$14:$FS$14,"*TA*"),0)</f>
      </c>
      <c r="CR342" s="65" t="str">
        <f>MIN_TA</f>
      </c>
      <c r="CS342" s="65" t="str">
        <f>COUNTIFS($CW$14:$FS$14,"*TA*",$CW342:$FS342,"&gt;0")</f>
      </c>
      <c r="CT342"/>
      <c r="CU342" s="62"/>
      <c r="CV342" s="65" t="str">
        <f>IF(SUM($CQ342)=0,"",IF(OR(SUM($CQ342)=SUM($CR342),AND(SUM($CQ342)=ROUND(SUM($G342)*(1-SUM($I342)),0),SUM($CK342)=0)),SUM($CQ342),IF(UPPER($CT342)="MAX",$CR342,IF(UPPER($CT342)="CUSTOM",MIN(MAX(ROUND($CQ342+$G342*($CU342),0),$CR342),$CQ342),$CQ342))))</f>
      </c>
      <c r="CW342" s="65"/>
      <c r="CX342" s="65"/>
      <c r="CY342" s="65"/>
      <c r="CZ342" s="65"/>
      <c r="DA342" s="65"/>
      <c r="DB342" s="65"/>
      <c r="DC342" s="65"/>
      <c r="DD342" s="65"/>
      <c r="DE342" s="65"/>
      <c r="DF342" s="65"/>
      <c r="DG342" s="65"/>
      <c r="DH342" s="65"/>
      <c r="DI342" s="65"/>
      <c r="DJ342" s="65"/>
      <c r="DK342" s="65"/>
      <c r="DL342" s="65"/>
      <c r="DM342" s="65"/>
      <c r="DN342" s="65"/>
      <c r="DO342" s="65"/>
      <c r="DP342" s="65"/>
      <c r="DQ342" s="65"/>
      <c r="DR342" s="65"/>
      <c r="DS342" s="65"/>
      <c r="DT342" s="65"/>
      <c r="DU342" s="65"/>
      <c r="DV342" s="65"/>
      <c r="DW342" s="65"/>
      <c r="DX342" s="65"/>
      <c r="DY342" s="65"/>
      <c r="DZ342" s="65"/>
      <c r="EA342" s="65"/>
      <c r="EB342" s="65"/>
      <c r="EC342" s="65"/>
      <c r="ED342" s="65"/>
      <c r="EE342" s="65"/>
      <c r="EF342" s="65"/>
      <c r="EG342" s="65"/>
      <c r="EH342" s="65"/>
      <c r="EI342" s="65"/>
      <c r="EJ342" s="65"/>
      <c r="EK342" s="65"/>
      <c r="EL342" s="65"/>
      <c r="EM342" s="65"/>
      <c r="EN342" s="65"/>
      <c r="EO342" s="65"/>
      <c r="EP342" s="65"/>
      <c r="EQ342" s="65"/>
      <c r="ER342" s="65"/>
      <c r="ES342" s="65"/>
      <c r="ET342" s="65"/>
      <c r="EU342" s="65"/>
      <c r="EV342" s="65"/>
      <c r="EW342" s="65"/>
      <c r="EX342" s="65"/>
      <c r="EY342" s="65"/>
      <c r="EZ342" s="65"/>
      <c r="FA342" s="65"/>
      <c r="FB342" s="65"/>
      <c r="FC342" s="65"/>
      <c r="FD342" s="65"/>
      <c r="FE342" s="65"/>
      <c r="FF342" s="65"/>
      <c r="FG342" s="65"/>
      <c r="FH342" s="65"/>
      <c r="FI342" s="65"/>
      <c r="FJ342" s="65"/>
      <c r="FK342" s="65"/>
      <c r="FL342" s="65"/>
      <c r="FM342" s="65"/>
      <c r="FN342" s="65"/>
      <c r="FO342" s="65"/>
      <c r="FP342" s="65"/>
      <c r="FQ342" s="65"/>
      <c r="FR342" s="65"/>
      <c r="FS342" s="65"/>
    </row>
    <row r="343">
      <c r="A343" t="s">
        <v>154</v>
      </c>
      <c r="B343" t="s">
        <v>95</v>
      </c>
      <c r="C343"/>
      <c r="D343"/>
      <c r="E343" t="s">
        <v>121</v>
      </c>
      <c r="F343" t="str">
        <f>$A343&amp;IF($C343&lt;&gt;"","|"&amp;$C343,"")&amp;IF($D343&lt;&gt;"","|"&amp;$D343,"")&amp;IF($E343&lt;&gt;"","|"&amp;$E343,"")</f>
      </c>
      <c r="G343" s="65" t="n">
        <v>2</v>
      </c>
      <c r="H343" s="65" t="str">
        <f>SUM($CJ343,$CW343)</f>
      </c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5" t="str">
        <f>ROUND(SUM($CP343,$CV343),0)</f>
      </c>
      <c r="CG343" s="65" t="str">
        <f>ROUND(MAX($CP343,$CV343),0)</f>
      </c>
      <c r="CH343"/>
      <c r="CI343" s="62"/>
      <c r="CJ343" s="65" t="str">
        <f>IF(SUM($CF343)=0,"",IF(SUM($CF343)=SUM($CG343),SUM($CF343),IF(UPPER($CH343)="MAX",$CG343,IF(UPPER($CH343)="CUSTOM",MIN(MAX(ROUND($CF343+$G343*($CI343),0),$CG343),$CF343),$CF343))))</f>
      </c>
      <c r="CK343" s="65" t="str">
        <f>ROUND(SUMIFS($CW343:$FS343,$CW$14:$FS$14,"*DSD*"),0)</f>
      </c>
      <c r="CL343" s="65" t="str">
        <f>MIN_DSD</f>
      </c>
      <c r="CM343" s="65" t="str">
        <f>COUNTIFS($CW$14:$FS$14,"*DSD*",$CW343:$FS343,"&gt;0")</f>
      </c>
      <c r="CN343"/>
      <c r="CO343" s="62"/>
      <c r="CP343" s="65" t="str">
        <f>IF(SUM($CK343)=0,"",IF(OR(SUM($CK343)=SUM($CL343),AND(SUM($CK343)=ROUND(SUM($G343)*(1-SUM($I343)),0),SUM($CQ343)=0)),SUM($CK343),IF(UPPER($CN343)="MAX",$CL343,IF(UPPER($CN343)="CUSTOM",MIN(MAX(ROUND($CK343+$G343*($CO343),0),$CL343),$CK343),$CK343))))</f>
      </c>
      <c r="CQ343" s="65" t="str">
        <f>ROUND(SUMIFS($CW343:$FS343,$CW$14:$FS$14,"*TA*"),0)</f>
      </c>
      <c r="CR343" s="65" t="str">
        <f>MIN_TA</f>
      </c>
      <c r="CS343" s="65" t="str">
        <f>COUNTIFS($CW$14:$FS$14,"*TA*",$CW343:$FS343,"&gt;0")</f>
      </c>
      <c r="CT343"/>
      <c r="CU343" s="62"/>
      <c r="CV343" s="65" t="str">
        <f>IF(SUM($CQ343)=0,"",IF(OR(SUM($CQ343)=SUM($CR343),AND(SUM($CQ343)=ROUND(SUM($G343)*(1-SUM($I343)),0),SUM($CK343)=0)),SUM($CQ343),IF(UPPER($CT343)="MAX",$CR343,IF(UPPER($CT343)="CUSTOM",MIN(MAX(ROUND($CQ343+$G343*($CU343),0),$CR343),$CQ343),$CQ343))))</f>
      </c>
      <c r="CW343" s="65"/>
      <c r="CX343" s="65"/>
      <c r="CY343" s="65"/>
      <c r="CZ343" s="65"/>
      <c r="DA343" s="65"/>
      <c r="DB343" s="65"/>
      <c r="DC343" s="65"/>
      <c r="DD343" s="65"/>
      <c r="DE343" s="65"/>
      <c r="DF343" s="65"/>
      <c r="DG343" s="65"/>
      <c r="DH343" s="65"/>
      <c r="DI343" s="65"/>
      <c r="DJ343" s="65"/>
      <c r="DK343" s="65"/>
      <c r="DL343" s="65"/>
      <c r="DM343" s="65"/>
      <c r="DN343" s="65"/>
      <c r="DO343" s="65"/>
      <c r="DP343" s="65"/>
      <c r="DQ343" s="65"/>
      <c r="DR343" s="65"/>
      <c r="DS343" s="65"/>
      <c r="DT343" s="65"/>
      <c r="DU343" s="65"/>
      <c r="DV343" s="65"/>
      <c r="DW343" s="65"/>
      <c r="DX343" s="65"/>
      <c r="DY343" s="65"/>
      <c r="DZ343" s="65"/>
      <c r="EA343" s="65"/>
      <c r="EB343" s="65"/>
      <c r="EC343" s="65"/>
      <c r="ED343" s="65"/>
      <c r="EE343" s="65"/>
      <c r="EF343" s="65"/>
      <c r="EG343" s="65"/>
      <c r="EH343" s="65"/>
      <c r="EI343" s="65"/>
      <c r="EJ343" s="65"/>
      <c r="EK343" s="65"/>
      <c r="EL343" s="65"/>
      <c r="EM343" s="65"/>
      <c r="EN343" s="65"/>
      <c r="EO343" s="65"/>
      <c r="EP343" s="65"/>
      <c r="EQ343" s="65"/>
      <c r="ER343" s="65"/>
      <c r="ES343" s="65"/>
      <c r="ET343" s="65"/>
      <c r="EU343" s="65"/>
      <c r="EV343" s="65"/>
      <c r="EW343" s="65"/>
      <c r="EX343" s="65"/>
      <c r="EY343" s="65"/>
      <c r="EZ343" s="65"/>
      <c r="FA343" s="65"/>
      <c r="FB343" s="65"/>
      <c r="FC343" s="65"/>
      <c r="FD343" s="65"/>
      <c r="FE343" s="65"/>
      <c r="FF343" s="65"/>
      <c r="FG343" s="65"/>
      <c r="FH343" s="65"/>
      <c r="FI343" s="65"/>
      <c r="FJ343" s="65"/>
      <c r="FK343" s="65"/>
      <c r="FL343" s="65"/>
      <c r="FM343" s="65"/>
      <c r="FN343" s="65"/>
      <c r="FO343" s="65"/>
      <c r="FP343" s="65"/>
      <c r="FQ343" s="65"/>
      <c r="FR343" s="65"/>
      <c r="FS343" s="65"/>
    </row>
    <row r="344">
      <c r="A344" t="s">
        <v>154</v>
      </c>
      <c r="B344" t="s">
        <v>95</v>
      </c>
      <c r="C344"/>
      <c r="D344"/>
      <c r="E344" t="s">
        <v>135</v>
      </c>
      <c r="F344" t="str">
        <f>$A344&amp;IF($C344&lt;&gt;"","|"&amp;$C344,"")&amp;IF($D344&lt;&gt;"","|"&amp;$D344,"")&amp;IF($E344&lt;&gt;"","|"&amp;$E344,"")</f>
      </c>
      <c r="G344" s="65" t="n">
        <v>2</v>
      </c>
      <c r="H344" s="65" t="str">
        <f>SUM($CJ344,$CW344)</f>
      </c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5" t="str">
        <f>ROUND(SUM($CP344,$CV344),0)</f>
      </c>
      <c r="CG344" s="65" t="str">
        <f>ROUND(MAX($CP344,$CV344),0)</f>
      </c>
      <c r="CH344"/>
      <c r="CI344" s="62"/>
      <c r="CJ344" s="65" t="str">
        <f>IF(SUM($CF344)=0,"",IF(SUM($CF344)=SUM($CG344),SUM($CF344),IF(UPPER($CH344)="MAX",$CG344,IF(UPPER($CH344)="CUSTOM",MIN(MAX(ROUND($CF344+$G344*($CI344),0),$CG344),$CF344),$CF344))))</f>
      </c>
      <c r="CK344" s="65" t="str">
        <f>ROUND(SUMIFS($CW344:$FS344,$CW$14:$FS$14,"*DSD*"),0)</f>
      </c>
      <c r="CL344" s="65" t="str">
        <f>MIN_DSD</f>
      </c>
      <c r="CM344" s="65" t="str">
        <f>COUNTIFS($CW$14:$FS$14,"*DSD*",$CW344:$FS344,"&gt;0")</f>
      </c>
      <c r="CN344"/>
      <c r="CO344" s="62"/>
      <c r="CP344" s="65" t="str">
        <f>IF(SUM($CK344)=0,"",IF(OR(SUM($CK344)=SUM($CL344),AND(SUM($CK344)=ROUND(SUM($G344)*(1-SUM($I344)),0),SUM($CQ344)=0)),SUM($CK344),IF(UPPER($CN344)="MAX",$CL344,IF(UPPER($CN344)="CUSTOM",MIN(MAX(ROUND($CK344+$G344*($CO344),0),$CL344),$CK344),$CK344))))</f>
      </c>
      <c r="CQ344" s="65" t="str">
        <f>ROUND(SUMIFS($CW344:$FS344,$CW$14:$FS$14,"*TA*"),0)</f>
      </c>
      <c r="CR344" s="65" t="str">
        <f>MIN_TA</f>
      </c>
      <c r="CS344" s="65" t="str">
        <f>COUNTIFS($CW$14:$FS$14,"*TA*",$CW344:$FS344,"&gt;0")</f>
      </c>
      <c r="CT344"/>
      <c r="CU344" s="62"/>
      <c r="CV344" s="65" t="str">
        <f>IF(SUM($CQ344)=0,"",IF(OR(SUM($CQ344)=SUM($CR344),AND(SUM($CQ344)=ROUND(SUM($G344)*(1-SUM($I344)),0),SUM($CK344)=0)),SUM($CQ344),IF(UPPER($CT344)="MAX",$CR344,IF(UPPER($CT344)="CUSTOM",MIN(MAX(ROUND($CQ344+$G344*($CU344),0),$CR344),$CQ344),$CQ344))))</f>
      </c>
      <c r="CW344" s="65"/>
      <c r="CX344" s="65"/>
      <c r="CY344" s="65"/>
      <c r="CZ344" s="65"/>
      <c r="DA344" s="65"/>
      <c r="DB344" s="65"/>
      <c r="DC344" s="65"/>
      <c r="DD344" s="65"/>
      <c r="DE344" s="65"/>
      <c r="DF344" s="65"/>
      <c r="DG344" s="65"/>
      <c r="DH344" s="65"/>
      <c r="DI344" s="65"/>
      <c r="DJ344" s="65"/>
      <c r="DK344" s="65"/>
      <c r="DL344" s="65"/>
      <c r="DM344" s="65"/>
      <c r="DN344" s="65"/>
      <c r="DO344" s="65"/>
      <c r="DP344" s="65"/>
      <c r="DQ344" s="65"/>
      <c r="DR344" s="65"/>
      <c r="DS344" s="65"/>
      <c r="DT344" s="65"/>
      <c r="DU344" s="65"/>
      <c r="DV344" s="65"/>
      <c r="DW344" s="65"/>
      <c r="DX344" s="65"/>
      <c r="DY344" s="65"/>
      <c r="DZ344" s="65"/>
      <c r="EA344" s="65"/>
      <c r="EB344" s="65"/>
      <c r="EC344" s="65"/>
      <c r="ED344" s="65"/>
      <c r="EE344" s="65"/>
      <c r="EF344" s="65"/>
      <c r="EG344" s="65"/>
      <c r="EH344" s="65"/>
      <c r="EI344" s="65"/>
      <c r="EJ344" s="65"/>
      <c r="EK344" s="65"/>
      <c r="EL344" s="65"/>
      <c r="EM344" s="65"/>
      <c r="EN344" s="65"/>
      <c r="EO344" s="65"/>
      <c r="EP344" s="65"/>
      <c r="EQ344" s="65"/>
      <c r="ER344" s="65"/>
      <c r="ES344" s="65"/>
      <c r="ET344" s="65"/>
      <c r="EU344" s="65"/>
      <c r="EV344" s="65"/>
      <c r="EW344" s="65"/>
      <c r="EX344" s="65"/>
      <c r="EY344" s="65"/>
      <c r="EZ344" s="65"/>
      <c r="FA344" s="65"/>
      <c r="FB344" s="65"/>
      <c r="FC344" s="65"/>
      <c r="FD344" s="65"/>
      <c r="FE344" s="65"/>
      <c r="FF344" s="65"/>
      <c r="FG344" s="65"/>
      <c r="FH344" s="65"/>
      <c r="FI344" s="65"/>
      <c r="FJ344" s="65"/>
      <c r="FK344" s="65"/>
      <c r="FL344" s="65"/>
      <c r="FM344" s="65"/>
      <c r="FN344" s="65"/>
      <c r="FO344" s="65"/>
      <c r="FP344" s="65"/>
      <c r="FQ344" s="65"/>
      <c r="FR344" s="65"/>
      <c r="FS344" s="65"/>
    </row>
    <row r="345">
      <c r="A345" t="s">
        <v>154</v>
      </c>
      <c r="B345" t="s">
        <v>97</v>
      </c>
      <c r="C345" t="s">
        <v>98</v>
      </c>
      <c r="D345" t="s">
        <v>99</v>
      </c>
      <c r="E345"/>
      <c r="F345" t="str">
        <f>$A345&amp;IF($C345&lt;&gt;"","|"&amp;$C345,"")&amp;IF($D345&lt;&gt;"","|"&amp;$D345,"")&amp;IF($E345&lt;&gt;"","|"&amp;$E345,"")</f>
      </c>
      <c r="G345" s="65" t="n">
        <v>41</v>
      </c>
      <c r="H345" s="65" t="str">
        <f>SUM($CJ345,$CW345)</f>
      </c>
      <c r="I345" s="62"/>
      <c r="J345" s="62"/>
      <c r="K345" s="62" t="n">
        <v>0.349665924276169</v>
      </c>
      <c r="L345" s="62"/>
      <c r="M345" s="62"/>
      <c r="N345" s="62"/>
      <c r="O345" s="62" t="n">
        <v>0.0200445434298441</v>
      </c>
      <c r="P345" s="62" t="n">
        <v>0.0400890868596882</v>
      </c>
      <c r="Q345" s="62"/>
      <c r="R345" s="62" t="n">
        <v>0.10022271714922</v>
      </c>
      <c r="S345" s="62"/>
      <c r="T345" s="62"/>
      <c r="U345" s="62" t="n">
        <v>0.0400890868596882</v>
      </c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 t="n">
        <v>0.419821826280624</v>
      </c>
      <c r="AG345" s="62"/>
      <c r="AH345" s="62"/>
      <c r="AI345" s="62"/>
      <c r="AJ345" s="62" t="n">
        <v>0.0300668151447661</v>
      </c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5" t="str">
        <f>ROUND(SUM($CP345,$CV345),0)</f>
      </c>
      <c r="CG345" s="65" t="str">
        <f>ROUND(MAX($CP345,$CV345),0)</f>
      </c>
      <c r="CH345"/>
      <c r="CI345" s="62"/>
      <c r="CJ345" s="65" t="str">
        <f>IF(SUM($CF345)=0,"",IF(SUM($CF345)=SUM($CG345),SUM($CF345),IF(UPPER($CH345)="MAX",$CG345,IF(UPPER($CH345)="CUSTOM",MIN(MAX(ROUND($CF345+$G345*($CI345),0),$CG345),$CF345),$CF345))))</f>
      </c>
      <c r="CK345" s="65" t="str">
        <f>ROUND(SUMIFS($CW345:$FS345,$CW$14:$FS$14,"*DSD*"),0)</f>
      </c>
      <c r="CL345" s="65" t="str">
        <f>MIN_DSD</f>
      </c>
      <c r="CM345" s="65" t="str">
        <f>COUNTIFS($CW$14:$FS$14,"*DSD*",$CW345:$FS345,"&gt;0")</f>
      </c>
      <c r="CN345" t="s">
        <v>54</v>
      </c>
      <c r="CO345" s="62"/>
      <c r="CP345" s="65" t="str">
        <f>IF(SUM($CK345)=0,"",IF(OR(SUM($CK345)=SUM($CL345),AND(SUM($CK345)=ROUND(SUM($G345)*(1-SUM($I345)),0),SUM($CQ345)=0)),SUM($CK345),IF(UPPER($CN345)="MAX",$CL345,IF(UPPER($CN345)="CUSTOM",MIN(MAX(ROUND($CK345+$G345*($CO345),0),$CL345),$CK345),$CK345))))</f>
      </c>
      <c r="CQ345" s="65" t="str">
        <f>ROUND(SUMIFS($CW345:$FS345,$CW$14:$FS$14,"*TA*"),0)</f>
      </c>
      <c r="CR345" s="65" t="str">
        <f>MIN_TA</f>
      </c>
      <c r="CS345" s="65" t="str">
        <f>COUNTIFS($CW$14:$FS$14,"*TA*",$CW345:$FS345,"&gt;0")</f>
      </c>
      <c r="CT345"/>
      <c r="CU345" s="62"/>
      <c r="CV345" s="65" t="str">
        <f>IF(SUM($CQ345)=0,"",IF(OR(SUM($CQ345)=SUM($CR345),AND(SUM($CQ345)=ROUND(SUM($G345)*(1-SUM($I345)),0),SUM($CK345)=0)),SUM($CQ345),IF(UPPER($CT345)="MAX",$CR345,IF(UPPER($CT345)="CUSTOM",MIN(MAX(ROUND($CQ345+$G345*($CU345),0),$CR345),$CQ345),$CQ345))))</f>
      </c>
      <c r="CW345" s="65"/>
      <c r="CX345" s="65"/>
      <c r="CY345" s="65"/>
      <c r="CZ345" s="65"/>
      <c r="DA345" s="65"/>
      <c r="DB345" s="65"/>
      <c r="DC345" s="65"/>
      <c r="DD345" s="65"/>
      <c r="DE345" s="65"/>
      <c r="DF345" s="65"/>
      <c r="DG345" s="65"/>
      <c r="DH345" s="65"/>
      <c r="DI345" s="65"/>
      <c r="DJ345" s="65"/>
      <c r="DK345" s="65"/>
      <c r="DL345" s="65"/>
      <c r="DM345" s="65"/>
      <c r="DN345" s="65"/>
      <c r="DO345" s="65"/>
      <c r="DP345" s="65"/>
      <c r="DQ345" s="65"/>
      <c r="DR345" s="65"/>
      <c r="DS345" s="65"/>
      <c r="DT345" s="65"/>
      <c r="DU345" s="65"/>
      <c r="DV345" s="65"/>
      <c r="DW345" s="65"/>
      <c r="DX345" s="65"/>
      <c r="DY345" s="65"/>
      <c r="DZ345" s="65"/>
      <c r="EA345" s="65"/>
      <c r="EB345" s="65"/>
      <c r="EC345" s="65"/>
      <c r="ED345" s="65"/>
      <c r="EE345" s="65"/>
      <c r="EF345" s="65"/>
      <c r="EG345" s="65"/>
      <c r="EH345" s="65"/>
      <c r="EI345" s="65"/>
      <c r="EJ345" s="65"/>
      <c r="EK345" s="65"/>
      <c r="EL345" s="65"/>
      <c r="EM345" s="65"/>
      <c r="EN345" s="65"/>
      <c r="EO345" s="65"/>
      <c r="EP345" s="65"/>
      <c r="EQ345" s="65"/>
      <c r="ER345" s="65"/>
      <c r="ES345" s="65"/>
      <c r="ET345" s="65"/>
      <c r="EU345" s="65"/>
      <c r="EV345" s="65"/>
      <c r="EW345" s="65"/>
      <c r="EX345" s="65"/>
      <c r="EY345" s="65"/>
      <c r="EZ345" s="65"/>
      <c r="FA345" s="65"/>
      <c r="FB345" s="65"/>
      <c r="FC345" s="65"/>
      <c r="FD345" s="65"/>
      <c r="FE345" s="65"/>
      <c r="FF345" s="65"/>
      <c r="FG345" s="65"/>
      <c r="FH345" s="65"/>
      <c r="FI345" s="65"/>
      <c r="FJ345" s="65"/>
      <c r="FK345" s="65"/>
      <c r="FL345" s="65"/>
      <c r="FM345" s="65"/>
      <c r="FN345" s="65"/>
      <c r="FO345" s="65"/>
      <c r="FP345" s="65"/>
      <c r="FQ345" s="65"/>
      <c r="FR345" s="65"/>
      <c r="FS345" s="65"/>
    </row>
    <row r="346">
      <c r="A346" t="s">
        <v>154</v>
      </c>
      <c r="B346" t="s">
        <v>97</v>
      </c>
      <c r="C346" t="s">
        <v>98</v>
      </c>
      <c r="D346" t="s">
        <v>100</v>
      </c>
      <c r="E346"/>
      <c r="F346" t="str">
        <f>$A346&amp;IF($C346&lt;&gt;"","|"&amp;$C346,"")&amp;IF($D346&lt;&gt;"","|"&amp;$D346,"")&amp;IF($E346&lt;&gt;"","|"&amp;$E346,"")</f>
      </c>
      <c r="G346" s="65" t="n">
        <v>942</v>
      </c>
      <c r="H346" s="65" t="str">
        <f>SUM($CJ346,$CW346)</f>
      </c>
      <c r="I346" s="62"/>
      <c r="J346" s="62"/>
      <c r="K346" s="62" t="n">
        <v>0.346646106399383</v>
      </c>
      <c r="L346" s="62"/>
      <c r="M346" s="62" t="n">
        <v>0.00986892829606785</v>
      </c>
      <c r="N346" s="62"/>
      <c r="O346" s="62" t="n">
        <v>0.0157286044718581</v>
      </c>
      <c r="P346" s="62" t="n">
        <v>0.0396299151888975</v>
      </c>
      <c r="Q346" s="62"/>
      <c r="R346" s="62"/>
      <c r="S346" s="62"/>
      <c r="T346" s="62"/>
      <c r="U346" s="62" t="n">
        <v>0.0396299151888975</v>
      </c>
      <c r="V346" s="62" t="n">
        <v>0.0494988434849653</v>
      </c>
      <c r="W346" s="62"/>
      <c r="X346" s="62"/>
      <c r="Y346" s="62"/>
      <c r="Z346" s="62"/>
      <c r="AA346" s="62" t="n">
        <v>0.00986892829606785</v>
      </c>
      <c r="AB346" s="62"/>
      <c r="AC346" s="62"/>
      <c r="AD346" s="62" t="n">
        <v>0.00986892829606785</v>
      </c>
      <c r="AE346" s="62"/>
      <c r="AF346" s="62" t="n">
        <v>0.445643793369314</v>
      </c>
      <c r="AG346" s="62"/>
      <c r="AH346" s="62"/>
      <c r="AI346" s="62"/>
      <c r="AJ346" s="62" t="n">
        <v>0.0237471087124133</v>
      </c>
      <c r="AK346" s="62" t="n">
        <v>0.00986892829606785</v>
      </c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5" t="str">
        <f>ROUND(SUM($CP346,$CV346),0)</f>
      </c>
      <c r="CG346" s="65" t="str">
        <f>ROUND(MAX($CP346,$CV346),0)</f>
      </c>
      <c r="CH346"/>
      <c r="CI346" s="62"/>
      <c r="CJ346" s="65" t="str">
        <f>IF(SUM($CF346)=0,"",IF(SUM($CF346)=SUM($CG346),SUM($CF346),IF(UPPER($CH346)="MAX",$CG346,IF(UPPER($CH346)="CUSTOM",MIN(MAX(ROUND($CF346+$G346*($CI346),0),$CG346),$CF346),$CF346))))</f>
      </c>
      <c r="CK346" s="65" t="str">
        <f>ROUND(SUMIFS($CW346:$FS346,$CW$14:$FS$14,"*DSD*"),0)</f>
      </c>
      <c r="CL346" s="65" t="str">
        <f>MIN_DSD</f>
      </c>
      <c r="CM346" s="65" t="str">
        <f>COUNTIFS($CW$14:$FS$14,"*DSD*",$CW346:$FS346,"&gt;0")</f>
      </c>
      <c r="CN346" t="s">
        <v>54</v>
      </c>
      <c r="CO346" s="62"/>
      <c r="CP346" s="65" t="str">
        <f>IF(SUM($CK346)=0,"",IF(OR(SUM($CK346)=SUM($CL346),AND(SUM($CK346)=ROUND(SUM($G346)*(1-SUM($I346)),0),SUM($CQ346)=0)),SUM($CK346),IF(UPPER($CN346)="MAX",$CL346,IF(UPPER($CN346)="CUSTOM",MIN(MAX(ROUND($CK346+$G346*($CO346),0),$CL346),$CK346),$CK346))))</f>
      </c>
      <c r="CQ346" s="65" t="str">
        <f>ROUND(SUMIFS($CW346:$FS346,$CW$14:$FS$14,"*TA*"),0)</f>
      </c>
      <c r="CR346" s="65" t="str">
        <f>MIN_TA</f>
      </c>
      <c r="CS346" s="65" t="str">
        <f>COUNTIFS($CW$14:$FS$14,"*TA*",$CW346:$FS346,"&gt;0")</f>
      </c>
      <c r="CT346"/>
      <c r="CU346" s="62"/>
      <c r="CV346" s="65" t="str">
        <f>IF(SUM($CQ346)=0,"",IF(OR(SUM($CQ346)=SUM($CR346),AND(SUM($CQ346)=ROUND(SUM($G346)*(1-SUM($I346)),0),SUM($CK346)=0)),SUM($CQ346),IF(UPPER($CT346)="MAX",$CR346,IF(UPPER($CT346)="CUSTOM",MIN(MAX(ROUND($CQ346+$G346*($CU346),0),$CR346),$CQ346),$CQ346))))</f>
      </c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5"/>
      <c r="DI346" s="65"/>
      <c r="DJ346" s="65"/>
      <c r="DK346" s="65"/>
      <c r="DL346" s="65"/>
      <c r="DM346" s="65"/>
      <c r="DN346" s="65"/>
      <c r="DO346" s="65"/>
      <c r="DP346" s="65"/>
      <c r="DQ346" s="65"/>
      <c r="DR346" s="65"/>
      <c r="DS346" s="65"/>
      <c r="DT346" s="65"/>
      <c r="DU346" s="65"/>
      <c r="DV346" s="65"/>
      <c r="DW346" s="65"/>
      <c r="DX346" s="65"/>
      <c r="DY346" s="65"/>
      <c r="DZ346" s="65"/>
      <c r="EA346" s="65"/>
      <c r="EB346" s="65"/>
      <c r="EC346" s="65"/>
      <c r="ED346" s="65"/>
      <c r="EE346" s="65"/>
      <c r="EF346" s="65"/>
      <c r="EG346" s="65"/>
      <c r="EH346" s="65"/>
      <c r="EI346" s="65"/>
      <c r="EJ346" s="65"/>
      <c r="EK346" s="65"/>
      <c r="EL346" s="65"/>
      <c r="EM346" s="65"/>
      <c r="EN346" s="65"/>
      <c r="EO346" s="65"/>
      <c r="EP346" s="65"/>
      <c r="EQ346" s="65"/>
      <c r="ER346" s="65"/>
      <c r="ES346" s="65"/>
      <c r="ET346" s="65"/>
      <c r="EU346" s="65"/>
      <c r="EV346" s="65"/>
      <c r="EW346" s="65"/>
      <c r="EX346" s="65"/>
      <c r="EY346" s="65"/>
      <c r="EZ346" s="65"/>
      <c r="FA346" s="65"/>
      <c r="FB346" s="65"/>
      <c r="FC346" s="65"/>
      <c r="FD346" s="65"/>
      <c r="FE346" s="65"/>
      <c r="FF346" s="65"/>
      <c r="FG346" s="65"/>
      <c r="FH346" s="65"/>
      <c r="FI346" s="65"/>
      <c r="FJ346" s="65"/>
      <c r="FK346" s="65"/>
      <c r="FL346" s="65"/>
      <c r="FM346" s="65"/>
      <c r="FN346" s="65"/>
      <c r="FO346" s="65"/>
      <c r="FP346" s="65"/>
      <c r="FQ346" s="65"/>
      <c r="FR346" s="65"/>
      <c r="FS346" s="65"/>
    </row>
    <row r="347">
      <c r="A347" t="s">
        <v>154</v>
      </c>
      <c r="B347" t="s">
        <v>101</v>
      </c>
      <c r="C347"/>
      <c r="D347"/>
      <c r="E347" t="s">
        <v>96</v>
      </c>
      <c r="F347" t="str">
        <f>$A347&amp;IF($C347&lt;&gt;"","|"&amp;$C347,"")&amp;IF($D347&lt;&gt;"","|"&amp;$D347,"")&amp;IF($E347&lt;&gt;"","|"&amp;$E347,"")</f>
      </c>
      <c r="G347" s="65" t="n">
        <v>14</v>
      </c>
      <c r="H347" s="65" t="str">
        <f>SUM($CJ347,$CW347)</f>
      </c>
      <c r="I347" s="62"/>
      <c r="J347" s="62"/>
      <c r="K347" s="62"/>
      <c r="L347" s="62"/>
      <c r="M347" s="62"/>
      <c r="N347" s="62"/>
      <c r="O347" s="62"/>
      <c r="P347" s="62"/>
      <c r="Q347" s="62"/>
      <c r="R347" s="62" t="n">
        <v>0.899182561307902</v>
      </c>
      <c r="S347" s="62"/>
      <c r="T347" s="62"/>
      <c r="U347" s="62" t="n">
        <v>0.100817438692098</v>
      </c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5" t="str">
        <f>ROUND(SUM($CP347,$CV347),0)</f>
      </c>
      <c r="CG347" s="65" t="str">
        <f>ROUND(MAX($CP347,$CV347),0)</f>
      </c>
      <c r="CH347"/>
      <c r="CI347" s="62"/>
      <c r="CJ347" s="65" t="str">
        <f>IF(SUM($CF347)=0,"",IF(SUM($CF347)=SUM($CG347),SUM($CF347),IF(UPPER($CH347)="MAX",$CG347,IF(UPPER($CH347)="CUSTOM",MIN(MAX(ROUND($CF347+$G347*($CI347),0),$CG347),$CF347),$CF347))))</f>
      </c>
      <c r="CK347" s="65" t="str">
        <f>ROUND(SUMIFS($CW347:$FS347,$CW$14:$FS$14,"*DSD*"),0)</f>
      </c>
      <c r="CL347" s="65" t="str">
        <f>MIN_DSD</f>
      </c>
      <c r="CM347" s="65" t="str">
        <f>COUNTIFS($CW$14:$FS$14,"*DSD*",$CW347:$FS347,"&gt;0")</f>
      </c>
      <c r="CN347" t="s">
        <v>54</v>
      </c>
      <c r="CO347" s="62"/>
      <c r="CP347" s="65" t="str">
        <f>IF(SUM($CK347)=0,"",IF(OR(SUM($CK347)=SUM($CL347),AND(SUM($CK347)=ROUND(SUM($G347)*(1-SUM($I347)),0),SUM($CQ347)=0)),SUM($CK347),IF(UPPER($CN347)="MAX",$CL347,IF(UPPER($CN347)="CUSTOM",MIN(MAX(ROUND($CK347+$G347*($CO347),0),$CL347),$CK347),$CK347))))</f>
      </c>
      <c r="CQ347" s="65" t="str">
        <f>ROUND(SUMIFS($CW347:$FS347,$CW$14:$FS$14,"*TA*"),0)</f>
      </c>
      <c r="CR347" s="65" t="str">
        <f>MIN_TA</f>
      </c>
      <c r="CS347" s="65" t="str">
        <f>COUNTIFS($CW$14:$FS$14,"*TA*",$CW347:$FS347,"&gt;0")</f>
      </c>
      <c r="CT347"/>
      <c r="CU347" s="62"/>
      <c r="CV347" s="65" t="str">
        <f>IF(SUM($CQ347)=0,"",IF(OR(SUM($CQ347)=SUM($CR347),AND(SUM($CQ347)=ROUND(SUM($G347)*(1-SUM($I347)),0),SUM($CK347)=0)),SUM($CQ347),IF(UPPER($CT347)="MAX",$CR347,IF(UPPER($CT347)="CUSTOM",MIN(MAX(ROUND($CQ347+$G347*($CU347),0),$CR347),$CQ347),$CQ347))))</f>
      </c>
      <c r="CW347" s="65"/>
      <c r="CX347" s="65"/>
      <c r="CY347" s="65"/>
      <c r="CZ347" s="65"/>
      <c r="DA347" s="65"/>
      <c r="DB347" s="65"/>
      <c r="DC347" s="65"/>
      <c r="DD347" s="65"/>
      <c r="DE347" s="65"/>
      <c r="DF347" s="65"/>
      <c r="DG347" s="65"/>
      <c r="DH347" s="65"/>
      <c r="DI347" s="65"/>
      <c r="DJ347" s="65"/>
      <c r="DK347" s="65"/>
      <c r="DL347" s="65"/>
      <c r="DM347" s="65"/>
      <c r="DN347" s="65"/>
      <c r="DO347" s="65"/>
      <c r="DP347" s="65"/>
      <c r="DQ347" s="65"/>
      <c r="DR347" s="65"/>
      <c r="DS347" s="65"/>
      <c r="DT347" s="65"/>
      <c r="DU347" s="65"/>
      <c r="DV347" s="65"/>
      <c r="DW347" s="65"/>
      <c r="DX347" s="65"/>
      <c r="DY347" s="65"/>
      <c r="DZ347" s="65"/>
      <c r="EA347" s="65"/>
      <c r="EB347" s="65"/>
      <c r="EC347" s="65"/>
      <c r="ED347" s="65"/>
      <c r="EE347" s="65"/>
      <c r="EF347" s="65"/>
      <c r="EG347" s="65"/>
      <c r="EH347" s="65"/>
      <c r="EI347" s="65"/>
      <c r="EJ347" s="65"/>
      <c r="EK347" s="65"/>
      <c r="EL347" s="65"/>
      <c r="EM347" s="65"/>
      <c r="EN347" s="65"/>
      <c r="EO347" s="65"/>
      <c r="EP347" s="65"/>
      <c r="EQ347" s="65"/>
      <c r="ER347" s="65"/>
      <c r="ES347" s="65"/>
      <c r="ET347" s="65"/>
      <c r="EU347" s="65"/>
      <c r="EV347" s="65"/>
      <c r="EW347" s="65"/>
      <c r="EX347" s="65"/>
      <c r="EY347" s="65"/>
      <c r="EZ347" s="65"/>
      <c r="FA347" s="65"/>
      <c r="FB347" s="65"/>
      <c r="FC347" s="65"/>
      <c r="FD347" s="65"/>
      <c r="FE347" s="65"/>
      <c r="FF347" s="65"/>
      <c r="FG347" s="65"/>
      <c r="FH347" s="65"/>
      <c r="FI347" s="65"/>
      <c r="FJ347" s="65"/>
      <c r="FK347" s="65"/>
      <c r="FL347" s="65"/>
      <c r="FM347" s="65"/>
      <c r="FN347" s="65"/>
      <c r="FO347" s="65"/>
      <c r="FP347" s="65"/>
      <c r="FQ347" s="65"/>
      <c r="FR347" s="65"/>
      <c r="FS347" s="65"/>
    </row>
    <row r="348">
      <c r="A348" t="s">
        <v>154</v>
      </c>
      <c r="B348" t="s">
        <v>101</v>
      </c>
      <c r="C348"/>
      <c r="D348"/>
      <c r="E348" t="s">
        <v>121</v>
      </c>
      <c r="F348" t="str">
        <f>$A348&amp;IF($C348&lt;&gt;"","|"&amp;$C348,"")&amp;IF($D348&lt;&gt;"","|"&amp;$D348,"")&amp;IF($E348&lt;&gt;"","|"&amp;$E348,"")</f>
      </c>
      <c r="G348" s="65" t="n">
        <v>2</v>
      </c>
      <c r="H348" s="65" t="str">
        <f>SUM($CJ348,$CW348)</f>
      </c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 t="n">
        <v>0.0984455958549223</v>
      </c>
      <c r="V348" s="62" t="n">
        <v>0.901554404145078</v>
      </c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5" t="str">
        <f>ROUND(SUM($CP348,$CV348),0)</f>
      </c>
      <c r="CG348" s="65" t="str">
        <f>ROUND(MAX($CP348,$CV348),0)</f>
      </c>
      <c r="CH348"/>
      <c r="CI348" s="62"/>
      <c r="CJ348" s="65" t="str">
        <f>IF(SUM($CF348)=0,"",IF(SUM($CF348)=SUM($CG348),SUM($CF348),IF(UPPER($CH348)="MAX",$CG348,IF(UPPER($CH348)="CUSTOM",MIN(MAX(ROUND($CF348+$G348*($CI348),0),$CG348),$CF348),$CF348))))</f>
      </c>
      <c r="CK348" s="65" t="str">
        <f>ROUND(SUMIFS($CW348:$FS348,$CW$14:$FS$14,"*DSD*"),0)</f>
      </c>
      <c r="CL348" s="65" t="str">
        <f>MIN_DSD</f>
      </c>
      <c r="CM348" s="65" t="str">
        <f>COUNTIFS($CW$14:$FS$14,"*DSD*",$CW348:$FS348,"&gt;0")</f>
      </c>
      <c r="CN348" t="s">
        <v>54</v>
      </c>
      <c r="CO348" s="62"/>
      <c r="CP348" s="65" t="str">
        <f>IF(SUM($CK348)=0,"",IF(OR(SUM($CK348)=SUM($CL348),AND(SUM($CK348)=ROUND(SUM($G348)*(1-SUM($I348)),0),SUM($CQ348)=0)),SUM($CK348),IF(UPPER($CN348)="MAX",$CL348,IF(UPPER($CN348)="CUSTOM",MIN(MAX(ROUND($CK348+$G348*($CO348),0),$CL348),$CK348),$CK348))))</f>
      </c>
      <c r="CQ348" s="65" t="str">
        <f>ROUND(SUMIFS($CW348:$FS348,$CW$14:$FS$14,"*TA*"),0)</f>
      </c>
      <c r="CR348" s="65" t="str">
        <f>MIN_TA</f>
      </c>
      <c r="CS348" s="65" t="str">
        <f>COUNTIFS($CW$14:$FS$14,"*TA*",$CW348:$FS348,"&gt;0")</f>
      </c>
      <c r="CT348"/>
      <c r="CU348" s="62"/>
      <c r="CV348" s="65" t="str">
        <f>IF(SUM($CQ348)=0,"",IF(OR(SUM($CQ348)=SUM($CR348),AND(SUM($CQ348)=ROUND(SUM($G348)*(1-SUM($I348)),0),SUM($CK348)=0)),SUM($CQ348),IF(UPPER($CT348)="MAX",$CR348,IF(UPPER($CT348)="CUSTOM",MIN(MAX(ROUND($CQ348+$G348*($CU348),0),$CR348),$CQ348),$CQ348))))</f>
      </c>
      <c r="CW348" s="65"/>
      <c r="CX348" s="65"/>
      <c r="CY348" s="65"/>
      <c r="CZ348" s="65"/>
      <c r="DA348" s="65"/>
      <c r="DB348" s="65"/>
      <c r="DC348" s="65"/>
      <c r="DD348" s="65"/>
      <c r="DE348" s="65"/>
      <c r="DF348" s="65"/>
      <c r="DG348" s="65"/>
      <c r="DH348" s="65"/>
      <c r="DI348" s="65"/>
      <c r="DJ348" s="65"/>
      <c r="DK348" s="65"/>
      <c r="DL348" s="65"/>
      <c r="DM348" s="65"/>
      <c r="DN348" s="65"/>
      <c r="DO348" s="65"/>
      <c r="DP348" s="65"/>
      <c r="DQ348" s="65"/>
      <c r="DR348" s="65"/>
      <c r="DS348" s="65"/>
      <c r="DT348" s="65"/>
      <c r="DU348" s="65"/>
      <c r="DV348" s="65"/>
      <c r="DW348" s="65"/>
      <c r="DX348" s="65"/>
      <c r="DY348" s="65"/>
      <c r="DZ348" s="65"/>
      <c r="EA348" s="65"/>
      <c r="EB348" s="65"/>
      <c r="EC348" s="65"/>
      <c r="ED348" s="65"/>
      <c r="EE348" s="65"/>
      <c r="EF348" s="65"/>
      <c r="EG348" s="65"/>
      <c r="EH348" s="65"/>
      <c r="EI348" s="65"/>
      <c r="EJ348" s="65"/>
      <c r="EK348" s="65"/>
      <c r="EL348" s="65"/>
      <c r="EM348" s="65"/>
      <c r="EN348" s="65"/>
      <c r="EO348" s="65"/>
      <c r="EP348" s="65"/>
      <c r="EQ348" s="65"/>
      <c r="ER348" s="65"/>
      <c r="ES348" s="65"/>
      <c r="ET348" s="65"/>
      <c r="EU348" s="65"/>
      <c r="EV348" s="65"/>
      <c r="EW348" s="65"/>
      <c r="EX348" s="65"/>
      <c r="EY348" s="65"/>
      <c r="EZ348" s="65"/>
      <c r="FA348" s="65"/>
      <c r="FB348" s="65"/>
      <c r="FC348" s="65"/>
      <c r="FD348" s="65"/>
      <c r="FE348" s="65"/>
      <c r="FF348" s="65"/>
      <c r="FG348" s="65"/>
      <c r="FH348" s="65"/>
      <c r="FI348" s="65"/>
      <c r="FJ348" s="65"/>
      <c r="FK348" s="65"/>
      <c r="FL348" s="65"/>
      <c r="FM348" s="65"/>
      <c r="FN348" s="65"/>
      <c r="FO348" s="65"/>
      <c r="FP348" s="65"/>
      <c r="FQ348" s="65"/>
      <c r="FR348" s="65"/>
      <c r="FS348" s="65"/>
    </row>
    <row r="349">
      <c r="A349" t="s">
        <v>154</v>
      </c>
      <c r="B349" t="s">
        <v>101</v>
      </c>
      <c r="C349"/>
      <c r="D349"/>
      <c r="E349" t="s">
        <v>135</v>
      </c>
      <c r="F349" t="str">
        <f>$A349&amp;IF($C349&lt;&gt;"","|"&amp;$C349,"")&amp;IF($D349&lt;&gt;"","|"&amp;$D349,"")&amp;IF($E349&lt;&gt;"","|"&amp;$E349,"")</f>
      </c>
      <c r="G349" s="65" t="n">
        <v>2</v>
      </c>
      <c r="H349" s="65" t="str">
        <f>SUM($CJ349,$CW349)</f>
      </c>
      <c r="I349" s="62"/>
      <c r="J349" s="62"/>
      <c r="K349" s="62" t="n">
        <v>1</v>
      </c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5" t="str">
        <f>ROUND(SUM($CP349,$CV349),0)</f>
      </c>
      <c r="CG349" s="65" t="str">
        <f>ROUND(MAX($CP349,$CV349),0)</f>
      </c>
      <c r="CH349"/>
      <c r="CI349" s="62"/>
      <c r="CJ349" s="65" t="str">
        <f>IF(SUM($CF349)=0,"",IF(SUM($CF349)=SUM($CG349),SUM($CF349),IF(UPPER($CH349)="MAX",$CG349,IF(UPPER($CH349)="CUSTOM",MIN(MAX(ROUND($CF349+$G349*($CI349),0),$CG349),$CF349),$CF349))))</f>
      </c>
      <c r="CK349" s="65" t="str">
        <f>ROUND(SUMIFS($CW349:$FS349,$CW$14:$FS$14,"*DSD*"),0)</f>
      </c>
      <c r="CL349" s="65" t="str">
        <f>MIN_DSD</f>
      </c>
      <c r="CM349" s="65" t="str">
        <f>COUNTIFS($CW$14:$FS$14,"*DSD*",$CW349:$FS349,"&gt;0")</f>
      </c>
      <c r="CN349"/>
      <c r="CO349" s="62"/>
      <c r="CP349" s="65" t="str">
        <f>IF(SUM($CK349)=0,"",IF(OR(SUM($CK349)=SUM($CL349),AND(SUM($CK349)=ROUND(SUM($G349)*(1-SUM($I349)),0),SUM($CQ349)=0)),SUM($CK349),IF(UPPER($CN349)="MAX",$CL349,IF(UPPER($CN349)="CUSTOM",MIN(MAX(ROUND($CK349+$G349*($CO349),0),$CL349),$CK349),$CK349))))</f>
      </c>
      <c r="CQ349" s="65" t="str">
        <f>ROUND(SUMIFS($CW349:$FS349,$CW$14:$FS$14,"*TA*"),0)</f>
      </c>
      <c r="CR349" s="65" t="str">
        <f>MIN_TA</f>
      </c>
      <c r="CS349" s="65" t="str">
        <f>COUNTIFS($CW$14:$FS$14,"*TA*",$CW349:$FS349,"&gt;0")</f>
      </c>
      <c r="CT349"/>
      <c r="CU349" s="62"/>
      <c r="CV349" s="65" t="str">
        <f>IF(SUM($CQ349)=0,"",IF(OR(SUM($CQ349)=SUM($CR349),AND(SUM($CQ349)=ROUND(SUM($G349)*(1-SUM($I349)),0),SUM($CK349)=0)),SUM($CQ349),IF(UPPER($CT349)="MAX",$CR349,IF(UPPER($CT349)="CUSTOM",MIN(MAX(ROUND($CQ349+$G349*($CU349),0),$CR349),$CQ349),$CQ349))))</f>
      </c>
      <c r="CW349" s="65"/>
      <c r="CX349" s="65"/>
      <c r="CY349" s="65"/>
      <c r="CZ349" s="65"/>
      <c r="DA349" s="65"/>
      <c r="DB349" s="65"/>
      <c r="DC349" s="65"/>
      <c r="DD349" s="65"/>
      <c r="DE349" s="65"/>
      <c r="DF349" s="65"/>
      <c r="DG349" s="65"/>
      <c r="DH349" s="65"/>
      <c r="DI349" s="65"/>
      <c r="DJ349" s="65"/>
      <c r="DK349" s="65"/>
      <c r="DL349" s="65"/>
      <c r="DM349" s="65"/>
      <c r="DN349" s="65"/>
      <c r="DO349" s="65"/>
      <c r="DP349" s="65"/>
      <c r="DQ349" s="65"/>
      <c r="DR349" s="65"/>
      <c r="DS349" s="65"/>
      <c r="DT349" s="65"/>
      <c r="DU349" s="65"/>
      <c r="DV349" s="65"/>
      <c r="DW349" s="65"/>
      <c r="DX349" s="65"/>
      <c r="DY349" s="65"/>
      <c r="DZ349" s="65"/>
      <c r="EA349" s="65"/>
      <c r="EB349" s="65"/>
      <c r="EC349" s="65"/>
      <c r="ED349" s="65"/>
      <c r="EE349" s="65"/>
      <c r="EF349" s="65"/>
      <c r="EG349" s="65"/>
      <c r="EH349" s="65"/>
      <c r="EI349" s="65"/>
      <c r="EJ349" s="65"/>
      <c r="EK349" s="65"/>
      <c r="EL349" s="65"/>
      <c r="EM349" s="65"/>
      <c r="EN349" s="65"/>
      <c r="EO349" s="65"/>
      <c r="EP349" s="65"/>
      <c r="EQ349" s="65"/>
      <c r="ER349" s="65"/>
      <c r="ES349" s="65"/>
      <c r="ET349" s="65"/>
      <c r="EU349" s="65"/>
      <c r="EV349" s="65"/>
      <c r="EW349" s="65"/>
      <c r="EX349" s="65"/>
      <c r="EY349" s="65"/>
      <c r="EZ349" s="65"/>
      <c r="FA349" s="65"/>
      <c r="FB349" s="65"/>
      <c r="FC349" s="65"/>
      <c r="FD349" s="65"/>
      <c r="FE349" s="65"/>
      <c r="FF349" s="65"/>
      <c r="FG349" s="65"/>
      <c r="FH349" s="65"/>
      <c r="FI349" s="65"/>
      <c r="FJ349" s="65"/>
      <c r="FK349" s="65"/>
      <c r="FL349" s="65"/>
      <c r="FM349" s="65"/>
      <c r="FN349" s="65"/>
      <c r="FO349" s="65"/>
      <c r="FP349" s="65"/>
      <c r="FQ349" s="65"/>
      <c r="FR349" s="65"/>
      <c r="FS349" s="65"/>
    </row>
    <row r="350">
      <c r="A350" t="s">
        <v>154</v>
      </c>
      <c r="B350" t="s">
        <v>102</v>
      </c>
      <c r="C350" t="s">
        <v>103</v>
      </c>
      <c r="D350" t="s">
        <v>99</v>
      </c>
      <c r="E350"/>
      <c r="F350" t="str">
        <f>$A350&amp;IF($C350&lt;&gt;"","|"&amp;$C350,"")&amp;IF($D350&lt;&gt;"","|"&amp;$D350,"")&amp;IF($E350&lt;&gt;"","|"&amp;$E350,"")</f>
      </c>
      <c r="G350" s="65" t="n">
        <v>5</v>
      </c>
      <c r="H350" s="65" t="str">
        <f>SUM($CJ350,$CW350)</f>
      </c>
      <c r="I350" s="62"/>
      <c r="J350" s="62"/>
      <c r="K350" s="62" t="n">
        <v>0.577540106951872</v>
      </c>
      <c r="L350" s="62"/>
      <c r="M350" s="62"/>
      <c r="N350" s="62"/>
      <c r="O350" s="62" t="n">
        <v>0.0106951871657754</v>
      </c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 t="n">
        <v>0.0695187165775401</v>
      </c>
      <c r="AD350" s="62"/>
      <c r="AE350" s="62"/>
      <c r="AF350" s="62" t="n">
        <v>0.320855614973262</v>
      </c>
      <c r="AG350" s="62"/>
      <c r="AH350" s="62"/>
      <c r="AI350" s="62"/>
      <c r="AJ350" s="62" t="n">
        <v>0.0213903743315508</v>
      </c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5" t="str">
        <f>ROUND(SUM($CP350,$CV350),0)</f>
      </c>
      <c r="CG350" s="65" t="str">
        <f>ROUND(MAX($CP350,$CV350),0)</f>
      </c>
      <c r="CH350" t="s">
        <v>54</v>
      </c>
      <c r="CI350" s="62"/>
      <c r="CJ350" s="65" t="str">
        <f>IF(SUM($CF350)=0,"",IF(SUM($CF350)=SUM($CG350),SUM($CF350),IF(UPPER($CH350)="MAX",$CG350,IF(UPPER($CH350)="CUSTOM",MIN(MAX(ROUND($CF350+$G350*($CI350),0),$CG350),$CF350),$CF350))))</f>
      </c>
      <c r="CK350" s="65" t="str">
        <f>ROUND(SUMIFS($CW350:$FS350,$CW$14:$FS$14,"*DSD*"),0)</f>
      </c>
      <c r="CL350" s="65" t="str">
        <f>MIN_DSD</f>
      </c>
      <c r="CM350" s="65" t="str">
        <f>COUNTIFS($CW$14:$FS$14,"*DSD*",$CW350:$FS350,"&gt;0")</f>
      </c>
      <c r="CN350" t="s">
        <v>54</v>
      </c>
      <c r="CO350" s="62"/>
      <c r="CP350" s="65" t="str">
        <f>IF(SUM($CK350)=0,"",IF(OR(SUM($CK350)=SUM($CL350),AND(SUM($CK350)=ROUND(SUM($G350)*(1-SUM($I350)),0),SUM($CQ350)=0)),SUM($CK350),IF(UPPER($CN350)="MAX",$CL350,IF(UPPER($CN350)="CUSTOM",MIN(MAX(ROUND($CK350+$G350*($CO350),0),$CL350),$CK350),$CK350))))</f>
      </c>
      <c r="CQ350" s="65" t="str">
        <f>ROUND(SUMIFS($CW350:$FS350,$CW$14:$FS$14,"*TA*"),0)</f>
      </c>
      <c r="CR350" s="65" t="str">
        <f>MIN_TA</f>
      </c>
      <c r="CS350" s="65" t="str">
        <f>COUNTIFS($CW$14:$FS$14,"*TA*",$CW350:$FS350,"&gt;0")</f>
      </c>
      <c r="CT350"/>
      <c r="CU350" s="62"/>
      <c r="CV350" s="65" t="str">
        <f>IF(SUM($CQ350)=0,"",IF(OR(SUM($CQ350)=SUM($CR350),AND(SUM($CQ350)=ROUND(SUM($G350)*(1-SUM($I350)),0),SUM($CK350)=0)),SUM($CQ350),IF(UPPER($CT350)="MAX",$CR350,IF(UPPER($CT350)="CUSTOM",MIN(MAX(ROUND($CQ350+$G350*($CU350),0),$CR350),$CQ350),$CQ350))))</f>
      </c>
      <c r="CW350" s="65"/>
      <c r="CX350" s="65"/>
      <c r="CY350" s="65"/>
      <c r="CZ350" s="65"/>
      <c r="DA350" s="65"/>
      <c r="DB350" s="65"/>
      <c r="DC350" s="65"/>
      <c r="DD350" s="65"/>
      <c r="DE350" s="65"/>
      <c r="DF350" s="65"/>
      <c r="DG350" s="65"/>
      <c r="DH350" s="65"/>
      <c r="DI350" s="65"/>
      <c r="DJ350" s="65"/>
      <c r="DK350" s="65"/>
      <c r="DL350" s="65"/>
      <c r="DM350" s="65"/>
      <c r="DN350" s="65"/>
      <c r="DO350" s="65"/>
      <c r="DP350" s="65"/>
      <c r="DQ350" s="65"/>
      <c r="DR350" s="65"/>
      <c r="DS350" s="65"/>
      <c r="DT350" s="65"/>
      <c r="DU350" s="65"/>
      <c r="DV350" s="65"/>
      <c r="DW350" s="65"/>
      <c r="DX350" s="65"/>
      <c r="DY350" s="65"/>
      <c r="DZ350" s="65"/>
      <c r="EA350" s="65"/>
      <c r="EB350" s="65"/>
      <c r="EC350" s="65"/>
      <c r="ED350" s="65"/>
      <c r="EE350" s="65"/>
      <c r="EF350" s="65"/>
      <c r="EG350" s="65"/>
      <c r="EH350" s="65"/>
      <c r="EI350" s="65"/>
      <c r="EJ350" s="65"/>
      <c r="EK350" s="65"/>
      <c r="EL350" s="65"/>
      <c r="EM350" s="65"/>
      <c r="EN350" s="65"/>
      <c r="EO350" s="65"/>
      <c r="EP350" s="65"/>
      <c r="EQ350" s="65"/>
      <c r="ER350" s="65"/>
      <c r="ES350" s="65"/>
      <c r="ET350" s="65"/>
      <c r="EU350" s="65"/>
      <c r="EV350" s="65"/>
      <c r="EW350" s="65"/>
      <c r="EX350" s="65"/>
      <c r="EY350" s="65"/>
      <c r="EZ350" s="65"/>
      <c r="FA350" s="65"/>
      <c r="FB350" s="65"/>
      <c r="FC350" s="65"/>
      <c r="FD350" s="65"/>
      <c r="FE350" s="65"/>
      <c r="FF350" s="65"/>
      <c r="FG350" s="65"/>
      <c r="FH350" s="65"/>
      <c r="FI350" s="65"/>
      <c r="FJ350" s="65"/>
      <c r="FK350" s="65"/>
      <c r="FL350" s="65"/>
      <c r="FM350" s="65"/>
      <c r="FN350" s="65"/>
      <c r="FO350" s="65"/>
      <c r="FP350" s="65"/>
      <c r="FQ350" s="65"/>
      <c r="FR350" s="65"/>
      <c r="FS350" s="65"/>
    </row>
    <row r="351">
      <c r="A351" t="s">
        <v>154</v>
      </c>
      <c r="B351" t="s">
        <v>136</v>
      </c>
      <c r="C351" t="s">
        <v>103</v>
      </c>
      <c r="D351" t="s">
        <v>99</v>
      </c>
      <c r="E351"/>
      <c r="F351" t="str">
        <f>$A351&amp;IF($C351&lt;&gt;"","|"&amp;$C351,"")&amp;IF($D351&lt;&gt;"","|"&amp;$D351,"")&amp;IF($E351&lt;&gt;"","|"&amp;$E351,"")</f>
      </c>
      <c r="G351" s="65" t="n">
        <v>14</v>
      </c>
      <c r="H351" s="65" t="str">
        <f>SUM($CJ351,$CW351)</f>
      </c>
      <c r="I351" s="62"/>
      <c r="J351" s="62"/>
      <c r="K351" s="62" t="n">
        <v>1</v>
      </c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5" t="str">
        <f>ROUND(SUM($CP351,$CV351),0)</f>
      </c>
      <c r="CG351" s="65" t="str">
        <f>ROUND(MAX($CP351,$CV351),0)</f>
      </c>
      <c r="CH351"/>
      <c r="CI351" s="62"/>
      <c r="CJ351" s="65" t="str">
        <f>IF(SUM($CF351)=0,"",IF(SUM($CF351)=SUM($CG351),SUM($CF351),IF(UPPER($CH351)="MAX",$CG351,IF(UPPER($CH351)="CUSTOM",MIN(MAX(ROUND($CF351+$G351*($CI351),0),$CG351),$CF351),$CF351))))</f>
      </c>
      <c r="CK351" s="65" t="str">
        <f>ROUND(SUMIFS($CW351:$FS351,$CW$14:$FS$14,"*DSD*"),0)</f>
      </c>
      <c r="CL351" s="65" t="str">
        <f>MIN_DSD</f>
      </c>
      <c r="CM351" s="65" t="str">
        <f>COUNTIFS($CW$14:$FS$14,"*DSD*",$CW351:$FS351,"&gt;0")</f>
      </c>
      <c r="CN351"/>
      <c r="CO351" s="62"/>
      <c r="CP351" s="65" t="str">
        <f>IF(SUM($CK351)=0,"",IF(OR(SUM($CK351)=SUM($CL351),AND(SUM($CK351)=ROUND(SUM($G351)*(1-SUM($I351)),0),SUM($CQ351)=0)),SUM($CK351),IF(UPPER($CN351)="MAX",$CL351,IF(UPPER($CN351)="CUSTOM",MIN(MAX(ROUND($CK351+$G351*($CO351),0),$CL351),$CK351),$CK351))))</f>
      </c>
      <c r="CQ351" s="65" t="str">
        <f>ROUND(SUMIFS($CW351:$FS351,$CW$14:$FS$14,"*TA*"),0)</f>
      </c>
      <c r="CR351" s="65" t="str">
        <f>MIN_TA</f>
      </c>
      <c r="CS351" s="65" t="str">
        <f>COUNTIFS($CW$14:$FS$14,"*TA*",$CW351:$FS351,"&gt;0")</f>
      </c>
      <c r="CT351"/>
      <c r="CU351" s="62"/>
      <c r="CV351" s="65" t="str">
        <f>IF(SUM($CQ351)=0,"",IF(OR(SUM($CQ351)=SUM($CR351),AND(SUM($CQ351)=ROUND(SUM($G351)*(1-SUM($I351)),0),SUM($CK351)=0)),SUM($CQ351),IF(UPPER($CT351)="MAX",$CR351,IF(UPPER($CT351)="CUSTOM",MIN(MAX(ROUND($CQ351+$G351*($CU351),0),$CR351),$CQ351),$CQ351))))</f>
      </c>
      <c r="CW351" s="65"/>
      <c r="CX351" s="65"/>
      <c r="CY351" s="65"/>
      <c r="CZ351" s="65"/>
      <c r="DA351" s="65"/>
      <c r="DB351" s="65"/>
      <c r="DC351" s="65"/>
      <c r="DD351" s="65"/>
      <c r="DE351" s="65"/>
      <c r="DF351" s="65"/>
      <c r="DG351" s="65"/>
      <c r="DH351" s="65"/>
      <c r="DI351" s="65"/>
      <c r="DJ351" s="65"/>
      <c r="DK351" s="65"/>
      <c r="DL351" s="65"/>
      <c r="DM351" s="65"/>
      <c r="DN351" s="65"/>
      <c r="DO351" s="65"/>
      <c r="DP351" s="65"/>
      <c r="DQ351" s="65"/>
      <c r="DR351" s="65"/>
      <c r="DS351" s="65"/>
      <c r="DT351" s="65"/>
      <c r="DU351" s="65"/>
      <c r="DV351" s="65"/>
      <c r="DW351" s="65"/>
      <c r="DX351" s="65"/>
      <c r="DY351" s="65"/>
      <c r="DZ351" s="65"/>
      <c r="EA351" s="65"/>
      <c r="EB351" s="65"/>
      <c r="EC351" s="65"/>
      <c r="ED351" s="65"/>
      <c r="EE351" s="65"/>
      <c r="EF351" s="65"/>
      <c r="EG351" s="65"/>
      <c r="EH351" s="65"/>
      <c r="EI351" s="65"/>
      <c r="EJ351" s="65"/>
      <c r="EK351" s="65"/>
      <c r="EL351" s="65"/>
      <c r="EM351" s="65"/>
      <c r="EN351" s="65"/>
      <c r="EO351" s="65"/>
      <c r="EP351" s="65"/>
      <c r="EQ351" s="65"/>
      <c r="ER351" s="65"/>
      <c r="ES351" s="65"/>
      <c r="ET351" s="65"/>
      <c r="EU351" s="65"/>
      <c r="EV351" s="65"/>
      <c r="EW351" s="65"/>
      <c r="EX351" s="65"/>
      <c r="EY351" s="65"/>
      <c r="EZ351" s="65"/>
      <c r="FA351" s="65"/>
      <c r="FB351" s="65"/>
      <c r="FC351" s="65"/>
      <c r="FD351" s="65"/>
      <c r="FE351" s="65"/>
      <c r="FF351" s="65"/>
      <c r="FG351" s="65"/>
      <c r="FH351" s="65"/>
      <c r="FI351" s="65"/>
      <c r="FJ351" s="65"/>
      <c r="FK351" s="65"/>
      <c r="FL351" s="65"/>
      <c r="FM351" s="65"/>
      <c r="FN351" s="65"/>
      <c r="FO351" s="65"/>
      <c r="FP351" s="65"/>
      <c r="FQ351" s="65"/>
      <c r="FR351" s="65"/>
      <c r="FS351" s="65"/>
    </row>
    <row r="352">
      <c r="A352" t="s">
        <v>154</v>
      </c>
      <c r="B352" t="s">
        <v>104</v>
      </c>
      <c r="C352"/>
      <c r="D352"/>
      <c r="E352"/>
      <c r="F352" t="str">
        <f>$A352&amp;IF($C352&lt;&gt;"","|"&amp;$C352,"")&amp;IF($D352&lt;&gt;"","|"&amp;$D352,"")&amp;IF($E352&lt;&gt;"","|"&amp;$E352,"")</f>
      </c>
      <c r="G352" s="65" t="n">
        <v>4564</v>
      </c>
      <c r="H352" s="65" t="str">
        <f>SUM($CJ352,$CW352)</f>
      </c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 t="n">
        <v>1</v>
      </c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5" t="str">
        <f>ROUND(SUM($CP352,$CV352),0)</f>
      </c>
      <c r="CG352" s="65" t="str">
        <f>ROUND(MAX($CP352,$CV352),0)</f>
      </c>
      <c r="CH352"/>
      <c r="CI352" s="62"/>
      <c r="CJ352" s="65" t="str">
        <f>IF(SUM($CF352)=0,"",IF(SUM($CF352)=SUM($CG352),SUM($CF352),IF(UPPER($CH352)="MAX",$CG352,IF(UPPER($CH352)="CUSTOM",MIN(MAX(ROUND($CF352+$G352*($CI352),0),$CG352),$CF352),$CF352))))</f>
      </c>
      <c r="CK352" s="65" t="str">
        <f>ROUND(SUMIFS($CW352:$FS352,$CW$14:$FS$14,"*DSD*"),0)</f>
      </c>
      <c r="CL352" s="65" t="str">
        <f>MIN_DSD</f>
      </c>
      <c r="CM352" s="65" t="str">
        <f>COUNTIFS($CW$14:$FS$14,"*DSD*",$CW352:$FS352,"&gt;0")</f>
      </c>
      <c r="CN352"/>
      <c r="CO352" s="62"/>
      <c r="CP352" s="65" t="str">
        <f>IF(SUM($CK352)=0,"",IF(OR(SUM($CK352)=SUM($CL352),AND(SUM($CK352)=ROUND(SUM($G352)*(1-SUM($I352)),0),SUM($CQ352)=0)),SUM($CK352),IF(UPPER($CN352)="MAX",$CL352,IF(UPPER($CN352)="CUSTOM",MIN(MAX(ROUND($CK352+$G352*($CO352),0),$CL352),$CK352),$CK352))))</f>
      </c>
      <c r="CQ352" s="65" t="str">
        <f>ROUND(SUMIFS($CW352:$FS352,$CW$14:$FS$14,"*TA*"),0)</f>
      </c>
      <c r="CR352" s="65" t="str">
        <f>MIN_TA</f>
      </c>
      <c r="CS352" s="65" t="str">
        <f>COUNTIFS($CW$14:$FS$14,"*TA*",$CW352:$FS352,"&gt;0")</f>
      </c>
      <c r="CT352"/>
      <c r="CU352" s="62"/>
      <c r="CV352" s="65" t="str">
        <f>IF(SUM($CQ352)=0,"",IF(OR(SUM($CQ352)=SUM($CR352),AND(SUM($CQ352)=ROUND(SUM($G352)*(1-SUM($I352)),0),SUM($CK352)=0)),SUM($CQ352),IF(UPPER($CT352)="MAX",$CR352,IF(UPPER($CT352)="CUSTOM",MIN(MAX(ROUND($CQ352+$G352*($CU352),0),$CR352),$CQ352),$CQ352))))</f>
      </c>
      <c r="CW352" s="65"/>
      <c r="CX352" s="65"/>
      <c r="CY352" s="65"/>
      <c r="CZ352" s="65"/>
      <c r="DA352" s="65"/>
      <c r="DB352" s="65"/>
      <c r="DC352" s="65"/>
      <c r="DD352" s="65"/>
      <c r="DE352" s="65"/>
      <c r="DF352" s="65"/>
      <c r="DG352" s="65"/>
      <c r="DH352" s="65"/>
      <c r="DI352" s="65"/>
      <c r="DJ352" s="65"/>
      <c r="DK352" s="65"/>
      <c r="DL352" s="65"/>
      <c r="DM352" s="65"/>
      <c r="DN352" s="65"/>
      <c r="DO352" s="65"/>
      <c r="DP352" s="65"/>
      <c r="DQ352" s="65"/>
      <c r="DR352" s="65"/>
      <c r="DS352" s="65"/>
      <c r="DT352" s="65"/>
      <c r="DU352" s="65"/>
      <c r="DV352" s="65"/>
      <c r="DW352" s="65"/>
      <c r="DX352" s="65"/>
      <c r="DY352" s="65"/>
      <c r="DZ352" s="65"/>
      <c r="EA352" s="65"/>
      <c r="EB352" s="65"/>
      <c r="EC352" s="65"/>
      <c r="ED352" s="65"/>
      <c r="EE352" s="65"/>
      <c r="EF352" s="65"/>
      <c r="EG352" s="65"/>
      <c r="EH352" s="65"/>
      <c r="EI352" s="65"/>
      <c r="EJ352" s="65"/>
      <c r="EK352" s="65"/>
      <c r="EL352" s="65"/>
      <c r="EM352" s="65"/>
      <c r="EN352" s="65"/>
      <c r="EO352" s="65"/>
      <c r="EP352" s="65"/>
      <c r="EQ352" s="65"/>
      <c r="ER352" s="65"/>
      <c r="ES352" s="65"/>
      <c r="ET352" s="65"/>
      <c r="EU352" s="65"/>
      <c r="EV352" s="65"/>
      <c r="EW352" s="65"/>
      <c r="EX352" s="65"/>
      <c r="EY352" s="65"/>
      <c r="EZ352" s="65"/>
      <c r="FA352" s="65"/>
      <c r="FB352" s="65"/>
      <c r="FC352" s="65"/>
      <c r="FD352" s="65"/>
      <c r="FE352" s="65"/>
      <c r="FF352" s="65"/>
      <c r="FG352" s="65"/>
      <c r="FH352" s="65"/>
      <c r="FI352" s="65"/>
      <c r="FJ352" s="65"/>
      <c r="FK352" s="65"/>
      <c r="FL352" s="65"/>
      <c r="FM352" s="65"/>
      <c r="FN352" s="65"/>
      <c r="FO352" s="65"/>
      <c r="FP352" s="65"/>
      <c r="FQ352" s="65"/>
      <c r="FR352" s="65"/>
      <c r="FS352" s="65"/>
    </row>
    <row r="353">
      <c r="A353" t="s">
        <v>154</v>
      </c>
      <c r="B353" t="s">
        <v>105</v>
      </c>
      <c r="C353" t="s">
        <v>137</v>
      </c>
      <c r="D353" t="s">
        <v>99</v>
      </c>
      <c r="E353"/>
      <c r="F353" t="str">
        <f>$A353&amp;IF($C353&lt;&gt;"","|"&amp;$C353,"")&amp;IF($D353&lt;&gt;"","|"&amp;$D353,"")&amp;IF($E353&lt;&gt;"","|"&amp;$E353,"")</f>
      </c>
      <c r="G353" s="65" t="n">
        <v>718</v>
      </c>
      <c r="H353" s="65" t="str">
        <f>SUM($CJ353,$CW353)</f>
      </c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 t="n">
        <v>1</v>
      </c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5" t="str">
        <f>ROUND(SUM($CP353,$CV353),0)</f>
      </c>
      <c r="CG353" s="65" t="str">
        <f>ROUND(MAX($CP353,$CV353),0)</f>
      </c>
      <c r="CH353"/>
      <c r="CI353" s="62"/>
      <c r="CJ353" s="65" t="str">
        <f>IF(SUM($CF353)=0,"",IF(SUM($CF353)=SUM($CG353),SUM($CF353),IF(UPPER($CH353)="MAX",$CG353,IF(UPPER($CH353)="CUSTOM",MIN(MAX(ROUND($CF353+$G353*($CI353),0),$CG353),$CF353),$CF353))))</f>
      </c>
      <c r="CK353" s="65" t="str">
        <f>ROUND(SUMIFS($CW353:$FS353,$CW$14:$FS$14,"*DSD*"),0)</f>
      </c>
      <c r="CL353" s="65" t="str">
        <f>MIN_DSD</f>
      </c>
      <c r="CM353" s="65" t="str">
        <f>COUNTIFS($CW$14:$FS$14,"*DSD*",$CW353:$FS353,"&gt;0")</f>
      </c>
      <c r="CN353"/>
      <c r="CO353" s="62"/>
      <c r="CP353" s="65" t="str">
        <f>IF(SUM($CK353)=0,"",IF(OR(SUM($CK353)=SUM($CL353),AND(SUM($CK353)=ROUND(SUM($G353)*(1-SUM($I353)),0),SUM($CQ353)=0)),SUM($CK353),IF(UPPER($CN353)="MAX",$CL353,IF(UPPER($CN353)="CUSTOM",MIN(MAX(ROUND($CK353+$G353*($CO353),0),$CL353),$CK353),$CK353))))</f>
      </c>
      <c r="CQ353" s="65" t="str">
        <f>ROUND(SUMIFS($CW353:$FS353,$CW$14:$FS$14,"*TA*"),0)</f>
      </c>
      <c r="CR353" s="65" t="str">
        <f>MIN_TA</f>
      </c>
      <c r="CS353" s="65" t="str">
        <f>COUNTIFS($CW$14:$FS$14,"*TA*",$CW353:$FS353,"&gt;0")</f>
      </c>
      <c r="CT353"/>
      <c r="CU353" s="62"/>
      <c r="CV353" s="65" t="str">
        <f>IF(SUM($CQ353)=0,"",IF(OR(SUM($CQ353)=SUM($CR353),AND(SUM($CQ353)=ROUND(SUM($G353)*(1-SUM($I353)),0),SUM($CK353)=0)),SUM($CQ353),IF(UPPER($CT353)="MAX",$CR353,IF(UPPER($CT353)="CUSTOM",MIN(MAX(ROUND($CQ353+$G353*($CU353),0),$CR353),$CQ353),$CQ353))))</f>
      </c>
      <c r="CW353" s="65"/>
      <c r="CX353" s="65"/>
      <c r="CY353" s="65"/>
      <c r="CZ353" s="65"/>
      <c r="DA353" s="65"/>
      <c r="DB353" s="65"/>
      <c r="DC353" s="65"/>
      <c r="DD353" s="65"/>
      <c r="DE353" s="65"/>
      <c r="DF353" s="65"/>
      <c r="DG353" s="65"/>
      <c r="DH353" s="65"/>
      <c r="DI353" s="65"/>
      <c r="DJ353" s="65"/>
      <c r="DK353" s="65"/>
      <c r="DL353" s="65"/>
      <c r="DM353" s="65"/>
      <c r="DN353" s="65"/>
      <c r="DO353" s="65"/>
      <c r="DP353" s="65"/>
      <c r="DQ353" s="65"/>
      <c r="DR353" s="65"/>
      <c r="DS353" s="65"/>
      <c r="DT353" s="65"/>
      <c r="DU353" s="65"/>
      <c r="DV353" s="65"/>
      <c r="DW353" s="65"/>
      <c r="DX353" s="65"/>
      <c r="DY353" s="65"/>
      <c r="DZ353" s="65"/>
      <c r="EA353" s="65"/>
      <c r="EB353" s="65"/>
      <c r="EC353" s="65"/>
      <c r="ED353" s="65"/>
      <c r="EE353" s="65"/>
      <c r="EF353" s="65"/>
      <c r="EG353" s="65"/>
      <c r="EH353" s="65"/>
      <c r="EI353" s="65"/>
      <c r="EJ353" s="65"/>
      <c r="EK353" s="65"/>
      <c r="EL353" s="65"/>
      <c r="EM353" s="65"/>
      <c r="EN353" s="65"/>
      <c r="EO353" s="65"/>
      <c r="EP353" s="65"/>
      <c r="EQ353" s="65"/>
      <c r="ER353" s="65"/>
      <c r="ES353" s="65"/>
      <c r="ET353" s="65"/>
      <c r="EU353" s="65"/>
      <c r="EV353" s="65"/>
      <c r="EW353" s="65"/>
      <c r="EX353" s="65"/>
      <c r="EY353" s="65"/>
      <c r="EZ353" s="65"/>
      <c r="FA353" s="65"/>
      <c r="FB353" s="65"/>
      <c r="FC353" s="65"/>
      <c r="FD353" s="65"/>
      <c r="FE353" s="65"/>
      <c r="FF353" s="65"/>
      <c r="FG353" s="65"/>
      <c r="FH353" s="65"/>
      <c r="FI353" s="65"/>
      <c r="FJ353" s="65"/>
      <c r="FK353" s="65"/>
      <c r="FL353" s="65"/>
      <c r="FM353" s="65"/>
      <c r="FN353" s="65"/>
      <c r="FO353" s="65"/>
      <c r="FP353" s="65"/>
      <c r="FQ353" s="65"/>
      <c r="FR353" s="65"/>
      <c r="FS353" s="65"/>
    </row>
    <row r="354">
      <c r="A354" t="s">
        <v>154</v>
      </c>
      <c r="B354" t="s">
        <v>105</v>
      </c>
      <c r="C354" t="s">
        <v>137</v>
      </c>
      <c r="D354" t="s">
        <v>100</v>
      </c>
      <c r="E354"/>
      <c r="F354" t="str">
        <f>$A354&amp;IF($C354&lt;&gt;"","|"&amp;$C354,"")&amp;IF($D354&lt;&gt;"","|"&amp;$D354,"")&amp;IF($E354&lt;&gt;"","|"&amp;$E354,"")</f>
      </c>
      <c r="G354" s="65" t="n">
        <v>597</v>
      </c>
      <c r="H354" s="65" t="str">
        <f>SUM($CJ354,$CW354)</f>
      </c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 t="n">
        <v>1</v>
      </c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5" t="str">
        <f>ROUND(SUM($CP354,$CV354),0)</f>
      </c>
      <c r="CG354" s="65" t="str">
        <f>ROUND(MAX($CP354,$CV354),0)</f>
      </c>
      <c r="CH354"/>
      <c r="CI354" s="62"/>
      <c r="CJ354" s="65" t="str">
        <f>IF(SUM($CF354)=0,"",IF(SUM($CF354)=SUM($CG354),SUM($CF354),IF(UPPER($CH354)="MAX",$CG354,IF(UPPER($CH354)="CUSTOM",MIN(MAX(ROUND($CF354+$G354*($CI354),0),$CG354),$CF354),$CF354))))</f>
      </c>
      <c r="CK354" s="65" t="str">
        <f>ROUND(SUMIFS($CW354:$FS354,$CW$14:$FS$14,"*DSD*"),0)</f>
      </c>
      <c r="CL354" s="65" t="str">
        <f>MIN_DSD</f>
      </c>
      <c r="CM354" s="65" t="str">
        <f>COUNTIFS($CW$14:$FS$14,"*DSD*",$CW354:$FS354,"&gt;0")</f>
      </c>
      <c r="CN354"/>
      <c r="CO354" s="62"/>
      <c r="CP354" s="65" t="str">
        <f>IF(SUM($CK354)=0,"",IF(OR(SUM($CK354)=SUM($CL354),AND(SUM($CK354)=ROUND(SUM($G354)*(1-SUM($I354)),0),SUM($CQ354)=0)),SUM($CK354),IF(UPPER($CN354)="MAX",$CL354,IF(UPPER($CN354)="CUSTOM",MIN(MAX(ROUND($CK354+$G354*($CO354),0),$CL354),$CK354),$CK354))))</f>
      </c>
      <c r="CQ354" s="65" t="str">
        <f>ROUND(SUMIFS($CW354:$FS354,$CW$14:$FS$14,"*TA*"),0)</f>
      </c>
      <c r="CR354" s="65" t="str">
        <f>MIN_TA</f>
      </c>
      <c r="CS354" s="65" t="str">
        <f>COUNTIFS($CW$14:$FS$14,"*TA*",$CW354:$FS354,"&gt;0")</f>
      </c>
      <c r="CT354"/>
      <c r="CU354" s="62"/>
      <c r="CV354" s="65" t="str">
        <f>IF(SUM($CQ354)=0,"",IF(OR(SUM($CQ354)=SUM($CR354),AND(SUM($CQ354)=ROUND(SUM($G354)*(1-SUM($I354)),0),SUM($CK354)=0)),SUM($CQ354),IF(UPPER($CT354)="MAX",$CR354,IF(UPPER($CT354)="CUSTOM",MIN(MAX(ROUND($CQ354+$G354*($CU354),0),$CR354),$CQ354),$CQ354))))</f>
      </c>
      <c r="CW354" s="65"/>
      <c r="CX354" s="65"/>
      <c r="CY354" s="65"/>
      <c r="CZ354" s="65"/>
      <c r="DA354" s="65"/>
      <c r="DB354" s="65"/>
      <c r="DC354" s="65"/>
      <c r="DD354" s="65"/>
      <c r="DE354" s="65"/>
      <c r="DF354" s="65"/>
      <c r="DG354" s="65"/>
      <c r="DH354" s="65"/>
      <c r="DI354" s="65"/>
      <c r="DJ354" s="65"/>
      <c r="DK354" s="65"/>
      <c r="DL354" s="65"/>
      <c r="DM354" s="65"/>
      <c r="DN354" s="65"/>
      <c r="DO354" s="65"/>
      <c r="DP354" s="65"/>
      <c r="DQ354" s="65"/>
      <c r="DR354" s="65"/>
      <c r="DS354" s="65"/>
      <c r="DT354" s="65"/>
      <c r="DU354" s="65"/>
      <c r="DV354" s="65"/>
      <c r="DW354" s="65"/>
      <c r="DX354" s="65"/>
      <c r="DY354" s="65"/>
      <c r="DZ354" s="65"/>
      <c r="EA354" s="65"/>
      <c r="EB354" s="65"/>
      <c r="EC354" s="65"/>
      <c r="ED354" s="65"/>
      <c r="EE354" s="65"/>
      <c r="EF354" s="65"/>
      <c r="EG354" s="65"/>
      <c r="EH354" s="65"/>
      <c r="EI354" s="65"/>
      <c r="EJ354" s="65"/>
      <c r="EK354" s="65"/>
      <c r="EL354" s="65"/>
      <c r="EM354" s="65"/>
      <c r="EN354" s="65"/>
      <c r="EO354" s="65"/>
      <c r="EP354" s="65"/>
      <c r="EQ354" s="65"/>
      <c r="ER354" s="65"/>
      <c r="ES354" s="65"/>
      <c r="ET354" s="65"/>
      <c r="EU354" s="65"/>
      <c r="EV354" s="65"/>
      <c r="EW354" s="65"/>
      <c r="EX354" s="65"/>
      <c r="EY354" s="65"/>
      <c r="EZ354" s="65"/>
      <c r="FA354" s="65"/>
      <c r="FB354" s="65"/>
      <c r="FC354" s="65"/>
      <c r="FD354" s="65"/>
      <c r="FE354" s="65"/>
      <c r="FF354" s="65"/>
      <c r="FG354" s="65"/>
      <c r="FH354" s="65"/>
      <c r="FI354" s="65"/>
      <c r="FJ354" s="65"/>
      <c r="FK354" s="65"/>
      <c r="FL354" s="65"/>
      <c r="FM354" s="65"/>
      <c r="FN354" s="65"/>
      <c r="FO354" s="65"/>
      <c r="FP354" s="65"/>
      <c r="FQ354" s="65"/>
      <c r="FR354" s="65"/>
      <c r="FS354" s="65"/>
    </row>
    <row r="355">
      <c r="A355" t="s">
        <v>154</v>
      </c>
      <c r="B355" t="s">
        <v>105</v>
      </c>
      <c r="C355" t="s">
        <v>138</v>
      </c>
      <c r="D355" t="s">
        <v>99</v>
      </c>
      <c r="E355"/>
      <c r="F355" t="str">
        <f>$A355&amp;IF($C355&lt;&gt;"","|"&amp;$C355,"")&amp;IF($D355&lt;&gt;"","|"&amp;$D355,"")&amp;IF($E355&lt;&gt;"","|"&amp;$E355,"")</f>
      </c>
      <c r="G355" s="65" t="n">
        <v>614</v>
      </c>
      <c r="H355" s="65" t="str">
        <f>SUM($CJ355,$CW355)</f>
      </c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 t="n">
        <v>1</v>
      </c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5" t="str">
        <f>ROUND(SUM($CP355,$CV355),0)</f>
      </c>
      <c r="CG355" s="65" t="str">
        <f>ROUND(MAX($CP355,$CV355),0)</f>
      </c>
      <c r="CH355"/>
      <c r="CI355" s="62"/>
      <c r="CJ355" s="65" t="str">
        <f>IF(SUM($CF355)=0,"",IF(SUM($CF355)=SUM($CG355),SUM($CF355),IF(UPPER($CH355)="MAX",$CG355,IF(UPPER($CH355)="CUSTOM",MIN(MAX(ROUND($CF355+$G355*($CI355),0),$CG355),$CF355),$CF355))))</f>
      </c>
      <c r="CK355" s="65" t="str">
        <f>ROUND(SUMIFS($CW355:$FS355,$CW$14:$FS$14,"*DSD*"),0)</f>
      </c>
      <c r="CL355" s="65" t="str">
        <f>MIN_DSD</f>
      </c>
      <c r="CM355" s="65" t="str">
        <f>COUNTIFS($CW$14:$FS$14,"*DSD*",$CW355:$FS355,"&gt;0")</f>
      </c>
      <c r="CN355"/>
      <c r="CO355" s="62"/>
      <c r="CP355" s="65" t="str">
        <f>IF(SUM($CK355)=0,"",IF(OR(SUM($CK355)=SUM($CL355),AND(SUM($CK355)=ROUND(SUM($G355)*(1-SUM($I355)),0),SUM($CQ355)=0)),SUM($CK355),IF(UPPER($CN355)="MAX",$CL355,IF(UPPER($CN355)="CUSTOM",MIN(MAX(ROUND($CK355+$G355*($CO355),0),$CL355),$CK355),$CK355))))</f>
      </c>
      <c r="CQ355" s="65" t="str">
        <f>ROUND(SUMIFS($CW355:$FS355,$CW$14:$FS$14,"*TA*"),0)</f>
      </c>
      <c r="CR355" s="65" t="str">
        <f>MIN_TA</f>
      </c>
      <c r="CS355" s="65" t="str">
        <f>COUNTIFS($CW$14:$FS$14,"*TA*",$CW355:$FS355,"&gt;0")</f>
      </c>
      <c r="CT355"/>
      <c r="CU355" s="62"/>
      <c r="CV355" s="65" t="str">
        <f>IF(SUM($CQ355)=0,"",IF(OR(SUM($CQ355)=SUM($CR355),AND(SUM($CQ355)=ROUND(SUM($G355)*(1-SUM($I355)),0),SUM($CK355)=0)),SUM($CQ355),IF(UPPER($CT355)="MAX",$CR355,IF(UPPER($CT355)="CUSTOM",MIN(MAX(ROUND($CQ355+$G355*($CU355),0),$CR355),$CQ355),$CQ355))))</f>
      </c>
      <c r="CW355" s="65"/>
      <c r="CX355" s="65"/>
      <c r="CY355" s="65"/>
      <c r="CZ355" s="65"/>
      <c r="DA355" s="65"/>
      <c r="DB355" s="65"/>
      <c r="DC355" s="65"/>
      <c r="DD355" s="65"/>
      <c r="DE355" s="65"/>
      <c r="DF355" s="65"/>
      <c r="DG355" s="65"/>
      <c r="DH355" s="65"/>
      <c r="DI355" s="65"/>
      <c r="DJ355" s="65"/>
      <c r="DK355" s="65"/>
      <c r="DL355" s="65"/>
      <c r="DM355" s="65"/>
      <c r="DN355" s="65"/>
      <c r="DO355" s="65"/>
      <c r="DP355" s="65"/>
      <c r="DQ355" s="65"/>
      <c r="DR355" s="65"/>
      <c r="DS355" s="65"/>
      <c r="DT355" s="65"/>
      <c r="DU355" s="65"/>
      <c r="DV355" s="65"/>
      <c r="DW355" s="65"/>
      <c r="DX355" s="65"/>
      <c r="DY355" s="65"/>
      <c r="DZ355" s="65"/>
      <c r="EA355" s="65"/>
      <c r="EB355" s="65"/>
      <c r="EC355" s="65"/>
      <c r="ED355" s="65"/>
      <c r="EE355" s="65"/>
      <c r="EF355" s="65"/>
      <c r="EG355" s="65"/>
      <c r="EH355" s="65"/>
      <c r="EI355" s="65"/>
      <c r="EJ355" s="65"/>
      <c r="EK355" s="65"/>
      <c r="EL355" s="65"/>
      <c r="EM355" s="65"/>
      <c r="EN355" s="65"/>
      <c r="EO355" s="65"/>
      <c r="EP355" s="65"/>
      <c r="EQ355" s="65"/>
      <c r="ER355" s="65"/>
      <c r="ES355" s="65"/>
      <c r="ET355" s="65"/>
      <c r="EU355" s="65"/>
      <c r="EV355" s="65"/>
      <c r="EW355" s="65"/>
      <c r="EX355" s="65"/>
      <c r="EY355" s="65"/>
      <c r="EZ355" s="65"/>
      <c r="FA355" s="65"/>
      <c r="FB355" s="65"/>
      <c r="FC355" s="65"/>
      <c r="FD355" s="65"/>
      <c r="FE355" s="65"/>
      <c r="FF355" s="65"/>
      <c r="FG355" s="65"/>
      <c r="FH355" s="65"/>
      <c r="FI355" s="65"/>
      <c r="FJ355" s="65"/>
      <c r="FK355" s="65"/>
      <c r="FL355" s="65"/>
      <c r="FM355" s="65"/>
      <c r="FN355" s="65"/>
      <c r="FO355" s="65"/>
      <c r="FP355" s="65"/>
      <c r="FQ355" s="65"/>
      <c r="FR355" s="65"/>
      <c r="FS355" s="65"/>
    </row>
    <row r="356">
      <c r="A356" t="s">
        <v>154</v>
      </c>
      <c r="B356" t="s">
        <v>105</v>
      </c>
      <c r="C356" t="s">
        <v>138</v>
      </c>
      <c r="D356" t="s">
        <v>100</v>
      </c>
      <c r="E356"/>
      <c r="F356" t="str">
        <f>$A356&amp;IF($C356&lt;&gt;"","|"&amp;$C356,"")&amp;IF($D356&lt;&gt;"","|"&amp;$D356,"")&amp;IF($E356&lt;&gt;"","|"&amp;$E356,"")</f>
      </c>
      <c r="G356" s="65" t="n">
        <v>614</v>
      </c>
      <c r="H356" s="65" t="str">
        <f>SUM($CJ356,$CW356)</f>
      </c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 t="n">
        <v>1</v>
      </c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5" t="str">
        <f>ROUND(SUM($CP356,$CV356),0)</f>
      </c>
      <c r="CG356" s="65" t="str">
        <f>ROUND(MAX($CP356,$CV356),0)</f>
      </c>
      <c r="CH356"/>
      <c r="CI356" s="62"/>
      <c r="CJ356" s="65" t="str">
        <f>IF(SUM($CF356)=0,"",IF(SUM($CF356)=SUM($CG356),SUM($CF356),IF(UPPER($CH356)="MAX",$CG356,IF(UPPER($CH356)="CUSTOM",MIN(MAX(ROUND($CF356+$G356*($CI356),0),$CG356),$CF356),$CF356))))</f>
      </c>
      <c r="CK356" s="65" t="str">
        <f>ROUND(SUMIFS($CW356:$FS356,$CW$14:$FS$14,"*DSD*"),0)</f>
      </c>
      <c r="CL356" s="65" t="str">
        <f>MIN_DSD</f>
      </c>
      <c r="CM356" s="65" t="str">
        <f>COUNTIFS($CW$14:$FS$14,"*DSD*",$CW356:$FS356,"&gt;0")</f>
      </c>
      <c r="CN356"/>
      <c r="CO356" s="62"/>
      <c r="CP356" s="65" t="str">
        <f>IF(SUM($CK356)=0,"",IF(OR(SUM($CK356)=SUM($CL356),AND(SUM($CK356)=ROUND(SUM($G356)*(1-SUM($I356)),0),SUM($CQ356)=0)),SUM($CK356),IF(UPPER($CN356)="MAX",$CL356,IF(UPPER($CN356)="CUSTOM",MIN(MAX(ROUND($CK356+$G356*($CO356),0),$CL356),$CK356),$CK356))))</f>
      </c>
      <c r="CQ356" s="65" t="str">
        <f>ROUND(SUMIFS($CW356:$FS356,$CW$14:$FS$14,"*TA*"),0)</f>
      </c>
      <c r="CR356" s="65" t="str">
        <f>MIN_TA</f>
      </c>
      <c r="CS356" s="65" t="str">
        <f>COUNTIFS($CW$14:$FS$14,"*TA*",$CW356:$FS356,"&gt;0")</f>
      </c>
      <c r="CT356"/>
      <c r="CU356" s="62"/>
      <c r="CV356" s="65" t="str">
        <f>IF(SUM($CQ356)=0,"",IF(OR(SUM($CQ356)=SUM($CR356),AND(SUM($CQ356)=ROUND(SUM($G356)*(1-SUM($I356)),0),SUM($CK356)=0)),SUM($CQ356),IF(UPPER($CT356)="MAX",$CR356,IF(UPPER($CT356)="CUSTOM",MIN(MAX(ROUND($CQ356+$G356*($CU356),0),$CR356),$CQ356),$CQ356))))</f>
      </c>
      <c r="CW356" s="65"/>
      <c r="CX356" s="65"/>
      <c r="CY356" s="65"/>
      <c r="CZ356" s="65"/>
      <c r="DA356" s="65"/>
      <c r="DB356" s="65"/>
      <c r="DC356" s="65"/>
      <c r="DD356" s="65"/>
      <c r="DE356" s="65"/>
      <c r="DF356" s="65"/>
      <c r="DG356" s="65"/>
      <c r="DH356" s="65"/>
      <c r="DI356" s="65"/>
      <c r="DJ356" s="65"/>
      <c r="DK356" s="65"/>
      <c r="DL356" s="65"/>
      <c r="DM356" s="65"/>
      <c r="DN356" s="65"/>
      <c r="DO356" s="65"/>
      <c r="DP356" s="65"/>
      <c r="DQ356" s="65"/>
      <c r="DR356" s="65"/>
      <c r="DS356" s="65"/>
      <c r="DT356" s="65"/>
      <c r="DU356" s="65"/>
      <c r="DV356" s="65"/>
      <c r="DW356" s="65"/>
      <c r="DX356" s="65"/>
      <c r="DY356" s="65"/>
      <c r="DZ356" s="65"/>
      <c r="EA356" s="65"/>
      <c r="EB356" s="65"/>
      <c r="EC356" s="65"/>
      <c r="ED356" s="65"/>
      <c r="EE356" s="65"/>
      <c r="EF356" s="65"/>
      <c r="EG356" s="65"/>
      <c r="EH356" s="65"/>
      <c r="EI356" s="65"/>
      <c r="EJ356" s="65"/>
      <c r="EK356" s="65"/>
      <c r="EL356" s="65"/>
      <c r="EM356" s="65"/>
      <c r="EN356" s="65"/>
      <c r="EO356" s="65"/>
      <c r="EP356" s="65"/>
      <c r="EQ356" s="65"/>
      <c r="ER356" s="65"/>
      <c r="ES356" s="65"/>
      <c r="ET356" s="65"/>
      <c r="EU356" s="65"/>
      <c r="EV356" s="65"/>
      <c r="EW356" s="65"/>
      <c r="EX356" s="65"/>
      <c r="EY356" s="65"/>
      <c r="EZ356" s="65"/>
      <c r="FA356" s="65"/>
      <c r="FB356" s="65"/>
      <c r="FC356" s="65"/>
      <c r="FD356" s="65"/>
      <c r="FE356" s="65"/>
      <c r="FF356" s="65"/>
      <c r="FG356" s="65"/>
      <c r="FH356" s="65"/>
      <c r="FI356" s="65"/>
      <c r="FJ356" s="65"/>
      <c r="FK356" s="65"/>
      <c r="FL356" s="65"/>
      <c r="FM356" s="65"/>
      <c r="FN356" s="65"/>
      <c r="FO356" s="65"/>
      <c r="FP356" s="65"/>
      <c r="FQ356" s="65"/>
      <c r="FR356" s="65"/>
      <c r="FS356" s="65"/>
    </row>
    <row r="357">
      <c r="A357" t="s">
        <v>154</v>
      </c>
      <c r="B357" t="s">
        <v>105</v>
      </c>
      <c r="C357" t="s">
        <v>103</v>
      </c>
      <c r="D357" t="s">
        <v>99</v>
      </c>
      <c r="E357"/>
      <c r="F357" t="str">
        <f>$A357&amp;IF($C357&lt;&gt;"","|"&amp;$C357,"")&amp;IF($D357&lt;&gt;"","|"&amp;$D357,"")&amp;IF($E357&lt;&gt;"","|"&amp;$E357,"")</f>
      </c>
      <c r="G357" s="65" t="n">
        <v>254</v>
      </c>
      <c r="H357" s="65" t="str">
        <f>SUM($CJ357,$CW357)</f>
      </c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 t="n">
        <v>1</v>
      </c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5" t="str">
        <f>ROUND(SUM($CP357,$CV357),0)</f>
      </c>
      <c r="CG357" s="65" t="str">
        <f>ROUND(MAX($CP357,$CV357),0)</f>
      </c>
      <c r="CH357"/>
      <c r="CI357" s="62"/>
      <c r="CJ357" s="65" t="str">
        <f>IF(SUM($CF357)=0,"",IF(SUM($CF357)=SUM($CG357),SUM($CF357),IF(UPPER($CH357)="MAX",$CG357,IF(UPPER($CH357)="CUSTOM",MIN(MAX(ROUND($CF357+$G357*($CI357),0),$CG357),$CF357),$CF357))))</f>
      </c>
      <c r="CK357" s="65" t="str">
        <f>ROUND(SUMIFS($CW357:$FS357,$CW$14:$FS$14,"*DSD*"),0)</f>
      </c>
      <c r="CL357" s="65" t="str">
        <f>MIN_DSD</f>
      </c>
      <c r="CM357" s="65" t="str">
        <f>COUNTIFS($CW$14:$FS$14,"*DSD*",$CW357:$FS357,"&gt;0")</f>
      </c>
      <c r="CN357"/>
      <c r="CO357" s="62"/>
      <c r="CP357" s="65" t="str">
        <f>IF(SUM($CK357)=0,"",IF(OR(SUM($CK357)=SUM($CL357),AND(SUM($CK357)=ROUND(SUM($G357)*(1-SUM($I357)),0),SUM($CQ357)=0)),SUM($CK357),IF(UPPER($CN357)="MAX",$CL357,IF(UPPER($CN357)="CUSTOM",MIN(MAX(ROUND($CK357+$G357*($CO357),0),$CL357),$CK357),$CK357))))</f>
      </c>
      <c r="CQ357" s="65" t="str">
        <f>ROUND(SUMIFS($CW357:$FS357,$CW$14:$FS$14,"*TA*"),0)</f>
      </c>
      <c r="CR357" s="65" t="str">
        <f>MIN_TA</f>
      </c>
      <c r="CS357" s="65" t="str">
        <f>COUNTIFS($CW$14:$FS$14,"*TA*",$CW357:$FS357,"&gt;0")</f>
      </c>
      <c r="CT357"/>
      <c r="CU357" s="62"/>
      <c r="CV357" s="65" t="str">
        <f>IF(SUM($CQ357)=0,"",IF(OR(SUM($CQ357)=SUM($CR357),AND(SUM($CQ357)=ROUND(SUM($G357)*(1-SUM($I357)),0),SUM($CK357)=0)),SUM($CQ357),IF(UPPER($CT357)="MAX",$CR357,IF(UPPER($CT357)="CUSTOM",MIN(MAX(ROUND($CQ357+$G357*($CU357),0),$CR357),$CQ357),$CQ357))))</f>
      </c>
      <c r="CW357" s="65"/>
      <c r="CX357" s="65"/>
      <c r="CY357" s="65"/>
      <c r="CZ357" s="65"/>
      <c r="DA357" s="65"/>
      <c r="DB357" s="65"/>
      <c r="DC357" s="65"/>
      <c r="DD357" s="65"/>
      <c r="DE357" s="65"/>
      <c r="DF357" s="65"/>
      <c r="DG357" s="65"/>
      <c r="DH357" s="65"/>
      <c r="DI357" s="65"/>
      <c r="DJ357" s="65"/>
      <c r="DK357" s="65"/>
      <c r="DL357" s="65"/>
      <c r="DM357" s="65"/>
      <c r="DN357" s="65"/>
      <c r="DO357" s="65"/>
      <c r="DP357" s="65"/>
      <c r="DQ357" s="65"/>
      <c r="DR357" s="65"/>
      <c r="DS357" s="65"/>
      <c r="DT357" s="65"/>
      <c r="DU357" s="65"/>
      <c r="DV357" s="65"/>
      <c r="DW357" s="65"/>
      <c r="DX357" s="65"/>
      <c r="DY357" s="65"/>
      <c r="DZ357" s="65"/>
      <c r="EA357" s="65"/>
      <c r="EB357" s="65"/>
      <c r="EC357" s="65"/>
      <c r="ED357" s="65"/>
      <c r="EE357" s="65"/>
      <c r="EF357" s="65"/>
      <c r="EG357" s="65"/>
      <c r="EH357" s="65"/>
      <c r="EI357" s="65"/>
      <c r="EJ357" s="65"/>
      <c r="EK357" s="65"/>
      <c r="EL357" s="65"/>
      <c r="EM357" s="65"/>
      <c r="EN357" s="65"/>
      <c r="EO357" s="65"/>
      <c r="EP357" s="65"/>
      <c r="EQ357" s="65"/>
      <c r="ER357" s="65"/>
      <c r="ES357" s="65"/>
      <c r="ET357" s="65"/>
      <c r="EU357" s="65"/>
      <c r="EV357" s="65"/>
      <c r="EW357" s="65"/>
      <c r="EX357" s="65"/>
      <c r="EY357" s="65"/>
      <c r="EZ357" s="65"/>
      <c r="FA357" s="65"/>
      <c r="FB357" s="65"/>
      <c r="FC357" s="65"/>
      <c r="FD357" s="65"/>
      <c r="FE357" s="65"/>
      <c r="FF357" s="65"/>
      <c r="FG357" s="65"/>
      <c r="FH357" s="65"/>
      <c r="FI357" s="65"/>
      <c r="FJ357" s="65"/>
      <c r="FK357" s="65"/>
      <c r="FL357" s="65"/>
      <c r="FM357" s="65"/>
      <c r="FN357" s="65"/>
      <c r="FO357" s="65"/>
      <c r="FP357" s="65"/>
      <c r="FQ357" s="65"/>
      <c r="FR357" s="65"/>
      <c r="FS357" s="65"/>
    </row>
    <row r="358">
      <c r="A358" t="s">
        <v>154</v>
      </c>
      <c r="B358" t="s">
        <v>105</v>
      </c>
      <c r="C358" t="s">
        <v>103</v>
      </c>
      <c r="D358" t="s">
        <v>100</v>
      </c>
      <c r="E358"/>
      <c r="F358" t="str">
        <f>$A358&amp;IF($C358&lt;&gt;"","|"&amp;$C358,"")&amp;IF($D358&lt;&gt;"","|"&amp;$D358,"")&amp;IF($E358&lt;&gt;"","|"&amp;$E358,"")</f>
      </c>
      <c r="G358" s="65" t="n">
        <v>403</v>
      </c>
      <c r="H358" s="65" t="str">
        <f>SUM($CJ358,$CW358)</f>
      </c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 t="n">
        <v>1</v>
      </c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5" t="str">
        <f>ROUND(SUM($CP358,$CV358),0)</f>
      </c>
      <c r="CG358" s="65" t="str">
        <f>ROUND(MAX($CP358,$CV358),0)</f>
      </c>
      <c r="CH358"/>
      <c r="CI358" s="62"/>
      <c r="CJ358" s="65" t="str">
        <f>IF(SUM($CF358)=0,"",IF(SUM($CF358)=SUM($CG358),SUM($CF358),IF(UPPER($CH358)="MAX",$CG358,IF(UPPER($CH358)="CUSTOM",MIN(MAX(ROUND($CF358+$G358*($CI358),0),$CG358),$CF358),$CF358))))</f>
      </c>
      <c r="CK358" s="65" t="str">
        <f>ROUND(SUMIFS($CW358:$FS358,$CW$14:$FS$14,"*DSD*"),0)</f>
      </c>
      <c r="CL358" s="65" t="str">
        <f>MIN_DSD</f>
      </c>
      <c r="CM358" s="65" t="str">
        <f>COUNTIFS($CW$14:$FS$14,"*DSD*",$CW358:$FS358,"&gt;0")</f>
      </c>
      <c r="CN358"/>
      <c r="CO358" s="62"/>
      <c r="CP358" s="65" t="str">
        <f>IF(SUM($CK358)=0,"",IF(OR(SUM($CK358)=SUM($CL358),AND(SUM($CK358)=ROUND(SUM($G358)*(1-SUM($I358)),0),SUM($CQ358)=0)),SUM($CK358),IF(UPPER($CN358)="MAX",$CL358,IF(UPPER($CN358)="CUSTOM",MIN(MAX(ROUND($CK358+$G358*($CO358),0),$CL358),$CK358),$CK358))))</f>
      </c>
      <c r="CQ358" s="65" t="str">
        <f>ROUND(SUMIFS($CW358:$FS358,$CW$14:$FS$14,"*TA*"),0)</f>
      </c>
      <c r="CR358" s="65" t="str">
        <f>MIN_TA</f>
      </c>
      <c r="CS358" s="65" t="str">
        <f>COUNTIFS($CW$14:$FS$14,"*TA*",$CW358:$FS358,"&gt;0")</f>
      </c>
      <c r="CT358"/>
      <c r="CU358" s="62"/>
      <c r="CV358" s="65" t="str">
        <f>IF(SUM($CQ358)=0,"",IF(OR(SUM($CQ358)=SUM($CR358),AND(SUM($CQ358)=ROUND(SUM($G358)*(1-SUM($I358)),0),SUM($CK358)=0)),SUM($CQ358),IF(UPPER($CT358)="MAX",$CR358,IF(UPPER($CT358)="CUSTOM",MIN(MAX(ROUND($CQ358+$G358*($CU358),0),$CR358),$CQ358),$CQ358))))</f>
      </c>
      <c r="CW358" s="65"/>
      <c r="CX358" s="65"/>
      <c r="CY358" s="65"/>
      <c r="CZ358" s="65"/>
      <c r="DA358" s="65"/>
      <c r="DB358" s="65"/>
      <c r="DC358" s="65"/>
      <c r="DD358" s="65"/>
      <c r="DE358" s="65"/>
      <c r="DF358" s="65"/>
      <c r="DG358" s="65"/>
      <c r="DH358" s="65"/>
      <c r="DI358" s="65"/>
      <c r="DJ358" s="65"/>
      <c r="DK358" s="65"/>
      <c r="DL358" s="65"/>
      <c r="DM358" s="65"/>
      <c r="DN358" s="65"/>
      <c r="DO358" s="65"/>
      <c r="DP358" s="65"/>
      <c r="DQ358" s="65"/>
      <c r="DR358" s="65"/>
      <c r="DS358" s="65"/>
      <c r="DT358" s="65"/>
      <c r="DU358" s="65"/>
      <c r="DV358" s="65"/>
      <c r="DW358" s="65"/>
      <c r="DX358" s="65"/>
      <c r="DY358" s="65"/>
      <c r="DZ358" s="65"/>
      <c r="EA358" s="65"/>
      <c r="EB358" s="65"/>
      <c r="EC358" s="65"/>
      <c r="ED358" s="65"/>
      <c r="EE358" s="65"/>
      <c r="EF358" s="65"/>
      <c r="EG358" s="65"/>
      <c r="EH358" s="65"/>
      <c r="EI358" s="65"/>
      <c r="EJ358" s="65"/>
      <c r="EK358" s="65"/>
      <c r="EL358" s="65"/>
      <c r="EM358" s="65"/>
      <c r="EN358" s="65"/>
      <c r="EO358" s="65"/>
      <c r="EP358" s="65"/>
      <c r="EQ358" s="65"/>
      <c r="ER358" s="65"/>
      <c r="ES358" s="65"/>
      <c r="ET358" s="65"/>
      <c r="EU358" s="65"/>
      <c r="EV358" s="65"/>
      <c r="EW358" s="65"/>
      <c r="EX358" s="65"/>
      <c r="EY358" s="65"/>
      <c r="EZ358" s="65"/>
      <c r="FA358" s="65"/>
      <c r="FB358" s="65"/>
      <c r="FC358" s="65"/>
      <c r="FD358" s="65"/>
      <c r="FE358" s="65"/>
      <c r="FF358" s="65"/>
      <c r="FG358" s="65"/>
      <c r="FH358" s="65"/>
      <c r="FI358" s="65"/>
      <c r="FJ358" s="65"/>
      <c r="FK358" s="65"/>
      <c r="FL358" s="65"/>
      <c r="FM358" s="65"/>
      <c r="FN358" s="65"/>
      <c r="FO358" s="65"/>
      <c r="FP358" s="65"/>
      <c r="FQ358" s="65"/>
      <c r="FR358" s="65"/>
      <c r="FS358" s="65"/>
    </row>
    <row r="359">
      <c r="A359" t="s">
        <v>154</v>
      </c>
      <c r="B359" t="s">
        <v>105</v>
      </c>
      <c r="C359" t="s">
        <v>139</v>
      </c>
      <c r="D359" t="s">
        <v>99</v>
      </c>
      <c r="E359"/>
      <c r="F359" t="str">
        <f>$A359&amp;IF($C359&lt;&gt;"","|"&amp;$C359,"")&amp;IF($D359&lt;&gt;"","|"&amp;$D359,"")&amp;IF($E359&lt;&gt;"","|"&amp;$E359,"")</f>
      </c>
      <c r="G359" s="65" t="n">
        <v>213</v>
      </c>
      <c r="H359" s="65" t="str">
        <f>SUM($CJ359,$CW359)</f>
      </c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 t="n">
        <v>1</v>
      </c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5" t="str">
        <f>ROUND(SUM($CP359,$CV359),0)</f>
      </c>
      <c r="CG359" s="65" t="str">
        <f>ROUND(MAX($CP359,$CV359),0)</f>
      </c>
      <c r="CH359"/>
      <c r="CI359" s="62"/>
      <c r="CJ359" s="65" t="str">
        <f>IF(SUM($CF359)=0,"",IF(SUM($CF359)=SUM($CG359),SUM($CF359),IF(UPPER($CH359)="MAX",$CG359,IF(UPPER($CH359)="CUSTOM",MIN(MAX(ROUND($CF359+$G359*($CI359),0),$CG359),$CF359),$CF359))))</f>
      </c>
      <c r="CK359" s="65" t="str">
        <f>ROUND(SUMIFS($CW359:$FS359,$CW$14:$FS$14,"*DSD*"),0)</f>
      </c>
      <c r="CL359" s="65" t="str">
        <f>MIN_DSD</f>
      </c>
      <c r="CM359" s="65" t="str">
        <f>COUNTIFS($CW$14:$FS$14,"*DSD*",$CW359:$FS359,"&gt;0")</f>
      </c>
      <c r="CN359"/>
      <c r="CO359" s="62"/>
      <c r="CP359" s="65" t="str">
        <f>IF(SUM($CK359)=0,"",IF(OR(SUM($CK359)=SUM($CL359),AND(SUM($CK359)=ROUND(SUM($G359)*(1-SUM($I359)),0),SUM($CQ359)=0)),SUM($CK359),IF(UPPER($CN359)="MAX",$CL359,IF(UPPER($CN359)="CUSTOM",MIN(MAX(ROUND($CK359+$G359*($CO359),0),$CL359),$CK359),$CK359))))</f>
      </c>
      <c r="CQ359" s="65" t="str">
        <f>ROUND(SUMIFS($CW359:$FS359,$CW$14:$FS$14,"*TA*"),0)</f>
      </c>
      <c r="CR359" s="65" t="str">
        <f>MIN_TA</f>
      </c>
      <c r="CS359" s="65" t="str">
        <f>COUNTIFS($CW$14:$FS$14,"*TA*",$CW359:$FS359,"&gt;0")</f>
      </c>
      <c r="CT359"/>
      <c r="CU359" s="62"/>
      <c r="CV359" s="65" t="str">
        <f>IF(SUM($CQ359)=0,"",IF(OR(SUM($CQ359)=SUM($CR359),AND(SUM($CQ359)=ROUND(SUM($G359)*(1-SUM($I359)),0),SUM($CK359)=0)),SUM($CQ359),IF(UPPER($CT359)="MAX",$CR359,IF(UPPER($CT359)="CUSTOM",MIN(MAX(ROUND($CQ359+$G359*($CU359),0),$CR359),$CQ359),$CQ359))))</f>
      </c>
      <c r="CW359" s="65"/>
      <c r="CX359" s="65"/>
      <c r="CY359" s="65"/>
      <c r="CZ359" s="65"/>
      <c r="DA359" s="65"/>
      <c r="DB359" s="65"/>
      <c r="DC359" s="65"/>
      <c r="DD359" s="65"/>
      <c r="DE359" s="65"/>
      <c r="DF359" s="65"/>
      <c r="DG359" s="65"/>
      <c r="DH359" s="65"/>
      <c r="DI359" s="65"/>
      <c r="DJ359" s="65"/>
      <c r="DK359" s="65"/>
      <c r="DL359" s="65"/>
      <c r="DM359" s="65"/>
      <c r="DN359" s="65"/>
      <c r="DO359" s="65"/>
      <c r="DP359" s="65"/>
      <c r="DQ359" s="65"/>
      <c r="DR359" s="65"/>
      <c r="DS359" s="65"/>
      <c r="DT359" s="65"/>
      <c r="DU359" s="65"/>
      <c r="DV359" s="65"/>
      <c r="DW359" s="65"/>
      <c r="DX359" s="65"/>
      <c r="DY359" s="65"/>
      <c r="DZ359" s="65"/>
      <c r="EA359" s="65"/>
      <c r="EB359" s="65"/>
      <c r="EC359" s="65"/>
      <c r="ED359" s="65"/>
      <c r="EE359" s="65"/>
      <c r="EF359" s="65"/>
      <c r="EG359" s="65"/>
      <c r="EH359" s="65"/>
      <c r="EI359" s="65"/>
      <c r="EJ359" s="65"/>
      <c r="EK359" s="65"/>
      <c r="EL359" s="65"/>
      <c r="EM359" s="65"/>
      <c r="EN359" s="65"/>
      <c r="EO359" s="65"/>
      <c r="EP359" s="65"/>
      <c r="EQ359" s="65"/>
      <c r="ER359" s="65"/>
      <c r="ES359" s="65"/>
      <c r="ET359" s="65"/>
      <c r="EU359" s="65"/>
      <c r="EV359" s="65"/>
      <c r="EW359" s="65"/>
      <c r="EX359" s="65"/>
      <c r="EY359" s="65"/>
      <c r="EZ359" s="65"/>
      <c r="FA359" s="65"/>
      <c r="FB359" s="65"/>
      <c r="FC359" s="65"/>
      <c r="FD359" s="65"/>
      <c r="FE359" s="65"/>
      <c r="FF359" s="65"/>
      <c r="FG359" s="65"/>
      <c r="FH359" s="65"/>
      <c r="FI359" s="65"/>
      <c r="FJ359" s="65"/>
      <c r="FK359" s="65"/>
      <c r="FL359" s="65"/>
      <c r="FM359" s="65"/>
      <c r="FN359" s="65"/>
      <c r="FO359" s="65"/>
      <c r="FP359" s="65"/>
      <c r="FQ359" s="65"/>
      <c r="FR359" s="65"/>
      <c r="FS359" s="65"/>
    </row>
    <row r="360">
      <c r="A360" t="s">
        <v>154</v>
      </c>
      <c r="B360" t="s">
        <v>105</v>
      </c>
      <c r="C360" t="s">
        <v>139</v>
      </c>
      <c r="D360" t="s">
        <v>100</v>
      </c>
      <c r="E360"/>
      <c r="F360" t="str">
        <f>$A360&amp;IF($C360&lt;&gt;"","|"&amp;$C360,"")&amp;IF($D360&lt;&gt;"","|"&amp;$D360,"")&amp;IF($E360&lt;&gt;"","|"&amp;$E360,"")</f>
      </c>
      <c r="G360" s="65" t="n">
        <v>164</v>
      </c>
      <c r="H360" s="65" t="str">
        <f>SUM($CJ360,$CW360)</f>
      </c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 t="n">
        <v>1</v>
      </c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5" t="str">
        <f>ROUND(SUM($CP360,$CV360),0)</f>
      </c>
      <c r="CG360" s="65" t="str">
        <f>ROUND(MAX($CP360,$CV360),0)</f>
      </c>
      <c r="CH360"/>
      <c r="CI360" s="62"/>
      <c r="CJ360" s="65" t="str">
        <f>IF(SUM($CF360)=0,"",IF(SUM($CF360)=SUM($CG360),SUM($CF360),IF(UPPER($CH360)="MAX",$CG360,IF(UPPER($CH360)="CUSTOM",MIN(MAX(ROUND($CF360+$G360*($CI360),0),$CG360),$CF360),$CF360))))</f>
      </c>
      <c r="CK360" s="65" t="str">
        <f>ROUND(SUMIFS($CW360:$FS360,$CW$14:$FS$14,"*DSD*"),0)</f>
      </c>
      <c r="CL360" s="65" t="str">
        <f>MIN_DSD</f>
      </c>
      <c r="CM360" s="65" t="str">
        <f>COUNTIFS($CW$14:$FS$14,"*DSD*",$CW360:$FS360,"&gt;0")</f>
      </c>
      <c r="CN360"/>
      <c r="CO360" s="62"/>
      <c r="CP360" s="65" t="str">
        <f>IF(SUM($CK360)=0,"",IF(OR(SUM($CK360)=SUM($CL360),AND(SUM($CK360)=ROUND(SUM($G360)*(1-SUM($I360)),0),SUM($CQ360)=0)),SUM($CK360),IF(UPPER($CN360)="MAX",$CL360,IF(UPPER($CN360)="CUSTOM",MIN(MAX(ROUND($CK360+$G360*($CO360),0),$CL360),$CK360),$CK360))))</f>
      </c>
      <c r="CQ360" s="65" t="str">
        <f>ROUND(SUMIFS($CW360:$FS360,$CW$14:$FS$14,"*TA*"),0)</f>
      </c>
      <c r="CR360" s="65" t="str">
        <f>MIN_TA</f>
      </c>
      <c r="CS360" s="65" t="str">
        <f>COUNTIFS($CW$14:$FS$14,"*TA*",$CW360:$FS360,"&gt;0")</f>
      </c>
      <c r="CT360"/>
      <c r="CU360" s="62"/>
      <c r="CV360" s="65" t="str">
        <f>IF(SUM($CQ360)=0,"",IF(OR(SUM($CQ360)=SUM($CR360),AND(SUM($CQ360)=ROUND(SUM($G360)*(1-SUM($I360)),0),SUM($CK360)=0)),SUM($CQ360),IF(UPPER($CT360)="MAX",$CR360,IF(UPPER($CT360)="CUSTOM",MIN(MAX(ROUND($CQ360+$G360*($CU360),0),$CR360),$CQ360),$CQ360))))</f>
      </c>
      <c r="CW360" s="65"/>
      <c r="CX360" s="65"/>
      <c r="CY360" s="65"/>
      <c r="CZ360" s="65"/>
      <c r="DA360" s="65"/>
      <c r="DB360" s="65"/>
      <c r="DC360" s="65"/>
      <c r="DD360" s="65"/>
      <c r="DE360" s="65"/>
      <c r="DF360" s="65"/>
      <c r="DG360" s="65"/>
      <c r="DH360" s="65"/>
      <c r="DI360" s="65"/>
      <c r="DJ360" s="65"/>
      <c r="DK360" s="65"/>
      <c r="DL360" s="65"/>
      <c r="DM360" s="65"/>
      <c r="DN360" s="65"/>
      <c r="DO360" s="65"/>
      <c r="DP360" s="65"/>
      <c r="DQ360" s="65"/>
      <c r="DR360" s="65"/>
      <c r="DS360" s="65"/>
      <c r="DT360" s="65"/>
      <c r="DU360" s="65"/>
      <c r="DV360" s="65"/>
      <c r="DW360" s="65"/>
      <c r="DX360" s="65"/>
      <c r="DY360" s="65"/>
      <c r="DZ360" s="65"/>
      <c r="EA360" s="65"/>
      <c r="EB360" s="65"/>
      <c r="EC360" s="65"/>
      <c r="ED360" s="65"/>
      <c r="EE360" s="65"/>
      <c r="EF360" s="65"/>
      <c r="EG360" s="65"/>
      <c r="EH360" s="65"/>
      <c r="EI360" s="65"/>
      <c r="EJ360" s="65"/>
      <c r="EK360" s="65"/>
      <c r="EL360" s="65"/>
      <c r="EM360" s="65"/>
      <c r="EN360" s="65"/>
      <c r="EO360" s="65"/>
      <c r="EP360" s="65"/>
      <c r="EQ360" s="65"/>
      <c r="ER360" s="65"/>
      <c r="ES360" s="65"/>
      <c r="ET360" s="65"/>
      <c r="EU360" s="65"/>
      <c r="EV360" s="65"/>
      <c r="EW360" s="65"/>
      <c r="EX360" s="65"/>
      <c r="EY360" s="65"/>
      <c r="EZ360" s="65"/>
      <c r="FA360" s="65"/>
      <c r="FB360" s="65"/>
      <c r="FC360" s="65"/>
      <c r="FD360" s="65"/>
      <c r="FE360" s="65"/>
      <c r="FF360" s="65"/>
      <c r="FG360" s="65"/>
      <c r="FH360" s="65"/>
      <c r="FI360" s="65"/>
      <c r="FJ360" s="65"/>
      <c r="FK360" s="65"/>
      <c r="FL360" s="65"/>
      <c r="FM360" s="65"/>
      <c r="FN360" s="65"/>
      <c r="FO360" s="65"/>
      <c r="FP360" s="65"/>
      <c r="FQ360" s="65"/>
      <c r="FR360" s="65"/>
      <c r="FS360" s="65"/>
    </row>
    <row r="361">
      <c r="A361" t="s">
        <v>154</v>
      </c>
      <c r="B361" t="s">
        <v>105</v>
      </c>
      <c r="C361" t="s">
        <v>140</v>
      </c>
      <c r="D361" t="s">
        <v>99</v>
      </c>
      <c r="E361"/>
      <c r="F361" t="str">
        <f>$A361&amp;IF($C361&lt;&gt;"","|"&amp;$C361,"")&amp;IF($D361&lt;&gt;"","|"&amp;$D361,"")&amp;IF($E361&lt;&gt;"","|"&amp;$E361,"")</f>
      </c>
      <c r="G361" s="65" t="n">
        <v>129</v>
      </c>
      <c r="H361" s="65" t="str">
        <f>SUM($CJ361,$CW361)</f>
      </c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 t="n">
        <v>1</v>
      </c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5" t="str">
        <f>ROUND(SUM($CP361,$CV361),0)</f>
      </c>
      <c r="CG361" s="65" t="str">
        <f>ROUND(MAX($CP361,$CV361),0)</f>
      </c>
      <c r="CH361"/>
      <c r="CI361" s="62"/>
      <c r="CJ361" s="65" t="str">
        <f>IF(SUM($CF361)=0,"",IF(SUM($CF361)=SUM($CG361),SUM($CF361),IF(UPPER($CH361)="MAX",$CG361,IF(UPPER($CH361)="CUSTOM",MIN(MAX(ROUND($CF361+$G361*($CI361),0),$CG361),$CF361),$CF361))))</f>
      </c>
      <c r="CK361" s="65" t="str">
        <f>ROUND(SUMIFS($CW361:$FS361,$CW$14:$FS$14,"*DSD*"),0)</f>
      </c>
      <c r="CL361" s="65" t="str">
        <f>MIN_DSD</f>
      </c>
      <c r="CM361" s="65" t="str">
        <f>COUNTIFS($CW$14:$FS$14,"*DSD*",$CW361:$FS361,"&gt;0")</f>
      </c>
      <c r="CN361"/>
      <c r="CO361" s="62"/>
      <c r="CP361" s="65" t="str">
        <f>IF(SUM($CK361)=0,"",IF(OR(SUM($CK361)=SUM($CL361),AND(SUM($CK361)=ROUND(SUM($G361)*(1-SUM($I361)),0),SUM($CQ361)=0)),SUM($CK361),IF(UPPER($CN361)="MAX",$CL361,IF(UPPER($CN361)="CUSTOM",MIN(MAX(ROUND($CK361+$G361*($CO361),0),$CL361),$CK361),$CK361))))</f>
      </c>
      <c r="CQ361" s="65" t="str">
        <f>ROUND(SUMIFS($CW361:$FS361,$CW$14:$FS$14,"*TA*"),0)</f>
      </c>
      <c r="CR361" s="65" t="str">
        <f>MIN_TA</f>
      </c>
      <c r="CS361" s="65" t="str">
        <f>COUNTIFS($CW$14:$FS$14,"*TA*",$CW361:$FS361,"&gt;0")</f>
      </c>
      <c r="CT361"/>
      <c r="CU361" s="62"/>
      <c r="CV361" s="65" t="str">
        <f>IF(SUM($CQ361)=0,"",IF(OR(SUM($CQ361)=SUM($CR361),AND(SUM($CQ361)=ROUND(SUM($G361)*(1-SUM($I361)),0),SUM($CK361)=0)),SUM($CQ361),IF(UPPER($CT361)="MAX",$CR361,IF(UPPER($CT361)="CUSTOM",MIN(MAX(ROUND($CQ361+$G361*($CU361),0),$CR361),$CQ361),$CQ361))))</f>
      </c>
      <c r="CW361" s="65"/>
      <c r="CX361" s="65"/>
      <c r="CY361" s="65"/>
      <c r="CZ361" s="65"/>
      <c r="DA361" s="65"/>
      <c r="DB361" s="65"/>
      <c r="DC361" s="65"/>
      <c r="DD361" s="65"/>
      <c r="DE361" s="65"/>
      <c r="DF361" s="65"/>
      <c r="DG361" s="65"/>
      <c r="DH361" s="65"/>
      <c r="DI361" s="65"/>
      <c r="DJ361" s="65"/>
      <c r="DK361" s="65"/>
      <c r="DL361" s="65"/>
      <c r="DM361" s="65"/>
      <c r="DN361" s="65"/>
      <c r="DO361" s="65"/>
      <c r="DP361" s="65"/>
      <c r="DQ361" s="65"/>
      <c r="DR361" s="65"/>
      <c r="DS361" s="65"/>
      <c r="DT361" s="65"/>
      <c r="DU361" s="65"/>
      <c r="DV361" s="65"/>
      <c r="DW361" s="65"/>
      <c r="DX361" s="65"/>
      <c r="DY361" s="65"/>
      <c r="DZ361" s="65"/>
      <c r="EA361" s="65"/>
      <c r="EB361" s="65"/>
      <c r="EC361" s="65"/>
      <c r="ED361" s="65"/>
      <c r="EE361" s="65"/>
      <c r="EF361" s="65"/>
      <c r="EG361" s="65"/>
      <c r="EH361" s="65"/>
      <c r="EI361" s="65"/>
      <c r="EJ361" s="65"/>
      <c r="EK361" s="65"/>
      <c r="EL361" s="65"/>
      <c r="EM361" s="65"/>
      <c r="EN361" s="65"/>
      <c r="EO361" s="65"/>
      <c r="EP361" s="65"/>
      <c r="EQ361" s="65"/>
      <c r="ER361" s="65"/>
      <c r="ES361" s="65"/>
      <c r="ET361" s="65"/>
      <c r="EU361" s="65"/>
      <c r="EV361" s="65"/>
      <c r="EW361" s="65"/>
      <c r="EX361" s="65"/>
      <c r="EY361" s="65"/>
      <c r="EZ361" s="65"/>
      <c r="FA361" s="65"/>
      <c r="FB361" s="65"/>
      <c r="FC361" s="65"/>
      <c r="FD361" s="65"/>
      <c r="FE361" s="65"/>
      <c r="FF361" s="65"/>
      <c r="FG361" s="65"/>
      <c r="FH361" s="65"/>
      <c r="FI361" s="65"/>
      <c r="FJ361" s="65"/>
      <c r="FK361" s="65"/>
      <c r="FL361" s="65"/>
      <c r="FM361" s="65"/>
      <c r="FN361" s="65"/>
      <c r="FO361" s="65"/>
      <c r="FP361" s="65"/>
      <c r="FQ361" s="65"/>
      <c r="FR361" s="65"/>
      <c r="FS361" s="65"/>
    </row>
    <row r="362">
      <c r="A362" t="s">
        <v>154</v>
      </c>
      <c r="B362" t="s">
        <v>105</v>
      </c>
      <c r="C362" t="s">
        <v>140</v>
      </c>
      <c r="D362" t="s">
        <v>100</v>
      </c>
      <c r="E362"/>
      <c r="F362" t="str">
        <f>$A362&amp;IF($C362&lt;&gt;"","|"&amp;$C362,"")&amp;IF($D362&lt;&gt;"","|"&amp;$D362,"")&amp;IF($E362&lt;&gt;"","|"&amp;$E362,"")</f>
      </c>
      <c r="G362" s="65" t="n">
        <v>52</v>
      </c>
      <c r="H362" s="65" t="str">
        <f>SUM($CJ362,$CW362)</f>
      </c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 t="n">
        <v>1</v>
      </c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5" t="str">
        <f>ROUND(SUM($CP362,$CV362),0)</f>
      </c>
      <c r="CG362" s="65" t="str">
        <f>ROUND(MAX($CP362,$CV362),0)</f>
      </c>
      <c r="CH362"/>
      <c r="CI362" s="62"/>
      <c r="CJ362" s="65" t="str">
        <f>IF(SUM($CF362)=0,"",IF(SUM($CF362)=SUM($CG362),SUM($CF362),IF(UPPER($CH362)="MAX",$CG362,IF(UPPER($CH362)="CUSTOM",MIN(MAX(ROUND($CF362+$G362*($CI362),0),$CG362),$CF362),$CF362))))</f>
      </c>
      <c r="CK362" s="65" t="str">
        <f>ROUND(SUMIFS($CW362:$FS362,$CW$14:$FS$14,"*DSD*"),0)</f>
      </c>
      <c r="CL362" s="65" t="str">
        <f>MIN_DSD</f>
      </c>
      <c r="CM362" s="65" t="str">
        <f>COUNTIFS($CW$14:$FS$14,"*DSD*",$CW362:$FS362,"&gt;0")</f>
      </c>
      <c r="CN362"/>
      <c r="CO362" s="62"/>
      <c r="CP362" s="65" t="str">
        <f>IF(SUM($CK362)=0,"",IF(OR(SUM($CK362)=SUM($CL362),AND(SUM($CK362)=ROUND(SUM($G362)*(1-SUM($I362)),0),SUM($CQ362)=0)),SUM($CK362),IF(UPPER($CN362)="MAX",$CL362,IF(UPPER($CN362)="CUSTOM",MIN(MAX(ROUND($CK362+$G362*($CO362),0),$CL362),$CK362),$CK362))))</f>
      </c>
      <c r="CQ362" s="65" t="str">
        <f>ROUND(SUMIFS($CW362:$FS362,$CW$14:$FS$14,"*TA*"),0)</f>
      </c>
      <c r="CR362" s="65" t="str">
        <f>MIN_TA</f>
      </c>
      <c r="CS362" s="65" t="str">
        <f>COUNTIFS($CW$14:$FS$14,"*TA*",$CW362:$FS362,"&gt;0")</f>
      </c>
      <c r="CT362"/>
      <c r="CU362" s="62"/>
      <c r="CV362" s="65" t="str">
        <f>IF(SUM($CQ362)=0,"",IF(OR(SUM($CQ362)=SUM($CR362),AND(SUM($CQ362)=ROUND(SUM($G362)*(1-SUM($I362)),0),SUM($CK362)=0)),SUM($CQ362),IF(UPPER($CT362)="MAX",$CR362,IF(UPPER($CT362)="CUSTOM",MIN(MAX(ROUND($CQ362+$G362*($CU362),0),$CR362),$CQ362),$CQ362))))</f>
      </c>
      <c r="CW362" s="65"/>
      <c r="CX362" s="65"/>
      <c r="CY362" s="65"/>
      <c r="CZ362" s="65"/>
      <c r="DA362" s="65"/>
      <c r="DB362" s="65"/>
      <c r="DC362" s="65"/>
      <c r="DD362" s="65"/>
      <c r="DE362" s="65"/>
      <c r="DF362" s="65"/>
      <c r="DG362" s="65"/>
      <c r="DH362" s="65"/>
      <c r="DI362" s="65"/>
      <c r="DJ362" s="65"/>
      <c r="DK362" s="65"/>
      <c r="DL362" s="65"/>
      <c r="DM362" s="65"/>
      <c r="DN362" s="65"/>
      <c r="DO362" s="65"/>
      <c r="DP362" s="65"/>
      <c r="DQ362" s="65"/>
      <c r="DR362" s="65"/>
      <c r="DS362" s="65"/>
      <c r="DT362" s="65"/>
      <c r="DU362" s="65"/>
      <c r="DV362" s="65"/>
      <c r="DW362" s="65"/>
      <c r="DX362" s="65"/>
      <c r="DY362" s="65"/>
      <c r="DZ362" s="65"/>
      <c r="EA362" s="65"/>
      <c r="EB362" s="65"/>
      <c r="EC362" s="65"/>
      <c r="ED362" s="65"/>
      <c r="EE362" s="65"/>
      <c r="EF362" s="65"/>
      <c r="EG362" s="65"/>
      <c r="EH362" s="65"/>
      <c r="EI362" s="65"/>
      <c r="EJ362" s="65"/>
      <c r="EK362" s="65"/>
      <c r="EL362" s="65"/>
      <c r="EM362" s="65"/>
      <c r="EN362" s="65"/>
      <c r="EO362" s="65"/>
      <c r="EP362" s="65"/>
      <c r="EQ362" s="65"/>
      <c r="ER362" s="65"/>
      <c r="ES362" s="65"/>
      <c r="ET362" s="65"/>
      <c r="EU362" s="65"/>
      <c r="EV362" s="65"/>
      <c r="EW362" s="65"/>
      <c r="EX362" s="65"/>
      <c r="EY362" s="65"/>
      <c r="EZ362" s="65"/>
      <c r="FA362" s="65"/>
      <c r="FB362" s="65"/>
      <c r="FC362" s="65"/>
      <c r="FD362" s="65"/>
      <c r="FE362" s="65"/>
      <c r="FF362" s="65"/>
      <c r="FG362" s="65"/>
      <c r="FH362" s="65"/>
      <c r="FI362" s="65"/>
      <c r="FJ362" s="65"/>
      <c r="FK362" s="65"/>
      <c r="FL362" s="65"/>
      <c r="FM362" s="65"/>
      <c r="FN362" s="65"/>
      <c r="FO362" s="65"/>
      <c r="FP362" s="65"/>
      <c r="FQ362" s="65"/>
      <c r="FR362" s="65"/>
      <c r="FS362" s="65"/>
    </row>
    <row r="363">
      <c r="A363" t="s">
        <v>154</v>
      </c>
      <c r="B363" t="s">
        <v>105</v>
      </c>
      <c r="C363" t="s">
        <v>141</v>
      </c>
      <c r="D363" t="s">
        <v>99</v>
      </c>
      <c r="E363"/>
      <c r="F363" t="str">
        <f>$A363&amp;IF($C363&lt;&gt;"","|"&amp;$C363,"")&amp;IF($D363&lt;&gt;"","|"&amp;$D363,"")&amp;IF($E363&lt;&gt;"","|"&amp;$E363,"")</f>
      </c>
      <c r="G363" s="65" t="n">
        <v>7</v>
      </c>
      <c r="H363" s="65" t="str">
        <f>SUM($CJ363,$CW363)</f>
      </c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 t="n">
        <v>1</v>
      </c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5" t="str">
        <f>ROUND(SUM($CP363,$CV363),0)</f>
      </c>
      <c r="CG363" s="65" t="str">
        <f>ROUND(MAX($CP363,$CV363),0)</f>
      </c>
      <c r="CH363"/>
      <c r="CI363" s="62"/>
      <c r="CJ363" s="65" t="str">
        <f>IF(SUM($CF363)=0,"",IF(SUM($CF363)=SUM($CG363),SUM($CF363),IF(UPPER($CH363)="MAX",$CG363,IF(UPPER($CH363)="CUSTOM",MIN(MAX(ROUND($CF363+$G363*($CI363),0),$CG363),$CF363),$CF363))))</f>
      </c>
      <c r="CK363" s="65" t="str">
        <f>ROUND(SUMIFS($CW363:$FS363,$CW$14:$FS$14,"*DSD*"),0)</f>
      </c>
      <c r="CL363" s="65" t="str">
        <f>MIN_DSD</f>
      </c>
      <c r="CM363" s="65" t="str">
        <f>COUNTIFS($CW$14:$FS$14,"*DSD*",$CW363:$FS363,"&gt;0")</f>
      </c>
      <c r="CN363"/>
      <c r="CO363" s="62"/>
      <c r="CP363" s="65" t="str">
        <f>IF(SUM($CK363)=0,"",IF(OR(SUM($CK363)=SUM($CL363),AND(SUM($CK363)=ROUND(SUM($G363)*(1-SUM($I363)),0),SUM($CQ363)=0)),SUM($CK363),IF(UPPER($CN363)="MAX",$CL363,IF(UPPER($CN363)="CUSTOM",MIN(MAX(ROUND($CK363+$G363*($CO363),0),$CL363),$CK363),$CK363))))</f>
      </c>
      <c r="CQ363" s="65" t="str">
        <f>ROUND(SUMIFS($CW363:$FS363,$CW$14:$FS$14,"*TA*"),0)</f>
      </c>
      <c r="CR363" s="65" t="str">
        <f>MIN_TA</f>
      </c>
      <c r="CS363" s="65" t="str">
        <f>COUNTIFS($CW$14:$FS$14,"*TA*",$CW363:$FS363,"&gt;0")</f>
      </c>
      <c r="CT363"/>
      <c r="CU363" s="62"/>
      <c r="CV363" s="65" t="str">
        <f>IF(SUM($CQ363)=0,"",IF(OR(SUM($CQ363)=SUM($CR363),AND(SUM($CQ363)=ROUND(SUM($G363)*(1-SUM($I363)),0),SUM($CK363)=0)),SUM($CQ363),IF(UPPER($CT363)="MAX",$CR363,IF(UPPER($CT363)="CUSTOM",MIN(MAX(ROUND($CQ363+$G363*($CU363),0),$CR363),$CQ363),$CQ363))))</f>
      </c>
      <c r="CW363" s="65"/>
      <c r="CX363" s="65"/>
      <c r="CY363" s="65"/>
      <c r="CZ363" s="65"/>
      <c r="DA363" s="65"/>
      <c r="DB363" s="65"/>
      <c r="DC363" s="65"/>
      <c r="DD363" s="65"/>
      <c r="DE363" s="65"/>
      <c r="DF363" s="65"/>
      <c r="DG363" s="65"/>
      <c r="DH363" s="65"/>
      <c r="DI363" s="65"/>
      <c r="DJ363" s="65"/>
      <c r="DK363" s="65"/>
      <c r="DL363" s="65"/>
      <c r="DM363" s="65"/>
      <c r="DN363" s="65"/>
      <c r="DO363" s="65"/>
      <c r="DP363" s="65"/>
      <c r="DQ363" s="65"/>
      <c r="DR363" s="65"/>
      <c r="DS363" s="65"/>
      <c r="DT363" s="65"/>
      <c r="DU363" s="65"/>
      <c r="DV363" s="65"/>
      <c r="DW363" s="65"/>
      <c r="DX363" s="65"/>
      <c r="DY363" s="65"/>
      <c r="DZ363" s="65"/>
      <c r="EA363" s="65"/>
      <c r="EB363" s="65"/>
      <c r="EC363" s="65"/>
      <c r="ED363" s="65"/>
      <c r="EE363" s="65"/>
      <c r="EF363" s="65"/>
      <c r="EG363" s="65"/>
      <c r="EH363" s="65"/>
      <c r="EI363" s="65"/>
      <c r="EJ363" s="65"/>
      <c r="EK363" s="65"/>
      <c r="EL363" s="65"/>
      <c r="EM363" s="65"/>
      <c r="EN363" s="65"/>
      <c r="EO363" s="65"/>
      <c r="EP363" s="65"/>
      <c r="EQ363" s="65"/>
      <c r="ER363" s="65"/>
      <c r="ES363" s="65"/>
      <c r="ET363" s="65"/>
      <c r="EU363" s="65"/>
      <c r="EV363" s="65"/>
      <c r="EW363" s="65"/>
      <c r="EX363" s="65"/>
      <c r="EY363" s="65"/>
      <c r="EZ363" s="65"/>
      <c r="FA363" s="65"/>
      <c r="FB363" s="65"/>
      <c r="FC363" s="65"/>
      <c r="FD363" s="65"/>
      <c r="FE363" s="65"/>
      <c r="FF363" s="65"/>
      <c r="FG363" s="65"/>
      <c r="FH363" s="65"/>
      <c r="FI363" s="65"/>
      <c r="FJ363" s="65"/>
      <c r="FK363" s="65"/>
      <c r="FL363" s="65"/>
      <c r="FM363" s="65"/>
      <c r="FN363" s="65"/>
      <c r="FO363" s="65"/>
      <c r="FP363" s="65"/>
      <c r="FQ363" s="65"/>
      <c r="FR363" s="65"/>
      <c r="FS363" s="65"/>
    </row>
    <row r="364">
      <c r="A364" t="s">
        <v>154</v>
      </c>
      <c r="B364" t="s">
        <v>105</v>
      </c>
      <c r="C364" t="s">
        <v>141</v>
      </c>
      <c r="D364" t="s">
        <v>100</v>
      </c>
      <c r="E364"/>
      <c r="F364" t="str">
        <f>$A364&amp;IF($C364&lt;&gt;"","|"&amp;$C364,"")&amp;IF($D364&lt;&gt;"","|"&amp;$D364,"")&amp;IF($E364&lt;&gt;"","|"&amp;$E364,"")</f>
      </c>
      <c r="G364" s="65" t="n">
        <v>4</v>
      </c>
      <c r="H364" s="65" t="str">
        <f>SUM($CJ364,$CW364)</f>
      </c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 t="n">
        <v>1</v>
      </c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5" t="str">
        <f>ROUND(SUM($CP364,$CV364),0)</f>
      </c>
      <c r="CG364" s="65" t="str">
        <f>ROUND(MAX($CP364,$CV364),0)</f>
      </c>
      <c r="CH364"/>
      <c r="CI364" s="62"/>
      <c r="CJ364" s="65" t="str">
        <f>IF(SUM($CF364)=0,"",IF(SUM($CF364)=SUM($CG364),SUM($CF364),IF(UPPER($CH364)="MAX",$CG364,IF(UPPER($CH364)="CUSTOM",MIN(MAX(ROUND($CF364+$G364*($CI364),0),$CG364),$CF364),$CF364))))</f>
      </c>
      <c r="CK364" s="65" t="str">
        <f>ROUND(SUMIFS($CW364:$FS364,$CW$14:$FS$14,"*DSD*"),0)</f>
      </c>
      <c r="CL364" s="65" t="str">
        <f>MIN_DSD</f>
      </c>
      <c r="CM364" s="65" t="str">
        <f>COUNTIFS($CW$14:$FS$14,"*DSD*",$CW364:$FS364,"&gt;0")</f>
      </c>
      <c r="CN364"/>
      <c r="CO364" s="62"/>
      <c r="CP364" s="65" t="str">
        <f>IF(SUM($CK364)=0,"",IF(OR(SUM($CK364)=SUM($CL364),AND(SUM($CK364)=ROUND(SUM($G364)*(1-SUM($I364)),0),SUM($CQ364)=0)),SUM($CK364),IF(UPPER($CN364)="MAX",$CL364,IF(UPPER($CN364)="CUSTOM",MIN(MAX(ROUND($CK364+$G364*($CO364),0),$CL364),$CK364),$CK364))))</f>
      </c>
      <c r="CQ364" s="65" t="str">
        <f>ROUND(SUMIFS($CW364:$FS364,$CW$14:$FS$14,"*TA*"),0)</f>
      </c>
      <c r="CR364" s="65" t="str">
        <f>MIN_TA</f>
      </c>
      <c r="CS364" s="65" t="str">
        <f>COUNTIFS($CW$14:$FS$14,"*TA*",$CW364:$FS364,"&gt;0")</f>
      </c>
      <c r="CT364"/>
      <c r="CU364" s="62"/>
      <c r="CV364" s="65" t="str">
        <f>IF(SUM($CQ364)=0,"",IF(OR(SUM($CQ364)=SUM($CR364),AND(SUM($CQ364)=ROUND(SUM($G364)*(1-SUM($I364)),0),SUM($CK364)=0)),SUM($CQ364),IF(UPPER($CT364)="MAX",$CR364,IF(UPPER($CT364)="CUSTOM",MIN(MAX(ROUND($CQ364+$G364*($CU364),0),$CR364),$CQ364),$CQ364))))</f>
      </c>
      <c r="CW364" s="65"/>
      <c r="CX364" s="65"/>
      <c r="CY364" s="65"/>
      <c r="CZ364" s="65"/>
      <c r="DA364" s="65"/>
      <c r="DB364" s="65"/>
      <c r="DC364" s="65"/>
      <c r="DD364" s="65"/>
      <c r="DE364" s="65"/>
      <c r="DF364" s="65"/>
      <c r="DG364" s="65"/>
      <c r="DH364" s="65"/>
      <c r="DI364" s="65"/>
      <c r="DJ364" s="65"/>
      <c r="DK364" s="65"/>
      <c r="DL364" s="65"/>
      <c r="DM364" s="65"/>
      <c r="DN364" s="65"/>
      <c r="DO364" s="65"/>
      <c r="DP364" s="65"/>
      <c r="DQ364" s="65"/>
      <c r="DR364" s="65"/>
      <c r="DS364" s="65"/>
      <c r="DT364" s="65"/>
      <c r="DU364" s="65"/>
      <c r="DV364" s="65"/>
      <c r="DW364" s="65"/>
      <c r="DX364" s="65"/>
      <c r="DY364" s="65"/>
      <c r="DZ364" s="65"/>
      <c r="EA364" s="65"/>
      <c r="EB364" s="65"/>
      <c r="EC364" s="65"/>
      <c r="ED364" s="65"/>
      <c r="EE364" s="65"/>
      <c r="EF364" s="65"/>
      <c r="EG364" s="65"/>
      <c r="EH364" s="65"/>
      <c r="EI364" s="65"/>
      <c r="EJ364" s="65"/>
      <c r="EK364" s="65"/>
      <c r="EL364" s="65"/>
      <c r="EM364" s="65"/>
      <c r="EN364" s="65"/>
      <c r="EO364" s="65"/>
      <c r="EP364" s="65"/>
      <c r="EQ364" s="65"/>
      <c r="ER364" s="65"/>
      <c r="ES364" s="65"/>
      <c r="ET364" s="65"/>
      <c r="EU364" s="65"/>
      <c r="EV364" s="65"/>
      <c r="EW364" s="65"/>
      <c r="EX364" s="65"/>
      <c r="EY364" s="65"/>
      <c r="EZ364" s="65"/>
      <c r="FA364" s="65"/>
      <c r="FB364" s="65"/>
      <c r="FC364" s="65"/>
      <c r="FD364" s="65"/>
      <c r="FE364" s="65"/>
      <c r="FF364" s="65"/>
      <c r="FG364" s="65"/>
      <c r="FH364" s="65"/>
      <c r="FI364" s="65"/>
      <c r="FJ364" s="65"/>
      <c r="FK364" s="65"/>
      <c r="FL364" s="65"/>
      <c r="FM364" s="65"/>
      <c r="FN364" s="65"/>
      <c r="FO364" s="65"/>
      <c r="FP364" s="65"/>
      <c r="FQ364" s="65"/>
      <c r="FR364" s="65"/>
      <c r="FS364" s="65"/>
    </row>
    <row r="365">
      <c r="A365" t="s">
        <v>154</v>
      </c>
      <c r="B365" t="s">
        <v>105</v>
      </c>
      <c r="C365" t="s">
        <v>123</v>
      </c>
      <c r="D365" t="s">
        <v>99</v>
      </c>
      <c r="E365"/>
      <c r="F365" t="str">
        <f>$A365&amp;IF($C365&lt;&gt;"","|"&amp;$C365,"")&amp;IF($D365&lt;&gt;"","|"&amp;$D365,"")&amp;IF($E365&lt;&gt;"","|"&amp;$E365,"")</f>
      </c>
      <c r="G365" s="65" t="n">
        <v>16</v>
      </c>
      <c r="H365" s="65" t="str">
        <f>SUM($CJ365,$CW365)</f>
      </c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 t="n">
        <v>1</v>
      </c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5" t="str">
        <f>ROUND(SUM($CP365,$CV365),0)</f>
      </c>
      <c r="CG365" s="65" t="str">
        <f>ROUND(MAX($CP365,$CV365),0)</f>
      </c>
      <c r="CH365"/>
      <c r="CI365" s="62"/>
      <c r="CJ365" s="65" t="str">
        <f>IF(SUM($CF365)=0,"",IF(SUM($CF365)=SUM($CG365),SUM($CF365),IF(UPPER($CH365)="MAX",$CG365,IF(UPPER($CH365)="CUSTOM",MIN(MAX(ROUND($CF365+$G365*($CI365),0),$CG365),$CF365),$CF365))))</f>
      </c>
      <c r="CK365" s="65" t="str">
        <f>ROUND(SUMIFS($CW365:$FS365,$CW$14:$FS$14,"*DSD*"),0)</f>
      </c>
      <c r="CL365" s="65" t="str">
        <f>MIN_DSD</f>
      </c>
      <c r="CM365" s="65" t="str">
        <f>COUNTIFS($CW$14:$FS$14,"*DSD*",$CW365:$FS365,"&gt;0")</f>
      </c>
      <c r="CN365"/>
      <c r="CO365" s="62"/>
      <c r="CP365" s="65" t="str">
        <f>IF(SUM($CK365)=0,"",IF(OR(SUM($CK365)=SUM($CL365),AND(SUM($CK365)=ROUND(SUM($G365)*(1-SUM($I365)),0),SUM($CQ365)=0)),SUM($CK365),IF(UPPER($CN365)="MAX",$CL365,IF(UPPER($CN365)="CUSTOM",MIN(MAX(ROUND($CK365+$G365*($CO365),0),$CL365),$CK365),$CK365))))</f>
      </c>
      <c r="CQ365" s="65" t="str">
        <f>ROUND(SUMIFS($CW365:$FS365,$CW$14:$FS$14,"*TA*"),0)</f>
      </c>
      <c r="CR365" s="65" t="str">
        <f>MIN_TA</f>
      </c>
      <c r="CS365" s="65" t="str">
        <f>COUNTIFS($CW$14:$FS$14,"*TA*",$CW365:$FS365,"&gt;0")</f>
      </c>
      <c r="CT365"/>
      <c r="CU365" s="62"/>
      <c r="CV365" s="65" t="str">
        <f>IF(SUM($CQ365)=0,"",IF(OR(SUM($CQ365)=SUM($CR365),AND(SUM($CQ365)=ROUND(SUM($G365)*(1-SUM($I365)),0),SUM($CK365)=0)),SUM($CQ365),IF(UPPER($CT365)="MAX",$CR365,IF(UPPER($CT365)="CUSTOM",MIN(MAX(ROUND($CQ365+$G365*($CU365),0),$CR365),$CQ365),$CQ365))))</f>
      </c>
      <c r="CW365" s="65"/>
      <c r="CX365" s="65"/>
      <c r="CY365" s="65"/>
      <c r="CZ365" s="65"/>
      <c r="DA365" s="65"/>
      <c r="DB365" s="65"/>
      <c r="DC365" s="65"/>
      <c r="DD365" s="65"/>
      <c r="DE365" s="65"/>
      <c r="DF365" s="65"/>
      <c r="DG365" s="65"/>
      <c r="DH365" s="65"/>
      <c r="DI365" s="65"/>
      <c r="DJ365" s="65"/>
      <c r="DK365" s="65"/>
      <c r="DL365" s="65"/>
      <c r="DM365" s="65"/>
      <c r="DN365" s="65"/>
      <c r="DO365" s="65"/>
      <c r="DP365" s="65"/>
      <c r="DQ365" s="65"/>
      <c r="DR365" s="65"/>
      <c r="DS365" s="65"/>
      <c r="DT365" s="65"/>
      <c r="DU365" s="65"/>
      <c r="DV365" s="65"/>
      <c r="DW365" s="65"/>
      <c r="DX365" s="65"/>
      <c r="DY365" s="65"/>
      <c r="DZ365" s="65"/>
      <c r="EA365" s="65"/>
      <c r="EB365" s="65"/>
      <c r="EC365" s="65"/>
      <c r="ED365" s="65"/>
      <c r="EE365" s="65"/>
      <c r="EF365" s="65"/>
      <c r="EG365" s="65"/>
      <c r="EH365" s="65"/>
      <c r="EI365" s="65"/>
      <c r="EJ365" s="65"/>
      <c r="EK365" s="65"/>
      <c r="EL365" s="65"/>
      <c r="EM365" s="65"/>
      <c r="EN365" s="65"/>
      <c r="EO365" s="65"/>
      <c r="EP365" s="65"/>
      <c r="EQ365" s="65"/>
      <c r="ER365" s="65"/>
      <c r="ES365" s="65"/>
      <c r="ET365" s="65"/>
      <c r="EU365" s="65"/>
      <c r="EV365" s="65"/>
      <c r="EW365" s="65"/>
      <c r="EX365" s="65"/>
      <c r="EY365" s="65"/>
      <c r="EZ365" s="65"/>
      <c r="FA365" s="65"/>
      <c r="FB365" s="65"/>
      <c r="FC365" s="65"/>
      <c r="FD365" s="65"/>
      <c r="FE365" s="65"/>
      <c r="FF365" s="65"/>
      <c r="FG365" s="65"/>
      <c r="FH365" s="65"/>
      <c r="FI365" s="65"/>
      <c r="FJ365" s="65"/>
      <c r="FK365" s="65"/>
      <c r="FL365" s="65"/>
      <c r="FM365" s="65"/>
      <c r="FN365" s="65"/>
      <c r="FO365" s="65"/>
      <c r="FP365" s="65"/>
      <c r="FQ365" s="65"/>
      <c r="FR365" s="65"/>
      <c r="FS365" s="65"/>
    </row>
    <row r="366">
      <c r="A366" t="s">
        <v>154</v>
      </c>
      <c r="B366" t="s">
        <v>105</v>
      </c>
      <c r="C366" t="s">
        <v>123</v>
      </c>
      <c r="D366" t="s">
        <v>100</v>
      </c>
      <c r="E366"/>
      <c r="F366" t="str">
        <f>$A366&amp;IF($C366&lt;&gt;"","|"&amp;$C366,"")&amp;IF($D366&lt;&gt;"","|"&amp;$D366,"")&amp;IF($E366&lt;&gt;"","|"&amp;$E366,"")</f>
      </c>
      <c r="G366" s="65" t="n">
        <v>58</v>
      </c>
      <c r="H366" s="65" t="str">
        <f>SUM($CJ366,$CW366)</f>
      </c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 t="n">
        <v>1</v>
      </c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5" t="str">
        <f>ROUND(SUM($CP366,$CV366),0)</f>
      </c>
      <c r="CG366" s="65" t="str">
        <f>ROUND(MAX($CP366,$CV366),0)</f>
      </c>
      <c r="CH366"/>
      <c r="CI366" s="62"/>
      <c r="CJ366" s="65" t="str">
        <f>IF(SUM($CF366)=0,"",IF(SUM($CF366)=SUM($CG366),SUM($CF366),IF(UPPER($CH366)="MAX",$CG366,IF(UPPER($CH366)="CUSTOM",MIN(MAX(ROUND($CF366+$G366*($CI366),0),$CG366),$CF366),$CF366))))</f>
      </c>
      <c r="CK366" s="65" t="str">
        <f>ROUND(SUMIFS($CW366:$FS366,$CW$14:$FS$14,"*DSD*"),0)</f>
      </c>
      <c r="CL366" s="65" t="str">
        <f>MIN_DSD</f>
      </c>
      <c r="CM366" s="65" t="str">
        <f>COUNTIFS($CW$14:$FS$14,"*DSD*",$CW366:$FS366,"&gt;0")</f>
      </c>
      <c r="CN366"/>
      <c r="CO366" s="62"/>
      <c r="CP366" s="65" t="str">
        <f>IF(SUM($CK366)=0,"",IF(OR(SUM($CK366)=SUM($CL366),AND(SUM($CK366)=ROUND(SUM($G366)*(1-SUM($I366)),0),SUM($CQ366)=0)),SUM($CK366),IF(UPPER($CN366)="MAX",$CL366,IF(UPPER($CN366)="CUSTOM",MIN(MAX(ROUND($CK366+$G366*($CO366),0),$CL366),$CK366),$CK366))))</f>
      </c>
      <c r="CQ366" s="65" t="str">
        <f>ROUND(SUMIFS($CW366:$FS366,$CW$14:$FS$14,"*TA*"),0)</f>
      </c>
      <c r="CR366" s="65" t="str">
        <f>MIN_TA</f>
      </c>
      <c r="CS366" s="65" t="str">
        <f>COUNTIFS($CW$14:$FS$14,"*TA*",$CW366:$FS366,"&gt;0")</f>
      </c>
      <c r="CT366"/>
      <c r="CU366" s="62"/>
      <c r="CV366" s="65" t="str">
        <f>IF(SUM($CQ366)=0,"",IF(OR(SUM($CQ366)=SUM($CR366),AND(SUM($CQ366)=ROUND(SUM($G366)*(1-SUM($I366)),0),SUM($CK366)=0)),SUM($CQ366),IF(UPPER($CT366)="MAX",$CR366,IF(UPPER($CT366)="CUSTOM",MIN(MAX(ROUND($CQ366+$G366*($CU366),0),$CR366),$CQ366),$CQ366))))</f>
      </c>
      <c r="CW366" s="65"/>
      <c r="CX366" s="65"/>
      <c r="CY366" s="65"/>
      <c r="CZ366" s="65"/>
      <c r="DA366" s="65"/>
      <c r="DB366" s="65"/>
      <c r="DC366" s="65"/>
      <c r="DD366" s="65"/>
      <c r="DE366" s="65"/>
      <c r="DF366" s="65"/>
      <c r="DG366" s="65"/>
      <c r="DH366" s="65"/>
      <c r="DI366" s="65"/>
      <c r="DJ366" s="65"/>
      <c r="DK366" s="65"/>
      <c r="DL366" s="65"/>
      <c r="DM366" s="65"/>
      <c r="DN366" s="65"/>
      <c r="DO366" s="65"/>
      <c r="DP366" s="65"/>
      <c r="DQ366" s="65"/>
      <c r="DR366" s="65"/>
      <c r="DS366" s="65"/>
      <c r="DT366" s="65"/>
      <c r="DU366" s="65"/>
      <c r="DV366" s="65"/>
      <c r="DW366" s="65"/>
      <c r="DX366" s="65"/>
      <c r="DY366" s="65"/>
      <c r="DZ366" s="65"/>
      <c r="EA366" s="65"/>
      <c r="EB366" s="65"/>
      <c r="EC366" s="65"/>
      <c r="ED366" s="65"/>
      <c r="EE366" s="65"/>
      <c r="EF366" s="65"/>
      <c r="EG366" s="65"/>
      <c r="EH366" s="65"/>
      <c r="EI366" s="65"/>
      <c r="EJ366" s="65"/>
      <c r="EK366" s="65"/>
      <c r="EL366" s="65"/>
      <c r="EM366" s="65"/>
      <c r="EN366" s="65"/>
      <c r="EO366" s="65"/>
      <c r="EP366" s="65"/>
      <c r="EQ366" s="65"/>
      <c r="ER366" s="65"/>
      <c r="ES366" s="65"/>
      <c r="ET366" s="65"/>
      <c r="EU366" s="65"/>
      <c r="EV366" s="65"/>
      <c r="EW366" s="65"/>
      <c r="EX366" s="65"/>
      <c r="EY366" s="65"/>
      <c r="EZ366" s="65"/>
      <c r="FA366" s="65"/>
      <c r="FB366" s="65"/>
      <c r="FC366" s="65"/>
      <c r="FD366" s="65"/>
      <c r="FE366" s="65"/>
      <c r="FF366" s="65"/>
      <c r="FG366" s="65"/>
      <c r="FH366" s="65"/>
      <c r="FI366" s="65"/>
      <c r="FJ366" s="65"/>
      <c r="FK366" s="65"/>
      <c r="FL366" s="65"/>
      <c r="FM366" s="65"/>
      <c r="FN366" s="65"/>
      <c r="FO366" s="65"/>
      <c r="FP366" s="65"/>
      <c r="FQ366" s="65"/>
      <c r="FR366" s="65"/>
      <c r="FS366" s="65"/>
    </row>
    <row r="367">
      <c r="A367" t="s">
        <v>154</v>
      </c>
      <c r="B367" t="s">
        <v>106</v>
      </c>
      <c r="C367" t="s">
        <v>137</v>
      </c>
      <c r="D367" t="s">
        <v>99</v>
      </c>
      <c r="E367"/>
      <c r="F367" t="str">
        <f>$A367&amp;IF($C367&lt;&gt;"","|"&amp;$C367,"")&amp;IF($D367&lt;&gt;"","|"&amp;$D367,"")&amp;IF($E367&lt;&gt;"","|"&amp;$E367,"")</f>
      </c>
      <c r="G367" s="65" t="n">
        <v>180</v>
      </c>
      <c r="H367" s="65" t="str">
        <f>SUM($CJ367,$CW367)</f>
      </c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 t="n">
        <v>1</v>
      </c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5" t="str">
        <f>ROUND(SUM($CP367,$CV367),0)</f>
      </c>
      <c r="CG367" s="65" t="str">
        <f>ROUND(MAX($CP367,$CV367),0)</f>
      </c>
      <c r="CH367"/>
      <c r="CI367" s="62"/>
      <c r="CJ367" s="65" t="str">
        <f>IF(SUM($CF367)=0,"",IF(SUM($CF367)=SUM($CG367),SUM($CF367),IF(UPPER($CH367)="MAX",$CG367,IF(UPPER($CH367)="CUSTOM",MIN(MAX(ROUND($CF367+$G367*($CI367),0),$CG367),$CF367),$CF367))))</f>
      </c>
      <c r="CK367" s="65" t="str">
        <f>ROUND(SUMIFS($CW367:$FS367,$CW$14:$FS$14,"*DSD*"),0)</f>
      </c>
      <c r="CL367" s="65" t="str">
        <f>MIN_DSD</f>
      </c>
      <c r="CM367" s="65" t="str">
        <f>COUNTIFS($CW$14:$FS$14,"*DSD*",$CW367:$FS367,"&gt;0")</f>
      </c>
      <c r="CN367"/>
      <c r="CO367" s="62"/>
      <c r="CP367" s="65" t="str">
        <f>IF(SUM($CK367)=0,"",IF(OR(SUM($CK367)=SUM($CL367),AND(SUM($CK367)=ROUND(SUM($G367)*(1-SUM($I367)),0),SUM($CQ367)=0)),SUM($CK367),IF(UPPER($CN367)="MAX",$CL367,IF(UPPER($CN367)="CUSTOM",MIN(MAX(ROUND($CK367+$G367*($CO367),0),$CL367),$CK367),$CK367))))</f>
      </c>
      <c r="CQ367" s="65" t="str">
        <f>ROUND(SUMIFS($CW367:$FS367,$CW$14:$FS$14,"*TA*"),0)</f>
      </c>
      <c r="CR367" s="65" t="str">
        <f>MIN_TA</f>
      </c>
      <c r="CS367" s="65" t="str">
        <f>COUNTIFS($CW$14:$FS$14,"*TA*",$CW367:$FS367,"&gt;0")</f>
      </c>
      <c r="CT367"/>
      <c r="CU367" s="62"/>
      <c r="CV367" s="65" t="str">
        <f>IF(SUM($CQ367)=0,"",IF(OR(SUM($CQ367)=SUM($CR367),AND(SUM($CQ367)=ROUND(SUM($G367)*(1-SUM($I367)),0),SUM($CK367)=0)),SUM($CQ367),IF(UPPER($CT367)="MAX",$CR367,IF(UPPER($CT367)="CUSTOM",MIN(MAX(ROUND($CQ367+$G367*($CU367),0),$CR367),$CQ367),$CQ367))))</f>
      </c>
      <c r="CW367" s="65"/>
      <c r="CX367" s="65"/>
      <c r="CY367" s="65"/>
      <c r="CZ367" s="65"/>
      <c r="DA367" s="65"/>
      <c r="DB367" s="65"/>
      <c r="DC367" s="65"/>
      <c r="DD367" s="65"/>
      <c r="DE367" s="65"/>
      <c r="DF367" s="65"/>
      <c r="DG367" s="65"/>
      <c r="DH367" s="65"/>
      <c r="DI367" s="65"/>
      <c r="DJ367" s="65"/>
      <c r="DK367" s="65"/>
      <c r="DL367" s="65"/>
      <c r="DM367" s="65"/>
      <c r="DN367" s="65"/>
      <c r="DO367" s="65"/>
      <c r="DP367" s="65"/>
      <c r="DQ367" s="65"/>
      <c r="DR367" s="65"/>
      <c r="DS367" s="65"/>
      <c r="DT367" s="65"/>
      <c r="DU367" s="65"/>
      <c r="DV367" s="65"/>
      <c r="DW367" s="65"/>
      <c r="DX367" s="65"/>
      <c r="DY367" s="65"/>
      <c r="DZ367" s="65"/>
      <c r="EA367" s="65"/>
      <c r="EB367" s="65"/>
      <c r="EC367" s="65"/>
      <c r="ED367" s="65"/>
      <c r="EE367" s="65"/>
      <c r="EF367" s="65"/>
      <c r="EG367" s="65"/>
      <c r="EH367" s="65"/>
      <c r="EI367" s="65"/>
      <c r="EJ367" s="65"/>
      <c r="EK367" s="65"/>
      <c r="EL367" s="65"/>
      <c r="EM367" s="65"/>
      <c r="EN367" s="65"/>
      <c r="EO367" s="65"/>
      <c r="EP367" s="65"/>
      <c r="EQ367" s="65"/>
      <c r="ER367" s="65"/>
      <c r="ES367" s="65"/>
      <c r="ET367" s="65"/>
      <c r="EU367" s="65"/>
      <c r="EV367" s="65"/>
      <c r="EW367" s="65"/>
      <c r="EX367" s="65"/>
      <c r="EY367" s="65"/>
      <c r="EZ367" s="65"/>
      <c r="FA367" s="65"/>
      <c r="FB367" s="65"/>
      <c r="FC367" s="65"/>
      <c r="FD367" s="65"/>
      <c r="FE367" s="65"/>
      <c r="FF367" s="65"/>
      <c r="FG367" s="65"/>
      <c r="FH367" s="65"/>
      <c r="FI367" s="65"/>
      <c r="FJ367" s="65"/>
      <c r="FK367" s="65"/>
      <c r="FL367" s="65"/>
      <c r="FM367" s="65"/>
      <c r="FN367" s="65"/>
      <c r="FO367" s="65"/>
      <c r="FP367" s="65"/>
      <c r="FQ367" s="65"/>
      <c r="FR367" s="65"/>
      <c r="FS367" s="65"/>
    </row>
    <row r="368">
      <c r="A368" t="s">
        <v>154</v>
      </c>
      <c r="B368" t="s">
        <v>106</v>
      </c>
      <c r="C368" t="s">
        <v>137</v>
      </c>
      <c r="D368" t="s">
        <v>100</v>
      </c>
      <c r="E368"/>
      <c r="F368" t="str">
        <f>$A368&amp;IF($C368&lt;&gt;"","|"&amp;$C368,"")&amp;IF($D368&lt;&gt;"","|"&amp;$D368,"")&amp;IF($E368&lt;&gt;"","|"&amp;$E368,"")</f>
      </c>
      <c r="G368" s="65" t="n">
        <v>149</v>
      </c>
      <c r="H368" s="65" t="str">
        <f>SUM($CJ368,$CW368)</f>
      </c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 t="n">
        <v>1</v>
      </c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5" t="str">
        <f>ROUND(SUM($CP368,$CV368),0)</f>
      </c>
      <c r="CG368" s="65" t="str">
        <f>ROUND(MAX($CP368,$CV368),0)</f>
      </c>
      <c r="CH368"/>
      <c r="CI368" s="62"/>
      <c r="CJ368" s="65" t="str">
        <f>IF(SUM($CF368)=0,"",IF(SUM($CF368)=SUM($CG368),SUM($CF368),IF(UPPER($CH368)="MAX",$CG368,IF(UPPER($CH368)="CUSTOM",MIN(MAX(ROUND($CF368+$G368*($CI368),0),$CG368),$CF368),$CF368))))</f>
      </c>
      <c r="CK368" s="65" t="str">
        <f>ROUND(SUMIFS($CW368:$FS368,$CW$14:$FS$14,"*DSD*"),0)</f>
      </c>
      <c r="CL368" s="65" t="str">
        <f>MIN_DSD</f>
      </c>
      <c r="CM368" s="65" t="str">
        <f>COUNTIFS($CW$14:$FS$14,"*DSD*",$CW368:$FS368,"&gt;0")</f>
      </c>
      <c r="CN368"/>
      <c r="CO368" s="62"/>
      <c r="CP368" s="65" t="str">
        <f>IF(SUM($CK368)=0,"",IF(OR(SUM($CK368)=SUM($CL368),AND(SUM($CK368)=ROUND(SUM($G368)*(1-SUM($I368)),0),SUM($CQ368)=0)),SUM($CK368),IF(UPPER($CN368)="MAX",$CL368,IF(UPPER($CN368)="CUSTOM",MIN(MAX(ROUND($CK368+$G368*($CO368),0),$CL368),$CK368),$CK368))))</f>
      </c>
      <c r="CQ368" s="65" t="str">
        <f>ROUND(SUMIFS($CW368:$FS368,$CW$14:$FS$14,"*TA*"),0)</f>
      </c>
      <c r="CR368" s="65" t="str">
        <f>MIN_TA</f>
      </c>
      <c r="CS368" s="65" t="str">
        <f>COUNTIFS($CW$14:$FS$14,"*TA*",$CW368:$FS368,"&gt;0")</f>
      </c>
      <c r="CT368"/>
      <c r="CU368" s="62"/>
      <c r="CV368" s="65" t="str">
        <f>IF(SUM($CQ368)=0,"",IF(OR(SUM($CQ368)=SUM($CR368),AND(SUM($CQ368)=ROUND(SUM($G368)*(1-SUM($I368)),0),SUM($CK368)=0)),SUM($CQ368),IF(UPPER($CT368)="MAX",$CR368,IF(UPPER($CT368)="CUSTOM",MIN(MAX(ROUND($CQ368+$G368*($CU368),0),$CR368),$CQ368),$CQ368))))</f>
      </c>
      <c r="CW368" s="65"/>
      <c r="CX368" s="65"/>
      <c r="CY368" s="65"/>
      <c r="CZ368" s="65"/>
      <c r="DA368" s="65"/>
      <c r="DB368" s="65"/>
      <c r="DC368" s="65"/>
      <c r="DD368" s="65"/>
      <c r="DE368" s="65"/>
      <c r="DF368" s="65"/>
      <c r="DG368" s="65"/>
      <c r="DH368" s="65"/>
      <c r="DI368" s="65"/>
      <c r="DJ368" s="65"/>
      <c r="DK368" s="65"/>
      <c r="DL368" s="65"/>
      <c r="DM368" s="65"/>
      <c r="DN368" s="65"/>
      <c r="DO368" s="65"/>
      <c r="DP368" s="65"/>
      <c r="DQ368" s="65"/>
      <c r="DR368" s="65"/>
      <c r="DS368" s="65"/>
      <c r="DT368" s="65"/>
      <c r="DU368" s="65"/>
      <c r="DV368" s="65"/>
      <c r="DW368" s="65"/>
      <c r="DX368" s="65"/>
      <c r="DY368" s="65"/>
      <c r="DZ368" s="65"/>
      <c r="EA368" s="65"/>
      <c r="EB368" s="65"/>
      <c r="EC368" s="65"/>
      <c r="ED368" s="65"/>
      <c r="EE368" s="65"/>
      <c r="EF368" s="65"/>
      <c r="EG368" s="65"/>
      <c r="EH368" s="65"/>
      <c r="EI368" s="65"/>
      <c r="EJ368" s="65"/>
      <c r="EK368" s="65"/>
      <c r="EL368" s="65"/>
      <c r="EM368" s="65"/>
      <c r="EN368" s="65"/>
      <c r="EO368" s="65"/>
      <c r="EP368" s="65"/>
      <c r="EQ368" s="65"/>
      <c r="ER368" s="65"/>
      <c r="ES368" s="65"/>
      <c r="ET368" s="65"/>
      <c r="EU368" s="65"/>
      <c r="EV368" s="65"/>
      <c r="EW368" s="65"/>
      <c r="EX368" s="65"/>
      <c r="EY368" s="65"/>
      <c r="EZ368" s="65"/>
      <c r="FA368" s="65"/>
      <c r="FB368" s="65"/>
      <c r="FC368" s="65"/>
      <c r="FD368" s="65"/>
      <c r="FE368" s="65"/>
      <c r="FF368" s="65"/>
      <c r="FG368" s="65"/>
      <c r="FH368" s="65"/>
      <c r="FI368" s="65"/>
      <c r="FJ368" s="65"/>
      <c r="FK368" s="65"/>
      <c r="FL368" s="65"/>
      <c r="FM368" s="65"/>
      <c r="FN368" s="65"/>
      <c r="FO368" s="65"/>
      <c r="FP368" s="65"/>
      <c r="FQ368" s="65"/>
      <c r="FR368" s="65"/>
      <c r="FS368" s="65"/>
    </row>
    <row r="369">
      <c r="A369" t="s">
        <v>154</v>
      </c>
      <c r="B369" t="s">
        <v>106</v>
      </c>
      <c r="C369" t="s">
        <v>138</v>
      </c>
      <c r="D369" t="s">
        <v>99</v>
      </c>
      <c r="E369"/>
      <c r="F369" t="str">
        <f>$A369&amp;IF($C369&lt;&gt;"","|"&amp;$C369,"")&amp;IF($D369&lt;&gt;"","|"&amp;$D369,"")&amp;IF($E369&lt;&gt;"","|"&amp;$E369,"")</f>
      </c>
      <c r="G369" s="65" t="n">
        <v>153</v>
      </c>
      <c r="H369" s="65" t="str">
        <f>SUM($CJ369,$CW369)</f>
      </c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 t="n">
        <v>1</v>
      </c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5" t="str">
        <f>ROUND(SUM($CP369,$CV369),0)</f>
      </c>
      <c r="CG369" s="65" t="str">
        <f>ROUND(MAX($CP369,$CV369),0)</f>
      </c>
      <c r="CH369"/>
      <c r="CI369" s="62"/>
      <c r="CJ369" s="65" t="str">
        <f>IF(SUM($CF369)=0,"",IF(SUM($CF369)=SUM($CG369),SUM($CF369),IF(UPPER($CH369)="MAX",$CG369,IF(UPPER($CH369)="CUSTOM",MIN(MAX(ROUND($CF369+$G369*($CI369),0),$CG369),$CF369),$CF369))))</f>
      </c>
      <c r="CK369" s="65" t="str">
        <f>ROUND(SUMIFS($CW369:$FS369,$CW$14:$FS$14,"*DSD*"),0)</f>
      </c>
      <c r="CL369" s="65" t="str">
        <f>MIN_DSD</f>
      </c>
      <c r="CM369" s="65" t="str">
        <f>COUNTIFS($CW$14:$FS$14,"*DSD*",$CW369:$FS369,"&gt;0")</f>
      </c>
      <c r="CN369"/>
      <c r="CO369" s="62"/>
      <c r="CP369" s="65" t="str">
        <f>IF(SUM($CK369)=0,"",IF(OR(SUM($CK369)=SUM($CL369),AND(SUM($CK369)=ROUND(SUM($G369)*(1-SUM($I369)),0),SUM($CQ369)=0)),SUM($CK369),IF(UPPER($CN369)="MAX",$CL369,IF(UPPER($CN369)="CUSTOM",MIN(MAX(ROUND($CK369+$G369*($CO369),0),$CL369),$CK369),$CK369))))</f>
      </c>
      <c r="CQ369" s="65" t="str">
        <f>ROUND(SUMIFS($CW369:$FS369,$CW$14:$FS$14,"*TA*"),0)</f>
      </c>
      <c r="CR369" s="65" t="str">
        <f>MIN_TA</f>
      </c>
      <c r="CS369" s="65" t="str">
        <f>COUNTIFS($CW$14:$FS$14,"*TA*",$CW369:$FS369,"&gt;0")</f>
      </c>
      <c r="CT369"/>
      <c r="CU369" s="62"/>
      <c r="CV369" s="65" t="str">
        <f>IF(SUM($CQ369)=0,"",IF(OR(SUM($CQ369)=SUM($CR369),AND(SUM($CQ369)=ROUND(SUM($G369)*(1-SUM($I369)),0),SUM($CK369)=0)),SUM($CQ369),IF(UPPER($CT369)="MAX",$CR369,IF(UPPER($CT369)="CUSTOM",MIN(MAX(ROUND($CQ369+$G369*($CU369),0),$CR369),$CQ369),$CQ369))))</f>
      </c>
      <c r="CW369" s="65"/>
      <c r="CX369" s="65"/>
      <c r="CY369" s="65"/>
      <c r="CZ369" s="65"/>
      <c r="DA369" s="65"/>
      <c r="DB369" s="65"/>
      <c r="DC369" s="65"/>
      <c r="DD369" s="65"/>
      <c r="DE369" s="65"/>
      <c r="DF369" s="65"/>
      <c r="DG369" s="65"/>
      <c r="DH369" s="65"/>
      <c r="DI369" s="65"/>
      <c r="DJ369" s="65"/>
      <c r="DK369" s="65"/>
      <c r="DL369" s="65"/>
      <c r="DM369" s="65"/>
      <c r="DN369" s="65"/>
      <c r="DO369" s="65"/>
      <c r="DP369" s="65"/>
      <c r="DQ369" s="65"/>
      <c r="DR369" s="65"/>
      <c r="DS369" s="65"/>
      <c r="DT369" s="65"/>
      <c r="DU369" s="65"/>
      <c r="DV369" s="65"/>
      <c r="DW369" s="65"/>
      <c r="DX369" s="65"/>
      <c r="DY369" s="65"/>
      <c r="DZ369" s="65"/>
      <c r="EA369" s="65"/>
      <c r="EB369" s="65"/>
      <c r="EC369" s="65"/>
      <c r="ED369" s="65"/>
      <c r="EE369" s="65"/>
      <c r="EF369" s="65"/>
      <c r="EG369" s="65"/>
      <c r="EH369" s="65"/>
      <c r="EI369" s="65"/>
      <c r="EJ369" s="65"/>
      <c r="EK369" s="65"/>
      <c r="EL369" s="65"/>
      <c r="EM369" s="65"/>
      <c r="EN369" s="65"/>
      <c r="EO369" s="65"/>
      <c r="EP369" s="65"/>
      <c r="EQ369" s="65"/>
      <c r="ER369" s="65"/>
      <c r="ES369" s="65"/>
      <c r="ET369" s="65"/>
      <c r="EU369" s="65"/>
      <c r="EV369" s="65"/>
      <c r="EW369" s="65"/>
      <c r="EX369" s="65"/>
      <c r="EY369" s="65"/>
      <c r="EZ369" s="65"/>
      <c r="FA369" s="65"/>
      <c r="FB369" s="65"/>
      <c r="FC369" s="65"/>
      <c r="FD369" s="65"/>
      <c r="FE369" s="65"/>
      <c r="FF369" s="65"/>
      <c r="FG369" s="65"/>
      <c r="FH369" s="65"/>
      <c r="FI369" s="65"/>
      <c r="FJ369" s="65"/>
      <c r="FK369" s="65"/>
      <c r="FL369" s="65"/>
      <c r="FM369" s="65"/>
      <c r="FN369" s="65"/>
      <c r="FO369" s="65"/>
      <c r="FP369" s="65"/>
      <c r="FQ369" s="65"/>
      <c r="FR369" s="65"/>
      <c r="FS369" s="65"/>
    </row>
    <row r="370">
      <c r="A370" t="s">
        <v>154</v>
      </c>
      <c r="B370" t="s">
        <v>106</v>
      </c>
      <c r="C370" t="s">
        <v>138</v>
      </c>
      <c r="D370" t="s">
        <v>100</v>
      </c>
      <c r="E370"/>
      <c r="F370" t="str">
        <f>$A370&amp;IF($C370&lt;&gt;"","|"&amp;$C370,"")&amp;IF($D370&lt;&gt;"","|"&amp;$D370,"")&amp;IF($E370&lt;&gt;"","|"&amp;$E370,"")</f>
      </c>
      <c r="G370" s="65" t="n">
        <v>153</v>
      </c>
      <c r="H370" s="65" t="str">
        <f>SUM($CJ370,$CW370)</f>
      </c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 t="n">
        <v>1</v>
      </c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5" t="str">
        <f>ROUND(SUM($CP370,$CV370),0)</f>
      </c>
      <c r="CG370" s="65" t="str">
        <f>ROUND(MAX($CP370,$CV370),0)</f>
      </c>
      <c r="CH370"/>
      <c r="CI370" s="62"/>
      <c r="CJ370" s="65" t="str">
        <f>IF(SUM($CF370)=0,"",IF(SUM($CF370)=SUM($CG370),SUM($CF370),IF(UPPER($CH370)="MAX",$CG370,IF(UPPER($CH370)="CUSTOM",MIN(MAX(ROUND($CF370+$G370*($CI370),0),$CG370),$CF370),$CF370))))</f>
      </c>
      <c r="CK370" s="65" t="str">
        <f>ROUND(SUMIFS($CW370:$FS370,$CW$14:$FS$14,"*DSD*"),0)</f>
      </c>
      <c r="CL370" s="65" t="str">
        <f>MIN_DSD</f>
      </c>
      <c r="CM370" s="65" t="str">
        <f>COUNTIFS($CW$14:$FS$14,"*DSD*",$CW370:$FS370,"&gt;0")</f>
      </c>
      <c r="CN370"/>
      <c r="CO370" s="62"/>
      <c r="CP370" s="65" t="str">
        <f>IF(SUM($CK370)=0,"",IF(OR(SUM($CK370)=SUM($CL370),AND(SUM($CK370)=ROUND(SUM($G370)*(1-SUM($I370)),0),SUM($CQ370)=0)),SUM($CK370),IF(UPPER($CN370)="MAX",$CL370,IF(UPPER($CN370)="CUSTOM",MIN(MAX(ROUND($CK370+$G370*($CO370),0),$CL370),$CK370),$CK370))))</f>
      </c>
      <c r="CQ370" s="65" t="str">
        <f>ROUND(SUMIFS($CW370:$FS370,$CW$14:$FS$14,"*TA*"),0)</f>
      </c>
      <c r="CR370" s="65" t="str">
        <f>MIN_TA</f>
      </c>
      <c r="CS370" s="65" t="str">
        <f>COUNTIFS($CW$14:$FS$14,"*TA*",$CW370:$FS370,"&gt;0")</f>
      </c>
      <c r="CT370"/>
      <c r="CU370" s="62"/>
      <c r="CV370" s="65" t="str">
        <f>IF(SUM($CQ370)=0,"",IF(OR(SUM($CQ370)=SUM($CR370),AND(SUM($CQ370)=ROUND(SUM($G370)*(1-SUM($I370)),0),SUM($CK370)=0)),SUM($CQ370),IF(UPPER($CT370)="MAX",$CR370,IF(UPPER($CT370)="CUSTOM",MIN(MAX(ROUND($CQ370+$G370*($CU370),0),$CR370),$CQ370),$CQ370))))</f>
      </c>
      <c r="CW370" s="65"/>
      <c r="CX370" s="65"/>
      <c r="CY370" s="65"/>
      <c r="CZ370" s="65"/>
      <c r="DA370" s="65"/>
      <c r="DB370" s="65"/>
      <c r="DC370" s="65"/>
      <c r="DD370" s="65"/>
      <c r="DE370" s="65"/>
      <c r="DF370" s="65"/>
      <c r="DG370" s="65"/>
      <c r="DH370" s="65"/>
      <c r="DI370" s="65"/>
      <c r="DJ370" s="65"/>
      <c r="DK370" s="65"/>
      <c r="DL370" s="65"/>
      <c r="DM370" s="65"/>
      <c r="DN370" s="65"/>
      <c r="DO370" s="65"/>
      <c r="DP370" s="65"/>
      <c r="DQ370" s="65"/>
      <c r="DR370" s="65"/>
      <c r="DS370" s="65"/>
      <c r="DT370" s="65"/>
      <c r="DU370" s="65"/>
      <c r="DV370" s="65"/>
      <c r="DW370" s="65"/>
      <c r="DX370" s="65"/>
      <c r="DY370" s="65"/>
      <c r="DZ370" s="65"/>
      <c r="EA370" s="65"/>
      <c r="EB370" s="65"/>
      <c r="EC370" s="65"/>
      <c r="ED370" s="65"/>
      <c r="EE370" s="65"/>
      <c r="EF370" s="65"/>
      <c r="EG370" s="65"/>
      <c r="EH370" s="65"/>
      <c r="EI370" s="65"/>
      <c r="EJ370" s="65"/>
      <c r="EK370" s="65"/>
      <c r="EL370" s="65"/>
      <c r="EM370" s="65"/>
      <c r="EN370" s="65"/>
      <c r="EO370" s="65"/>
      <c r="EP370" s="65"/>
      <c r="EQ370" s="65"/>
      <c r="ER370" s="65"/>
      <c r="ES370" s="65"/>
      <c r="ET370" s="65"/>
      <c r="EU370" s="65"/>
      <c r="EV370" s="65"/>
      <c r="EW370" s="65"/>
      <c r="EX370" s="65"/>
      <c r="EY370" s="65"/>
      <c r="EZ370" s="65"/>
      <c r="FA370" s="65"/>
      <c r="FB370" s="65"/>
      <c r="FC370" s="65"/>
      <c r="FD370" s="65"/>
      <c r="FE370" s="65"/>
      <c r="FF370" s="65"/>
      <c r="FG370" s="65"/>
      <c r="FH370" s="65"/>
      <c r="FI370" s="65"/>
      <c r="FJ370" s="65"/>
      <c r="FK370" s="65"/>
      <c r="FL370" s="65"/>
      <c r="FM370" s="65"/>
      <c r="FN370" s="65"/>
      <c r="FO370" s="65"/>
      <c r="FP370" s="65"/>
      <c r="FQ370" s="65"/>
      <c r="FR370" s="65"/>
      <c r="FS370" s="65"/>
    </row>
    <row r="371">
      <c r="A371" t="s">
        <v>154</v>
      </c>
      <c r="B371" t="s">
        <v>106</v>
      </c>
      <c r="C371" t="s">
        <v>103</v>
      </c>
      <c r="D371" t="s">
        <v>99</v>
      </c>
      <c r="E371"/>
      <c r="F371" t="str">
        <f>$A371&amp;IF($C371&lt;&gt;"","|"&amp;$C371,"")&amp;IF($D371&lt;&gt;"","|"&amp;$D371,"")&amp;IF($E371&lt;&gt;"","|"&amp;$E371,"")</f>
      </c>
      <c r="G371" s="65" t="n">
        <v>64</v>
      </c>
      <c r="H371" s="65" t="str">
        <f>SUM($CJ371,$CW371)</f>
      </c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 t="n">
        <v>1</v>
      </c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5" t="str">
        <f>ROUND(SUM($CP371,$CV371),0)</f>
      </c>
      <c r="CG371" s="65" t="str">
        <f>ROUND(MAX($CP371,$CV371),0)</f>
      </c>
      <c r="CH371"/>
      <c r="CI371" s="62"/>
      <c r="CJ371" s="65" t="str">
        <f>IF(SUM($CF371)=0,"",IF(SUM($CF371)=SUM($CG371),SUM($CF371),IF(UPPER($CH371)="MAX",$CG371,IF(UPPER($CH371)="CUSTOM",MIN(MAX(ROUND($CF371+$G371*($CI371),0),$CG371),$CF371),$CF371))))</f>
      </c>
      <c r="CK371" s="65" t="str">
        <f>ROUND(SUMIFS($CW371:$FS371,$CW$14:$FS$14,"*DSD*"),0)</f>
      </c>
      <c r="CL371" s="65" t="str">
        <f>MIN_DSD</f>
      </c>
      <c r="CM371" s="65" t="str">
        <f>COUNTIFS($CW$14:$FS$14,"*DSD*",$CW371:$FS371,"&gt;0")</f>
      </c>
      <c r="CN371"/>
      <c r="CO371" s="62"/>
      <c r="CP371" s="65" t="str">
        <f>IF(SUM($CK371)=0,"",IF(OR(SUM($CK371)=SUM($CL371),AND(SUM($CK371)=ROUND(SUM($G371)*(1-SUM($I371)),0),SUM($CQ371)=0)),SUM($CK371),IF(UPPER($CN371)="MAX",$CL371,IF(UPPER($CN371)="CUSTOM",MIN(MAX(ROUND($CK371+$G371*($CO371),0),$CL371),$CK371),$CK371))))</f>
      </c>
      <c r="CQ371" s="65" t="str">
        <f>ROUND(SUMIFS($CW371:$FS371,$CW$14:$FS$14,"*TA*"),0)</f>
      </c>
      <c r="CR371" s="65" t="str">
        <f>MIN_TA</f>
      </c>
      <c r="CS371" s="65" t="str">
        <f>COUNTIFS($CW$14:$FS$14,"*TA*",$CW371:$FS371,"&gt;0")</f>
      </c>
      <c r="CT371"/>
      <c r="CU371" s="62"/>
      <c r="CV371" s="65" t="str">
        <f>IF(SUM($CQ371)=0,"",IF(OR(SUM($CQ371)=SUM($CR371),AND(SUM($CQ371)=ROUND(SUM($G371)*(1-SUM($I371)),0),SUM($CK371)=0)),SUM($CQ371),IF(UPPER($CT371)="MAX",$CR371,IF(UPPER($CT371)="CUSTOM",MIN(MAX(ROUND($CQ371+$G371*($CU371),0),$CR371),$CQ371),$CQ371))))</f>
      </c>
      <c r="CW371" s="65"/>
      <c r="CX371" s="65"/>
      <c r="CY371" s="65"/>
      <c r="CZ371" s="65"/>
      <c r="DA371" s="65"/>
      <c r="DB371" s="65"/>
      <c r="DC371" s="65"/>
      <c r="DD371" s="65"/>
      <c r="DE371" s="65"/>
      <c r="DF371" s="65"/>
      <c r="DG371" s="65"/>
      <c r="DH371" s="65"/>
      <c r="DI371" s="65"/>
      <c r="DJ371" s="65"/>
      <c r="DK371" s="65"/>
      <c r="DL371" s="65"/>
      <c r="DM371" s="65"/>
      <c r="DN371" s="65"/>
      <c r="DO371" s="65"/>
      <c r="DP371" s="65"/>
      <c r="DQ371" s="65"/>
      <c r="DR371" s="65"/>
      <c r="DS371" s="65"/>
      <c r="DT371" s="65"/>
      <c r="DU371" s="65"/>
      <c r="DV371" s="65"/>
      <c r="DW371" s="65"/>
      <c r="DX371" s="65"/>
      <c r="DY371" s="65"/>
      <c r="DZ371" s="65"/>
      <c r="EA371" s="65"/>
      <c r="EB371" s="65"/>
      <c r="EC371" s="65"/>
      <c r="ED371" s="65"/>
      <c r="EE371" s="65"/>
      <c r="EF371" s="65"/>
      <c r="EG371" s="65"/>
      <c r="EH371" s="65"/>
      <c r="EI371" s="65"/>
      <c r="EJ371" s="65"/>
      <c r="EK371" s="65"/>
      <c r="EL371" s="65"/>
      <c r="EM371" s="65"/>
      <c r="EN371" s="65"/>
      <c r="EO371" s="65"/>
      <c r="EP371" s="65"/>
      <c r="EQ371" s="65"/>
      <c r="ER371" s="65"/>
      <c r="ES371" s="65"/>
      <c r="ET371" s="65"/>
      <c r="EU371" s="65"/>
      <c r="EV371" s="65"/>
      <c r="EW371" s="65"/>
      <c r="EX371" s="65"/>
      <c r="EY371" s="65"/>
      <c r="EZ371" s="65"/>
      <c r="FA371" s="65"/>
      <c r="FB371" s="65"/>
      <c r="FC371" s="65"/>
      <c r="FD371" s="65"/>
      <c r="FE371" s="65"/>
      <c r="FF371" s="65"/>
      <c r="FG371" s="65"/>
      <c r="FH371" s="65"/>
      <c r="FI371" s="65"/>
      <c r="FJ371" s="65"/>
      <c r="FK371" s="65"/>
      <c r="FL371" s="65"/>
      <c r="FM371" s="65"/>
      <c r="FN371" s="65"/>
      <c r="FO371" s="65"/>
      <c r="FP371" s="65"/>
      <c r="FQ371" s="65"/>
      <c r="FR371" s="65"/>
      <c r="FS371" s="65"/>
    </row>
    <row r="372">
      <c r="A372" t="s">
        <v>154</v>
      </c>
      <c r="B372" t="s">
        <v>106</v>
      </c>
      <c r="C372" t="s">
        <v>103</v>
      </c>
      <c r="D372" t="s">
        <v>100</v>
      </c>
      <c r="E372"/>
      <c r="F372" t="str">
        <f>$A372&amp;IF($C372&lt;&gt;"","|"&amp;$C372,"")&amp;IF($D372&lt;&gt;"","|"&amp;$D372,"")&amp;IF($E372&lt;&gt;"","|"&amp;$E372,"")</f>
      </c>
      <c r="G372" s="65" t="n">
        <v>101</v>
      </c>
      <c r="H372" s="65" t="str">
        <f>SUM($CJ372,$CW372)</f>
      </c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 t="n">
        <v>1</v>
      </c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5" t="str">
        <f>ROUND(SUM($CP372,$CV372),0)</f>
      </c>
      <c r="CG372" s="65" t="str">
        <f>ROUND(MAX($CP372,$CV372),0)</f>
      </c>
      <c r="CH372"/>
      <c r="CI372" s="62"/>
      <c r="CJ372" s="65" t="str">
        <f>IF(SUM($CF372)=0,"",IF(SUM($CF372)=SUM($CG372),SUM($CF372),IF(UPPER($CH372)="MAX",$CG372,IF(UPPER($CH372)="CUSTOM",MIN(MAX(ROUND($CF372+$G372*($CI372),0),$CG372),$CF372),$CF372))))</f>
      </c>
      <c r="CK372" s="65" t="str">
        <f>ROUND(SUMIFS($CW372:$FS372,$CW$14:$FS$14,"*DSD*"),0)</f>
      </c>
      <c r="CL372" s="65" t="str">
        <f>MIN_DSD</f>
      </c>
      <c r="CM372" s="65" t="str">
        <f>COUNTIFS($CW$14:$FS$14,"*DSD*",$CW372:$FS372,"&gt;0")</f>
      </c>
      <c r="CN372"/>
      <c r="CO372" s="62"/>
      <c r="CP372" s="65" t="str">
        <f>IF(SUM($CK372)=0,"",IF(OR(SUM($CK372)=SUM($CL372),AND(SUM($CK372)=ROUND(SUM($G372)*(1-SUM($I372)),0),SUM($CQ372)=0)),SUM($CK372),IF(UPPER($CN372)="MAX",$CL372,IF(UPPER($CN372)="CUSTOM",MIN(MAX(ROUND($CK372+$G372*($CO372),0),$CL372),$CK372),$CK372))))</f>
      </c>
      <c r="CQ372" s="65" t="str">
        <f>ROUND(SUMIFS($CW372:$FS372,$CW$14:$FS$14,"*TA*"),0)</f>
      </c>
      <c r="CR372" s="65" t="str">
        <f>MIN_TA</f>
      </c>
      <c r="CS372" s="65" t="str">
        <f>COUNTIFS($CW$14:$FS$14,"*TA*",$CW372:$FS372,"&gt;0")</f>
      </c>
      <c r="CT372"/>
      <c r="CU372" s="62"/>
      <c r="CV372" s="65" t="str">
        <f>IF(SUM($CQ372)=0,"",IF(OR(SUM($CQ372)=SUM($CR372),AND(SUM($CQ372)=ROUND(SUM($G372)*(1-SUM($I372)),0),SUM($CK372)=0)),SUM($CQ372),IF(UPPER($CT372)="MAX",$CR372,IF(UPPER($CT372)="CUSTOM",MIN(MAX(ROUND($CQ372+$G372*($CU372),0),$CR372),$CQ372),$CQ372))))</f>
      </c>
      <c r="CW372" s="65"/>
      <c r="CX372" s="65"/>
      <c r="CY372" s="65"/>
      <c r="CZ372" s="65"/>
      <c r="DA372" s="65"/>
      <c r="DB372" s="65"/>
      <c r="DC372" s="65"/>
      <c r="DD372" s="65"/>
      <c r="DE372" s="65"/>
      <c r="DF372" s="65"/>
      <c r="DG372" s="65"/>
      <c r="DH372" s="65"/>
      <c r="DI372" s="65"/>
      <c r="DJ372" s="65"/>
      <c r="DK372" s="65"/>
      <c r="DL372" s="65"/>
      <c r="DM372" s="65"/>
      <c r="DN372" s="65"/>
      <c r="DO372" s="65"/>
      <c r="DP372" s="65"/>
      <c r="DQ372" s="65"/>
      <c r="DR372" s="65"/>
      <c r="DS372" s="65"/>
      <c r="DT372" s="65"/>
      <c r="DU372" s="65"/>
      <c r="DV372" s="65"/>
      <c r="DW372" s="65"/>
      <c r="DX372" s="65"/>
      <c r="DY372" s="65"/>
      <c r="DZ372" s="65"/>
      <c r="EA372" s="65"/>
      <c r="EB372" s="65"/>
      <c r="EC372" s="65"/>
      <c r="ED372" s="65"/>
      <c r="EE372" s="65"/>
      <c r="EF372" s="65"/>
      <c r="EG372" s="65"/>
      <c r="EH372" s="65"/>
      <c r="EI372" s="65"/>
      <c r="EJ372" s="65"/>
      <c r="EK372" s="65"/>
      <c r="EL372" s="65"/>
      <c r="EM372" s="65"/>
      <c r="EN372" s="65"/>
      <c r="EO372" s="65"/>
      <c r="EP372" s="65"/>
      <c r="EQ372" s="65"/>
      <c r="ER372" s="65"/>
      <c r="ES372" s="65"/>
      <c r="ET372" s="65"/>
      <c r="EU372" s="65"/>
      <c r="EV372" s="65"/>
      <c r="EW372" s="65"/>
      <c r="EX372" s="65"/>
      <c r="EY372" s="65"/>
      <c r="EZ372" s="65"/>
      <c r="FA372" s="65"/>
      <c r="FB372" s="65"/>
      <c r="FC372" s="65"/>
      <c r="FD372" s="65"/>
      <c r="FE372" s="65"/>
      <c r="FF372" s="65"/>
      <c r="FG372" s="65"/>
      <c r="FH372" s="65"/>
      <c r="FI372" s="65"/>
      <c r="FJ372" s="65"/>
      <c r="FK372" s="65"/>
      <c r="FL372" s="65"/>
      <c r="FM372" s="65"/>
      <c r="FN372" s="65"/>
      <c r="FO372" s="65"/>
      <c r="FP372" s="65"/>
      <c r="FQ372" s="65"/>
      <c r="FR372" s="65"/>
      <c r="FS372" s="65"/>
    </row>
    <row r="373">
      <c r="A373" t="s">
        <v>154</v>
      </c>
      <c r="B373" t="s">
        <v>106</v>
      </c>
      <c r="C373" t="s">
        <v>139</v>
      </c>
      <c r="D373" t="s">
        <v>99</v>
      </c>
      <c r="E373"/>
      <c r="F373" t="str">
        <f>$A373&amp;IF($C373&lt;&gt;"","|"&amp;$C373,"")&amp;IF($D373&lt;&gt;"","|"&amp;$D373,"")&amp;IF($E373&lt;&gt;"","|"&amp;$E373,"")</f>
      </c>
      <c r="G373" s="65" t="n">
        <v>53</v>
      </c>
      <c r="H373" s="65" t="str">
        <f>SUM($CJ373,$CW373)</f>
      </c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 t="n">
        <v>1</v>
      </c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5" t="str">
        <f>ROUND(SUM($CP373,$CV373),0)</f>
      </c>
      <c r="CG373" s="65" t="str">
        <f>ROUND(MAX($CP373,$CV373),0)</f>
      </c>
      <c r="CH373"/>
      <c r="CI373" s="62"/>
      <c r="CJ373" s="65" t="str">
        <f>IF(SUM($CF373)=0,"",IF(SUM($CF373)=SUM($CG373),SUM($CF373),IF(UPPER($CH373)="MAX",$CG373,IF(UPPER($CH373)="CUSTOM",MIN(MAX(ROUND($CF373+$G373*($CI373),0),$CG373),$CF373),$CF373))))</f>
      </c>
      <c r="CK373" s="65" t="str">
        <f>ROUND(SUMIFS($CW373:$FS373,$CW$14:$FS$14,"*DSD*"),0)</f>
      </c>
      <c r="CL373" s="65" t="str">
        <f>MIN_DSD</f>
      </c>
      <c r="CM373" s="65" t="str">
        <f>COUNTIFS($CW$14:$FS$14,"*DSD*",$CW373:$FS373,"&gt;0")</f>
      </c>
      <c r="CN373"/>
      <c r="CO373" s="62"/>
      <c r="CP373" s="65" t="str">
        <f>IF(SUM($CK373)=0,"",IF(OR(SUM($CK373)=SUM($CL373),AND(SUM($CK373)=ROUND(SUM($G373)*(1-SUM($I373)),0),SUM($CQ373)=0)),SUM($CK373),IF(UPPER($CN373)="MAX",$CL373,IF(UPPER($CN373)="CUSTOM",MIN(MAX(ROUND($CK373+$G373*($CO373),0),$CL373),$CK373),$CK373))))</f>
      </c>
      <c r="CQ373" s="65" t="str">
        <f>ROUND(SUMIFS($CW373:$FS373,$CW$14:$FS$14,"*TA*"),0)</f>
      </c>
      <c r="CR373" s="65" t="str">
        <f>MIN_TA</f>
      </c>
      <c r="CS373" s="65" t="str">
        <f>COUNTIFS($CW$14:$FS$14,"*TA*",$CW373:$FS373,"&gt;0")</f>
      </c>
      <c r="CT373"/>
      <c r="CU373" s="62"/>
      <c r="CV373" s="65" t="str">
        <f>IF(SUM($CQ373)=0,"",IF(OR(SUM($CQ373)=SUM($CR373),AND(SUM($CQ373)=ROUND(SUM($G373)*(1-SUM($I373)),0),SUM($CK373)=0)),SUM($CQ373),IF(UPPER($CT373)="MAX",$CR373,IF(UPPER($CT373)="CUSTOM",MIN(MAX(ROUND($CQ373+$G373*($CU373),0),$CR373),$CQ373),$CQ373))))</f>
      </c>
      <c r="CW373" s="65"/>
      <c r="CX373" s="65"/>
      <c r="CY373" s="65"/>
      <c r="CZ373" s="65"/>
      <c r="DA373" s="65"/>
      <c r="DB373" s="65"/>
      <c r="DC373" s="65"/>
      <c r="DD373" s="65"/>
      <c r="DE373" s="65"/>
      <c r="DF373" s="65"/>
      <c r="DG373" s="65"/>
      <c r="DH373" s="65"/>
      <c r="DI373" s="65"/>
      <c r="DJ373" s="65"/>
      <c r="DK373" s="65"/>
      <c r="DL373" s="65"/>
      <c r="DM373" s="65"/>
      <c r="DN373" s="65"/>
      <c r="DO373" s="65"/>
      <c r="DP373" s="65"/>
      <c r="DQ373" s="65"/>
      <c r="DR373" s="65"/>
      <c r="DS373" s="65"/>
      <c r="DT373" s="65"/>
      <c r="DU373" s="65"/>
      <c r="DV373" s="65"/>
      <c r="DW373" s="65"/>
      <c r="DX373" s="65"/>
      <c r="DY373" s="65"/>
      <c r="DZ373" s="65"/>
      <c r="EA373" s="65"/>
      <c r="EB373" s="65"/>
      <c r="EC373" s="65"/>
      <c r="ED373" s="65"/>
      <c r="EE373" s="65"/>
      <c r="EF373" s="65"/>
      <c r="EG373" s="65"/>
      <c r="EH373" s="65"/>
      <c r="EI373" s="65"/>
      <c r="EJ373" s="65"/>
      <c r="EK373" s="65"/>
      <c r="EL373" s="65"/>
      <c r="EM373" s="65"/>
      <c r="EN373" s="65"/>
      <c r="EO373" s="65"/>
      <c r="EP373" s="65"/>
      <c r="EQ373" s="65"/>
      <c r="ER373" s="65"/>
      <c r="ES373" s="65"/>
      <c r="ET373" s="65"/>
      <c r="EU373" s="65"/>
      <c r="EV373" s="65"/>
      <c r="EW373" s="65"/>
      <c r="EX373" s="65"/>
      <c r="EY373" s="65"/>
      <c r="EZ373" s="65"/>
      <c r="FA373" s="65"/>
      <c r="FB373" s="65"/>
      <c r="FC373" s="65"/>
      <c r="FD373" s="65"/>
      <c r="FE373" s="65"/>
      <c r="FF373" s="65"/>
      <c r="FG373" s="65"/>
      <c r="FH373" s="65"/>
      <c r="FI373" s="65"/>
      <c r="FJ373" s="65"/>
      <c r="FK373" s="65"/>
      <c r="FL373" s="65"/>
      <c r="FM373" s="65"/>
      <c r="FN373" s="65"/>
      <c r="FO373" s="65"/>
      <c r="FP373" s="65"/>
      <c r="FQ373" s="65"/>
      <c r="FR373" s="65"/>
      <c r="FS373" s="65"/>
    </row>
    <row r="374">
      <c r="A374" t="s">
        <v>154</v>
      </c>
      <c r="B374" t="s">
        <v>106</v>
      </c>
      <c r="C374" t="s">
        <v>139</v>
      </c>
      <c r="D374" t="s">
        <v>100</v>
      </c>
      <c r="E374"/>
      <c r="F374" t="str">
        <f>$A374&amp;IF($C374&lt;&gt;"","|"&amp;$C374,"")&amp;IF($D374&lt;&gt;"","|"&amp;$D374,"")&amp;IF($E374&lt;&gt;"","|"&amp;$E374,"")</f>
      </c>
      <c r="G374" s="65" t="n">
        <v>41</v>
      </c>
      <c r="H374" s="65" t="str">
        <f>SUM($CJ374,$CW374)</f>
      </c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 t="n">
        <v>1</v>
      </c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5" t="str">
        <f>ROUND(SUM($CP374,$CV374),0)</f>
      </c>
      <c r="CG374" s="65" t="str">
        <f>ROUND(MAX($CP374,$CV374),0)</f>
      </c>
      <c r="CH374"/>
      <c r="CI374" s="62"/>
      <c r="CJ374" s="65" t="str">
        <f>IF(SUM($CF374)=0,"",IF(SUM($CF374)=SUM($CG374),SUM($CF374),IF(UPPER($CH374)="MAX",$CG374,IF(UPPER($CH374)="CUSTOM",MIN(MAX(ROUND($CF374+$G374*($CI374),0),$CG374),$CF374),$CF374))))</f>
      </c>
      <c r="CK374" s="65" t="str">
        <f>ROUND(SUMIFS($CW374:$FS374,$CW$14:$FS$14,"*DSD*"),0)</f>
      </c>
      <c r="CL374" s="65" t="str">
        <f>MIN_DSD</f>
      </c>
      <c r="CM374" s="65" t="str">
        <f>COUNTIFS($CW$14:$FS$14,"*DSD*",$CW374:$FS374,"&gt;0")</f>
      </c>
      <c r="CN374"/>
      <c r="CO374" s="62"/>
      <c r="CP374" s="65" t="str">
        <f>IF(SUM($CK374)=0,"",IF(OR(SUM($CK374)=SUM($CL374),AND(SUM($CK374)=ROUND(SUM($G374)*(1-SUM($I374)),0),SUM($CQ374)=0)),SUM($CK374),IF(UPPER($CN374)="MAX",$CL374,IF(UPPER($CN374)="CUSTOM",MIN(MAX(ROUND($CK374+$G374*($CO374),0),$CL374),$CK374),$CK374))))</f>
      </c>
      <c r="CQ374" s="65" t="str">
        <f>ROUND(SUMIFS($CW374:$FS374,$CW$14:$FS$14,"*TA*"),0)</f>
      </c>
      <c r="CR374" s="65" t="str">
        <f>MIN_TA</f>
      </c>
      <c r="CS374" s="65" t="str">
        <f>COUNTIFS($CW$14:$FS$14,"*TA*",$CW374:$FS374,"&gt;0")</f>
      </c>
      <c r="CT374"/>
      <c r="CU374" s="62"/>
      <c r="CV374" s="65" t="str">
        <f>IF(SUM($CQ374)=0,"",IF(OR(SUM($CQ374)=SUM($CR374),AND(SUM($CQ374)=ROUND(SUM($G374)*(1-SUM($I374)),0),SUM($CK374)=0)),SUM($CQ374),IF(UPPER($CT374)="MAX",$CR374,IF(UPPER($CT374)="CUSTOM",MIN(MAX(ROUND($CQ374+$G374*($CU374),0),$CR374),$CQ374),$CQ374))))</f>
      </c>
      <c r="CW374" s="65"/>
      <c r="CX374" s="65"/>
      <c r="CY374" s="65"/>
      <c r="CZ374" s="65"/>
      <c r="DA374" s="65"/>
      <c r="DB374" s="65"/>
      <c r="DC374" s="65"/>
      <c r="DD374" s="65"/>
      <c r="DE374" s="65"/>
      <c r="DF374" s="65"/>
      <c r="DG374" s="65"/>
      <c r="DH374" s="65"/>
      <c r="DI374" s="65"/>
      <c r="DJ374" s="65"/>
      <c r="DK374" s="65"/>
      <c r="DL374" s="65"/>
      <c r="DM374" s="65"/>
      <c r="DN374" s="65"/>
      <c r="DO374" s="65"/>
      <c r="DP374" s="65"/>
      <c r="DQ374" s="65"/>
      <c r="DR374" s="65"/>
      <c r="DS374" s="65"/>
      <c r="DT374" s="65"/>
      <c r="DU374" s="65"/>
      <c r="DV374" s="65"/>
      <c r="DW374" s="65"/>
      <c r="DX374" s="65"/>
      <c r="DY374" s="65"/>
      <c r="DZ374" s="65"/>
      <c r="EA374" s="65"/>
      <c r="EB374" s="65"/>
      <c r="EC374" s="65"/>
      <c r="ED374" s="65"/>
      <c r="EE374" s="65"/>
      <c r="EF374" s="65"/>
      <c r="EG374" s="65"/>
      <c r="EH374" s="65"/>
      <c r="EI374" s="65"/>
      <c r="EJ374" s="65"/>
      <c r="EK374" s="65"/>
      <c r="EL374" s="65"/>
      <c r="EM374" s="65"/>
      <c r="EN374" s="65"/>
      <c r="EO374" s="65"/>
      <c r="EP374" s="65"/>
      <c r="EQ374" s="65"/>
      <c r="ER374" s="65"/>
      <c r="ES374" s="65"/>
      <c r="ET374" s="65"/>
      <c r="EU374" s="65"/>
      <c r="EV374" s="65"/>
      <c r="EW374" s="65"/>
      <c r="EX374" s="65"/>
      <c r="EY374" s="65"/>
      <c r="EZ374" s="65"/>
      <c r="FA374" s="65"/>
      <c r="FB374" s="65"/>
      <c r="FC374" s="65"/>
      <c r="FD374" s="65"/>
      <c r="FE374" s="65"/>
      <c r="FF374" s="65"/>
      <c r="FG374" s="65"/>
      <c r="FH374" s="65"/>
      <c r="FI374" s="65"/>
      <c r="FJ374" s="65"/>
      <c r="FK374" s="65"/>
      <c r="FL374" s="65"/>
      <c r="FM374" s="65"/>
      <c r="FN374" s="65"/>
      <c r="FO374" s="65"/>
      <c r="FP374" s="65"/>
      <c r="FQ374" s="65"/>
      <c r="FR374" s="65"/>
      <c r="FS374" s="65"/>
    </row>
    <row r="375">
      <c r="A375" t="s">
        <v>154</v>
      </c>
      <c r="B375" t="s">
        <v>106</v>
      </c>
      <c r="C375" t="s">
        <v>140</v>
      </c>
      <c r="D375" t="s">
        <v>99</v>
      </c>
      <c r="E375"/>
      <c r="F375" t="str">
        <f>$A375&amp;IF($C375&lt;&gt;"","|"&amp;$C375,"")&amp;IF($D375&lt;&gt;"","|"&amp;$D375,"")&amp;IF($E375&lt;&gt;"","|"&amp;$E375,"")</f>
      </c>
      <c r="G375" s="65" t="n">
        <v>32</v>
      </c>
      <c r="H375" s="65" t="str">
        <f>SUM($CJ375,$CW375)</f>
      </c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 t="n">
        <v>1</v>
      </c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5" t="str">
        <f>ROUND(SUM($CP375,$CV375),0)</f>
      </c>
      <c r="CG375" s="65" t="str">
        <f>ROUND(MAX($CP375,$CV375),0)</f>
      </c>
      <c r="CH375"/>
      <c r="CI375" s="62"/>
      <c r="CJ375" s="65" t="str">
        <f>IF(SUM($CF375)=0,"",IF(SUM($CF375)=SUM($CG375),SUM($CF375),IF(UPPER($CH375)="MAX",$CG375,IF(UPPER($CH375)="CUSTOM",MIN(MAX(ROUND($CF375+$G375*($CI375),0),$CG375),$CF375),$CF375))))</f>
      </c>
      <c r="CK375" s="65" t="str">
        <f>ROUND(SUMIFS($CW375:$FS375,$CW$14:$FS$14,"*DSD*"),0)</f>
      </c>
      <c r="CL375" s="65" t="str">
        <f>MIN_DSD</f>
      </c>
      <c r="CM375" s="65" t="str">
        <f>COUNTIFS($CW$14:$FS$14,"*DSD*",$CW375:$FS375,"&gt;0")</f>
      </c>
      <c r="CN375"/>
      <c r="CO375" s="62"/>
      <c r="CP375" s="65" t="str">
        <f>IF(SUM($CK375)=0,"",IF(OR(SUM($CK375)=SUM($CL375),AND(SUM($CK375)=ROUND(SUM($G375)*(1-SUM($I375)),0),SUM($CQ375)=0)),SUM($CK375),IF(UPPER($CN375)="MAX",$CL375,IF(UPPER($CN375)="CUSTOM",MIN(MAX(ROUND($CK375+$G375*($CO375),0),$CL375),$CK375),$CK375))))</f>
      </c>
      <c r="CQ375" s="65" t="str">
        <f>ROUND(SUMIFS($CW375:$FS375,$CW$14:$FS$14,"*TA*"),0)</f>
      </c>
      <c r="CR375" s="65" t="str">
        <f>MIN_TA</f>
      </c>
      <c r="CS375" s="65" t="str">
        <f>COUNTIFS($CW$14:$FS$14,"*TA*",$CW375:$FS375,"&gt;0")</f>
      </c>
      <c r="CT375"/>
      <c r="CU375" s="62"/>
      <c r="CV375" s="65" t="str">
        <f>IF(SUM($CQ375)=0,"",IF(OR(SUM($CQ375)=SUM($CR375),AND(SUM($CQ375)=ROUND(SUM($G375)*(1-SUM($I375)),0),SUM($CK375)=0)),SUM($CQ375),IF(UPPER($CT375)="MAX",$CR375,IF(UPPER($CT375)="CUSTOM",MIN(MAX(ROUND($CQ375+$G375*($CU375),0),$CR375),$CQ375),$CQ375))))</f>
      </c>
      <c r="CW375" s="65"/>
      <c r="CX375" s="65"/>
      <c r="CY375" s="65"/>
      <c r="CZ375" s="65"/>
      <c r="DA375" s="65"/>
      <c r="DB375" s="65"/>
      <c r="DC375" s="65"/>
      <c r="DD375" s="65"/>
      <c r="DE375" s="65"/>
      <c r="DF375" s="65"/>
      <c r="DG375" s="65"/>
      <c r="DH375" s="65"/>
      <c r="DI375" s="65"/>
      <c r="DJ375" s="65"/>
      <c r="DK375" s="65"/>
      <c r="DL375" s="65"/>
      <c r="DM375" s="65"/>
      <c r="DN375" s="65"/>
      <c r="DO375" s="65"/>
      <c r="DP375" s="65"/>
      <c r="DQ375" s="65"/>
      <c r="DR375" s="65"/>
      <c r="DS375" s="65"/>
      <c r="DT375" s="65"/>
      <c r="DU375" s="65"/>
      <c r="DV375" s="65"/>
      <c r="DW375" s="65"/>
      <c r="DX375" s="65"/>
      <c r="DY375" s="65"/>
      <c r="DZ375" s="65"/>
      <c r="EA375" s="65"/>
      <c r="EB375" s="65"/>
      <c r="EC375" s="65"/>
      <c r="ED375" s="65"/>
      <c r="EE375" s="65"/>
      <c r="EF375" s="65"/>
      <c r="EG375" s="65"/>
      <c r="EH375" s="65"/>
      <c r="EI375" s="65"/>
      <c r="EJ375" s="65"/>
      <c r="EK375" s="65"/>
      <c r="EL375" s="65"/>
      <c r="EM375" s="65"/>
      <c r="EN375" s="65"/>
      <c r="EO375" s="65"/>
      <c r="EP375" s="65"/>
      <c r="EQ375" s="65"/>
      <c r="ER375" s="65"/>
      <c r="ES375" s="65"/>
      <c r="ET375" s="65"/>
      <c r="EU375" s="65"/>
      <c r="EV375" s="65"/>
      <c r="EW375" s="65"/>
      <c r="EX375" s="65"/>
      <c r="EY375" s="65"/>
      <c r="EZ375" s="65"/>
      <c r="FA375" s="65"/>
      <c r="FB375" s="65"/>
      <c r="FC375" s="65"/>
      <c r="FD375" s="65"/>
      <c r="FE375" s="65"/>
      <c r="FF375" s="65"/>
      <c r="FG375" s="65"/>
      <c r="FH375" s="65"/>
      <c r="FI375" s="65"/>
      <c r="FJ375" s="65"/>
      <c r="FK375" s="65"/>
      <c r="FL375" s="65"/>
      <c r="FM375" s="65"/>
      <c r="FN375" s="65"/>
      <c r="FO375" s="65"/>
      <c r="FP375" s="65"/>
      <c r="FQ375" s="65"/>
      <c r="FR375" s="65"/>
      <c r="FS375" s="65"/>
    </row>
    <row r="376">
      <c r="A376" t="s">
        <v>154</v>
      </c>
      <c r="B376" t="s">
        <v>106</v>
      </c>
      <c r="C376" t="s">
        <v>140</v>
      </c>
      <c r="D376" t="s">
        <v>100</v>
      </c>
      <c r="E376"/>
      <c r="F376" t="str">
        <f>$A376&amp;IF($C376&lt;&gt;"","|"&amp;$C376,"")&amp;IF($D376&lt;&gt;"","|"&amp;$D376,"")&amp;IF($E376&lt;&gt;"","|"&amp;$E376,"")</f>
      </c>
      <c r="G376" s="65" t="n">
        <v>13</v>
      </c>
      <c r="H376" s="65" t="str">
        <f>SUM($CJ376,$CW376)</f>
      </c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 t="n">
        <v>1</v>
      </c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5" t="str">
        <f>ROUND(SUM($CP376,$CV376),0)</f>
      </c>
      <c r="CG376" s="65" t="str">
        <f>ROUND(MAX($CP376,$CV376),0)</f>
      </c>
      <c r="CH376"/>
      <c r="CI376" s="62"/>
      <c r="CJ376" s="65" t="str">
        <f>IF(SUM($CF376)=0,"",IF(SUM($CF376)=SUM($CG376),SUM($CF376),IF(UPPER($CH376)="MAX",$CG376,IF(UPPER($CH376)="CUSTOM",MIN(MAX(ROUND($CF376+$G376*($CI376),0),$CG376),$CF376),$CF376))))</f>
      </c>
      <c r="CK376" s="65" t="str">
        <f>ROUND(SUMIFS($CW376:$FS376,$CW$14:$FS$14,"*DSD*"),0)</f>
      </c>
      <c r="CL376" s="65" t="str">
        <f>MIN_DSD</f>
      </c>
      <c r="CM376" s="65" t="str">
        <f>COUNTIFS($CW$14:$FS$14,"*DSD*",$CW376:$FS376,"&gt;0")</f>
      </c>
      <c r="CN376"/>
      <c r="CO376" s="62"/>
      <c r="CP376" s="65" t="str">
        <f>IF(SUM($CK376)=0,"",IF(OR(SUM($CK376)=SUM($CL376),AND(SUM($CK376)=ROUND(SUM($G376)*(1-SUM($I376)),0),SUM($CQ376)=0)),SUM($CK376),IF(UPPER($CN376)="MAX",$CL376,IF(UPPER($CN376)="CUSTOM",MIN(MAX(ROUND($CK376+$G376*($CO376),0),$CL376),$CK376),$CK376))))</f>
      </c>
      <c r="CQ376" s="65" t="str">
        <f>ROUND(SUMIFS($CW376:$FS376,$CW$14:$FS$14,"*TA*"),0)</f>
      </c>
      <c r="CR376" s="65" t="str">
        <f>MIN_TA</f>
      </c>
      <c r="CS376" s="65" t="str">
        <f>COUNTIFS($CW$14:$FS$14,"*TA*",$CW376:$FS376,"&gt;0")</f>
      </c>
      <c r="CT376"/>
      <c r="CU376" s="62"/>
      <c r="CV376" s="65" t="str">
        <f>IF(SUM($CQ376)=0,"",IF(OR(SUM($CQ376)=SUM($CR376),AND(SUM($CQ376)=ROUND(SUM($G376)*(1-SUM($I376)),0),SUM($CK376)=0)),SUM($CQ376),IF(UPPER($CT376)="MAX",$CR376,IF(UPPER($CT376)="CUSTOM",MIN(MAX(ROUND($CQ376+$G376*($CU376),0),$CR376),$CQ376),$CQ376))))</f>
      </c>
      <c r="CW376" s="65"/>
      <c r="CX376" s="65"/>
      <c r="CY376" s="65"/>
      <c r="CZ376" s="65"/>
      <c r="DA376" s="65"/>
      <c r="DB376" s="65"/>
      <c r="DC376" s="65"/>
      <c r="DD376" s="65"/>
      <c r="DE376" s="65"/>
      <c r="DF376" s="65"/>
      <c r="DG376" s="65"/>
      <c r="DH376" s="65"/>
      <c r="DI376" s="65"/>
      <c r="DJ376" s="65"/>
      <c r="DK376" s="65"/>
      <c r="DL376" s="65"/>
      <c r="DM376" s="65"/>
      <c r="DN376" s="65"/>
      <c r="DO376" s="65"/>
      <c r="DP376" s="65"/>
      <c r="DQ376" s="65"/>
      <c r="DR376" s="65"/>
      <c r="DS376" s="65"/>
      <c r="DT376" s="65"/>
      <c r="DU376" s="65"/>
      <c r="DV376" s="65"/>
      <c r="DW376" s="65"/>
      <c r="DX376" s="65"/>
      <c r="DY376" s="65"/>
      <c r="DZ376" s="65"/>
      <c r="EA376" s="65"/>
      <c r="EB376" s="65"/>
      <c r="EC376" s="65"/>
      <c r="ED376" s="65"/>
      <c r="EE376" s="65"/>
      <c r="EF376" s="65"/>
      <c r="EG376" s="65"/>
      <c r="EH376" s="65"/>
      <c r="EI376" s="65"/>
      <c r="EJ376" s="65"/>
      <c r="EK376" s="65"/>
      <c r="EL376" s="65"/>
      <c r="EM376" s="65"/>
      <c r="EN376" s="65"/>
      <c r="EO376" s="65"/>
      <c r="EP376" s="65"/>
      <c r="EQ376" s="65"/>
      <c r="ER376" s="65"/>
      <c r="ES376" s="65"/>
      <c r="ET376" s="65"/>
      <c r="EU376" s="65"/>
      <c r="EV376" s="65"/>
      <c r="EW376" s="65"/>
      <c r="EX376" s="65"/>
      <c r="EY376" s="65"/>
      <c r="EZ376" s="65"/>
      <c r="FA376" s="65"/>
      <c r="FB376" s="65"/>
      <c r="FC376" s="65"/>
      <c r="FD376" s="65"/>
      <c r="FE376" s="65"/>
      <c r="FF376" s="65"/>
      <c r="FG376" s="65"/>
      <c r="FH376" s="65"/>
      <c r="FI376" s="65"/>
      <c r="FJ376" s="65"/>
      <c r="FK376" s="65"/>
      <c r="FL376" s="65"/>
      <c r="FM376" s="65"/>
      <c r="FN376" s="65"/>
      <c r="FO376" s="65"/>
      <c r="FP376" s="65"/>
      <c r="FQ376" s="65"/>
      <c r="FR376" s="65"/>
      <c r="FS376" s="65"/>
    </row>
    <row r="377">
      <c r="A377" t="s">
        <v>154</v>
      </c>
      <c r="B377" t="s">
        <v>106</v>
      </c>
      <c r="C377" t="s">
        <v>141</v>
      </c>
      <c r="D377" t="s">
        <v>99</v>
      </c>
      <c r="E377"/>
      <c r="F377" t="str">
        <f>$A377&amp;IF($C377&lt;&gt;"","|"&amp;$C377,"")&amp;IF($D377&lt;&gt;"","|"&amp;$D377,"")&amp;IF($E377&lt;&gt;"","|"&amp;$E377,"")</f>
      </c>
      <c r="G377" s="65" t="n">
        <v>2</v>
      </c>
      <c r="H377" s="65" t="str">
        <f>SUM($CJ377,$CW377)</f>
      </c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 t="n">
        <v>1</v>
      </c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5" t="str">
        <f>ROUND(SUM($CP377,$CV377),0)</f>
      </c>
      <c r="CG377" s="65" t="str">
        <f>ROUND(MAX($CP377,$CV377),0)</f>
      </c>
      <c r="CH377"/>
      <c r="CI377" s="62"/>
      <c r="CJ377" s="65" t="str">
        <f>IF(SUM($CF377)=0,"",IF(SUM($CF377)=SUM($CG377),SUM($CF377),IF(UPPER($CH377)="MAX",$CG377,IF(UPPER($CH377)="CUSTOM",MIN(MAX(ROUND($CF377+$G377*($CI377),0),$CG377),$CF377),$CF377))))</f>
      </c>
      <c r="CK377" s="65" t="str">
        <f>ROUND(SUMIFS($CW377:$FS377,$CW$14:$FS$14,"*DSD*"),0)</f>
      </c>
      <c r="CL377" s="65" t="str">
        <f>MIN_DSD</f>
      </c>
      <c r="CM377" s="65" t="str">
        <f>COUNTIFS($CW$14:$FS$14,"*DSD*",$CW377:$FS377,"&gt;0")</f>
      </c>
      <c r="CN377"/>
      <c r="CO377" s="62"/>
      <c r="CP377" s="65" t="str">
        <f>IF(SUM($CK377)=0,"",IF(OR(SUM($CK377)=SUM($CL377),AND(SUM($CK377)=ROUND(SUM($G377)*(1-SUM($I377)),0),SUM($CQ377)=0)),SUM($CK377),IF(UPPER($CN377)="MAX",$CL377,IF(UPPER($CN377)="CUSTOM",MIN(MAX(ROUND($CK377+$G377*($CO377),0),$CL377),$CK377),$CK377))))</f>
      </c>
      <c r="CQ377" s="65" t="str">
        <f>ROUND(SUMIFS($CW377:$FS377,$CW$14:$FS$14,"*TA*"),0)</f>
      </c>
      <c r="CR377" s="65" t="str">
        <f>MIN_TA</f>
      </c>
      <c r="CS377" s="65" t="str">
        <f>COUNTIFS($CW$14:$FS$14,"*TA*",$CW377:$FS377,"&gt;0")</f>
      </c>
      <c r="CT377"/>
      <c r="CU377" s="62"/>
      <c r="CV377" s="65" t="str">
        <f>IF(SUM($CQ377)=0,"",IF(OR(SUM($CQ377)=SUM($CR377),AND(SUM($CQ377)=ROUND(SUM($G377)*(1-SUM($I377)),0),SUM($CK377)=0)),SUM($CQ377),IF(UPPER($CT377)="MAX",$CR377,IF(UPPER($CT377)="CUSTOM",MIN(MAX(ROUND($CQ377+$G377*($CU377),0),$CR377),$CQ377),$CQ377))))</f>
      </c>
      <c r="CW377" s="65"/>
      <c r="CX377" s="65"/>
      <c r="CY377" s="65"/>
      <c r="CZ377" s="65"/>
      <c r="DA377" s="65"/>
      <c r="DB377" s="65"/>
      <c r="DC377" s="65"/>
      <c r="DD377" s="65"/>
      <c r="DE377" s="65"/>
      <c r="DF377" s="65"/>
      <c r="DG377" s="65"/>
      <c r="DH377" s="65"/>
      <c r="DI377" s="65"/>
      <c r="DJ377" s="65"/>
      <c r="DK377" s="65"/>
      <c r="DL377" s="65"/>
      <c r="DM377" s="65"/>
      <c r="DN377" s="65"/>
      <c r="DO377" s="65"/>
      <c r="DP377" s="65"/>
      <c r="DQ377" s="65"/>
      <c r="DR377" s="65"/>
      <c r="DS377" s="65"/>
      <c r="DT377" s="65"/>
      <c r="DU377" s="65"/>
      <c r="DV377" s="65"/>
      <c r="DW377" s="65"/>
      <c r="DX377" s="65"/>
      <c r="DY377" s="65"/>
      <c r="DZ377" s="65"/>
      <c r="EA377" s="65"/>
      <c r="EB377" s="65"/>
      <c r="EC377" s="65"/>
      <c r="ED377" s="65"/>
      <c r="EE377" s="65"/>
      <c r="EF377" s="65"/>
      <c r="EG377" s="65"/>
      <c r="EH377" s="65"/>
      <c r="EI377" s="65"/>
      <c r="EJ377" s="65"/>
      <c r="EK377" s="65"/>
      <c r="EL377" s="65"/>
      <c r="EM377" s="65"/>
      <c r="EN377" s="65"/>
      <c r="EO377" s="65"/>
      <c r="EP377" s="65"/>
      <c r="EQ377" s="65"/>
      <c r="ER377" s="65"/>
      <c r="ES377" s="65"/>
      <c r="ET377" s="65"/>
      <c r="EU377" s="65"/>
      <c r="EV377" s="65"/>
      <c r="EW377" s="65"/>
      <c r="EX377" s="65"/>
      <c r="EY377" s="65"/>
      <c r="EZ377" s="65"/>
      <c r="FA377" s="65"/>
      <c r="FB377" s="65"/>
      <c r="FC377" s="65"/>
      <c r="FD377" s="65"/>
      <c r="FE377" s="65"/>
      <c r="FF377" s="65"/>
      <c r="FG377" s="65"/>
      <c r="FH377" s="65"/>
      <c r="FI377" s="65"/>
      <c r="FJ377" s="65"/>
      <c r="FK377" s="65"/>
      <c r="FL377" s="65"/>
      <c r="FM377" s="65"/>
      <c r="FN377" s="65"/>
      <c r="FO377" s="65"/>
      <c r="FP377" s="65"/>
      <c r="FQ377" s="65"/>
      <c r="FR377" s="65"/>
      <c r="FS377" s="65"/>
    </row>
    <row r="378">
      <c r="A378" t="s">
        <v>154</v>
      </c>
      <c r="B378" t="s">
        <v>106</v>
      </c>
      <c r="C378" t="s">
        <v>141</v>
      </c>
      <c r="D378" t="s">
        <v>100</v>
      </c>
      <c r="E378"/>
      <c r="F378" t="str">
        <f>$A378&amp;IF($C378&lt;&gt;"","|"&amp;$C378,"")&amp;IF($D378&lt;&gt;"","|"&amp;$D378,"")&amp;IF($E378&lt;&gt;"","|"&amp;$E378,"")</f>
      </c>
      <c r="G378" s="65" t="n">
        <v>1</v>
      </c>
      <c r="H378" s="65" t="str">
        <f>SUM($CJ378,$CW378)</f>
      </c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 t="n">
        <v>1</v>
      </c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5" t="str">
        <f>ROUND(SUM($CP378,$CV378),0)</f>
      </c>
      <c r="CG378" s="65" t="str">
        <f>ROUND(MAX($CP378,$CV378),0)</f>
      </c>
      <c r="CH378"/>
      <c r="CI378" s="62"/>
      <c r="CJ378" s="65" t="str">
        <f>IF(SUM($CF378)=0,"",IF(SUM($CF378)=SUM($CG378),SUM($CF378),IF(UPPER($CH378)="MAX",$CG378,IF(UPPER($CH378)="CUSTOM",MIN(MAX(ROUND($CF378+$G378*($CI378),0),$CG378),$CF378),$CF378))))</f>
      </c>
      <c r="CK378" s="65" t="str">
        <f>ROUND(SUMIFS($CW378:$FS378,$CW$14:$FS$14,"*DSD*"),0)</f>
      </c>
      <c r="CL378" s="65" t="str">
        <f>MIN_DSD</f>
      </c>
      <c r="CM378" s="65" t="str">
        <f>COUNTIFS($CW$14:$FS$14,"*DSD*",$CW378:$FS378,"&gt;0")</f>
      </c>
      <c r="CN378"/>
      <c r="CO378" s="62"/>
      <c r="CP378" s="65" t="str">
        <f>IF(SUM($CK378)=0,"",IF(OR(SUM($CK378)=SUM($CL378),AND(SUM($CK378)=ROUND(SUM($G378)*(1-SUM($I378)),0),SUM($CQ378)=0)),SUM($CK378),IF(UPPER($CN378)="MAX",$CL378,IF(UPPER($CN378)="CUSTOM",MIN(MAX(ROUND($CK378+$G378*($CO378),0),$CL378),$CK378),$CK378))))</f>
      </c>
      <c r="CQ378" s="65" t="str">
        <f>ROUND(SUMIFS($CW378:$FS378,$CW$14:$FS$14,"*TA*"),0)</f>
      </c>
      <c r="CR378" s="65" t="str">
        <f>MIN_TA</f>
      </c>
      <c r="CS378" s="65" t="str">
        <f>COUNTIFS($CW$14:$FS$14,"*TA*",$CW378:$FS378,"&gt;0")</f>
      </c>
      <c r="CT378"/>
      <c r="CU378" s="62"/>
      <c r="CV378" s="65" t="str">
        <f>IF(SUM($CQ378)=0,"",IF(OR(SUM($CQ378)=SUM($CR378),AND(SUM($CQ378)=ROUND(SUM($G378)*(1-SUM($I378)),0),SUM($CK378)=0)),SUM($CQ378),IF(UPPER($CT378)="MAX",$CR378,IF(UPPER($CT378)="CUSTOM",MIN(MAX(ROUND($CQ378+$G378*($CU378),0),$CR378),$CQ378),$CQ378))))</f>
      </c>
      <c r="CW378" s="65"/>
      <c r="CX378" s="65"/>
      <c r="CY378" s="65"/>
      <c r="CZ378" s="65"/>
      <c r="DA378" s="65"/>
      <c r="DB378" s="65"/>
      <c r="DC378" s="65"/>
      <c r="DD378" s="65"/>
      <c r="DE378" s="65"/>
      <c r="DF378" s="65"/>
      <c r="DG378" s="65"/>
      <c r="DH378" s="65"/>
      <c r="DI378" s="65"/>
      <c r="DJ378" s="65"/>
      <c r="DK378" s="65"/>
      <c r="DL378" s="65"/>
      <c r="DM378" s="65"/>
      <c r="DN378" s="65"/>
      <c r="DO378" s="65"/>
      <c r="DP378" s="65"/>
      <c r="DQ378" s="65"/>
      <c r="DR378" s="65"/>
      <c r="DS378" s="65"/>
      <c r="DT378" s="65"/>
      <c r="DU378" s="65"/>
      <c r="DV378" s="65"/>
      <c r="DW378" s="65"/>
      <c r="DX378" s="65"/>
      <c r="DY378" s="65"/>
      <c r="DZ378" s="65"/>
      <c r="EA378" s="65"/>
      <c r="EB378" s="65"/>
      <c r="EC378" s="65"/>
      <c r="ED378" s="65"/>
      <c r="EE378" s="65"/>
      <c r="EF378" s="65"/>
      <c r="EG378" s="65"/>
      <c r="EH378" s="65"/>
      <c r="EI378" s="65"/>
      <c r="EJ378" s="65"/>
      <c r="EK378" s="65"/>
      <c r="EL378" s="65"/>
      <c r="EM378" s="65"/>
      <c r="EN378" s="65"/>
      <c r="EO378" s="65"/>
      <c r="EP378" s="65"/>
      <c r="EQ378" s="65"/>
      <c r="ER378" s="65"/>
      <c r="ES378" s="65"/>
      <c r="ET378" s="65"/>
      <c r="EU378" s="65"/>
      <c r="EV378" s="65"/>
      <c r="EW378" s="65"/>
      <c r="EX378" s="65"/>
      <c r="EY378" s="65"/>
      <c r="EZ378" s="65"/>
      <c r="FA378" s="65"/>
      <c r="FB378" s="65"/>
      <c r="FC378" s="65"/>
      <c r="FD378" s="65"/>
      <c r="FE378" s="65"/>
      <c r="FF378" s="65"/>
      <c r="FG378" s="65"/>
      <c r="FH378" s="65"/>
      <c r="FI378" s="65"/>
      <c r="FJ378" s="65"/>
      <c r="FK378" s="65"/>
      <c r="FL378" s="65"/>
      <c r="FM378" s="65"/>
      <c r="FN378" s="65"/>
      <c r="FO378" s="65"/>
      <c r="FP378" s="65"/>
      <c r="FQ378" s="65"/>
      <c r="FR378" s="65"/>
      <c r="FS378" s="65"/>
    </row>
    <row r="379">
      <c r="A379" t="s">
        <v>154</v>
      </c>
      <c r="B379" t="s">
        <v>106</v>
      </c>
      <c r="C379" t="s">
        <v>123</v>
      </c>
      <c r="D379" t="s">
        <v>99</v>
      </c>
      <c r="E379"/>
      <c r="F379" t="str">
        <f>$A379&amp;IF($C379&lt;&gt;"","|"&amp;$C379,"")&amp;IF($D379&lt;&gt;"","|"&amp;$D379,"")&amp;IF($E379&lt;&gt;"","|"&amp;$E379,"")</f>
      </c>
      <c r="G379" s="65" t="n">
        <v>4</v>
      </c>
      <c r="H379" s="65" t="str">
        <f>SUM($CJ379,$CW379)</f>
      </c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 t="n">
        <v>1</v>
      </c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5" t="str">
        <f>ROUND(SUM($CP379,$CV379),0)</f>
      </c>
      <c r="CG379" s="65" t="str">
        <f>ROUND(MAX($CP379,$CV379),0)</f>
      </c>
      <c r="CH379"/>
      <c r="CI379" s="62"/>
      <c r="CJ379" s="65" t="str">
        <f>IF(SUM($CF379)=0,"",IF(SUM($CF379)=SUM($CG379),SUM($CF379),IF(UPPER($CH379)="MAX",$CG379,IF(UPPER($CH379)="CUSTOM",MIN(MAX(ROUND($CF379+$G379*($CI379),0),$CG379),$CF379),$CF379))))</f>
      </c>
      <c r="CK379" s="65" t="str">
        <f>ROUND(SUMIFS($CW379:$FS379,$CW$14:$FS$14,"*DSD*"),0)</f>
      </c>
      <c r="CL379" s="65" t="str">
        <f>MIN_DSD</f>
      </c>
      <c r="CM379" s="65" t="str">
        <f>COUNTIFS($CW$14:$FS$14,"*DSD*",$CW379:$FS379,"&gt;0")</f>
      </c>
      <c r="CN379"/>
      <c r="CO379" s="62"/>
      <c r="CP379" s="65" t="str">
        <f>IF(SUM($CK379)=0,"",IF(OR(SUM($CK379)=SUM($CL379),AND(SUM($CK379)=ROUND(SUM($G379)*(1-SUM($I379)),0),SUM($CQ379)=0)),SUM($CK379),IF(UPPER($CN379)="MAX",$CL379,IF(UPPER($CN379)="CUSTOM",MIN(MAX(ROUND($CK379+$G379*($CO379),0),$CL379),$CK379),$CK379))))</f>
      </c>
      <c r="CQ379" s="65" t="str">
        <f>ROUND(SUMIFS($CW379:$FS379,$CW$14:$FS$14,"*TA*"),0)</f>
      </c>
      <c r="CR379" s="65" t="str">
        <f>MIN_TA</f>
      </c>
      <c r="CS379" s="65" t="str">
        <f>COUNTIFS($CW$14:$FS$14,"*TA*",$CW379:$FS379,"&gt;0")</f>
      </c>
      <c r="CT379"/>
      <c r="CU379" s="62"/>
      <c r="CV379" s="65" t="str">
        <f>IF(SUM($CQ379)=0,"",IF(OR(SUM($CQ379)=SUM($CR379),AND(SUM($CQ379)=ROUND(SUM($G379)*(1-SUM($I379)),0),SUM($CK379)=0)),SUM($CQ379),IF(UPPER($CT379)="MAX",$CR379,IF(UPPER($CT379)="CUSTOM",MIN(MAX(ROUND($CQ379+$G379*($CU379),0),$CR379),$CQ379),$CQ379))))</f>
      </c>
      <c r="CW379" s="65"/>
      <c r="CX379" s="65"/>
      <c r="CY379" s="65"/>
      <c r="CZ379" s="65"/>
      <c r="DA379" s="65"/>
      <c r="DB379" s="65"/>
      <c r="DC379" s="65"/>
      <c r="DD379" s="65"/>
      <c r="DE379" s="65"/>
      <c r="DF379" s="65"/>
      <c r="DG379" s="65"/>
      <c r="DH379" s="65"/>
      <c r="DI379" s="65"/>
      <c r="DJ379" s="65"/>
      <c r="DK379" s="65"/>
      <c r="DL379" s="65"/>
      <c r="DM379" s="65"/>
      <c r="DN379" s="65"/>
      <c r="DO379" s="65"/>
      <c r="DP379" s="65"/>
      <c r="DQ379" s="65"/>
      <c r="DR379" s="65"/>
      <c r="DS379" s="65"/>
      <c r="DT379" s="65"/>
      <c r="DU379" s="65"/>
      <c r="DV379" s="65"/>
      <c r="DW379" s="65"/>
      <c r="DX379" s="65"/>
      <c r="DY379" s="65"/>
      <c r="DZ379" s="65"/>
      <c r="EA379" s="65"/>
      <c r="EB379" s="65"/>
      <c r="EC379" s="65"/>
      <c r="ED379" s="65"/>
      <c r="EE379" s="65"/>
      <c r="EF379" s="65"/>
      <c r="EG379" s="65"/>
      <c r="EH379" s="65"/>
      <c r="EI379" s="65"/>
      <c r="EJ379" s="65"/>
      <c r="EK379" s="65"/>
      <c r="EL379" s="65"/>
      <c r="EM379" s="65"/>
      <c r="EN379" s="65"/>
      <c r="EO379" s="65"/>
      <c r="EP379" s="65"/>
      <c r="EQ379" s="65"/>
      <c r="ER379" s="65"/>
      <c r="ES379" s="65"/>
      <c r="ET379" s="65"/>
      <c r="EU379" s="65"/>
      <c r="EV379" s="65"/>
      <c r="EW379" s="65"/>
      <c r="EX379" s="65"/>
      <c r="EY379" s="65"/>
      <c r="EZ379" s="65"/>
      <c r="FA379" s="65"/>
      <c r="FB379" s="65"/>
      <c r="FC379" s="65"/>
      <c r="FD379" s="65"/>
      <c r="FE379" s="65"/>
      <c r="FF379" s="65"/>
      <c r="FG379" s="65"/>
      <c r="FH379" s="65"/>
      <c r="FI379" s="65"/>
      <c r="FJ379" s="65"/>
      <c r="FK379" s="65"/>
      <c r="FL379" s="65"/>
      <c r="FM379" s="65"/>
      <c r="FN379" s="65"/>
      <c r="FO379" s="65"/>
      <c r="FP379" s="65"/>
      <c r="FQ379" s="65"/>
      <c r="FR379" s="65"/>
      <c r="FS379" s="65"/>
    </row>
    <row r="380">
      <c r="A380" t="s">
        <v>154</v>
      </c>
      <c r="B380" t="s">
        <v>106</v>
      </c>
      <c r="C380" t="s">
        <v>123</v>
      </c>
      <c r="D380" t="s">
        <v>100</v>
      </c>
      <c r="E380"/>
      <c r="F380" t="str">
        <f>$A380&amp;IF($C380&lt;&gt;"","|"&amp;$C380,"")&amp;IF($D380&lt;&gt;"","|"&amp;$D380,"")&amp;IF($E380&lt;&gt;"","|"&amp;$E380,"")</f>
      </c>
      <c r="G380" s="65" t="n">
        <v>15</v>
      </c>
      <c r="H380" s="65" t="str">
        <f>SUM($CJ380,$CW380)</f>
      </c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 t="n">
        <v>1</v>
      </c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5" t="str">
        <f>ROUND(SUM($CP380,$CV380),0)</f>
      </c>
      <c r="CG380" s="65" t="str">
        <f>ROUND(MAX($CP380,$CV380),0)</f>
      </c>
      <c r="CH380"/>
      <c r="CI380" s="62"/>
      <c r="CJ380" s="65" t="str">
        <f>IF(SUM($CF380)=0,"",IF(SUM($CF380)=SUM($CG380),SUM($CF380),IF(UPPER($CH380)="MAX",$CG380,IF(UPPER($CH380)="CUSTOM",MIN(MAX(ROUND($CF380+$G380*($CI380),0),$CG380),$CF380),$CF380))))</f>
      </c>
      <c r="CK380" s="65" t="str">
        <f>ROUND(SUMIFS($CW380:$FS380,$CW$14:$FS$14,"*DSD*"),0)</f>
      </c>
      <c r="CL380" s="65" t="str">
        <f>MIN_DSD</f>
      </c>
      <c r="CM380" s="65" t="str">
        <f>COUNTIFS($CW$14:$FS$14,"*DSD*",$CW380:$FS380,"&gt;0")</f>
      </c>
      <c r="CN380"/>
      <c r="CO380" s="62"/>
      <c r="CP380" s="65" t="str">
        <f>IF(SUM($CK380)=0,"",IF(OR(SUM($CK380)=SUM($CL380),AND(SUM($CK380)=ROUND(SUM($G380)*(1-SUM($I380)),0),SUM($CQ380)=0)),SUM($CK380),IF(UPPER($CN380)="MAX",$CL380,IF(UPPER($CN380)="CUSTOM",MIN(MAX(ROUND($CK380+$G380*($CO380),0),$CL380),$CK380),$CK380))))</f>
      </c>
      <c r="CQ380" s="65" t="str">
        <f>ROUND(SUMIFS($CW380:$FS380,$CW$14:$FS$14,"*TA*"),0)</f>
      </c>
      <c r="CR380" s="65" t="str">
        <f>MIN_TA</f>
      </c>
      <c r="CS380" s="65" t="str">
        <f>COUNTIFS($CW$14:$FS$14,"*TA*",$CW380:$FS380,"&gt;0")</f>
      </c>
      <c r="CT380"/>
      <c r="CU380" s="62"/>
      <c r="CV380" s="65" t="str">
        <f>IF(SUM($CQ380)=0,"",IF(OR(SUM($CQ380)=SUM($CR380),AND(SUM($CQ380)=ROUND(SUM($G380)*(1-SUM($I380)),0),SUM($CK380)=0)),SUM($CQ380),IF(UPPER($CT380)="MAX",$CR380,IF(UPPER($CT380)="CUSTOM",MIN(MAX(ROUND($CQ380+$G380*($CU380),0),$CR380),$CQ380),$CQ380))))</f>
      </c>
      <c r="CW380" s="65"/>
      <c r="CX380" s="65"/>
      <c r="CY380" s="65"/>
      <c r="CZ380" s="65"/>
      <c r="DA380" s="65"/>
      <c r="DB380" s="65"/>
      <c r="DC380" s="65"/>
      <c r="DD380" s="65"/>
      <c r="DE380" s="65"/>
      <c r="DF380" s="65"/>
      <c r="DG380" s="65"/>
      <c r="DH380" s="65"/>
      <c r="DI380" s="65"/>
      <c r="DJ380" s="65"/>
      <c r="DK380" s="65"/>
      <c r="DL380" s="65"/>
      <c r="DM380" s="65"/>
      <c r="DN380" s="65"/>
      <c r="DO380" s="65"/>
      <c r="DP380" s="65"/>
      <c r="DQ380" s="65"/>
      <c r="DR380" s="65"/>
      <c r="DS380" s="65"/>
      <c r="DT380" s="65"/>
      <c r="DU380" s="65"/>
      <c r="DV380" s="65"/>
      <c r="DW380" s="65"/>
      <c r="DX380" s="65"/>
      <c r="DY380" s="65"/>
      <c r="DZ380" s="65"/>
      <c r="EA380" s="65"/>
      <c r="EB380" s="65"/>
      <c r="EC380" s="65"/>
      <c r="ED380" s="65"/>
      <c r="EE380" s="65"/>
      <c r="EF380" s="65"/>
      <c r="EG380" s="65"/>
      <c r="EH380" s="65"/>
      <c r="EI380" s="65"/>
      <c r="EJ380" s="65"/>
      <c r="EK380" s="65"/>
      <c r="EL380" s="65"/>
      <c r="EM380" s="65"/>
      <c r="EN380" s="65"/>
      <c r="EO380" s="65"/>
      <c r="EP380" s="65"/>
      <c r="EQ380" s="65"/>
      <c r="ER380" s="65"/>
      <c r="ES380" s="65"/>
      <c r="ET380" s="65"/>
      <c r="EU380" s="65"/>
      <c r="EV380" s="65"/>
      <c r="EW380" s="65"/>
      <c r="EX380" s="65"/>
      <c r="EY380" s="65"/>
      <c r="EZ380" s="65"/>
      <c r="FA380" s="65"/>
      <c r="FB380" s="65"/>
      <c r="FC380" s="65"/>
      <c r="FD380" s="65"/>
      <c r="FE380" s="65"/>
      <c r="FF380" s="65"/>
      <c r="FG380" s="65"/>
      <c r="FH380" s="65"/>
      <c r="FI380" s="65"/>
      <c r="FJ380" s="65"/>
      <c r="FK380" s="65"/>
      <c r="FL380" s="65"/>
      <c r="FM380" s="65"/>
      <c r="FN380" s="65"/>
      <c r="FO380" s="65"/>
      <c r="FP380" s="65"/>
      <c r="FQ380" s="65"/>
      <c r="FR380" s="65"/>
      <c r="FS380" s="65"/>
    </row>
    <row r="381">
      <c r="A381" t="s">
        <v>154</v>
      </c>
      <c r="B381" t="s">
        <v>155</v>
      </c>
      <c r="C381"/>
      <c r="D381"/>
      <c r="E381"/>
      <c r="F381" t="str">
        <f>$A381&amp;IF($C381&lt;&gt;"","|"&amp;$C381,"")&amp;IF($D381&lt;&gt;"","|"&amp;$D381,"")&amp;IF($E381&lt;&gt;"","|"&amp;$E381,"")</f>
      </c>
      <c r="G381" s="65" t="n">
        <v>1</v>
      </c>
      <c r="H381" s="65" t="str">
        <f>SUM($CJ381,$CW381)</f>
      </c>
      <c r="I381" s="62"/>
      <c r="J381" s="62"/>
      <c r="K381" s="62" t="n">
        <v>0.55952380952381</v>
      </c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 t="n">
        <v>0.0595238095238095</v>
      </c>
      <c r="AD381" s="62"/>
      <c r="AE381" s="62" t="n">
        <v>0.0793650793650794</v>
      </c>
      <c r="AF381" s="62" t="n">
        <v>0.301587301587302</v>
      </c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5" t="str">
        <f>ROUND(SUM($CP381,$CV381),0)</f>
      </c>
      <c r="CG381" s="65" t="str">
        <f>ROUND(MAX($CP381,$CV381),0)</f>
      </c>
      <c r="CH381" t="s">
        <v>54</v>
      </c>
      <c r="CI381" s="62"/>
      <c r="CJ381" s="65" t="str">
        <f>IF(SUM($CF381)=0,"",IF(SUM($CF381)=SUM($CG381),SUM($CF381),IF(UPPER($CH381)="MAX",$CG381,IF(UPPER($CH381)="CUSTOM",MIN(MAX(ROUND($CF381+$G381*($CI381),0),$CG381),$CF381),$CF381))))</f>
      </c>
      <c r="CK381" s="65" t="str">
        <f>ROUND(SUMIFS($CW381:$FS381,$CW$14:$FS$14,"*DSD*"),0)</f>
      </c>
      <c r="CL381" s="65" t="str">
        <f>MIN_DSD</f>
      </c>
      <c r="CM381" s="65" t="str">
        <f>COUNTIFS($CW$14:$FS$14,"*DSD*",$CW381:$FS381,"&gt;0")</f>
      </c>
      <c r="CN381" t="s">
        <v>54</v>
      </c>
      <c r="CO381" s="62"/>
      <c r="CP381" s="65" t="str">
        <f>IF(SUM($CK381)=0,"",IF(OR(SUM($CK381)=SUM($CL381),AND(SUM($CK381)=ROUND(SUM($G381)*(1-SUM($I381)),0),SUM($CQ381)=0)),SUM($CK381),IF(UPPER($CN381)="MAX",$CL381,IF(UPPER($CN381)="CUSTOM",MIN(MAX(ROUND($CK381+$G381*($CO381),0),$CL381),$CK381),$CK381))))</f>
      </c>
      <c r="CQ381" s="65" t="str">
        <f>ROUND(SUMIFS($CW381:$FS381,$CW$14:$FS$14,"*TA*"),0)</f>
      </c>
      <c r="CR381" s="65" t="str">
        <f>MIN_TA</f>
      </c>
      <c r="CS381" s="65" t="str">
        <f>COUNTIFS($CW$14:$FS$14,"*TA*",$CW381:$FS381,"&gt;0")</f>
      </c>
      <c r="CT381"/>
      <c r="CU381" s="62"/>
      <c r="CV381" s="65" t="str">
        <f>IF(SUM($CQ381)=0,"",IF(OR(SUM($CQ381)=SUM($CR381),AND(SUM($CQ381)=ROUND(SUM($G381)*(1-SUM($I381)),0),SUM($CK381)=0)),SUM($CQ381),IF(UPPER($CT381)="MAX",$CR381,IF(UPPER($CT381)="CUSTOM",MIN(MAX(ROUND($CQ381+$G381*($CU381),0),$CR381),$CQ381),$CQ381))))</f>
      </c>
      <c r="CW381" s="65"/>
      <c r="CX381" s="65"/>
      <c r="CY381" s="65"/>
      <c r="CZ381" s="65"/>
      <c r="DA381" s="65"/>
      <c r="DB381" s="65"/>
      <c r="DC381" s="65"/>
      <c r="DD381" s="65"/>
      <c r="DE381" s="65"/>
      <c r="DF381" s="65"/>
      <c r="DG381" s="65"/>
      <c r="DH381" s="65"/>
      <c r="DI381" s="65"/>
      <c r="DJ381" s="65"/>
      <c r="DK381" s="65"/>
      <c r="DL381" s="65"/>
      <c r="DM381" s="65"/>
      <c r="DN381" s="65"/>
      <c r="DO381" s="65"/>
      <c r="DP381" s="65"/>
      <c r="DQ381" s="65"/>
      <c r="DR381" s="65"/>
      <c r="DS381" s="65"/>
      <c r="DT381" s="65"/>
      <c r="DU381" s="65"/>
      <c r="DV381" s="65"/>
      <c r="DW381" s="65"/>
      <c r="DX381" s="65"/>
      <c r="DY381" s="65"/>
      <c r="DZ381" s="65"/>
      <c r="EA381" s="65"/>
      <c r="EB381" s="65"/>
      <c r="EC381" s="65"/>
      <c r="ED381" s="65"/>
      <c r="EE381" s="65"/>
      <c r="EF381" s="65"/>
      <c r="EG381" s="65"/>
      <c r="EH381" s="65"/>
      <c r="EI381" s="65"/>
      <c r="EJ381" s="65"/>
      <c r="EK381" s="65"/>
      <c r="EL381" s="65"/>
      <c r="EM381" s="65"/>
      <c r="EN381" s="65"/>
      <c r="EO381" s="65"/>
      <c r="EP381" s="65"/>
      <c r="EQ381" s="65"/>
      <c r="ER381" s="65"/>
      <c r="ES381" s="65"/>
      <c r="ET381" s="65"/>
      <c r="EU381" s="65"/>
      <c r="EV381" s="65"/>
      <c r="EW381" s="65"/>
      <c r="EX381" s="65"/>
      <c r="EY381" s="65"/>
      <c r="EZ381" s="65"/>
      <c r="FA381" s="65"/>
      <c r="FB381" s="65"/>
      <c r="FC381" s="65"/>
      <c r="FD381" s="65"/>
      <c r="FE381" s="65"/>
      <c r="FF381" s="65"/>
      <c r="FG381" s="65"/>
      <c r="FH381" s="65"/>
      <c r="FI381" s="65"/>
      <c r="FJ381" s="65"/>
      <c r="FK381" s="65"/>
      <c r="FL381" s="65"/>
      <c r="FM381" s="65"/>
      <c r="FN381" s="65"/>
      <c r="FO381" s="65"/>
      <c r="FP381" s="65"/>
      <c r="FQ381" s="65"/>
      <c r="FR381" s="65"/>
      <c r="FS381" s="65"/>
    </row>
    <row r="382">
      <c r="A382" t="s">
        <v>154</v>
      </c>
      <c r="B382" t="s">
        <v>108</v>
      </c>
      <c r="C382"/>
      <c r="D382"/>
      <c r="E382"/>
      <c r="F382" t="str">
        <f>$A382&amp;IF($C382&lt;&gt;"","|"&amp;$C382,"")&amp;IF($D382&lt;&gt;"","|"&amp;$D382,"")&amp;IF($E382&lt;&gt;"","|"&amp;$E382,"")</f>
      </c>
      <c r="G382" s="65" t="n">
        <v>13</v>
      </c>
      <c r="H382" s="65" t="str">
        <f>SUM($CJ382,$CW382)</f>
      </c>
      <c r="I382" s="62"/>
      <c r="J382" s="62"/>
      <c r="K382" s="62" t="n">
        <v>0.559933291640609</v>
      </c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 t="n">
        <v>0.0600375234521576</v>
      </c>
      <c r="AD382" s="62"/>
      <c r="AE382" s="62" t="n">
        <v>0.0800500312695435</v>
      </c>
      <c r="AF382" s="62" t="n">
        <v>0.29997915363769</v>
      </c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5" t="str">
        <f>ROUND(SUM($CP382,$CV382),0)</f>
      </c>
      <c r="CG382" s="65" t="str">
        <f>ROUND(MAX($CP382,$CV382),0)</f>
      </c>
      <c r="CH382" t="s">
        <v>54</v>
      </c>
      <c r="CI382" s="62"/>
      <c r="CJ382" s="65" t="str">
        <f>IF(SUM($CF382)=0,"",IF(SUM($CF382)=SUM($CG382),SUM($CF382),IF(UPPER($CH382)="MAX",$CG382,IF(UPPER($CH382)="CUSTOM",MIN(MAX(ROUND($CF382+$G382*($CI382),0),$CG382),$CF382),$CF382))))</f>
      </c>
      <c r="CK382" s="65" t="str">
        <f>ROUND(SUMIFS($CW382:$FS382,$CW$14:$FS$14,"*DSD*"),0)</f>
      </c>
      <c r="CL382" s="65" t="str">
        <f>MIN_DSD</f>
      </c>
      <c r="CM382" s="65" t="str">
        <f>COUNTIFS($CW$14:$FS$14,"*DSD*",$CW382:$FS382,"&gt;0")</f>
      </c>
      <c r="CN382" t="s">
        <v>54</v>
      </c>
      <c r="CO382" s="62"/>
      <c r="CP382" s="65" t="str">
        <f>IF(SUM($CK382)=0,"",IF(OR(SUM($CK382)=SUM($CL382),AND(SUM($CK382)=ROUND(SUM($G382)*(1-SUM($I382)),0),SUM($CQ382)=0)),SUM($CK382),IF(UPPER($CN382)="MAX",$CL382,IF(UPPER($CN382)="CUSTOM",MIN(MAX(ROUND($CK382+$G382*($CO382),0),$CL382),$CK382),$CK382))))</f>
      </c>
      <c r="CQ382" s="65" t="str">
        <f>ROUND(SUMIFS($CW382:$FS382,$CW$14:$FS$14,"*TA*"),0)</f>
      </c>
      <c r="CR382" s="65" t="str">
        <f>MIN_TA</f>
      </c>
      <c r="CS382" s="65" t="str">
        <f>COUNTIFS($CW$14:$FS$14,"*TA*",$CW382:$FS382,"&gt;0")</f>
      </c>
      <c r="CT382"/>
      <c r="CU382" s="62"/>
      <c r="CV382" s="65" t="str">
        <f>IF(SUM($CQ382)=0,"",IF(OR(SUM($CQ382)=SUM($CR382),AND(SUM($CQ382)=ROUND(SUM($G382)*(1-SUM($I382)),0),SUM($CK382)=0)),SUM($CQ382),IF(UPPER($CT382)="MAX",$CR382,IF(UPPER($CT382)="CUSTOM",MIN(MAX(ROUND($CQ382+$G382*($CU382),0),$CR382),$CQ382),$CQ382))))</f>
      </c>
      <c r="CW382" s="65"/>
      <c r="CX382" s="65"/>
      <c r="CY382" s="65"/>
      <c r="CZ382" s="65"/>
      <c r="DA382" s="65"/>
      <c r="DB382" s="65"/>
      <c r="DC382" s="65"/>
      <c r="DD382" s="65"/>
      <c r="DE382" s="65"/>
      <c r="DF382" s="65"/>
      <c r="DG382" s="65"/>
      <c r="DH382" s="65"/>
      <c r="DI382" s="65"/>
      <c r="DJ382" s="65"/>
      <c r="DK382" s="65"/>
      <c r="DL382" s="65"/>
      <c r="DM382" s="65"/>
      <c r="DN382" s="65"/>
      <c r="DO382" s="65"/>
      <c r="DP382" s="65"/>
      <c r="DQ382" s="65"/>
      <c r="DR382" s="65"/>
      <c r="DS382" s="65"/>
      <c r="DT382" s="65"/>
      <c r="DU382" s="65"/>
      <c r="DV382" s="65"/>
      <c r="DW382" s="65"/>
      <c r="DX382" s="65"/>
      <c r="DY382" s="65"/>
      <c r="DZ382" s="65"/>
      <c r="EA382" s="65"/>
      <c r="EB382" s="65"/>
      <c r="EC382" s="65"/>
      <c r="ED382" s="65"/>
      <c r="EE382" s="65"/>
      <c r="EF382" s="65"/>
      <c r="EG382" s="65"/>
      <c r="EH382" s="65"/>
      <c r="EI382" s="65"/>
      <c r="EJ382" s="65"/>
      <c r="EK382" s="65"/>
      <c r="EL382" s="65"/>
      <c r="EM382" s="65"/>
      <c r="EN382" s="65"/>
      <c r="EO382" s="65"/>
      <c r="EP382" s="65"/>
      <c r="EQ382" s="65"/>
      <c r="ER382" s="65"/>
      <c r="ES382" s="65"/>
      <c r="ET382" s="65"/>
      <c r="EU382" s="65"/>
      <c r="EV382" s="65"/>
      <c r="EW382" s="65"/>
      <c r="EX382" s="65"/>
      <c r="EY382" s="65"/>
      <c r="EZ382" s="65"/>
      <c r="FA382" s="65"/>
      <c r="FB382" s="65"/>
      <c r="FC382" s="65"/>
      <c r="FD382" s="65"/>
      <c r="FE382" s="65"/>
      <c r="FF382" s="65"/>
      <c r="FG382" s="65"/>
      <c r="FH382" s="65"/>
      <c r="FI382" s="65"/>
      <c r="FJ382" s="65"/>
      <c r="FK382" s="65"/>
      <c r="FL382" s="65"/>
      <c r="FM382" s="65"/>
      <c r="FN382" s="65"/>
      <c r="FO382" s="65"/>
      <c r="FP382" s="65"/>
      <c r="FQ382" s="65"/>
      <c r="FR382" s="65"/>
      <c r="FS382" s="65"/>
    </row>
    <row r="383">
      <c r="A383" t="s">
        <v>154</v>
      </c>
      <c r="B383" t="s">
        <v>109</v>
      </c>
      <c r="C383" t="s">
        <v>103</v>
      </c>
      <c r="D383" t="s">
        <v>99</v>
      </c>
      <c r="E383"/>
      <c r="F383" t="str">
        <f>$A383&amp;IF($C383&lt;&gt;"","|"&amp;$C383,"")&amp;IF($D383&lt;&gt;"","|"&amp;$D383,"")&amp;IF($E383&lt;&gt;"","|"&amp;$E383,"")</f>
      </c>
      <c r="G383" s="65" t="n">
        <v>19</v>
      </c>
      <c r="H383" s="65" t="str">
        <f>SUM($CJ383,$CW383)</f>
      </c>
      <c r="I383" s="62"/>
      <c r="J383" s="62"/>
      <c r="K383" s="62" t="n">
        <v>0.580808080808081</v>
      </c>
      <c r="L383" s="62"/>
      <c r="M383" s="62"/>
      <c r="N383" s="62"/>
      <c r="O383" s="62" t="n">
        <v>0.0101010101010101</v>
      </c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 t="n">
        <v>0.0707070707070707</v>
      </c>
      <c r="AD383" s="62"/>
      <c r="AE383" s="62"/>
      <c r="AF383" s="62" t="n">
        <v>0.318181818181818</v>
      </c>
      <c r="AG383" s="62"/>
      <c r="AH383" s="62"/>
      <c r="AI383" s="62"/>
      <c r="AJ383" s="62" t="n">
        <v>0.0202020202020202</v>
      </c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5" t="str">
        <f>ROUND(SUM($CP383,$CV383),0)</f>
      </c>
      <c r="CG383" s="65" t="str">
        <f>ROUND(MAX($CP383,$CV383),0)</f>
      </c>
      <c r="CH383" t="s">
        <v>54</v>
      </c>
      <c r="CI383" s="62"/>
      <c r="CJ383" s="65" t="str">
        <f>IF(SUM($CF383)=0,"",IF(SUM($CF383)=SUM($CG383),SUM($CF383),IF(UPPER($CH383)="MAX",$CG383,IF(UPPER($CH383)="CUSTOM",MIN(MAX(ROUND($CF383+$G383*($CI383),0),$CG383),$CF383),$CF383))))</f>
      </c>
      <c r="CK383" s="65" t="str">
        <f>ROUND(SUMIFS($CW383:$FS383,$CW$14:$FS$14,"*DSD*"),0)</f>
      </c>
      <c r="CL383" s="65" t="str">
        <f>MIN_DSD</f>
      </c>
      <c r="CM383" s="65" t="str">
        <f>COUNTIFS($CW$14:$FS$14,"*DSD*",$CW383:$FS383,"&gt;0")</f>
      </c>
      <c r="CN383" t="s">
        <v>54</v>
      </c>
      <c r="CO383" s="62"/>
      <c r="CP383" s="65" t="str">
        <f>IF(SUM($CK383)=0,"",IF(OR(SUM($CK383)=SUM($CL383),AND(SUM($CK383)=ROUND(SUM($G383)*(1-SUM($I383)),0),SUM($CQ383)=0)),SUM($CK383),IF(UPPER($CN383)="MAX",$CL383,IF(UPPER($CN383)="CUSTOM",MIN(MAX(ROUND($CK383+$G383*($CO383),0),$CL383),$CK383),$CK383))))</f>
      </c>
      <c r="CQ383" s="65" t="str">
        <f>ROUND(SUMIFS($CW383:$FS383,$CW$14:$FS$14,"*TA*"),0)</f>
      </c>
      <c r="CR383" s="65" t="str">
        <f>MIN_TA</f>
      </c>
      <c r="CS383" s="65" t="str">
        <f>COUNTIFS($CW$14:$FS$14,"*TA*",$CW383:$FS383,"&gt;0")</f>
      </c>
      <c r="CT383"/>
      <c r="CU383" s="62"/>
      <c r="CV383" s="65" t="str">
        <f>IF(SUM($CQ383)=0,"",IF(OR(SUM($CQ383)=SUM($CR383),AND(SUM($CQ383)=ROUND(SUM($G383)*(1-SUM($I383)),0),SUM($CK383)=0)),SUM($CQ383),IF(UPPER($CT383)="MAX",$CR383,IF(UPPER($CT383)="CUSTOM",MIN(MAX(ROUND($CQ383+$G383*($CU383),0),$CR383),$CQ383),$CQ383))))</f>
      </c>
      <c r="CW383" s="65"/>
      <c r="CX383" s="65"/>
      <c r="CY383" s="65"/>
      <c r="CZ383" s="65"/>
      <c r="DA383" s="65"/>
      <c r="DB383" s="65"/>
      <c r="DC383" s="65"/>
      <c r="DD383" s="65"/>
      <c r="DE383" s="65"/>
      <c r="DF383" s="65"/>
      <c r="DG383" s="65"/>
      <c r="DH383" s="65"/>
      <c r="DI383" s="65"/>
      <c r="DJ383" s="65"/>
      <c r="DK383" s="65"/>
      <c r="DL383" s="65"/>
      <c r="DM383" s="65"/>
      <c r="DN383" s="65"/>
      <c r="DO383" s="65"/>
      <c r="DP383" s="65"/>
      <c r="DQ383" s="65"/>
      <c r="DR383" s="65"/>
      <c r="DS383" s="65"/>
      <c r="DT383" s="65"/>
      <c r="DU383" s="65"/>
      <c r="DV383" s="65"/>
      <c r="DW383" s="65"/>
      <c r="DX383" s="65"/>
      <c r="DY383" s="65"/>
      <c r="DZ383" s="65"/>
      <c r="EA383" s="65"/>
      <c r="EB383" s="65"/>
      <c r="EC383" s="65"/>
      <c r="ED383" s="65"/>
      <c r="EE383" s="65"/>
      <c r="EF383" s="65"/>
      <c r="EG383" s="65"/>
      <c r="EH383" s="65"/>
      <c r="EI383" s="65"/>
      <c r="EJ383" s="65"/>
      <c r="EK383" s="65"/>
      <c r="EL383" s="65"/>
      <c r="EM383" s="65"/>
      <c r="EN383" s="65"/>
      <c r="EO383" s="65"/>
      <c r="EP383" s="65"/>
      <c r="EQ383" s="65"/>
      <c r="ER383" s="65"/>
      <c r="ES383" s="65"/>
      <c r="ET383" s="65"/>
      <c r="EU383" s="65"/>
      <c r="EV383" s="65"/>
      <c r="EW383" s="65"/>
      <c r="EX383" s="65"/>
      <c r="EY383" s="65"/>
      <c r="EZ383" s="65"/>
      <c r="FA383" s="65"/>
      <c r="FB383" s="65"/>
      <c r="FC383" s="65"/>
      <c r="FD383" s="65"/>
      <c r="FE383" s="65"/>
      <c r="FF383" s="65"/>
      <c r="FG383" s="65"/>
      <c r="FH383" s="65"/>
      <c r="FI383" s="65"/>
      <c r="FJ383" s="65"/>
      <c r="FK383" s="65"/>
      <c r="FL383" s="65"/>
      <c r="FM383" s="65"/>
      <c r="FN383" s="65"/>
      <c r="FO383" s="65"/>
      <c r="FP383" s="65"/>
      <c r="FQ383" s="65"/>
      <c r="FR383" s="65"/>
      <c r="FS383" s="65"/>
    </row>
    <row r="384">
      <c r="A384" t="s">
        <v>154</v>
      </c>
      <c r="B384" t="s">
        <v>111</v>
      </c>
      <c r="C384" t="s">
        <v>103</v>
      </c>
      <c r="D384" t="s">
        <v>99</v>
      </c>
      <c r="E384"/>
      <c r="F384" t="str">
        <f>$A384&amp;IF($C384&lt;&gt;"","|"&amp;$C384,"")&amp;IF($D384&lt;&gt;"","|"&amp;$D384,"")&amp;IF($E384&lt;&gt;"","|"&amp;$E384,"")</f>
      </c>
      <c r="G384" s="65" t="n">
        <v>19</v>
      </c>
      <c r="H384" s="65" t="str">
        <f>SUM($CJ384,$CW384)</f>
      </c>
      <c r="I384" s="62"/>
      <c r="J384" s="62"/>
      <c r="K384" s="62" t="n">
        <v>0.579787234042553</v>
      </c>
      <c r="L384" s="62"/>
      <c r="M384" s="62"/>
      <c r="N384" s="62"/>
      <c r="O384" s="62" t="n">
        <v>0.0106382978723404</v>
      </c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 t="n">
        <v>0.0691489361702128</v>
      </c>
      <c r="AD384" s="62"/>
      <c r="AE384" s="62"/>
      <c r="AF384" s="62" t="n">
        <v>0.319148936170213</v>
      </c>
      <c r="AG384" s="62"/>
      <c r="AH384" s="62"/>
      <c r="AI384" s="62"/>
      <c r="AJ384" s="62" t="n">
        <v>0.0212765957446809</v>
      </c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5" t="str">
        <f>ROUND(SUM($CP384,$CV384),0)</f>
      </c>
      <c r="CG384" s="65" t="str">
        <f>ROUND(MAX($CP384,$CV384),0)</f>
      </c>
      <c r="CH384" t="s">
        <v>54</v>
      </c>
      <c r="CI384" s="62"/>
      <c r="CJ384" s="65" t="str">
        <f>IF(SUM($CF384)=0,"",IF(SUM($CF384)=SUM($CG384),SUM($CF384),IF(UPPER($CH384)="MAX",$CG384,IF(UPPER($CH384)="CUSTOM",MIN(MAX(ROUND($CF384+$G384*($CI384),0),$CG384),$CF384),$CF384))))</f>
      </c>
      <c r="CK384" s="65" t="str">
        <f>ROUND(SUMIFS($CW384:$FS384,$CW$14:$FS$14,"*DSD*"),0)</f>
      </c>
      <c r="CL384" s="65" t="str">
        <f>MIN_DSD</f>
      </c>
      <c r="CM384" s="65" t="str">
        <f>COUNTIFS($CW$14:$FS$14,"*DSD*",$CW384:$FS384,"&gt;0")</f>
      </c>
      <c r="CN384" t="s">
        <v>54</v>
      </c>
      <c r="CO384" s="62"/>
      <c r="CP384" s="65" t="str">
        <f>IF(SUM($CK384)=0,"",IF(OR(SUM($CK384)=SUM($CL384),AND(SUM($CK384)=ROUND(SUM($G384)*(1-SUM($I384)),0),SUM($CQ384)=0)),SUM($CK384),IF(UPPER($CN384)="MAX",$CL384,IF(UPPER($CN384)="CUSTOM",MIN(MAX(ROUND($CK384+$G384*($CO384),0),$CL384),$CK384),$CK384))))</f>
      </c>
      <c r="CQ384" s="65" t="str">
        <f>ROUND(SUMIFS($CW384:$FS384,$CW$14:$FS$14,"*TA*"),0)</f>
      </c>
      <c r="CR384" s="65" t="str">
        <f>MIN_TA</f>
      </c>
      <c r="CS384" s="65" t="str">
        <f>COUNTIFS($CW$14:$FS$14,"*TA*",$CW384:$FS384,"&gt;0")</f>
      </c>
      <c r="CT384"/>
      <c r="CU384" s="62"/>
      <c r="CV384" s="65" t="str">
        <f>IF(SUM($CQ384)=0,"",IF(OR(SUM($CQ384)=SUM($CR384),AND(SUM($CQ384)=ROUND(SUM($G384)*(1-SUM($I384)),0),SUM($CK384)=0)),SUM($CQ384),IF(UPPER($CT384)="MAX",$CR384,IF(UPPER($CT384)="CUSTOM",MIN(MAX(ROUND($CQ384+$G384*($CU384),0),$CR384),$CQ384),$CQ384))))</f>
      </c>
      <c r="CW384" s="65"/>
      <c r="CX384" s="65"/>
      <c r="CY384" s="65"/>
      <c r="CZ384" s="65"/>
      <c r="DA384" s="65"/>
      <c r="DB384" s="65"/>
      <c r="DC384" s="65"/>
      <c r="DD384" s="65"/>
      <c r="DE384" s="65"/>
      <c r="DF384" s="65"/>
      <c r="DG384" s="65"/>
      <c r="DH384" s="65"/>
      <c r="DI384" s="65"/>
      <c r="DJ384" s="65"/>
      <c r="DK384" s="65"/>
      <c r="DL384" s="65"/>
      <c r="DM384" s="65"/>
      <c r="DN384" s="65"/>
      <c r="DO384" s="65"/>
      <c r="DP384" s="65"/>
      <c r="DQ384" s="65"/>
      <c r="DR384" s="65"/>
      <c r="DS384" s="65"/>
      <c r="DT384" s="65"/>
      <c r="DU384" s="65"/>
      <c r="DV384" s="65"/>
      <c r="DW384" s="65"/>
      <c r="DX384" s="65"/>
      <c r="DY384" s="65"/>
      <c r="DZ384" s="65"/>
      <c r="EA384" s="65"/>
      <c r="EB384" s="65"/>
      <c r="EC384" s="65"/>
      <c r="ED384" s="65"/>
      <c r="EE384" s="65"/>
      <c r="EF384" s="65"/>
      <c r="EG384" s="65"/>
      <c r="EH384" s="65"/>
      <c r="EI384" s="65"/>
      <c r="EJ384" s="65"/>
      <c r="EK384" s="65"/>
      <c r="EL384" s="65"/>
      <c r="EM384" s="65"/>
      <c r="EN384" s="65"/>
      <c r="EO384" s="65"/>
      <c r="EP384" s="65"/>
      <c r="EQ384" s="65"/>
      <c r="ER384" s="65"/>
      <c r="ES384" s="65"/>
      <c r="ET384" s="65"/>
      <c r="EU384" s="65"/>
      <c r="EV384" s="65"/>
      <c r="EW384" s="65"/>
      <c r="EX384" s="65"/>
      <c r="EY384" s="65"/>
      <c r="EZ384" s="65"/>
      <c r="FA384" s="65"/>
      <c r="FB384" s="65"/>
      <c r="FC384" s="65"/>
      <c r="FD384" s="65"/>
      <c r="FE384" s="65"/>
      <c r="FF384" s="65"/>
      <c r="FG384" s="65"/>
      <c r="FH384" s="65"/>
      <c r="FI384" s="65"/>
      <c r="FJ384" s="65"/>
      <c r="FK384" s="65"/>
      <c r="FL384" s="65"/>
      <c r="FM384" s="65"/>
      <c r="FN384" s="65"/>
      <c r="FO384" s="65"/>
      <c r="FP384" s="65"/>
      <c r="FQ384" s="65"/>
      <c r="FR384" s="65"/>
      <c r="FS384" s="65"/>
    </row>
    <row r="385">
      <c r="A385" t="s">
        <v>154</v>
      </c>
      <c r="B385" t="s">
        <v>112</v>
      </c>
      <c r="C385" t="s">
        <v>98</v>
      </c>
      <c r="D385" t="s">
        <v>99</v>
      </c>
      <c r="E385"/>
      <c r="F385" t="str">
        <f>$A385&amp;IF($C385&lt;&gt;"","|"&amp;$C385,"")&amp;IF($D385&lt;&gt;"","|"&amp;$D385,"")&amp;IF($E385&lt;&gt;"","|"&amp;$E385,"")</f>
      </c>
      <c r="G385" s="65" t="n">
        <v>7</v>
      </c>
      <c r="H385" s="65" t="str">
        <f>SUM($CJ385,$CW385)</f>
      </c>
      <c r="I385" s="62"/>
      <c r="J385" s="62"/>
      <c r="K385" s="62" t="n">
        <v>0.598214285714286</v>
      </c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 t="n">
        <v>0.401785714285714</v>
      </c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5" t="str">
        <f>ROUND(SUM($CP385,$CV385),0)</f>
      </c>
      <c r="CG385" s="65" t="str">
        <f>ROUND(MAX($CP385,$CV385),0)</f>
      </c>
      <c r="CH385"/>
      <c r="CI385" s="62"/>
      <c r="CJ385" s="65" t="str">
        <f>IF(SUM($CF385)=0,"",IF(SUM($CF385)=SUM($CG385),SUM($CF385),IF(UPPER($CH385)="MAX",$CG385,IF(UPPER($CH385)="CUSTOM",MIN(MAX(ROUND($CF385+$G385*($CI385),0),$CG385),$CF385),$CF385))))</f>
      </c>
      <c r="CK385" s="65" t="str">
        <f>ROUND(SUMIFS($CW385:$FS385,$CW$14:$FS$14,"*DSD*"),0)</f>
      </c>
      <c r="CL385" s="65" t="str">
        <f>MIN_DSD</f>
      </c>
      <c r="CM385" s="65" t="str">
        <f>COUNTIFS($CW$14:$FS$14,"*DSD*",$CW385:$FS385,"&gt;0")</f>
      </c>
      <c r="CN385" t="s">
        <v>54</v>
      </c>
      <c r="CO385" s="62"/>
      <c r="CP385" s="65" t="str">
        <f>IF(SUM($CK385)=0,"",IF(OR(SUM($CK385)=SUM($CL385),AND(SUM($CK385)=ROUND(SUM($G385)*(1-SUM($I385)),0),SUM($CQ385)=0)),SUM($CK385),IF(UPPER($CN385)="MAX",$CL385,IF(UPPER($CN385)="CUSTOM",MIN(MAX(ROUND($CK385+$G385*($CO385),0),$CL385),$CK385),$CK385))))</f>
      </c>
      <c r="CQ385" s="65" t="str">
        <f>ROUND(SUMIFS($CW385:$FS385,$CW$14:$FS$14,"*TA*"),0)</f>
      </c>
      <c r="CR385" s="65" t="str">
        <f>MIN_TA</f>
      </c>
      <c r="CS385" s="65" t="str">
        <f>COUNTIFS($CW$14:$FS$14,"*TA*",$CW385:$FS385,"&gt;0")</f>
      </c>
      <c r="CT385"/>
      <c r="CU385" s="62"/>
      <c r="CV385" s="65" t="str">
        <f>IF(SUM($CQ385)=0,"",IF(OR(SUM($CQ385)=SUM($CR385),AND(SUM($CQ385)=ROUND(SUM($G385)*(1-SUM($I385)),0),SUM($CK385)=0)),SUM($CQ385),IF(UPPER($CT385)="MAX",$CR385,IF(UPPER($CT385)="CUSTOM",MIN(MAX(ROUND($CQ385+$G385*($CU385),0),$CR385),$CQ385),$CQ385))))</f>
      </c>
      <c r="CW385" s="65"/>
      <c r="CX385" s="65"/>
      <c r="CY385" s="65"/>
      <c r="CZ385" s="65"/>
      <c r="DA385" s="65"/>
      <c r="DB385" s="65"/>
      <c r="DC385" s="65"/>
      <c r="DD385" s="65"/>
      <c r="DE385" s="65"/>
      <c r="DF385" s="65"/>
      <c r="DG385" s="65"/>
      <c r="DH385" s="65"/>
      <c r="DI385" s="65"/>
      <c r="DJ385" s="65"/>
      <c r="DK385" s="65"/>
      <c r="DL385" s="65"/>
      <c r="DM385" s="65"/>
      <c r="DN385" s="65"/>
      <c r="DO385" s="65"/>
      <c r="DP385" s="65"/>
      <c r="DQ385" s="65"/>
      <c r="DR385" s="65"/>
      <c r="DS385" s="65"/>
      <c r="DT385" s="65"/>
      <c r="DU385" s="65"/>
      <c r="DV385" s="65"/>
      <c r="DW385" s="65"/>
      <c r="DX385" s="65"/>
      <c r="DY385" s="65"/>
      <c r="DZ385" s="65"/>
      <c r="EA385" s="65"/>
      <c r="EB385" s="65"/>
      <c r="EC385" s="65"/>
      <c r="ED385" s="65"/>
      <c r="EE385" s="65"/>
      <c r="EF385" s="65"/>
      <c r="EG385" s="65"/>
      <c r="EH385" s="65"/>
      <c r="EI385" s="65"/>
      <c r="EJ385" s="65"/>
      <c r="EK385" s="65"/>
      <c r="EL385" s="65"/>
      <c r="EM385" s="65"/>
      <c r="EN385" s="65"/>
      <c r="EO385" s="65"/>
      <c r="EP385" s="65"/>
      <c r="EQ385" s="65"/>
      <c r="ER385" s="65"/>
      <c r="ES385" s="65"/>
      <c r="ET385" s="65"/>
      <c r="EU385" s="65"/>
      <c r="EV385" s="65"/>
      <c r="EW385" s="65"/>
      <c r="EX385" s="65"/>
      <c r="EY385" s="65"/>
      <c r="EZ385" s="65"/>
      <c r="FA385" s="65"/>
      <c r="FB385" s="65"/>
      <c r="FC385" s="65"/>
      <c r="FD385" s="65"/>
      <c r="FE385" s="65"/>
      <c r="FF385" s="65"/>
      <c r="FG385" s="65"/>
      <c r="FH385" s="65"/>
      <c r="FI385" s="65"/>
      <c r="FJ385" s="65"/>
      <c r="FK385" s="65"/>
      <c r="FL385" s="65"/>
      <c r="FM385" s="65"/>
      <c r="FN385" s="65"/>
      <c r="FO385" s="65"/>
      <c r="FP385" s="65"/>
      <c r="FQ385" s="65"/>
      <c r="FR385" s="65"/>
      <c r="FS385" s="65"/>
    </row>
    <row r="386">
      <c r="A386" t="s">
        <v>154</v>
      </c>
      <c r="B386" t="s">
        <v>112</v>
      </c>
      <c r="C386" t="s">
        <v>98</v>
      </c>
      <c r="D386" t="s">
        <v>100</v>
      </c>
      <c r="E386"/>
      <c r="F386" t="str">
        <f>$A386&amp;IF($C386&lt;&gt;"","|"&amp;$C386,"")&amp;IF($D386&lt;&gt;"","|"&amp;$D386,"")&amp;IF($E386&lt;&gt;"","|"&amp;$E386,"")</f>
      </c>
      <c r="G386" s="65" t="n">
        <v>68</v>
      </c>
      <c r="H386" s="65" t="str">
        <f>SUM($CJ386,$CW386)</f>
      </c>
      <c r="I386" s="62"/>
      <c r="J386" s="62"/>
      <c r="K386" s="62" t="n">
        <v>0.598784194528875</v>
      </c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 t="n">
        <v>0.401215805471125</v>
      </c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5" t="str">
        <f>ROUND(SUM($CP386,$CV386),0)</f>
      </c>
      <c r="CG386" s="65" t="str">
        <f>ROUND(MAX($CP386,$CV386),0)</f>
      </c>
      <c r="CH386"/>
      <c r="CI386" s="62"/>
      <c r="CJ386" s="65" t="str">
        <f>IF(SUM($CF386)=0,"",IF(SUM($CF386)=SUM($CG386),SUM($CF386),IF(UPPER($CH386)="MAX",$CG386,IF(UPPER($CH386)="CUSTOM",MIN(MAX(ROUND($CF386+$G386*($CI386),0),$CG386),$CF386),$CF386))))</f>
      </c>
      <c r="CK386" s="65" t="str">
        <f>ROUND(SUMIFS($CW386:$FS386,$CW$14:$FS$14,"*DSD*"),0)</f>
      </c>
      <c r="CL386" s="65" t="str">
        <f>MIN_DSD</f>
      </c>
      <c r="CM386" s="65" t="str">
        <f>COUNTIFS($CW$14:$FS$14,"*DSD*",$CW386:$FS386,"&gt;0")</f>
      </c>
      <c r="CN386" t="s">
        <v>54</v>
      </c>
      <c r="CO386" s="62"/>
      <c r="CP386" s="65" t="str">
        <f>IF(SUM($CK386)=0,"",IF(OR(SUM($CK386)=SUM($CL386),AND(SUM($CK386)=ROUND(SUM($G386)*(1-SUM($I386)),0),SUM($CQ386)=0)),SUM($CK386),IF(UPPER($CN386)="MAX",$CL386,IF(UPPER($CN386)="CUSTOM",MIN(MAX(ROUND($CK386+$G386*($CO386),0),$CL386),$CK386),$CK386))))</f>
      </c>
      <c r="CQ386" s="65" t="str">
        <f>ROUND(SUMIFS($CW386:$FS386,$CW$14:$FS$14,"*TA*"),0)</f>
      </c>
      <c r="CR386" s="65" t="str">
        <f>MIN_TA</f>
      </c>
      <c r="CS386" s="65" t="str">
        <f>COUNTIFS($CW$14:$FS$14,"*TA*",$CW386:$FS386,"&gt;0")</f>
      </c>
      <c r="CT386"/>
      <c r="CU386" s="62"/>
      <c r="CV386" s="65" t="str">
        <f>IF(SUM($CQ386)=0,"",IF(OR(SUM($CQ386)=SUM($CR386),AND(SUM($CQ386)=ROUND(SUM($G386)*(1-SUM($I386)),0),SUM($CK386)=0)),SUM($CQ386),IF(UPPER($CT386)="MAX",$CR386,IF(UPPER($CT386)="CUSTOM",MIN(MAX(ROUND($CQ386+$G386*($CU386),0),$CR386),$CQ386),$CQ386))))</f>
      </c>
      <c r="CW386" s="65"/>
      <c r="CX386" s="65"/>
      <c r="CY386" s="65"/>
      <c r="CZ386" s="65"/>
      <c r="DA386" s="65"/>
      <c r="DB386" s="65"/>
      <c r="DC386" s="65"/>
      <c r="DD386" s="65"/>
      <c r="DE386" s="65"/>
      <c r="DF386" s="65"/>
      <c r="DG386" s="65"/>
      <c r="DH386" s="65"/>
      <c r="DI386" s="65"/>
      <c r="DJ386" s="65"/>
      <c r="DK386" s="65"/>
      <c r="DL386" s="65"/>
      <c r="DM386" s="65"/>
      <c r="DN386" s="65"/>
      <c r="DO386" s="65"/>
      <c r="DP386" s="65"/>
      <c r="DQ386" s="65"/>
      <c r="DR386" s="65"/>
      <c r="DS386" s="65"/>
      <c r="DT386" s="65"/>
      <c r="DU386" s="65"/>
      <c r="DV386" s="65"/>
      <c r="DW386" s="65"/>
      <c r="DX386" s="65"/>
      <c r="DY386" s="65"/>
      <c r="DZ386" s="65"/>
      <c r="EA386" s="65"/>
      <c r="EB386" s="65"/>
      <c r="EC386" s="65"/>
      <c r="ED386" s="65"/>
      <c r="EE386" s="65"/>
      <c r="EF386" s="65"/>
      <c r="EG386" s="65"/>
      <c r="EH386" s="65"/>
      <c r="EI386" s="65"/>
      <c r="EJ386" s="65"/>
      <c r="EK386" s="65"/>
      <c r="EL386" s="65"/>
      <c r="EM386" s="65"/>
      <c r="EN386" s="65"/>
      <c r="EO386" s="65"/>
      <c r="EP386" s="65"/>
      <c r="EQ386" s="65"/>
      <c r="ER386" s="65"/>
      <c r="ES386" s="65"/>
      <c r="ET386" s="65"/>
      <c r="EU386" s="65"/>
      <c r="EV386" s="65"/>
      <c r="EW386" s="65"/>
      <c r="EX386" s="65"/>
      <c r="EY386" s="65"/>
      <c r="EZ386" s="65"/>
      <c r="FA386" s="65"/>
      <c r="FB386" s="65"/>
      <c r="FC386" s="65"/>
      <c r="FD386" s="65"/>
      <c r="FE386" s="65"/>
      <c r="FF386" s="65"/>
      <c r="FG386" s="65"/>
      <c r="FH386" s="65"/>
      <c r="FI386" s="65"/>
      <c r="FJ386" s="65"/>
      <c r="FK386" s="65"/>
      <c r="FL386" s="65"/>
      <c r="FM386" s="65"/>
      <c r="FN386" s="65"/>
      <c r="FO386" s="65"/>
      <c r="FP386" s="65"/>
      <c r="FQ386" s="65"/>
      <c r="FR386" s="65"/>
      <c r="FS386" s="65"/>
    </row>
    <row r="387">
      <c r="A387" t="s">
        <v>154</v>
      </c>
      <c r="B387" t="s">
        <v>113</v>
      </c>
      <c r="C387" t="s">
        <v>114</v>
      </c>
      <c r="D387" t="s">
        <v>99</v>
      </c>
      <c r="E387"/>
      <c r="F387" t="str">
        <f>$A387&amp;IF($C387&lt;&gt;"","|"&amp;$C387,"")&amp;IF($D387&lt;&gt;"","|"&amp;$D387,"")&amp;IF($E387&lt;&gt;"","|"&amp;$E387,"")</f>
      </c>
      <c r="G387" s="65" t="n">
        <v>8</v>
      </c>
      <c r="H387" s="65" t="str">
        <f>SUM($CJ387,$CW387)</f>
      </c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5" t="str">
        <f>ROUND(SUM($CP387,$CV387),0)</f>
      </c>
      <c r="CG387" s="65" t="str">
        <f>ROUND(MAX($CP387,$CV387),0)</f>
      </c>
      <c r="CH387"/>
      <c r="CI387" s="62"/>
      <c r="CJ387" s="65" t="str">
        <f>IF(SUM($CF387)=0,"",IF(SUM($CF387)=SUM($CG387),SUM($CF387),IF(UPPER($CH387)="MAX",$CG387,IF(UPPER($CH387)="CUSTOM",MIN(MAX(ROUND($CF387+$G387*($CI387),0),$CG387),$CF387),$CF387))))</f>
      </c>
      <c r="CK387" s="65" t="str">
        <f>ROUND(SUMIFS($CW387:$FS387,$CW$14:$FS$14,"*DSD*"),0)</f>
      </c>
      <c r="CL387" s="65" t="str">
        <f>MIN_DSD</f>
      </c>
      <c r="CM387" s="65" t="str">
        <f>COUNTIFS($CW$14:$FS$14,"*DSD*",$CW387:$FS387,"&gt;0")</f>
      </c>
      <c r="CN387"/>
      <c r="CO387" s="62"/>
      <c r="CP387" s="65" t="str">
        <f>IF(SUM($CK387)=0,"",IF(OR(SUM($CK387)=SUM($CL387),AND(SUM($CK387)=ROUND(SUM($G387)*(1-SUM($I387)),0),SUM($CQ387)=0)),SUM($CK387),IF(UPPER($CN387)="MAX",$CL387,IF(UPPER($CN387)="CUSTOM",MIN(MAX(ROUND($CK387+$G387*($CO387),0),$CL387),$CK387),$CK387))))</f>
      </c>
      <c r="CQ387" s="65" t="str">
        <f>ROUND(SUMIFS($CW387:$FS387,$CW$14:$FS$14,"*TA*"),0)</f>
      </c>
      <c r="CR387" s="65" t="str">
        <f>MIN_TA</f>
      </c>
      <c r="CS387" s="65" t="str">
        <f>COUNTIFS($CW$14:$FS$14,"*TA*",$CW387:$FS387,"&gt;0")</f>
      </c>
      <c r="CT387"/>
      <c r="CU387" s="62"/>
      <c r="CV387" s="65" t="str">
        <f>IF(SUM($CQ387)=0,"",IF(OR(SUM($CQ387)=SUM($CR387),AND(SUM($CQ387)=ROUND(SUM($G387)*(1-SUM($I387)),0),SUM($CK387)=0)),SUM($CQ387),IF(UPPER($CT387)="MAX",$CR387,IF(UPPER($CT387)="CUSTOM",MIN(MAX(ROUND($CQ387+$G387*($CU387),0),$CR387),$CQ387),$CQ387))))</f>
      </c>
      <c r="CW387" s="65"/>
      <c r="CX387" s="65"/>
      <c r="CY387" s="65"/>
      <c r="CZ387" s="65"/>
      <c r="DA387" s="65"/>
      <c r="DB387" s="65"/>
      <c r="DC387" s="65"/>
      <c r="DD387" s="65"/>
      <c r="DE387" s="65"/>
      <c r="DF387" s="65"/>
      <c r="DG387" s="65"/>
      <c r="DH387" s="65"/>
      <c r="DI387" s="65"/>
      <c r="DJ387" s="65"/>
      <c r="DK387" s="65"/>
      <c r="DL387" s="65"/>
      <c r="DM387" s="65"/>
      <c r="DN387" s="65"/>
      <c r="DO387" s="65"/>
      <c r="DP387" s="65"/>
      <c r="DQ387" s="65"/>
      <c r="DR387" s="65"/>
      <c r="DS387" s="65"/>
      <c r="DT387" s="65"/>
      <c r="DU387" s="65"/>
      <c r="DV387" s="65"/>
      <c r="DW387" s="65"/>
      <c r="DX387" s="65"/>
      <c r="DY387" s="65"/>
      <c r="DZ387" s="65"/>
      <c r="EA387" s="65"/>
      <c r="EB387" s="65"/>
      <c r="EC387" s="65"/>
      <c r="ED387" s="65"/>
      <c r="EE387" s="65"/>
      <c r="EF387" s="65"/>
      <c r="EG387" s="65"/>
      <c r="EH387" s="65"/>
      <c r="EI387" s="65"/>
      <c r="EJ387" s="65"/>
      <c r="EK387" s="65"/>
      <c r="EL387" s="65"/>
      <c r="EM387" s="65"/>
      <c r="EN387" s="65"/>
      <c r="EO387" s="65"/>
      <c r="EP387" s="65"/>
      <c r="EQ387" s="65"/>
      <c r="ER387" s="65"/>
      <c r="ES387" s="65"/>
      <c r="ET387" s="65"/>
      <c r="EU387" s="65"/>
      <c r="EV387" s="65"/>
      <c r="EW387" s="65"/>
      <c r="EX387" s="65"/>
      <c r="EY387" s="65"/>
      <c r="EZ387" s="65"/>
      <c r="FA387" s="65"/>
      <c r="FB387" s="65"/>
      <c r="FC387" s="65"/>
      <c r="FD387" s="65"/>
      <c r="FE387" s="65"/>
      <c r="FF387" s="65"/>
      <c r="FG387" s="65"/>
      <c r="FH387" s="65"/>
      <c r="FI387" s="65"/>
      <c r="FJ387" s="65"/>
      <c r="FK387" s="65"/>
      <c r="FL387" s="65"/>
      <c r="FM387" s="65"/>
      <c r="FN387" s="65"/>
      <c r="FO387" s="65"/>
      <c r="FP387" s="65"/>
      <c r="FQ387" s="65"/>
      <c r="FR387" s="65"/>
      <c r="FS387" s="65"/>
    </row>
    <row r="388">
      <c r="A388" t="s">
        <v>154</v>
      </c>
      <c r="B388" t="s">
        <v>113</v>
      </c>
      <c r="C388" t="s">
        <v>114</v>
      </c>
      <c r="D388" t="s">
        <v>100</v>
      </c>
      <c r="E388"/>
      <c r="F388" t="str">
        <f>$A388&amp;IF($C388&lt;&gt;"","|"&amp;$C388,"")&amp;IF($D388&lt;&gt;"","|"&amp;$D388,"")&amp;IF($E388&lt;&gt;"","|"&amp;$E388,"")</f>
      </c>
      <c r="G388" s="65" t="n">
        <v>6</v>
      </c>
      <c r="H388" s="65" t="str">
        <f>SUM($CJ388,$CW388)</f>
      </c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5" t="str">
        <f>ROUND(SUM($CP388,$CV388),0)</f>
      </c>
      <c r="CG388" s="65" t="str">
        <f>ROUND(MAX($CP388,$CV388),0)</f>
      </c>
      <c r="CH388"/>
      <c r="CI388" s="62"/>
      <c r="CJ388" s="65" t="str">
        <f>IF(SUM($CF388)=0,"",IF(SUM($CF388)=SUM($CG388),SUM($CF388),IF(UPPER($CH388)="MAX",$CG388,IF(UPPER($CH388)="CUSTOM",MIN(MAX(ROUND($CF388+$G388*($CI388),0),$CG388),$CF388),$CF388))))</f>
      </c>
      <c r="CK388" s="65" t="str">
        <f>ROUND(SUMIFS($CW388:$FS388,$CW$14:$FS$14,"*DSD*"),0)</f>
      </c>
      <c r="CL388" s="65" t="str">
        <f>MIN_DSD</f>
      </c>
      <c r="CM388" s="65" t="str">
        <f>COUNTIFS($CW$14:$FS$14,"*DSD*",$CW388:$FS388,"&gt;0")</f>
      </c>
      <c r="CN388"/>
      <c r="CO388" s="62"/>
      <c r="CP388" s="65" t="str">
        <f>IF(SUM($CK388)=0,"",IF(OR(SUM($CK388)=SUM($CL388),AND(SUM($CK388)=ROUND(SUM($G388)*(1-SUM($I388)),0),SUM($CQ388)=0)),SUM($CK388),IF(UPPER($CN388)="MAX",$CL388,IF(UPPER($CN388)="CUSTOM",MIN(MAX(ROUND($CK388+$G388*($CO388),0),$CL388),$CK388),$CK388))))</f>
      </c>
      <c r="CQ388" s="65" t="str">
        <f>ROUND(SUMIFS($CW388:$FS388,$CW$14:$FS$14,"*TA*"),0)</f>
      </c>
      <c r="CR388" s="65" t="str">
        <f>MIN_TA</f>
      </c>
      <c r="CS388" s="65" t="str">
        <f>COUNTIFS($CW$14:$FS$14,"*TA*",$CW388:$FS388,"&gt;0")</f>
      </c>
      <c r="CT388"/>
      <c r="CU388" s="62"/>
      <c r="CV388" s="65" t="str">
        <f>IF(SUM($CQ388)=0,"",IF(OR(SUM($CQ388)=SUM($CR388),AND(SUM($CQ388)=ROUND(SUM($G388)*(1-SUM($I388)),0),SUM($CK388)=0)),SUM($CQ388),IF(UPPER($CT388)="MAX",$CR388,IF(UPPER($CT388)="CUSTOM",MIN(MAX(ROUND($CQ388+$G388*($CU388),0),$CR388),$CQ388),$CQ388))))</f>
      </c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5"/>
      <c r="DI388" s="65"/>
      <c r="DJ388" s="65"/>
      <c r="DK388" s="65"/>
      <c r="DL388" s="65"/>
      <c r="DM388" s="65"/>
      <c r="DN388" s="65"/>
      <c r="DO388" s="65"/>
      <c r="DP388" s="65"/>
      <c r="DQ388" s="65"/>
      <c r="DR388" s="65"/>
      <c r="DS388" s="65"/>
      <c r="DT388" s="65"/>
      <c r="DU388" s="65"/>
      <c r="DV388" s="65"/>
      <c r="DW388" s="65"/>
      <c r="DX388" s="65"/>
      <c r="DY388" s="65"/>
      <c r="DZ388" s="65"/>
      <c r="EA388" s="65"/>
      <c r="EB388" s="65"/>
      <c r="EC388" s="65"/>
      <c r="ED388" s="65"/>
      <c r="EE388" s="65"/>
      <c r="EF388" s="65"/>
      <c r="EG388" s="65"/>
      <c r="EH388" s="65"/>
      <c r="EI388" s="65"/>
      <c r="EJ388" s="65"/>
      <c r="EK388" s="65"/>
      <c r="EL388" s="65"/>
      <c r="EM388" s="65"/>
      <c r="EN388" s="65"/>
      <c r="EO388" s="65"/>
      <c r="EP388" s="65"/>
      <c r="EQ388" s="65"/>
      <c r="ER388" s="65"/>
      <c r="ES388" s="65"/>
      <c r="ET388" s="65"/>
      <c r="EU388" s="65"/>
      <c r="EV388" s="65"/>
      <c r="EW388" s="65"/>
      <c r="EX388" s="65"/>
      <c r="EY388" s="65"/>
      <c r="EZ388" s="65"/>
      <c r="FA388" s="65"/>
      <c r="FB388" s="65"/>
      <c r="FC388" s="65"/>
      <c r="FD388" s="65"/>
      <c r="FE388" s="65"/>
      <c r="FF388" s="65"/>
      <c r="FG388" s="65"/>
      <c r="FH388" s="65"/>
      <c r="FI388" s="65"/>
      <c r="FJ388" s="65"/>
      <c r="FK388" s="65"/>
      <c r="FL388" s="65"/>
      <c r="FM388" s="65"/>
      <c r="FN388" s="65"/>
      <c r="FO388" s="65"/>
      <c r="FP388" s="65"/>
      <c r="FQ388" s="65"/>
      <c r="FR388" s="65"/>
      <c r="FS388" s="65"/>
    </row>
    <row r="389">
      <c r="A389" t="s">
        <v>154</v>
      </c>
      <c r="B389" t="s">
        <v>115</v>
      </c>
      <c r="C389" t="s">
        <v>114</v>
      </c>
      <c r="D389" t="s">
        <v>99</v>
      </c>
      <c r="E389"/>
      <c r="F389" t="str">
        <f>$A389&amp;IF($C389&lt;&gt;"","|"&amp;$C389,"")&amp;IF($D389&lt;&gt;"","|"&amp;$D389,"")&amp;IF($E389&lt;&gt;"","|"&amp;$E389,"")</f>
      </c>
      <c r="G389" s="65" t="n">
        <v>6</v>
      </c>
      <c r="H389" s="65" t="str">
        <f>SUM($CJ389,$CW389)</f>
      </c>
      <c r="I389" s="62"/>
      <c r="J389" s="62"/>
      <c r="K389" s="62" t="n">
        <v>0.523255813953488</v>
      </c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 t="n">
        <v>0.0813953488372093</v>
      </c>
      <c r="AF389" s="62" t="n">
        <v>0.395348837209302</v>
      </c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5" t="str">
        <f>ROUND(SUM($CP389,$CV389),0)</f>
      </c>
      <c r="CG389" s="65" t="str">
        <f>ROUND(MAX($CP389,$CV389),0)</f>
      </c>
      <c r="CH389"/>
      <c r="CI389" s="62"/>
      <c r="CJ389" s="65" t="str">
        <f>IF(SUM($CF389)=0,"",IF(SUM($CF389)=SUM($CG389),SUM($CF389),IF(UPPER($CH389)="MAX",$CG389,IF(UPPER($CH389)="CUSTOM",MIN(MAX(ROUND($CF389+$G389*($CI389),0),$CG389),$CF389),$CF389))))</f>
      </c>
      <c r="CK389" s="65" t="str">
        <f>ROUND(SUMIFS($CW389:$FS389,$CW$14:$FS$14,"*DSD*"),0)</f>
      </c>
      <c r="CL389" s="65" t="str">
        <f>MIN_DSD</f>
      </c>
      <c r="CM389" s="65" t="str">
        <f>COUNTIFS($CW$14:$FS$14,"*DSD*",$CW389:$FS389,"&gt;0")</f>
      </c>
      <c r="CN389" t="s">
        <v>54</v>
      </c>
      <c r="CO389" s="62"/>
      <c r="CP389" s="65" t="str">
        <f>IF(SUM($CK389)=0,"",IF(OR(SUM($CK389)=SUM($CL389),AND(SUM($CK389)=ROUND(SUM($G389)*(1-SUM($I389)),0),SUM($CQ389)=0)),SUM($CK389),IF(UPPER($CN389)="MAX",$CL389,IF(UPPER($CN389)="CUSTOM",MIN(MAX(ROUND($CK389+$G389*($CO389),0),$CL389),$CK389),$CK389))))</f>
      </c>
      <c r="CQ389" s="65" t="str">
        <f>ROUND(SUMIFS($CW389:$FS389,$CW$14:$FS$14,"*TA*"),0)</f>
      </c>
      <c r="CR389" s="65" t="str">
        <f>MIN_TA</f>
      </c>
      <c r="CS389" s="65" t="str">
        <f>COUNTIFS($CW$14:$FS$14,"*TA*",$CW389:$FS389,"&gt;0")</f>
      </c>
      <c r="CT389"/>
      <c r="CU389" s="62"/>
      <c r="CV389" s="65" t="str">
        <f>IF(SUM($CQ389)=0,"",IF(OR(SUM($CQ389)=SUM($CR389),AND(SUM($CQ389)=ROUND(SUM($G389)*(1-SUM($I389)),0),SUM($CK389)=0)),SUM($CQ389),IF(UPPER($CT389)="MAX",$CR389,IF(UPPER($CT389)="CUSTOM",MIN(MAX(ROUND($CQ389+$G389*($CU389),0),$CR389),$CQ389),$CQ389))))</f>
      </c>
      <c r="CW389" s="65"/>
      <c r="CX389" s="65"/>
      <c r="CY389" s="65"/>
      <c r="CZ389" s="65"/>
      <c r="DA389" s="65"/>
      <c r="DB389" s="65"/>
      <c r="DC389" s="65"/>
      <c r="DD389" s="65"/>
      <c r="DE389" s="65"/>
      <c r="DF389" s="65"/>
      <c r="DG389" s="65"/>
      <c r="DH389" s="65"/>
      <c r="DI389" s="65"/>
      <c r="DJ389" s="65"/>
      <c r="DK389" s="65"/>
      <c r="DL389" s="65"/>
      <c r="DM389" s="65"/>
      <c r="DN389" s="65"/>
      <c r="DO389" s="65"/>
      <c r="DP389" s="65"/>
      <c r="DQ389" s="65"/>
      <c r="DR389" s="65"/>
      <c r="DS389" s="65"/>
      <c r="DT389" s="65"/>
      <c r="DU389" s="65"/>
      <c r="DV389" s="65"/>
      <c r="DW389" s="65"/>
      <c r="DX389" s="65"/>
      <c r="DY389" s="65"/>
      <c r="DZ389" s="65"/>
      <c r="EA389" s="65"/>
      <c r="EB389" s="65"/>
      <c r="EC389" s="65"/>
      <c r="ED389" s="65"/>
      <c r="EE389" s="65"/>
      <c r="EF389" s="65"/>
      <c r="EG389" s="65"/>
      <c r="EH389" s="65"/>
      <c r="EI389" s="65"/>
      <c r="EJ389" s="65"/>
      <c r="EK389" s="65"/>
      <c r="EL389" s="65"/>
      <c r="EM389" s="65"/>
      <c r="EN389" s="65"/>
      <c r="EO389" s="65"/>
      <c r="EP389" s="65"/>
      <c r="EQ389" s="65"/>
      <c r="ER389" s="65"/>
      <c r="ES389" s="65"/>
      <c r="ET389" s="65"/>
      <c r="EU389" s="65"/>
      <c r="EV389" s="65"/>
      <c r="EW389" s="65"/>
      <c r="EX389" s="65"/>
      <c r="EY389" s="65"/>
      <c r="EZ389" s="65"/>
      <c r="FA389" s="65"/>
      <c r="FB389" s="65"/>
      <c r="FC389" s="65"/>
      <c r="FD389" s="65"/>
      <c r="FE389" s="65"/>
      <c r="FF389" s="65"/>
      <c r="FG389" s="65"/>
      <c r="FH389" s="65"/>
      <c r="FI389" s="65"/>
      <c r="FJ389" s="65"/>
      <c r="FK389" s="65"/>
      <c r="FL389" s="65"/>
      <c r="FM389" s="65"/>
      <c r="FN389" s="65"/>
      <c r="FO389" s="65"/>
      <c r="FP389" s="65"/>
      <c r="FQ389" s="65"/>
      <c r="FR389" s="65"/>
      <c r="FS389" s="65"/>
    </row>
    <row r="390">
      <c r="A390" t="s">
        <v>154</v>
      </c>
      <c r="B390" t="s">
        <v>115</v>
      </c>
      <c r="C390" t="s">
        <v>114</v>
      </c>
      <c r="D390" t="s">
        <v>100</v>
      </c>
      <c r="E390"/>
      <c r="F390" t="str">
        <f>$A390&amp;IF($C390&lt;&gt;"","|"&amp;$C390,"")&amp;IF($D390&lt;&gt;"","|"&amp;$D390,"")&amp;IF($E390&lt;&gt;"","|"&amp;$E390,"")</f>
      </c>
      <c r="G390" s="65" t="n">
        <v>6</v>
      </c>
      <c r="H390" s="65" t="str">
        <f>SUM($CJ390,$CW390)</f>
      </c>
      <c r="I390" s="62"/>
      <c r="J390" s="62"/>
      <c r="K390" s="62" t="n">
        <v>0.52</v>
      </c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 t="n">
        <v>0.08</v>
      </c>
      <c r="AF390" s="62" t="n">
        <v>0.4</v>
      </c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5" t="str">
        <f>ROUND(SUM($CP390,$CV390),0)</f>
      </c>
      <c r="CG390" s="65" t="str">
        <f>ROUND(MAX($CP390,$CV390),0)</f>
      </c>
      <c r="CH390"/>
      <c r="CI390" s="62"/>
      <c r="CJ390" s="65" t="str">
        <f>IF(SUM($CF390)=0,"",IF(SUM($CF390)=SUM($CG390),SUM($CF390),IF(UPPER($CH390)="MAX",$CG390,IF(UPPER($CH390)="CUSTOM",MIN(MAX(ROUND($CF390+$G390*($CI390),0),$CG390),$CF390),$CF390))))</f>
      </c>
      <c r="CK390" s="65" t="str">
        <f>ROUND(SUMIFS($CW390:$FS390,$CW$14:$FS$14,"*DSD*"),0)</f>
      </c>
      <c r="CL390" s="65" t="str">
        <f>MIN_DSD</f>
      </c>
      <c r="CM390" s="65" t="str">
        <f>COUNTIFS($CW$14:$FS$14,"*DSD*",$CW390:$FS390,"&gt;0")</f>
      </c>
      <c r="CN390" t="s">
        <v>54</v>
      </c>
      <c r="CO390" s="62"/>
      <c r="CP390" s="65" t="str">
        <f>IF(SUM($CK390)=0,"",IF(OR(SUM($CK390)=SUM($CL390),AND(SUM($CK390)=ROUND(SUM($G390)*(1-SUM($I390)),0),SUM($CQ390)=0)),SUM($CK390),IF(UPPER($CN390)="MAX",$CL390,IF(UPPER($CN390)="CUSTOM",MIN(MAX(ROUND($CK390+$G390*($CO390),0),$CL390),$CK390),$CK390))))</f>
      </c>
      <c r="CQ390" s="65" t="str">
        <f>ROUND(SUMIFS($CW390:$FS390,$CW$14:$FS$14,"*TA*"),0)</f>
      </c>
      <c r="CR390" s="65" t="str">
        <f>MIN_TA</f>
      </c>
      <c r="CS390" s="65" t="str">
        <f>COUNTIFS($CW$14:$FS$14,"*TA*",$CW390:$FS390,"&gt;0")</f>
      </c>
      <c r="CT390"/>
      <c r="CU390" s="62"/>
      <c r="CV390" s="65" t="str">
        <f>IF(SUM($CQ390)=0,"",IF(OR(SUM($CQ390)=SUM($CR390),AND(SUM($CQ390)=ROUND(SUM($G390)*(1-SUM($I390)),0),SUM($CK390)=0)),SUM($CQ390),IF(UPPER($CT390)="MAX",$CR390,IF(UPPER($CT390)="CUSTOM",MIN(MAX(ROUND($CQ390+$G390*($CU390),0),$CR390),$CQ390),$CQ390))))</f>
      </c>
      <c r="CW390" s="65"/>
      <c r="CX390" s="65"/>
      <c r="CY390" s="65"/>
      <c r="CZ390" s="65"/>
      <c r="DA390" s="65"/>
      <c r="DB390" s="65"/>
      <c r="DC390" s="65"/>
      <c r="DD390" s="65"/>
      <c r="DE390" s="65"/>
      <c r="DF390" s="65"/>
      <c r="DG390" s="65"/>
      <c r="DH390" s="65"/>
      <c r="DI390" s="65"/>
      <c r="DJ390" s="65"/>
      <c r="DK390" s="65"/>
      <c r="DL390" s="65"/>
      <c r="DM390" s="65"/>
      <c r="DN390" s="65"/>
      <c r="DO390" s="65"/>
      <c r="DP390" s="65"/>
      <c r="DQ390" s="65"/>
      <c r="DR390" s="65"/>
      <c r="DS390" s="65"/>
      <c r="DT390" s="65"/>
      <c r="DU390" s="65"/>
      <c r="DV390" s="65"/>
      <c r="DW390" s="65"/>
      <c r="DX390" s="65"/>
      <c r="DY390" s="65"/>
      <c r="DZ390" s="65"/>
      <c r="EA390" s="65"/>
      <c r="EB390" s="65"/>
      <c r="EC390" s="65"/>
      <c r="ED390" s="65"/>
      <c r="EE390" s="65"/>
      <c r="EF390" s="65"/>
      <c r="EG390" s="65"/>
      <c r="EH390" s="65"/>
      <c r="EI390" s="65"/>
      <c r="EJ390" s="65"/>
      <c r="EK390" s="65"/>
      <c r="EL390" s="65"/>
      <c r="EM390" s="65"/>
      <c r="EN390" s="65"/>
      <c r="EO390" s="65"/>
      <c r="EP390" s="65"/>
      <c r="EQ390" s="65"/>
      <c r="ER390" s="65"/>
      <c r="ES390" s="65"/>
      <c r="ET390" s="65"/>
      <c r="EU390" s="65"/>
      <c r="EV390" s="65"/>
      <c r="EW390" s="65"/>
      <c r="EX390" s="65"/>
      <c r="EY390" s="65"/>
      <c r="EZ390" s="65"/>
      <c r="FA390" s="65"/>
      <c r="FB390" s="65"/>
      <c r="FC390" s="65"/>
      <c r="FD390" s="65"/>
      <c r="FE390" s="65"/>
      <c r="FF390" s="65"/>
      <c r="FG390" s="65"/>
      <c r="FH390" s="65"/>
      <c r="FI390" s="65"/>
      <c r="FJ390" s="65"/>
      <c r="FK390" s="65"/>
      <c r="FL390" s="65"/>
      <c r="FM390" s="65"/>
      <c r="FN390" s="65"/>
      <c r="FO390" s="65"/>
      <c r="FP390" s="65"/>
      <c r="FQ390" s="65"/>
      <c r="FR390" s="65"/>
      <c r="FS390" s="65"/>
    </row>
    <row r="391">
      <c r="A391" t="s">
        <v>154</v>
      </c>
      <c r="B391" t="s">
        <v>116</v>
      </c>
      <c r="C391" t="s">
        <v>114</v>
      </c>
      <c r="D391" t="s">
        <v>99</v>
      </c>
      <c r="E391"/>
      <c r="F391" t="str">
        <f>$A391&amp;IF($C391&lt;&gt;"","|"&amp;$C391,"")&amp;IF($D391&lt;&gt;"","|"&amp;$D391,"")&amp;IF($E391&lt;&gt;"","|"&amp;$E391,"")</f>
      </c>
      <c r="G391" s="65" t="n">
        <v>7</v>
      </c>
      <c r="H391" s="65" t="str">
        <f>SUM($CJ391,$CW391)</f>
      </c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5" t="str">
        <f>ROUND(SUM($CP391,$CV391),0)</f>
      </c>
      <c r="CG391" s="65" t="str">
        <f>ROUND(MAX($CP391,$CV391),0)</f>
      </c>
      <c r="CH391"/>
      <c r="CI391" s="62"/>
      <c r="CJ391" s="65" t="str">
        <f>IF(SUM($CF391)=0,"",IF(SUM($CF391)=SUM($CG391),SUM($CF391),IF(UPPER($CH391)="MAX",$CG391,IF(UPPER($CH391)="CUSTOM",MIN(MAX(ROUND($CF391+$G391*($CI391),0),$CG391),$CF391),$CF391))))</f>
      </c>
      <c r="CK391" s="65" t="str">
        <f>ROUND(SUMIFS($CW391:$FS391,$CW$14:$FS$14,"*DSD*"),0)</f>
      </c>
      <c r="CL391" s="65" t="str">
        <f>MIN_DSD</f>
      </c>
      <c r="CM391" s="65" t="str">
        <f>COUNTIFS($CW$14:$FS$14,"*DSD*",$CW391:$FS391,"&gt;0")</f>
      </c>
      <c r="CN391"/>
      <c r="CO391" s="62"/>
      <c r="CP391" s="65" t="str">
        <f>IF(SUM($CK391)=0,"",IF(OR(SUM($CK391)=SUM($CL391),AND(SUM($CK391)=ROUND(SUM($G391)*(1-SUM($I391)),0),SUM($CQ391)=0)),SUM($CK391),IF(UPPER($CN391)="MAX",$CL391,IF(UPPER($CN391)="CUSTOM",MIN(MAX(ROUND($CK391+$G391*($CO391),0),$CL391),$CK391),$CK391))))</f>
      </c>
      <c r="CQ391" s="65" t="str">
        <f>ROUND(SUMIFS($CW391:$FS391,$CW$14:$FS$14,"*TA*"),0)</f>
      </c>
      <c r="CR391" s="65" t="str">
        <f>MIN_TA</f>
      </c>
      <c r="CS391" s="65" t="str">
        <f>COUNTIFS($CW$14:$FS$14,"*TA*",$CW391:$FS391,"&gt;0")</f>
      </c>
      <c r="CT391"/>
      <c r="CU391" s="62"/>
      <c r="CV391" s="65" t="str">
        <f>IF(SUM($CQ391)=0,"",IF(OR(SUM($CQ391)=SUM($CR391),AND(SUM($CQ391)=ROUND(SUM($G391)*(1-SUM($I391)),0),SUM($CK391)=0)),SUM($CQ391),IF(UPPER($CT391)="MAX",$CR391,IF(UPPER($CT391)="CUSTOM",MIN(MAX(ROUND($CQ391+$G391*($CU391),0),$CR391),$CQ391),$CQ391))))</f>
      </c>
      <c r="CW391" s="65"/>
      <c r="CX391" s="65"/>
      <c r="CY391" s="65"/>
      <c r="CZ391" s="65"/>
      <c r="DA391" s="65"/>
      <c r="DB391" s="65"/>
      <c r="DC391" s="65"/>
      <c r="DD391" s="65"/>
      <c r="DE391" s="65"/>
      <c r="DF391" s="65"/>
      <c r="DG391" s="65"/>
      <c r="DH391" s="65"/>
      <c r="DI391" s="65"/>
      <c r="DJ391" s="65"/>
      <c r="DK391" s="65"/>
      <c r="DL391" s="65"/>
      <c r="DM391" s="65"/>
      <c r="DN391" s="65"/>
      <c r="DO391" s="65"/>
      <c r="DP391" s="65"/>
      <c r="DQ391" s="65"/>
      <c r="DR391" s="65"/>
      <c r="DS391" s="65"/>
      <c r="DT391" s="65"/>
      <c r="DU391" s="65"/>
      <c r="DV391" s="65"/>
      <c r="DW391" s="65"/>
      <c r="DX391" s="65"/>
      <c r="DY391" s="65"/>
      <c r="DZ391" s="65"/>
      <c r="EA391" s="65"/>
      <c r="EB391" s="65"/>
      <c r="EC391" s="65"/>
      <c r="ED391" s="65"/>
      <c r="EE391" s="65"/>
      <c r="EF391" s="65"/>
      <c r="EG391" s="65"/>
      <c r="EH391" s="65"/>
      <c r="EI391" s="65"/>
      <c r="EJ391" s="65"/>
      <c r="EK391" s="65"/>
      <c r="EL391" s="65"/>
      <c r="EM391" s="65"/>
      <c r="EN391" s="65"/>
      <c r="EO391" s="65"/>
      <c r="EP391" s="65"/>
      <c r="EQ391" s="65"/>
      <c r="ER391" s="65"/>
      <c r="ES391" s="65"/>
      <c r="ET391" s="65"/>
      <c r="EU391" s="65"/>
      <c r="EV391" s="65"/>
      <c r="EW391" s="65"/>
      <c r="EX391" s="65"/>
      <c r="EY391" s="65"/>
      <c r="EZ391" s="65"/>
      <c r="FA391" s="65"/>
      <c r="FB391" s="65"/>
      <c r="FC391" s="65"/>
      <c r="FD391" s="65"/>
      <c r="FE391" s="65"/>
      <c r="FF391" s="65"/>
      <c r="FG391" s="65"/>
      <c r="FH391" s="65"/>
      <c r="FI391" s="65"/>
      <c r="FJ391" s="65"/>
      <c r="FK391" s="65"/>
      <c r="FL391" s="65"/>
      <c r="FM391" s="65"/>
      <c r="FN391" s="65"/>
      <c r="FO391" s="65"/>
      <c r="FP391" s="65"/>
      <c r="FQ391" s="65"/>
      <c r="FR391" s="65"/>
      <c r="FS391" s="65"/>
    </row>
    <row r="392">
      <c r="A392" t="s">
        <v>154</v>
      </c>
      <c r="B392" t="s">
        <v>116</v>
      </c>
      <c r="C392" t="s">
        <v>114</v>
      </c>
      <c r="D392" t="s">
        <v>100</v>
      </c>
      <c r="E392"/>
      <c r="F392" t="str">
        <f>$A392&amp;IF($C392&lt;&gt;"","|"&amp;$C392,"")&amp;IF($D392&lt;&gt;"","|"&amp;$D392,"")&amp;IF($E392&lt;&gt;"","|"&amp;$E392,"")</f>
      </c>
      <c r="G392" s="65" t="n">
        <v>5</v>
      </c>
      <c r="H392" s="65" t="str">
        <f>SUM($CJ392,$CW392)</f>
      </c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5" t="str">
        <f>ROUND(SUM($CP392,$CV392),0)</f>
      </c>
      <c r="CG392" s="65" t="str">
        <f>ROUND(MAX($CP392,$CV392),0)</f>
      </c>
      <c r="CH392"/>
      <c r="CI392" s="62"/>
      <c r="CJ392" s="65" t="str">
        <f>IF(SUM($CF392)=0,"",IF(SUM($CF392)=SUM($CG392),SUM($CF392),IF(UPPER($CH392)="MAX",$CG392,IF(UPPER($CH392)="CUSTOM",MIN(MAX(ROUND($CF392+$G392*($CI392),0),$CG392),$CF392),$CF392))))</f>
      </c>
      <c r="CK392" s="65" t="str">
        <f>ROUND(SUMIFS($CW392:$FS392,$CW$14:$FS$14,"*DSD*"),0)</f>
      </c>
      <c r="CL392" s="65" t="str">
        <f>MIN_DSD</f>
      </c>
      <c r="CM392" s="65" t="str">
        <f>COUNTIFS($CW$14:$FS$14,"*DSD*",$CW392:$FS392,"&gt;0")</f>
      </c>
      <c r="CN392"/>
      <c r="CO392" s="62"/>
      <c r="CP392" s="65" t="str">
        <f>IF(SUM($CK392)=0,"",IF(OR(SUM($CK392)=SUM($CL392),AND(SUM($CK392)=ROUND(SUM($G392)*(1-SUM($I392)),0),SUM($CQ392)=0)),SUM($CK392),IF(UPPER($CN392)="MAX",$CL392,IF(UPPER($CN392)="CUSTOM",MIN(MAX(ROUND($CK392+$G392*($CO392),0),$CL392),$CK392),$CK392))))</f>
      </c>
      <c r="CQ392" s="65" t="str">
        <f>ROUND(SUMIFS($CW392:$FS392,$CW$14:$FS$14,"*TA*"),0)</f>
      </c>
      <c r="CR392" s="65" t="str">
        <f>MIN_TA</f>
      </c>
      <c r="CS392" s="65" t="str">
        <f>COUNTIFS($CW$14:$FS$14,"*TA*",$CW392:$FS392,"&gt;0")</f>
      </c>
      <c r="CT392"/>
      <c r="CU392" s="62"/>
      <c r="CV392" s="65" t="str">
        <f>IF(SUM($CQ392)=0,"",IF(OR(SUM($CQ392)=SUM($CR392),AND(SUM($CQ392)=ROUND(SUM($G392)*(1-SUM($I392)),0),SUM($CK392)=0)),SUM($CQ392),IF(UPPER($CT392)="MAX",$CR392,IF(UPPER($CT392)="CUSTOM",MIN(MAX(ROUND($CQ392+$G392*($CU392),0),$CR392),$CQ392),$CQ392))))</f>
      </c>
      <c r="CW392" s="65"/>
      <c r="CX392" s="65"/>
      <c r="CY392" s="65"/>
      <c r="CZ392" s="65"/>
      <c r="DA392" s="65"/>
      <c r="DB392" s="65"/>
      <c r="DC392" s="65"/>
      <c r="DD392" s="65"/>
      <c r="DE392" s="65"/>
      <c r="DF392" s="65"/>
      <c r="DG392" s="65"/>
      <c r="DH392" s="65"/>
      <c r="DI392" s="65"/>
      <c r="DJ392" s="65"/>
      <c r="DK392" s="65"/>
      <c r="DL392" s="65"/>
      <c r="DM392" s="65"/>
      <c r="DN392" s="65"/>
      <c r="DO392" s="65"/>
      <c r="DP392" s="65"/>
      <c r="DQ392" s="65"/>
      <c r="DR392" s="65"/>
      <c r="DS392" s="65"/>
      <c r="DT392" s="65"/>
      <c r="DU392" s="65"/>
      <c r="DV392" s="65"/>
      <c r="DW392" s="65"/>
      <c r="DX392" s="65"/>
      <c r="DY392" s="65"/>
      <c r="DZ392" s="65"/>
      <c r="EA392" s="65"/>
      <c r="EB392" s="65"/>
      <c r="EC392" s="65"/>
      <c r="ED392" s="65"/>
      <c r="EE392" s="65"/>
      <c r="EF392" s="65"/>
      <c r="EG392" s="65"/>
      <c r="EH392" s="65"/>
      <c r="EI392" s="65"/>
      <c r="EJ392" s="65"/>
      <c r="EK392" s="65"/>
      <c r="EL392" s="65"/>
      <c r="EM392" s="65"/>
      <c r="EN392" s="65"/>
      <c r="EO392" s="65"/>
      <c r="EP392" s="65"/>
      <c r="EQ392" s="65"/>
      <c r="ER392" s="65"/>
      <c r="ES392" s="65"/>
      <c r="ET392" s="65"/>
      <c r="EU392" s="65"/>
      <c r="EV392" s="65"/>
      <c r="EW392" s="65"/>
      <c r="EX392" s="65"/>
      <c r="EY392" s="65"/>
      <c r="EZ392" s="65"/>
      <c r="FA392" s="65"/>
      <c r="FB392" s="65"/>
      <c r="FC392" s="65"/>
      <c r="FD392" s="65"/>
      <c r="FE392" s="65"/>
      <c r="FF392" s="65"/>
      <c r="FG392" s="65"/>
      <c r="FH392" s="65"/>
      <c r="FI392" s="65"/>
      <c r="FJ392" s="65"/>
      <c r="FK392" s="65"/>
      <c r="FL392" s="65"/>
      <c r="FM392" s="65"/>
      <c r="FN392" s="65"/>
      <c r="FO392" s="65"/>
      <c r="FP392" s="65"/>
      <c r="FQ392" s="65"/>
      <c r="FR392" s="65"/>
      <c r="FS392" s="65"/>
    </row>
    <row r="393">
      <c r="A393" t="s">
        <v>154</v>
      </c>
      <c r="B393" t="s">
        <v>117</v>
      </c>
      <c r="C393" t="s">
        <v>114</v>
      </c>
      <c r="D393" t="s">
        <v>99</v>
      </c>
      <c r="E393"/>
      <c r="F393" t="str">
        <f>$A393&amp;IF($C393&lt;&gt;"","|"&amp;$C393,"")&amp;IF($D393&lt;&gt;"","|"&amp;$D393,"")&amp;IF($E393&lt;&gt;"","|"&amp;$E393,"")</f>
      </c>
      <c r="G393" s="65" t="n">
        <v>5</v>
      </c>
      <c r="H393" s="65" t="str">
        <f>SUM($CJ393,$CW393)</f>
      </c>
      <c r="I393" s="62"/>
      <c r="J393" s="62"/>
      <c r="K393" s="62" t="n">
        <v>0.519480519480519</v>
      </c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 t="n">
        <v>0.0779220779220779</v>
      </c>
      <c r="AF393" s="62" t="n">
        <v>0.402597402597403</v>
      </c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5" t="str">
        <f>ROUND(SUM($CP393,$CV393),0)</f>
      </c>
      <c r="CG393" s="65" t="str">
        <f>ROUND(MAX($CP393,$CV393),0)</f>
      </c>
      <c r="CH393"/>
      <c r="CI393" s="62"/>
      <c r="CJ393" s="65" t="str">
        <f>IF(SUM($CF393)=0,"",IF(SUM($CF393)=SUM($CG393),SUM($CF393),IF(UPPER($CH393)="MAX",$CG393,IF(UPPER($CH393)="CUSTOM",MIN(MAX(ROUND($CF393+$G393*($CI393),0),$CG393),$CF393),$CF393))))</f>
      </c>
      <c r="CK393" s="65" t="str">
        <f>ROUND(SUMIFS($CW393:$FS393,$CW$14:$FS$14,"*DSD*"),0)</f>
      </c>
      <c r="CL393" s="65" t="str">
        <f>MIN_DSD</f>
      </c>
      <c r="CM393" s="65" t="str">
        <f>COUNTIFS($CW$14:$FS$14,"*DSD*",$CW393:$FS393,"&gt;0")</f>
      </c>
      <c r="CN393" t="s">
        <v>54</v>
      </c>
      <c r="CO393" s="62"/>
      <c r="CP393" s="65" t="str">
        <f>IF(SUM($CK393)=0,"",IF(OR(SUM($CK393)=SUM($CL393),AND(SUM($CK393)=ROUND(SUM($G393)*(1-SUM($I393)),0),SUM($CQ393)=0)),SUM($CK393),IF(UPPER($CN393)="MAX",$CL393,IF(UPPER($CN393)="CUSTOM",MIN(MAX(ROUND($CK393+$G393*($CO393),0),$CL393),$CK393),$CK393))))</f>
      </c>
      <c r="CQ393" s="65" t="str">
        <f>ROUND(SUMIFS($CW393:$FS393,$CW$14:$FS$14,"*TA*"),0)</f>
      </c>
      <c r="CR393" s="65" t="str">
        <f>MIN_TA</f>
      </c>
      <c r="CS393" s="65" t="str">
        <f>COUNTIFS($CW$14:$FS$14,"*TA*",$CW393:$FS393,"&gt;0")</f>
      </c>
      <c r="CT393"/>
      <c r="CU393" s="62"/>
      <c r="CV393" s="65" t="str">
        <f>IF(SUM($CQ393)=0,"",IF(OR(SUM($CQ393)=SUM($CR393),AND(SUM($CQ393)=ROUND(SUM($G393)*(1-SUM($I393)),0),SUM($CK393)=0)),SUM($CQ393),IF(UPPER($CT393)="MAX",$CR393,IF(UPPER($CT393)="CUSTOM",MIN(MAX(ROUND($CQ393+$G393*($CU393),0),$CR393),$CQ393),$CQ393))))</f>
      </c>
      <c r="CW393" s="65"/>
      <c r="CX393" s="65"/>
      <c r="CY393" s="65"/>
      <c r="CZ393" s="65"/>
      <c r="DA393" s="65"/>
      <c r="DB393" s="65"/>
      <c r="DC393" s="65"/>
      <c r="DD393" s="65"/>
      <c r="DE393" s="65"/>
      <c r="DF393" s="65"/>
      <c r="DG393" s="65"/>
      <c r="DH393" s="65"/>
      <c r="DI393" s="65"/>
      <c r="DJ393" s="65"/>
      <c r="DK393" s="65"/>
      <c r="DL393" s="65"/>
      <c r="DM393" s="65"/>
      <c r="DN393" s="65"/>
      <c r="DO393" s="65"/>
      <c r="DP393" s="65"/>
      <c r="DQ393" s="65"/>
      <c r="DR393" s="65"/>
      <c r="DS393" s="65"/>
      <c r="DT393" s="65"/>
      <c r="DU393" s="65"/>
      <c r="DV393" s="65"/>
      <c r="DW393" s="65"/>
      <c r="DX393" s="65"/>
      <c r="DY393" s="65"/>
      <c r="DZ393" s="65"/>
      <c r="EA393" s="65"/>
      <c r="EB393" s="65"/>
      <c r="EC393" s="65"/>
      <c r="ED393" s="65"/>
      <c r="EE393" s="65"/>
      <c r="EF393" s="65"/>
      <c r="EG393" s="65"/>
      <c r="EH393" s="65"/>
      <c r="EI393" s="65"/>
      <c r="EJ393" s="65"/>
      <c r="EK393" s="65"/>
      <c r="EL393" s="65"/>
      <c r="EM393" s="65"/>
      <c r="EN393" s="65"/>
      <c r="EO393" s="65"/>
      <c r="EP393" s="65"/>
      <c r="EQ393" s="65"/>
      <c r="ER393" s="65"/>
      <c r="ES393" s="65"/>
      <c r="ET393" s="65"/>
      <c r="EU393" s="65"/>
      <c r="EV393" s="65"/>
      <c r="EW393" s="65"/>
      <c r="EX393" s="65"/>
      <c r="EY393" s="65"/>
      <c r="EZ393" s="65"/>
      <c r="FA393" s="65"/>
      <c r="FB393" s="65"/>
      <c r="FC393" s="65"/>
      <c r="FD393" s="65"/>
      <c r="FE393" s="65"/>
      <c r="FF393" s="65"/>
      <c r="FG393" s="65"/>
      <c r="FH393" s="65"/>
      <c r="FI393" s="65"/>
      <c r="FJ393" s="65"/>
      <c r="FK393" s="65"/>
      <c r="FL393" s="65"/>
      <c r="FM393" s="65"/>
      <c r="FN393" s="65"/>
      <c r="FO393" s="65"/>
      <c r="FP393" s="65"/>
      <c r="FQ393" s="65"/>
      <c r="FR393" s="65"/>
      <c r="FS393" s="65"/>
    </row>
    <row r="394">
      <c r="A394" t="s">
        <v>154</v>
      </c>
      <c r="B394" t="s">
        <v>117</v>
      </c>
      <c r="C394" t="s">
        <v>114</v>
      </c>
      <c r="D394" t="s">
        <v>100</v>
      </c>
      <c r="E394"/>
      <c r="F394" t="str">
        <f>$A394&amp;IF($C394&lt;&gt;"","|"&amp;$C394,"")&amp;IF($D394&lt;&gt;"","|"&amp;$D394,"")&amp;IF($E394&lt;&gt;"","|"&amp;$E394,"")</f>
      </c>
      <c r="G394" s="65" t="n">
        <v>5</v>
      </c>
      <c r="H394" s="65" t="str">
        <f>SUM($CJ394,$CW394)</f>
      </c>
      <c r="I394" s="62"/>
      <c r="J394" s="62"/>
      <c r="K394" s="62" t="n">
        <v>0.518987341772152</v>
      </c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 t="n">
        <v>0.0822784810126582</v>
      </c>
      <c r="AF394" s="62" t="n">
        <v>0.39873417721519</v>
      </c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5" t="str">
        <f>ROUND(SUM($CP394,$CV394),0)</f>
      </c>
      <c r="CG394" s="65" t="str">
        <f>ROUND(MAX($CP394,$CV394),0)</f>
      </c>
      <c r="CH394"/>
      <c r="CI394" s="62"/>
      <c r="CJ394" s="65" t="str">
        <f>IF(SUM($CF394)=0,"",IF(SUM($CF394)=SUM($CG394),SUM($CF394),IF(UPPER($CH394)="MAX",$CG394,IF(UPPER($CH394)="CUSTOM",MIN(MAX(ROUND($CF394+$G394*($CI394),0),$CG394),$CF394),$CF394))))</f>
      </c>
      <c r="CK394" s="65" t="str">
        <f>ROUND(SUMIFS($CW394:$FS394,$CW$14:$FS$14,"*DSD*"),0)</f>
      </c>
      <c r="CL394" s="65" t="str">
        <f>MIN_DSD</f>
      </c>
      <c r="CM394" s="65" t="str">
        <f>COUNTIFS($CW$14:$FS$14,"*DSD*",$CW394:$FS394,"&gt;0")</f>
      </c>
      <c r="CN394" t="s">
        <v>54</v>
      </c>
      <c r="CO394" s="62"/>
      <c r="CP394" s="65" t="str">
        <f>IF(SUM($CK394)=0,"",IF(OR(SUM($CK394)=SUM($CL394),AND(SUM($CK394)=ROUND(SUM($G394)*(1-SUM($I394)),0),SUM($CQ394)=0)),SUM($CK394),IF(UPPER($CN394)="MAX",$CL394,IF(UPPER($CN394)="CUSTOM",MIN(MAX(ROUND($CK394+$G394*($CO394),0),$CL394),$CK394),$CK394))))</f>
      </c>
      <c r="CQ394" s="65" t="str">
        <f>ROUND(SUMIFS($CW394:$FS394,$CW$14:$FS$14,"*TA*"),0)</f>
      </c>
      <c r="CR394" s="65" t="str">
        <f>MIN_TA</f>
      </c>
      <c r="CS394" s="65" t="str">
        <f>COUNTIFS($CW$14:$FS$14,"*TA*",$CW394:$FS394,"&gt;0")</f>
      </c>
      <c r="CT394"/>
      <c r="CU394" s="62"/>
      <c r="CV394" s="65" t="str">
        <f>IF(SUM($CQ394)=0,"",IF(OR(SUM($CQ394)=SUM($CR394),AND(SUM($CQ394)=ROUND(SUM($G394)*(1-SUM($I394)),0),SUM($CK394)=0)),SUM($CQ394),IF(UPPER($CT394)="MAX",$CR394,IF(UPPER($CT394)="CUSTOM",MIN(MAX(ROUND($CQ394+$G394*($CU394),0),$CR394),$CQ394),$CQ394))))</f>
      </c>
      <c r="CW394" s="65"/>
      <c r="CX394" s="65"/>
      <c r="CY394" s="65"/>
      <c r="CZ394" s="65"/>
      <c r="DA394" s="65"/>
      <c r="DB394" s="65"/>
      <c r="DC394" s="65"/>
      <c r="DD394" s="65"/>
      <c r="DE394" s="65"/>
      <c r="DF394" s="65"/>
      <c r="DG394" s="65"/>
      <c r="DH394" s="65"/>
      <c r="DI394" s="65"/>
      <c r="DJ394" s="65"/>
      <c r="DK394" s="65"/>
      <c r="DL394" s="65"/>
      <c r="DM394" s="65"/>
      <c r="DN394" s="65"/>
      <c r="DO394" s="65"/>
      <c r="DP394" s="65"/>
      <c r="DQ394" s="65"/>
      <c r="DR394" s="65"/>
      <c r="DS394" s="65"/>
      <c r="DT394" s="65"/>
      <c r="DU394" s="65"/>
      <c r="DV394" s="65"/>
      <c r="DW394" s="65"/>
      <c r="DX394" s="65"/>
      <c r="DY394" s="65"/>
      <c r="DZ394" s="65"/>
      <c r="EA394" s="65"/>
      <c r="EB394" s="65"/>
      <c r="EC394" s="65"/>
      <c r="ED394" s="65"/>
      <c r="EE394" s="65"/>
      <c r="EF394" s="65"/>
      <c r="EG394" s="65"/>
      <c r="EH394" s="65"/>
      <c r="EI394" s="65"/>
      <c r="EJ394" s="65"/>
      <c r="EK394" s="65"/>
      <c r="EL394" s="65"/>
      <c r="EM394" s="65"/>
      <c r="EN394" s="65"/>
      <c r="EO394" s="65"/>
      <c r="EP394" s="65"/>
      <c r="EQ394" s="65"/>
      <c r="ER394" s="65"/>
      <c r="ES394" s="65"/>
      <c r="ET394" s="65"/>
      <c r="EU394" s="65"/>
      <c r="EV394" s="65"/>
      <c r="EW394" s="65"/>
      <c r="EX394" s="65"/>
      <c r="EY394" s="65"/>
      <c r="EZ394" s="65"/>
      <c r="FA394" s="65"/>
      <c r="FB394" s="65"/>
      <c r="FC394" s="65"/>
      <c r="FD394" s="65"/>
      <c r="FE394" s="65"/>
      <c r="FF394" s="65"/>
      <c r="FG394" s="65"/>
      <c r="FH394" s="65"/>
      <c r="FI394" s="65"/>
      <c r="FJ394" s="65"/>
      <c r="FK394" s="65"/>
      <c r="FL394" s="65"/>
      <c r="FM394" s="65"/>
      <c r="FN394" s="65"/>
      <c r="FO394" s="65"/>
      <c r="FP394" s="65"/>
      <c r="FQ394" s="65"/>
      <c r="FR394" s="65"/>
      <c r="FS394" s="65"/>
    </row>
    <row r="395">
      <c r="A395" t="s">
        <v>154</v>
      </c>
      <c r="B395" t="s">
        <v>118</v>
      </c>
      <c r="C395" t="s">
        <v>103</v>
      </c>
      <c r="D395" t="s">
        <v>99</v>
      </c>
      <c r="E395"/>
      <c r="F395" t="str">
        <f>$A395&amp;IF($C395&lt;&gt;"","|"&amp;$C395,"")&amp;IF($D395&lt;&gt;"","|"&amp;$D395,"")&amp;IF($E395&lt;&gt;"","|"&amp;$E395,"")</f>
      </c>
      <c r="G395" s="65" t="n">
        <v>8</v>
      </c>
      <c r="H395" s="65" t="str">
        <f>SUM($CJ395,$CW395)</f>
      </c>
      <c r="I395" s="62"/>
      <c r="J395" s="62"/>
      <c r="K395" s="62" t="n">
        <v>0.5</v>
      </c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 t="n">
        <v>0.0833333333333333</v>
      </c>
      <c r="AD395" s="62"/>
      <c r="AE395" s="62"/>
      <c r="AF395" s="62" t="n">
        <v>0.388888888888889</v>
      </c>
      <c r="AG395" s="62"/>
      <c r="AH395" s="62"/>
      <c r="AI395" s="62"/>
      <c r="AJ395" s="62" t="n">
        <v>0.0277777777777778</v>
      </c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5" t="str">
        <f>ROUND(SUM($CP395,$CV395),0)</f>
      </c>
      <c r="CG395" s="65" t="str">
        <f>ROUND(MAX($CP395,$CV395),0)</f>
      </c>
      <c r="CH395" t="s">
        <v>54</v>
      </c>
      <c r="CI395" s="62"/>
      <c r="CJ395" s="65" t="str">
        <f>IF(SUM($CF395)=0,"",IF(SUM($CF395)=SUM($CG395),SUM($CF395),IF(UPPER($CH395)="MAX",$CG395,IF(UPPER($CH395)="CUSTOM",MIN(MAX(ROUND($CF395+$G395*($CI395),0),$CG395),$CF395),$CF395))))</f>
      </c>
      <c r="CK395" s="65" t="str">
        <f>ROUND(SUMIFS($CW395:$FS395,$CW$14:$FS$14,"*DSD*"),0)</f>
      </c>
      <c r="CL395" s="65" t="str">
        <f>MIN_DSD</f>
      </c>
      <c r="CM395" s="65" t="str">
        <f>COUNTIFS($CW$14:$FS$14,"*DSD*",$CW395:$FS395,"&gt;0")</f>
      </c>
      <c r="CN395" t="s">
        <v>54</v>
      </c>
      <c r="CO395" s="62"/>
      <c r="CP395" s="65" t="str">
        <f>IF(SUM($CK395)=0,"",IF(OR(SUM($CK395)=SUM($CL395),AND(SUM($CK395)=ROUND(SUM($G395)*(1-SUM($I395)),0),SUM($CQ395)=0)),SUM($CK395),IF(UPPER($CN395)="MAX",$CL395,IF(UPPER($CN395)="CUSTOM",MIN(MAX(ROUND($CK395+$G395*($CO395),0),$CL395),$CK395),$CK395))))</f>
      </c>
      <c r="CQ395" s="65" t="str">
        <f>ROUND(SUMIFS($CW395:$FS395,$CW$14:$FS$14,"*TA*"),0)</f>
      </c>
      <c r="CR395" s="65" t="str">
        <f>MIN_TA</f>
      </c>
      <c r="CS395" s="65" t="str">
        <f>COUNTIFS($CW$14:$FS$14,"*TA*",$CW395:$FS395,"&gt;0")</f>
      </c>
      <c r="CT395"/>
      <c r="CU395" s="62"/>
      <c r="CV395" s="65" t="str">
        <f>IF(SUM($CQ395)=0,"",IF(OR(SUM($CQ395)=SUM($CR395),AND(SUM($CQ395)=ROUND(SUM($G395)*(1-SUM($I395)),0),SUM($CK395)=0)),SUM($CQ395),IF(UPPER($CT395)="MAX",$CR395,IF(UPPER($CT395)="CUSTOM",MIN(MAX(ROUND($CQ395+$G395*($CU395),0),$CR395),$CQ395),$CQ395))))</f>
      </c>
      <c r="CW395" s="65"/>
      <c r="CX395" s="65"/>
      <c r="CY395" s="65"/>
      <c r="CZ395" s="65"/>
      <c r="DA395" s="65"/>
      <c r="DB395" s="65"/>
      <c r="DC395" s="65"/>
      <c r="DD395" s="65"/>
      <c r="DE395" s="65"/>
      <c r="DF395" s="65"/>
      <c r="DG395" s="65"/>
      <c r="DH395" s="65"/>
      <c r="DI395" s="65"/>
      <c r="DJ395" s="65"/>
      <c r="DK395" s="65"/>
      <c r="DL395" s="65"/>
      <c r="DM395" s="65"/>
      <c r="DN395" s="65"/>
      <c r="DO395" s="65"/>
      <c r="DP395" s="65"/>
      <c r="DQ395" s="65"/>
      <c r="DR395" s="65"/>
      <c r="DS395" s="65"/>
      <c r="DT395" s="65"/>
      <c r="DU395" s="65"/>
      <c r="DV395" s="65"/>
      <c r="DW395" s="65"/>
      <c r="DX395" s="65"/>
      <c r="DY395" s="65"/>
      <c r="DZ395" s="65"/>
      <c r="EA395" s="65"/>
      <c r="EB395" s="65"/>
      <c r="EC395" s="65"/>
      <c r="ED395" s="65"/>
      <c r="EE395" s="65"/>
      <c r="EF395" s="65"/>
      <c r="EG395" s="65"/>
      <c r="EH395" s="65"/>
      <c r="EI395" s="65"/>
      <c r="EJ395" s="65"/>
      <c r="EK395" s="65"/>
      <c r="EL395" s="65"/>
      <c r="EM395" s="65"/>
      <c r="EN395" s="65"/>
      <c r="EO395" s="65"/>
      <c r="EP395" s="65"/>
      <c r="EQ395" s="65"/>
      <c r="ER395" s="65"/>
      <c r="ES395" s="65"/>
      <c r="ET395" s="65"/>
      <c r="EU395" s="65"/>
      <c r="EV395" s="65"/>
      <c r="EW395" s="65"/>
      <c r="EX395" s="65"/>
      <c r="EY395" s="65"/>
      <c r="EZ395" s="65"/>
      <c r="FA395" s="65"/>
      <c r="FB395" s="65"/>
      <c r="FC395" s="65"/>
      <c r="FD395" s="65"/>
      <c r="FE395" s="65"/>
      <c r="FF395" s="65"/>
      <c r="FG395" s="65"/>
      <c r="FH395" s="65"/>
      <c r="FI395" s="65"/>
      <c r="FJ395" s="65"/>
      <c r="FK395" s="65"/>
      <c r="FL395" s="65"/>
      <c r="FM395" s="65"/>
      <c r="FN395" s="65"/>
      <c r="FO395" s="65"/>
      <c r="FP395" s="65"/>
      <c r="FQ395" s="65"/>
      <c r="FR395" s="65"/>
      <c r="FS395" s="65"/>
    </row>
    <row r="396">
      <c r="A396" t="s">
        <v>154</v>
      </c>
      <c r="B396" t="s">
        <v>118</v>
      </c>
      <c r="C396" t="s">
        <v>103</v>
      </c>
      <c r="D396" t="s">
        <v>100</v>
      </c>
      <c r="E396"/>
      <c r="F396" t="str">
        <f>$A396&amp;IF($C396&lt;&gt;"","|"&amp;$C396,"")&amp;IF($D396&lt;&gt;"","|"&amp;$D396,"")&amp;IF($E396&lt;&gt;"","|"&amp;$E396,"")</f>
      </c>
      <c r="G396" s="65" t="n">
        <v>3</v>
      </c>
      <c r="H396" s="65" t="str">
        <f>SUM($CJ396,$CW396)</f>
      </c>
      <c r="I396" s="62"/>
      <c r="J396" s="62"/>
      <c r="K396" s="62" t="n">
        <v>0.5</v>
      </c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 t="n">
        <v>0.0833333333333333</v>
      </c>
      <c r="AD396" s="62"/>
      <c r="AE396" s="62"/>
      <c r="AF396" s="62" t="n">
        <v>0.388888888888889</v>
      </c>
      <c r="AG396" s="62"/>
      <c r="AH396" s="62"/>
      <c r="AI396" s="62"/>
      <c r="AJ396" s="62" t="n">
        <v>0.0277777777777778</v>
      </c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5" t="str">
        <f>ROUND(SUM($CP396,$CV396),0)</f>
      </c>
      <c r="CG396" s="65" t="str">
        <f>ROUND(MAX($CP396,$CV396),0)</f>
      </c>
      <c r="CH396" t="s">
        <v>54</v>
      </c>
      <c r="CI396" s="62"/>
      <c r="CJ396" s="65" t="str">
        <f>IF(SUM($CF396)=0,"",IF(SUM($CF396)=SUM($CG396),SUM($CF396),IF(UPPER($CH396)="MAX",$CG396,IF(UPPER($CH396)="CUSTOM",MIN(MAX(ROUND($CF396+$G396*($CI396),0),$CG396),$CF396),$CF396))))</f>
      </c>
      <c r="CK396" s="65" t="str">
        <f>ROUND(SUMIFS($CW396:$FS396,$CW$14:$FS$14,"*DSD*"),0)</f>
      </c>
      <c r="CL396" s="65" t="str">
        <f>MIN_DSD</f>
      </c>
      <c r="CM396" s="65" t="str">
        <f>COUNTIFS($CW$14:$FS$14,"*DSD*",$CW396:$FS396,"&gt;0")</f>
      </c>
      <c r="CN396" t="s">
        <v>54</v>
      </c>
      <c r="CO396" s="62"/>
      <c r="CP396" s="65" t="str">
        <f>IF(SUM($CK396)=0,"",IF(OR(SUM($CK396)=SUM($CL396),AND(SUM($CK396)=ROUND(SUM($G396)*(1-SUM($I396)),0),SUM($CQ396)=0)),SUM($CK396),IF(UPPER($CN396)="MAX",$CL396,IF(UPPER($CN396)="CUSTOM",MIN(MAX(ROUND($CK396+$G396*($CO396),0),$CL396),$CK396),$CK396))))</f>
      </c>
      <c r="CQ396" s="65" t="str">
        <f>ROUND(SUMIFS($CW396:$FS396,$CW$14:$FS$14,"*TA*"),0)</f>
      </c>
      <c r="CR396" s="65" t="str">
        <f>MIN_TA</f>
      </c>
      <c r="CS396" s="65" t="str">
        <f>COUNTIFS($CW$14:$FS$14,"*TA*",$CW396:$FS396,"&gt;0")</f>
      </c>
      <c r="CT396"/>
      <c r="CU396" s="62"/>
      <c r="CV396" s="65" t="str">
        <f>IF(SUM($CQ396)=0,"",IF(OR(SUM($CQ396)=SUM($CR396),AND(SUM($CQ396)=ROUND(SUM($G396)*(1-SUM($I396)),0),SUM($CK396)=0)),SUM($CQ396),IF(UPPER($CT396)="MAX",$CR396,IF(UPPER($CT396)="CUSTOM",MIN(MAX(ROUND($CQ396+$G396*($CU396),0),$CR396),$CQ396),$CQ396))))</f>
      </c>
      <c r="CW396" s="65"/>
      <c r="CX396" s="65"/>
      <c r="CY396" s="65"/>
      <c r="CZ396" s="65"/>
      <c r="DA396" s="65"/>
      <c r="DB396" s="65"/>
      <c r="DC396" s="65"/>
      <c r="DD396" s="65"/>
      <c r="DE396" s="65"/>
      <c r="DF396" s="65"/>
      <c r="DG396" s="65"/>
      <c r="DH396" s="65"/>
      <c r="DI396" s="65"/>
      <c r="DJ396" s="65"/>
      <c r="DK396" s="65"/>
      <c r="DL396" s="65"/>
      <c r="DM396" s="65"/>
      <c r="DN396" s="65"/>
      <c r="DO396" s="65"/>
      <c r="DP396" s="65"/>
      <c r="DQ396" s="65"/>
      <c r="DR396" s="65"/>
      <c r="DS396" s="65"/>
      <c r="DT396" s="65"/>
      <c r="DU396" s="65"/>
      <c r="DV396" s="65"/>
      <c r="DW396" s="65"/>
      <c r="DX396" s="65"/>
      <c r="DY396" s="65"/>
      <c r="DZ396" s="65"/>
      <c r="EA396" s="65"/>
      <c r="EB396" s="65"/>
      <c r="EC396" s="65"/>
      <c r="ED396" s="65"/>
      <c r="EE396" s="65"/>
      <c r="EF396" s="65"/>
      <c r="EG396" s="65"/>
      <c r="EH396" s="65"/>
      <c r="EI396" s="65"/>
      <c r="EJ396" s="65"/>
      <c r="EK396" s="65"/>
      <c r="EL396" s="65"/>
      <c r="EM396" s="65"/>
      <c r="EN396" s="65"/>
      <c r="EO396" s="65"/>
      <c r="EP396" s="65"/>
      <c r="EQ396" s="65"/>
      <c r="ER396" s="65"/>
      <c r="ES396" s="65"/>
      <c r="ET396" s="65"/>
      <c r="EU396" s="65"/>
      <c r="EV396" s="65"/>
      <c r="EW396" s="65"/>
      <c r="EX396" s="65"/>
      <c r="EY396" s="65"/>
      <c r="EZ396" s="65"/>
      <c r="FA396" s="65"/>
      <c r="FB396" s="65"/>
      <c r="FC396" s="65"/>
      <c r="FD396" s="65"/>
      <c r="FE396" s="65"/>
      <c r="FF396" s="65"/>
      <c r="FG396" s="65"/>
      <c r="FH396" s="65"/>
      <c r="FI396" s="65"/>
      <c r="FJ396" s="65"/>
      <c r="FK396" s="65"/>
      <c r="FL396" s="65"/>
      <c r="FM396" s="65"/>
      <c r="FN396" s="65"/>
      <c r="FO396" s="65"/>
      <c r="FP396" s="65"/>
      <c r="FQ396" s="65"/>
      <c r="FR396" s="65"/>
      <c r="FS396" s="65"/>
    </row>
    <row r="397">
      <c r="A397" t="s">
        <v>154</v>
      </c>
      <c r="B397" t="s">
        <v>119</v>
      </c>
      <c r="C397" t="s">
        <v>103</v>
      </c>
      <c r="D397" t="s">
        <v>99</v>
      </c>
      <c r="E397"/>
      <c r="F397" t="str">
        <f>$A397&amp;IF($C397&lt;&gt;"","|"&amp;$C397,"")&amp;IF($D397&lt;&gt;"","|"&amp;$D397,"")&amp;IF($E397&lt;&gt;"","|"&amp;$E397,"")</f>
      </c>
      <c r="G397" s="65" t="n">
        <v>8</v>
      </c>
      <c r="H397" s="65" t="str">
        <f>SUM($CJ397,$CW397)</f>
      </c>
      <c r="I397" s="62"/>
      <c r="J397" s="62"/>
      <c r="K397" s="62" t="n">
        <v>0.476190476190476</v>
      </c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 t="n">
        <v>0.0952380952380952</v>
      </c>
      <c r="AD397" s="62"/>
      <c r="AE397" s="62"/>
      <c r="AF397" s="62" t="n">
        <v>0.380952380952381</v>
      </c>
      <c r="AG397" s="62"/>
      <c r="AH397" s="62"/>
      <c r="AI397" s="62"/>
      <c r="AJ397" s="62" t="n">
        <v>0.0476190476190476</v>
      </c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5" t="str">
        <f>ROUND(SUM($CP397,$CV397),0)</f>
      </c>
      <c r="CG397" s="65" t="str">
        <f>ROUND(MAX($CP397,$CV397),0)</f>
      </c>
      <c r="CH397" t="s">
        <v>56</v>
      </c>
      <c r="CI397" s="62"/>
      <c r="CJ397" s="65" t="str">
        <f>IF(SUM($CF397)=0,"",IF(SUM($CF397)=SUM($CG397),SUM($CF397),IF(UPPER($CH397)="MAX",$CG397,IF(UPPER($CH397)="CUSTOM",MIN(MAX(ROUND($CF397+$G397*($CI397),0),$CG397),$CF397),$CF397))))</f>
      </c>
      <c r="CK397" s="65" t="str">
        <f>ROUND(SUMIFS($CW397:$FS397,$CW$14:$FS$14,"*DSD*"),0)</f>
      </c>
      <c r="CL397" s="65" t="str">
        <f>MIN_DSD</f>
      </c>
      <c r="CM397" s="65" t="str">
        <f>COUNTIFS($CW$14:$FS$14,"*DSD*",$CW397:$FS397,"&gt;0")</f>
      </c>
      <c r="CN397" t="s">
        <v>54</v>
      </c>
      <c r="CO397" s="62"/>
      <c r="CP397" s="65" t="str">
        <f>IF(SUM($CK397)=0,"",IF(OR(SUM($CK397)=SUM($CL397),AND(SUM($CK397)=ROUND(SUM($G397)*(1-SUM($I397)),0),SUM($CQ397)=0)),SUM($CK397),IF(UPPER($CN397)="MAX",$CL397,IF(UPPER($CN397)="CUSTOM",MIN(MAX(ROUND($CK397+$G397*($CO397),0),$CL397),$CK397),$CK397))))</f>
      </c>
      <c r="CQ397" s="65" t="str">
        <f>ROUND(SUMIFS($CW397:$FS397,$CW$14:$FS$14,"*TA*"),0)</f>
      </c>
      <c r="CR397" s="65" t="str">
        <f>MIN_TA</f>
      </c>
      <c r="CS397" s="65" t="str">
        <f>COUNTIFS($CW$14:$FS$14,"*TA*",$CW397:$FS397,"&gt;0")</f>
      </c>
      <c r="CT397"/>
      <c r="CU397" s="62"/>
      <c r="CV397" s="65" t="str">
        <f>IF(SUM($CQ397)=0,"",IF(OR(SUM($CQ397)=SUM($CR397),AND(SUM($CQ397)=ROUND(SUM($G397)*(1-SUM($I397)),0),SUM($CK397)=0)),SUM($CQ397),IF(UPPER($CT397)="MAX",$CR397,IF(UPPER($CT397)="CUSTOM",MIN(MAX(ROUND($CQ397+$G397*($CU397),0),$CR397),$CQ397),$CQ397))))</f>
      </c>
      <c r="CW397" s="65"/>
      <c r="CX397" s="65"/>
      <c r="CY397" s="65"/>
      <c r="CZ397" s="65"/>
      <c r="DA397" s="65"/>
      <c r="DB397" s="65"/>
      <c r="DC397" s="65"/>
      <c r="DD397" s="65"/>
      <c r="DE397" s="65"/>
      <c r="DF397" s="65"/>
      <c r="DG397" s="65"/>
      <c r="DH397" s="65"/>
      <c r="DI397" s="65"/>
      <c r="DJ397" s="65"/>
      <c r="DK397" s="65"/>
      <c r="DL397" s="65"/>
      <c r="DM397" s="65"/>
      <c r="DN397" s="65"/>
      <c r="DO397" s="65"/>
      <c r="DP397" s="65"/>
      <c r="DQ397" s="65"/>
      <c r="DR397" s="65"/>
      <c r="DS397" s="65"/>
      <c r="DT397" s="65"/>
      <c r="DU397" s="65"/>
      <c r="DV397" s="65"/>
      <c r="DW397" s="65"/>
      <c r="DX397" s="65"/>
      <c r="DY397" s="65"/>
      <c r="DZ397" s="65"/>
      <c r="EA397" s="65"/>
      <c r="EB397" s="65"/>
      <c r="EC397" s="65"/>
      <c r="ED397" s="65"/>
      <c r="EE397" s="65"/>
      <c r="EF397" s="65"/>
      <c r="EG397" s="65"/>
      <c r="EH397" s="65"/>
      <c r="EI397" s="65"/>
      <c r="EJ397" s="65"/>
      <c r="EK397" s="65"/>
      <c r="EL397" s="65"/>
      <c r="EM397" s="65"/>
      <c r="EN397" s="65"/>
      <c r="EO397" s="65"/>
      <c r="EP397" s="65"/>
      <c r="EQ397" s="65"/>
      <c r="ER397" s="65"/>
      <c r="ES397" s="65"/>
      <c r="ET397" s="65"/>
      <c r="EU397" s="65"/>
      <c r="EV397" s="65"/>
      <c r="EW397" s="65"/>
      <c r="EX397" s="65"/>
      <c r="EY397" s="65"/>
      <c r="EZ397" s="65"/>
      <c r="FA397" s="65"/>
      <c r="FB397" s="65"/>
      <c r="FC397" s="65"/>
      <c r="FD397" s="65"/>
      <c r="FE397" s="65"/>
      <c r="FF397" s="65"/>
      <c r="FG397" s="65"/>
      <c r="FH397" s="65"/>
      <c r="FI397" s="65"/>
      <c r="FJ397" s="65"/>
      <c r="FK397" s="65"/>
      <c r="FL397" s="65"/>
      <c r="FM397" s="65"/>
      <c r="FN397" s="65"/>
      <c r="FO397" s="65"/>
      <c r="FP397" s="65"/>
      <c r="FQ397" s="65"/>
      <c r="FR397" s="65"/>
      <c r="FS397" s="65"/>
    </row>
    <row r="398">
      <c r="A398" t="s">
        <v>154</v>
      </c>
      <c r="B398" t="s">
        <v>119</v>
      </c>
      <c r="C398" t="s">
        <v>103</v>
      </c>
      <c r="D398" t="s">
        <v>100</v>
      </c>
      <c r="E398"/>
      <c r="F398" t="str">
        <f>$A398&amp;IF($C398&lt;&gt;"","|"&amp;$C398,"")&amp;IF($D398&lt;&gt;"","|"&amp;$D398,"")&amp;IF($E398&lt;&gt;"","|"&amp;$E398,"")</f>
      </c>
      <c r="G398" s="65" t="n">
        <v>3</v>
      </c>
      <c r="H398" s="65" t="str">
        <f>SUM($CJ398,$CW398)</f>
      </c>
      <c r="I398" s="62"/>
      <c r="J398" s="62"/>
      <c r="K398" s="62" t="n">
        <v>0.476190476190476</v>
      </c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 t="n">
        <v>0.0952380952380952</v>
      </c>
      <c r="AD398" s="62"/>
      <c r="AE398" s="62"/>
      <c r="AF398" s="62" t="n">
        <v>0.380952380952381</v>
      </c>
      <c r="AG398" s="62"/>
      <c r="AH398" s="62"/>
      <c r="AI398" s="62"/>
      <c r="AJ398" s="62" t="n">
        <v>0.0476190476190476</v>
      </c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5" t="str">
        <f>ROUND(SUM($CP398,$CV398),0)</f>
      </c>
      <c r="CG398" s="65" t="str">
        <f>ROUND(MAX($CP398,$CV398),0)</f>
      </c>
      <c r="CH398" t="s">
        <v>56</v>
      </c>
      <c r="CI398" s="62"/>
      <c r="CJ398" s="65" t="str">
        <f>IF(SUM($CF398)=0,"",IF(SUM($CF398)=SUM($CG398),SUM($CF398),IF(UPPER($CH398)="MAX",$CG398,IF(UPPER($CH398)="CUSTOM",MIN(MAX(ROUND($CF398+$G398*($CI398),0),$CG398),$CF398),$CF398))))</f>
      </c>
      <c r="CK398" s="65" t="str">
        <f>ROUND(SUMIFS($CW398:$FS398,$CW$14:$FS$14,"*DSD*"),0)</f>
      </c>
      <c r="CL398" s="65" t="str">
        <f>MIN_DSD</f>
      </c>
      <c r="CM398" s="65" t="str">
        <f>COUNTIFS($CW$14:$FS$14,"*DSD*",$CW398:$FS398,"&gt;0")</f>
      </c>
      <c r="CN398" t="s">
        <v>54</v>
      </c>
      <c r="CO398" s="62"/>
      <c r="CP398" s="65" t="str">
        <f>IF(SUM($CK398)=0,"",IF(OR(SUM($CK398)=SUM($CL398),AND(SUM($CK398)=ROUND(SUM($G398)*(1-SUM($I398)),0),SUM($CQ398)=0)),SUM($CK398),IF(UPPER($CN398)="MAX",$CL398,IF(UPPER($CN398)="CUSTOM",MIN(MAX(ROUND($CK398+$G398*($CO398),0),$CL398),$CK398),$CK398))))</f>
      </c>
      <c r="CQ398" s="65" t="str">
        <f>ROUND(SUMIFS($CW398:$FS398,$CW$14:$FS$14,"*TA*"),0)</f>
      </c>
      <c r="CR398" s="65" t="str">
        <f>MIN_TA</f>
      </c>
      <c r="CS398" s="65" t="str">
        <f>COUNTIFS($CW$14:$FS$14,"*TA*",$CW398:$FS398,"&gt;0")</f>
      </c>
      <c r="CT398"/>
      <c r="CU398" s="62"/>
      <c r="CV398" s="65" t="str">
        <f>IF(SUM($CQ398)=0,"",IF(OR(SUM($CQ398)=SUM($CR398),AND(SUM($CQ398)=ROUND(SUM($G398)*(1-SUM($I398)),0),SUM($CK398)=0)),SUM($CQ398),IF(UPPER($CT398)="MAX",$CR398,IF(UPPER($CT398)="CUSTOM",MIN(MAX(ROUND($CQ398+$G398*($CU398),0),$CR398),$CQ398),$CQ398))))</f>
      </c>
      <c r="CW398" s="65"/>
      <c r="CX398" s="65"/>
      <c r="CY398" s="65"/>
      <c r="CZ398" s="65"/>
      <c r="DA398" s="65"/>
      <c r="DB398" s="65"/>
      <c r="DC398" s="65"/>
      <c r="DD398" s="65"/>
      <c r="DE398" s="65"/>
      <c r="DF398" s="65"/>
      <c r="DG398" s="65"/>
      <c r="DH398" s="65"/>
      <c r="DI398" s="65"/>
      <c r="DJ398" s="65"/>
      <c r="DK398" s="65"/>
      <c r="DL398" s="65"/>
      <c r="DM398" s="65"/>
      <c r="DN398" s="65"/>
      <c r="DO398" s="65"/>
      <c r="DP398" s="65"/>
      <c r="DQ398" s="65"/>
      <c r="DR398" s="65"/>
      <c r="DS398" s="65"/>
      <c r="DT398" s="65"/>
      <c r="DU398" s="65"/>
      <c r="DV398" s="65"/>
      <c r="DW398" s="65"/>
      <c r="DX398" s="65"/>
      <c r="DY398" s="65"/>
      <c r="DZ398" s="65"/>
      <c r="EA398" s="65"/>
      <c r="EB398" s="65"/>
      <c r="EC398" s="65"/>
      <c r="ED398" s="65"/>
      <c r="EE398" s="65"/>
      <c r="EF398" s="65"/>
      <c r="EG398" s="65"/>
      <c r="EH398" s="65"/>
      <c r="EI398" s="65"/>
      <c r="EJ398" s="65"/>
      <c r="EK398" s="65"/>
      <c r="EL398" s="65"/>
      <c r="EM398" s="65"/>
      <c r="EN398" s="65"/>
      <c r="EO398" s="65"/>
      <c r="EP398" s="65"/>
      <c r="EQ398" s="65"/>
      <c r="ER398" s="65"/>
      <c r="ES398" s="65"/>
      <c r="ET398" s="65"/>
      <c r="EU398" s="65"/>
      <c r="EV398" s="65"/>
      <c r="EW398" s="65"/>
      <c r="EX398" s="65"/>
      <c r="EY398" s="65"/>
      <c r="EZ398" s="65"/>
      <c r="FA398" s="65"/>
      <c r="FB398" s="65"/>
      <c r="FC398" s="65"/>
      <c r="FD398" s="65"/>
      <c r="FE398" s="65"/>
      <c r="FF398" s="65"/>
      <c r="FG398" s="65"/>
      <c r="FH398" s="65"/>
      <c r="FI398" s="65"/>
      <c r="FJ398" s="65"/>
      <c r="FK398" s="65"/>
      <c r="FL398" s="65"/>
      <c r="FM398" s="65"/>
      <c r="FN398" s="65"/>
      <c r="FO398" s="65"/>
      <c r="FP398" s="65"/>
      <c r="FQ398" s="65"/>
      <c r="FR398" s="65"/>
      <c r="FS398" s="65"/>
    </row>
    <row r="399">
      <c r="A399" t="s">
        <v>154</v>
      </c>
      <c r="B399" t="s">
        <v>120</v>
      </c>
      <c r="C399"/>
      <c r="D399"/>
      <c r="E399" t="s">
        <v>96</v>
      </c>
      <c r="F399" t="str">
        <f>$A399&amp;IF($C399&lt;&gt;"","|"&amp;$C399,"")&amp;IF($D399&lt;&gt;"","|"&amp;$D399,"")&amp;IF($E399&lt;&gt;"","|"&amp;$E399,"")</f>
      </c>
      <c r="G399" s="65" t="n">
        <v>631</v>
      </c>
      <c r="H399" s="65" t="str">
        <f>SUM($CJ399,$CW399)</f>
      </c>
      <c r="I399" s="62"/>
      <c r="J399" s="62"/>
      <c r="K399" s="62"/>
      <c r="L399" s="62"/>
      <c r="M399" s="62"/>
      <c r="N399" s="62"/>
      <c r="O399" s="62"/>
      <c r="P399" s="62"/>
      <c r="Q399" s="62"/>
      <c r="R399" s="62" t="n">
        <v>0.900188323917137</v>
      </c>
      <c r="S399" s="62"/>
      <c r="T399" s="62"/>
      <c r="U399" s="62" t="n">
        <v>0.0998116760828625</v>
      </c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5" t="str">
        <f>ROUND(SUM($CP399,$CV399),0)</f>
      </c>
      <c r="CG399" s="65" t="str">
        <f>ROUND(MAX($CP399,$CV399),0)</f>
      </c>
      <c r="CH399"/>
      <c r="CI399" s="62"/>
      <c r="CJ399" s="65" t="str">
        <f>IF(SUM($CF399)=0,"",IF(SUM($CF399)=SUM($CG399),SUM($CF399),IF(UPPER($CH399)="MAX",$CG399,IF(UPPER($CH399)="CUSTOM",MIN(MAX(ROUND($CF399+$G399*($CI399),0),$CG399),$CF399),$CF399))))</f>
      </c>
      <c r="CK399" s="65" t="str">
        <f>ROUND(SUMIFS($CW399:$FS399,$CW$14:$FS$14,"*DSD*"),0)</f>
      </c>
      <c r="CL399" s="65" t="str">
        <f>MIN_DSD</f>
      </c>
      <c r="CM399" s="65" t="str">
        <f>COUNTIFS($CW$14:$FS$14,"*DSD*",$CW399:$FS399,"&gt;0")</f>
      </c>
      <c r="CN399" t="s">
        <v>54</v>
      </c>
      <c r="CO399" s="62"/>
      <c r="CP399" s="65" t="str">
        <f>IF(SUM($CK399)=0,"",IF(OR(SUM($CK399)=SUM($CL399),AND(SUM($CK399)=ROUND(SUM($G399)*(1-SUM($I399)),0),SUM($CQ399)=0)),SUM($CK399),IF(UPPER($CN399)="MAX",$CL399,IF(UPPER($CN399)="CUSTOM",MIN(MAX(ROUND($CK399+$G399*($CO399),0),$CL399),$CK399),$CK399))))</f>
      </c>
      <c r="CQ399" s="65" t="str">
        <f>ROUND(SUMIFS($CW399:$FS399,$CW$14:$FS$14,"*TA*"),0)</f>
      </c>
      <c r="CR399" s="65" t="str">
        <f>MIN_TA</f>
      </c>
      <c r="CS399" s="65" t="str">
        <f>COUNTIFS($CW$14:$FS$14,"*TA*",$CW399:$FS399,"&gt;0")</f>
      </c>
      <c r="CT399"/>
      <c r="CU399" s="62"/>
      <c r="CV399" s="65" t="str">
        <f>IF(SUM($CQ399)=0,"",IF(OR(SUM($CQ399)=SUM($CR399),AND(SUM($CQ399)=ROUND(SUM($G399)*(1-SUM($I399)),0),SUM($CK399)=0)),SUM($CQ399),IF(UPPER($CT399)="MAX",$CR399,IF(UPPER($CT399)="CUSTOM",MIN(MAX(ROUND($CQ399+$G399*($CU399),0),$CR399),$CQ399),$CQ399))))</f>
      </c>
      <c r="CW399" s="65"/>
      <c r="CX399" s="65"/>
      <c r="CY399" s="65"/>
      <c r="CZ399" s="65"/>
      <c r="DA399" s="65"/>
      <c r="DB399" s="65"/>
      <c r="DC399" s="65"/>
      <c r="DD399" s="65"/>
      <c r="DE399" s="65"/>
      <c r="DF399" s="65"/>
      <c r="DG399" s="65"/>
      <c r="DH399" s="65"/>
      <c r="DI399" s="65"/>
      <c r="DJ399" s="65"/>
      <c r="DK399" s="65"/>
      <c r="DL399" s="65"/>
      <c r="DM399" s="65"/>
      <c r="DN399" s="65"/>
      <c r="DO399" s="65"/>
      <c r="DP399" s="65"/>
      <c r="DQ399" s="65"/>
      <c r="DR399" s="65"/>
      <c r="DS399" s="65"/>
      <c r="DT399" s="65"/>
      <c r="DU399" s="65"/>
      <c r="DV399" s="65"/>
      <c r="DW399" s="65"/>
      <c r="DX399" s="65"/>
      <c r="DY399" s="65"/>
      <c r="DZ399" s="65"/>
      <c r="EA399" s="65"/>
      <c r="EB399" s="65"/>
      <c r="EC399" s="65"/>
      <c r="ED399" s="65"/>
      <c r="EE399" s="65"/>
      <c r="EF399" s="65"/>
      <c r="EG399" s="65"/>
      <c r="EH399" s="65"/>
      <c r="EI399" s="65"/>
      <c r="EJ399" s="65"/>
      <c r="EK399" s="65"/>
      <c r="EL399" s="65"/>
      <c r="EM399" s="65"/>
      <c r="EN399" s="65"/>
      <c r="EO399" s="65"/>
      <c r="EP399" s="65"/>
      <c r="EQ399" s="65"/>
      <c r="ER399" s="65"/>
      <c r="ES399" s="65"/>
      <c r="ET399" s="65"/>
      <c r="EU399" s="65"/>
      <c r="EV399" s="65"/>
      <c r="EW399" s="65"/>
      <c r="EX399" s="65"/>
      <c r="EY399" s="65"/>
      <c r="EZ399" s="65"/>
      <c r="FA399" s="65"/>
      <c r="FB399" s="65"/>
      <c r="FC399" s="65"/>
      <c r="FD399" s="65"/>
      <c r="FE399" s="65"/>
      <c r="FF399" s="65"/>
      <c r="FG399" s="65"/>
      <c r="FH399" s="65"/>
      <c r="FI399" s="65"/>
      <c r="FJ399" s="65"/>
      <c r="FK399" s="65"/>
      <c r="FL399" s="65"/>
      <c r="FM399" s="65"/>
      <c r="FN399" s="65"/>
      <c r="FO399" s="65"/>
      <c r="FP399" s="65"/>
      <c r="FQ399" s="65"/>
      <c r="FR399" s="65"/>
      <c r="FS399" s="65"/>
    </row>
    <row r="400">
      <c r="A400" t="s">
        <v>154</v>
      </c>
      <c r="B400" t="s">
        <v>120</v>
      </c>
      <c r="C400"/>
      <c r="D400"/>
      <c r="E400" t="s">
        <v>121</v>
      </c>
      <c r="F400" t="str">
        <f>$A400&amp;IF($C400&lt;&gt;"","|"&amp;$C400,"")&amp;IF($D400&lt;&gt;"","|"&amp;$D400,"")&amp;IF($E400&lt;&gt;"","|"&amp;$E400,"")</f>
      </c>
      <c r="G400" s="65" t="n">
        <v>76</v>
      </c>
      <c r="H400" s="65" t="str">
        <f>SUM($CJ400,$CW400)</f>
      </c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 t="n">
        <v>0.1</v>
      </c>
      <c r="V400" s="62" t="n">
        <v>0.9</v>
      </c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5" t="str">
        <f>ROUND(SUM($CP400,$CV400),0)</f>
      </c>
      <c r="CG400" s="65" t="str">
        <f>ROUND(MAX($CP400,$CV400),0)</f>
      </c>
      <c r="CH400"/>
      <c r="CI400" s="62"/>
      <c r="CJ400" s="65" t="str">
        <f>IF(SUM($CF400)=0,"",IF(SUM($CF400)=SUM($CG400),SUM($CF400),IF(UPPER($CH400)="MAX",$CG400,IF(UPPER($CH400)="CUSTOM",MIN(MAX(ROUND($CF400+$G400*($CI400),0),$CG400),$CF400),$CF400))))</f>
      </c>
      <c r="CK400" s="65" t="str">
        <f>ROUND(SUMIFS($CW400:$FS400,$CW$14:$FS$14,"*DSD*"),0)</f>
      </c>
      <c r="CL400" s="65" t="str">
        <f>MIN_DSD</f>
      </c>
      <c r="CM400" s="65" t="str">
        <f>COUNTIFS($CW$14:$FS$14,"*DSD*",$CW400:$FS400,"&gt;0")</f>
      </c>
      <c r="CN400" t="s">
        <v>54</v>
      </c>
      <c r="CO400" s="62"/>
      <c r="CP400" s="65" t="str">
        <f>IF(SUM($CK400)=0,"",IF(OR(SUM($CK400)=SUM($CL400),AND(SUM($CK400)=ROUND(SUM($G400)*(1-SUM($I400)),0),SUM($CQ400)=0)),SUM($CK400),IF(UPPER($CN400)="MAX",$CL400,IF(UPPER($CN400)="CUSTOM",MIN(MAX(ROUND($CK400+$G400*($CO400),0),$CL400),$CK400),$CK400))))</f>
      </c>
      <c r="CQ400" s="65" t="str">
        <f>ROUND(SUMIFS($CW400:$FS400,$CW$14:$FS$14,"*TA*"),0)</f>
      </c>
      <c r="CR400" s="65" t="str">
        <f>MIN_TA</f>
      </c>
      <c r="CS400" s="65" t="str">
        <f>COUNTIFS($CW$14:$FS$14,"*TA*",$CW400:$FS400,"&gt;0")</f>
      </c>
      <c r="CT400"/>
      <c r="CU400" s="62"/>
      <c r="CV400" s="65" t="str">
        <f>IF(SUM($CQ400)=0,"",IF(OR(SUM($CQ400)=SUM($CR400),AND(SUM($CQ400)=ROUND(SUM($G400)*(1-SUM($I400)),0),SUM($CK400)=0)),SUM($CQ400),IF(UPPER($CT400)="MAX",$CR400,IF(UPPER($CT400)="CUSTOM",MIN(MAX(ROUND($CQ400+$G400*($CU400),0),$CR400),$CQ400),$CQ400))))</f>
      </c>
      <c r="CW400" s="65"/>
      <c r="CX400" s="65"/>
      <c r="CY400" s="65"/>
      <c r="CZ400" s="65"/>
      <c r="DA400" s="65"/>
      <c r="DB400" s="65"/>
      <c r="DC400" s="65"/>
      <c r="DD400" s="65"/>
      <c r="DE400" s="65"/>
      <c r="DF400" s="65"/>
      <c r="DG400" s="65"/>
      <c r="DH400" s="65"/>
      <c r="DI400" s="65"/>
      <c r="DJ400" s="65"/>
      <c r="DK400" s="65"/>
      <c r="DL400" s="65"/>
      <c r="DM400" s="65"/>
      <c r="DN400" s="65"/>
      <c r="DO400" s="65"/>
      <c r="DP400" s="65"/>
      <c r="DQ400" s="65"/>
      <c r="DR400" s="65"/>
      <c r="DS400" s="65"/>
      <c r="DT400" s="65"/>
      <c r="DU400" s="65"/>
      <c r="DV400" s="65"/>
      <c r="DW400" s="65"/>
      <c r="DX400" s="65"/>
      <c r="DY400" s="65"/>
      <c r="DZ400" s="65"/>
      <c r="EA400" s="65"/>
      <c r="EB400" s="65"/>
      <c r="EC400" s="65"/>
      <c r="ED400" s="65"/>
      <c r="EE400" s="65"/>
      <c r="EF400" s="65"/>
      <c r="EG400" s="65"/>
      <c r="EH400" s="65"/>
      <c r="EI400" s="65"/>
      <c r="EJ400" s="65"/>
      <c r="EK400" s="65"/>
      <c r="EL400" s="65"/>
      <c r="EM400" s="65"/>
      <c r="EN400" s="65"/>
      <c r="EO400" s="65"/>
      <c r="EP400" s="65"/>
      <c r="EQ400" s="65"/>
      <c r="ER400" s="65"/>
      <c r="ES400" s="65"/>
      <c r="ET400" s="65"/>
      <c r="EU400" s="65"/>
      <c r="EV400" s="65"/>
      <c r="EW400" s="65"/>
      <c r="EX400" s="65"/>
      <c r="EY400" s="65"/>
      <c r="EZ400" s="65"/>
      <c r="FA400" s="65"/>
      <c r="FB400" s="65"/>
      <c r="FC400" s="65"/>
      <c r="FD400" s="65"/>
      <c r="FE400" s="65"/>
      <c r="FF400" s="65"/>
      <c r="FG400" s="65"/>
      <c r="FH400" s="65"/>
      <c r="FI400" s="65"/>
      <c r="FJ400" s="65"/>
      <c r="FK400" s="65"/>
      <c r="FL400" s="65"/>
      <c r="FM400" s="65"/>
      <c r="FN400" s="65"/>
      <c r="FO400" s="65"/>
      <c r="FP400" s="65"/>
      <c r="FQ400" s="65"/>
      <c r="FR400" s="65"/>
      <c r="FS400" s="65"/>
    </row>
    <row r="401">
      <c r="A401" t="s">
        <v>154</v>
      </c>
      <c r="B401" t="s">
        <v>120</v>
      </c>
      <c r="C401"/>
      <c r="D401"/>
      <c r="E401" t="s">
        <v>135</v>
      </c>
      <c r="F401" t="str">
        <f>$A401&amp;IF($C401&lt;&gt;"","|"&amp;$C401,"")&amp;IF($D401&lt;&gt;"","|"&amp;$D401,"")&amp;IF($E401&lt;&gt;"","|"&amp;$E401,"")</f>
      </c>
      <c r="G401" s="65" t="n">
        <v>81</v>
      </c>
      <c r="H401" s="65" t="str">
        <f>SUM($CJ401,$CW401)</f>
      </c>
      <c r="I401" s="62"/>
      <c r="J401" s="62"/>
      <c r="K401" s="62" t="n">
        <v>1</v>
      </c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5" t="str">
        <f>ROUND(SUM($CP401,$CV401),0)</f>
      </c>
      <c r="CG401" s="65" t="str">
        <f>ROUND(MAX($CP401,$CV401),0)</f>
      </c>
      <c r="CH401"/>
      <c r="CI401" s="62"/>
      <c r="CJ401" s="65" t="str">
        <f>IF(SUM($CF401)=0,"",IF(SUM($CF401)=SUM($CG401),SUM($CF401),IF(UPPER($CH401)="MAX",$CG401,IF(UPPER($CH401)="CUSTOM",MIN(MAX(ROUND($CF401+$G401*($CI401),0),$CG401),$CF401),$CF401))))</f>
      </c>
      <c r="CK401" s="65" t="str">
        <f>ROUND(SUMIFS($CW401:$FS401,$CW$14:$FS$14,"*DSD*"),0)</f>
      </c>
      <c r="CL401" s="65" t="str">
        <f>MIN_DSD</f>
      </c>
      <c r="CM401" s="65" t="str">
        <f>COUNTIFS($CW$14:$FS$14,"*DSD*",$CW401:$FS401,"&gt;0")</f>
      </c>
      <c r="CN401"/>
      <c r="CO401" s="62"/>
      <c r="CP401" s="65" t="str">
        <f>IF(SUM($CK401)=0,"",IF(OR(SUM($CK401)=SUM($CL401),AND(SUM($CK401)=ROUND(SUM($G401)*(1-SUM($I401)),0),SUM($CQ401)=0)),SUM($CK401),IF(UPPER($CN401)="MAX",$CL401,IF(UPPER($CN401)="CUSTOM",MIN(MAX(ROUND($CK401+$G401*($CO401),0),$CL401),$CK401),$CK401))))</f>
      </c>
      <c r="CQ401" s="65" t="str">
        <f>ROUND(SUMIFS($CW401:$FS401,$CW$14:$FS$14,"*TA*"),0)</f>
      </c>
      <c r="CR401" s="65" t="str">
        <f>MIN_TA</f>
      </c>
      <c r="CS401" s="65" t="str">
        <f>COUNTIFS($CW$14:$FS$14,"*TA*",$CW401:$FS401,"&gt;0")</f>
      </c>
      <c r="CT401"/>
      <c r="CU401" s="62"/>
      <c r="CV401" s="65" t="str">
        <f>IF(SUM($CQ401)=0,"",IF(OR(SUM($CQ401)=SUM($CR401),AND(SUM($CQ401)=ROUND(SUM($G401)*(1-SUM($I401)),0),SUM($CK401)=0)),SUM($CQ401),IF(UPPER($CT401)="MAX",$CR401,IF(UPPER($CT401)="CUSTOM",MIN(MAX(ROUND($CQ401+$G401*($CU401),0),$CR401),$CQ401),$CQ401))))</f>
      </c>
      <c r="CW401" s="65"/>
      <c r="CX401" s="65"/>
      <c r="CY401" s="65"/>
      <c r="CZ401" s="65"/>
      <c r="DA401" s="65"/>
      <c r="DB401" s="65"/>
      <c r="DC401" s="65"/>
      <c r="DD401" s="65"/>
      <c r="DE401" s="65"/>
      <c r="DF401" s="65"/>
      <c r="DG401" s="65"/>
      <c r="DH401" s="65"/>
      <c r="DI401" s="65"/>
      <c r="DJ401" s="65"/>
      <c r="DK401" s="65"/>
      <c r="DL401" s="65"/>
      <c r="DM401" s="65"/>
      <c r="DN401" s="65"/>
      <c r="DO401" s="65"/>
      <c r="DP401" s="65"/>
      <c r="DQ401" s="65"/>
      <c r="DR401" s="65"/>
      <c r="DS401" s="65"/>
      <c r="DT401" s="65"/>
      <c r="DU401" s="65"/>
      <c r="DV401" s="65"/>
      <c r="DW401" s="65"/>
      <c r="DX401" s="65"/>
      <c r="DY401" s="65"/>
      <c r="DZ401" s="65"/>
      <c r="EA401" s="65"/>
      <c r="EB401" s="65"/>
      <c r="EC401" s="65"/>
      <c r="ED401" s="65"/>
      <c r="EE401" s="65"/>
      <c r="EF401" s="65"/>
      <c r="EG401" s="65"/>
      <c r="EH401" s="65"/>
      <c r="EI401" s="65"/>
      <c r="EJ401" s="65"/>
      <c r="EK401" s="65"/>
      <c r="EL401" s="65"/>
      <c r="EM401" s="65"/>
      <c r="EN401" s="65"/>
      <c r="EO401" s="65"/>
      <c r="EP401" s="65"/>
      <c r="EQ401" s="65"/>
      <c r="ER401" s="65"/>
      <c r="ES401" s="65"/>
      <c r="ET401" s="65"/>
      <c r="EU401" s="65"/>
      <c r="EV401" s="65"/>
      <c r="EW401" s="65"/>
      <c r="EX401" s="65"/>
      <c r="EY401" s="65"/>
      <c r="EZ401" s="65"/>
      <c r="FA401" s="65"/>
      <c r="FB401" s="65"/>
      <c r="FC401" s="65"/>
      <c r="FD401" s="65"/>
      <c r="FE401" s="65"/>
      <c r="FF401" s="65"/>
      <c r="FG401" s="65"/>
      <c r="FH401" s="65"/>
      <c r="FI401" s="65"/>
      <c r="FJ401" s="65"/>
      <c r="FK401" s="65"/>
      <c r="FL401" s="65"/>
      <c r="FM401" s="65"/>
      <c r="FN401" s="65"/>
      <c r="FO401" s="65"/>
      <c r="FP401" s="65"/>
      <c r="FQ401" s="65"/>
      <c r="FR401" s="65"/>
      <c r="FS401" s="65"/>
    </row>
    <row r="402">
      <c r="A402" t="s">
        <v>154</v>
      </c>
      <c r="B402" t="s">
        <v>120</v>
      </c>
      <c r="C402"/>
      <c r="D402"/>
      <c r="E402" t="s">
        <v>145</v>
      </c>
      <c r="F402" t="str">
        <f>$A402&amp;IF($C402&lt;&gt;"","|"&amp;$C402,"")&amp;IF($D402&lt;&gt;"","|"&amp;$D402,"")&amp;IF($E402&lt;&gt;"","|"&amp;$E402,"")</f>
      </c>
      <c r="G402" s="65" t="n">
        <v>5</v>
      </c>
      <c r="H402" s="65" t="str">
        <f>SUM($CJ402,$CW402)</f>
      </c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 t="n">
        <v>0.103092783505155</v>
      </c>
      <c r="V402" s="62" t="n">
        <v>0.896907216494845</v>
      </c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5" t="str">
        <f>ROUND(SUM($CP402,$CV402),0)</f>
      </c>
      <c r="CG402" s="65" t="str">
        <f>ROUND(MAX($CP402,$CV402),0)</f>
      </c>
      <c r="CH402"/>
      <c r="CI402" s="62"/>
      <c r="CJ402" s="65" t="str">
        <f>IF(SUM($CF402)=0,"",IF(SUM($CF402)=SUM($CG402),SUM($CF402),IF(UPPER($CH402)="MAX",$CG402,IF(UPPER($CH402)="CUSTOM",MIN(MAX(ROUND($CF402+$G402*($CI402),0),$CG402),$CF402),$CF402))))</f>
      </c>
      <c r="CK402" s="65" t="str">
        <f>ROUND(SUMIFS($CW402:$FS402,$CW$14:$FS$14,"*DSD*"),0)</f>
      </c>
      <c r="CL402" s="65" t="str">
        <f>MIN_DSD</f>
      </c>
      <c r="CM402" s="65" t="str">
        <f>COUNTIFS($CW$14:$FS$14,"*DSD*",$CW402:$FS402,"&gt;0")</f>
      </c>
      <c r="CN402" t="s">
        <v>54</v>
      </c>
      <c r="CO402" s="62"/>
      <c r="CP402" s="65" t="str">
        <f>IF(SUM($CK402)=0,"",IF(OR(SUM($CK402)=SUM($CL402),AND(SUM($CK402)=ROUND(SUM($G402)*(1-SUM($I402)),0),SUM($CQ402)=0)),SUM($CK402),IF(UPPER($CN402)="MAX",$CL402,IF(UPPER($CN402)="CUSTOM",MIN(MAX(ROUND($CK402+$G402*($CO402),0),$CL402),$CK402),$CK402))))</f>
      </c>
      <c r="CQ402" s="65" t="str">
        <f>ROUND(SUMIFS($CW402:$FS402,$CW$14:$FS$14,"*TA*"),0)</f>
      </c>
      <c r="CR402" s="65" t="str">
        <f>MIN_TA</f>
      </c>
      <c r="CS402" s="65" t="str">
        <f>COUNTIFS($CW$14:$FS$14,"*TA*",$CW402:$FS402,"&gt;0")</f>
      </c>
      <c r="CT402"/>
      <c r="CU402" s="62"/>
      <c r="CV402" s="65" t="str">
        <f>IF(SUM($CQ402)=0,"",IF(OR(SUM($CQ402)=SUM($CR402),AND(SUM($CQ402)=ROUND(SUM($G402)*(1-SUM($I402)),0),SUM($CK402)=0)),SUM($CQ402),IF(UPPER($CT402)="MAX",$CR402,IF(UPPER($CT402)="CUSTOM",MIN(MAX(ROUND($CQ402+$G402*($CU402),0),$CR402),$CQ402),$CQ402))))</f>
      </c>
      <c r="CW402" s="65"/>
      <c r="CX402" s="65"/>
      <c r="CY402" s="65"/>
      <c r="CZ402" s="65"/>
      <c r="DA402" s="65"/>
      <c r="DB402" s="65"/>
      <c r="DC402" s="65"/>
      <c r="DD402" s="65"/>
      <c r="DE402" s="65"/>
      <c r="DF402" s="65"/>
      <c r="DG402" s="65"/>
      <c r="DH402" s="65"/>
      <c r="DI402" s="65"/>
      <c r="DJ402" s="65"/>
      <c r="DK402" s="65"/>
      <c r="DL402" s="65"/>
      <c r="DM402" s="65"/>
      <c r="DN402" s="65"/>
      <c r="DO402" s="65"/>
      <c r="DP402" s="65"/>
      <c r="DQ402" s="65"/>
      <c r="DR402" s="65"/>
      <c r="DS402" s="65"/>
      <c r="DT402" s="65"/>
      <c r="DU402" s="65"/>
      <c r="DV402" s="65"/>
      <c r="DW402" s="65"/>
      <c r="DX402" s="65"/>
      <c r="DY402" s="65"/>
      <c r="DZ402" s="65"/>
      <c r="EA402" s="65"/>
      <c r="EB402" s="65"/>
      <c r="EC402" s="65"/>
      <c r="ED402" s="65"/>
      <c r="EE402" s="65"/>
      <c r="EF402" s="65"/>
      <c r="EG402" s="65"/>
      <c r="EH402" s="65"/>
      <c r="EI402" s="65"/>
      <c r="EJ402" s="65"/>
      <c r="EK402" s="65"/>
      <c r="EL402" s="65"/>
      <c r="EM402" s="65"/>
      <c r="EN402" s="65"/>
      <c r="EO402" s="65"/>
      <c r="EP402" s="65"/>
      <c r="EQ402" s="65"/>
      <c r="ER402" s="65"/>
      <c r="ES402" s="65"/>
      <c r="ET402" s="65"/>
      <c r="EU402" s="65"/>
      <c r="EV402" s="65"/>
      <c r="EW402" s="65"/>
      <c r="EX402" s="65"/>
      <c r="EY402" s="65"/>
      <c r="EZ402" s="65"/>
      <c r="FA402" s="65"/>
      <c r="FB402" s="65"/>
      <c r="FC402" s="65"/>
      <c r="FD402" s="65"/>
      <c r="FE402" s="65"/>
      <c r="FF402" s="65"/>
      <c r="FG402" s="65"/>
      <c r="FH402" s="65"/>
      <c r="FI402" s="65"/>
      <c r="FJ402" s="65"/>
      <c r="FK402" s="65"/>
      <c r="FL402" s="65"/>
      <c r="FM402" s="65"/>
      <c r="FN402" s="65"/>
      <c r="FO402" s="65"/>
      <c r="FP402" s="65"/>
      <c r="FQ402" s="65"/>
      <c r="FR402" s="65"/>
      <c r="FS402" s="65"/>
    </row>
    <row r="403">
      <c r="A403" t="s">
        <v>154</v>
      </c>
      <c r="B403" t="s">
        <v>122</v>
      </c>
      <c r="C403" t="s">
        <v>123</v>
      </c>
      <c r="D403" t="s">
        <v>99</v>
      </c>
      <c r="E403"/>
      <c r="F403" t="str">
        <f>$A403&amp;IF($C403&lt;&gt;"","|"&amp;$C403,"")&amp;IF($D403&lt;&gt;"","|"&amp;$D403,"")&amp;IF($E403&lt;&gt;"","|"&amp;$E403,"")</f>
      </c>
      <c r="G403" s="65" t="n">
        <v>6</v>
      </c>
      <c r="H403" s="65" t="str">
        <f>SUM($CJ403,$CW403)</f>
      </c>
      <c r="I403" s="62"/>
      <c r="J403" s="62"/>
      <c r="K403" s="62" t="n">
        <v>0.0606060606060606</v>
      </c>
      <c r="L403" s="62"/>
      <c r="M403" s="62"/>
      <c r="N403" s="62"/>
      <c r="O403" s="62" t="n">
        <v>0.0303030303030303</v>
      </c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 t="n">
        <v>0.0606060606060606</v>
      </c>
      <c r="AD403" s="62"/>
      <c r="AE403" s="62" t="n">
        <v>0.545454545454545</v>
      </c>
      <c r="AF403" s="62" t="n">
        <v>0.303030303030303</v>
      </c>
      <c r="AG403" s="62"/>
      <c r="AH403" s="62"/>
      <c r="AI403" s="62"/>
      <c r="AJ403" s="62" t="n">
        <v>0.0303030303030303</v>
      </c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5" t="str">
        <f>ROUND(SUM($CP403,$CV403),0)</f>
      </c>
      <c r="CG403" s="65" t="str">
        <f>ROUND(MAX($CP403,$CV403),0)</f>
      </c>
      <c r="CH403" t="s">
        <v>56</v>
      </c>
      <c r="CI403" s="62"/>
      <c r="CJ403" s="65" t="str">
        <f>IF(SUM($CF403)=0,"",IF(SUM($CF403)=SUM($CG403),SUM($CF403),IF(UPPER($CH403)="MAX",$CG403,IF(UPPER($CH403)="CUSTOM",MIN(MAX(ROUND($CF403+$G403*($CI403),0),$CG403),$CF403),$CF403))))</f>
      </c>
      <c r="CK403" s="65" t="str">
        <f>ROUND(SUMIFS($CW403:$FS403,$CW$14:$FS$14,"*DSD*"),0)</f>
      </c>
      <c r="CL403" s="65" t="str">
        <f>MIN_DSD</f>
      </c>
      <c r="CM403" s="65" t="str">
        <f>COUNTIFS($CW$14:$FS$14,"*DSD*",$CW403:$FS403,"&gt;0")</f>
      </c>
      <c r="CN403" t="s">
        <v>56</v>
      </c>
      <c r="CO403" s="62" t="n">
        <v>-0.0303030303030303</v>
      </c>
      <c r="CP403" s="65" t="str">
        <f>IF(SUM($CK403)=0,"",IF(OR(SUM($CK403)=SUM($CL403),AND(SUM($CK403)=ROUND(SUM($G403)*(1-SUM($I403)),0),SUM($CQ403)=0)),SUM($CK403),IF(UPPER($CN403)="MAX",$CL403,IF(UPPER($CN403)="CUSTOM",MIN(MAX(ROUND($CK403+$G403*($CO403),0),$CL403),$CK403),$CK403))))</f>
      </c>
      <c r="CQ403" s="65" t="str">
        <f>ROUND(SUMIFS($CW403:$FS403,$CW$14:$FS$14,"*TA*"),0)</f>
      </c>
      <c r="CR403" s="65" t="str">
        <f>MIN_TA</f>
      </c>
      <c r="CS403" s="65" t="str">
        <f>COUNTIFS($CW$14:$FS$14,"*TA*",$CW403:$FS403,"&gt;0")</f>
      </c>
      <c r="CT403"/>
      <c r="CU403" s="62"/>
      <c r="CV403" s="65" t="str">
        <f>IF(SUM($CQ403)=0,"",IF(OR(SUM($CQ403)=SUM($CR403),AND(SUM($CQ403)=ROUND(SUM($G403)*(1-SUM($I403)),0),SUM($CK403)=0)),SUM($CQ403),IF(UPPER($CT403)="MAX",$CR403,IF(UPPER($CT403)="CUSTOM",MIN(MAX(ROUND($CQ403+$G403*($CU403),0),$CR403),$CQ403),$CQ403))))</f>
      </c>
      <c r="CW403" s="65"/>
      <c r="CX403" s="65"/>
      <c r="CY403" s="65"/>
      <c r="CZ403" s="65"/>
      <c r="DA403" s="65"/>
      <c r="DB403" s="65"/>
      <c r="DC403" s="65"/>
      <c r="DD403" s="65"/>
      <c r="DE403" s="65"/>
      <c r="DF403" s="65"/>
      <c r="DG403" s="65"/>
      <c r="DH403" s="65"/>
      <c r="DI403" s="65"/>
      <c r="DJ403" s="65"/>
      <c r="DK403" s="65"/>
      <c r="DL403" s="65"/>
      <c r="DM403" s="65"/>
      <c r="DN403" s="65"/>
      <c r="DO403" s="65"/>
      <c r="DP403" s="65"/>
      <c r="DQ403" s="65"/>
      <c r="DR403" s="65"/>
      <c r="DS403" s="65"/>
      <c r="DT403" s="65"/>
      <c r="DU403" s="65"/>
      <c r="DV403" s="65"/>
      <c r="DW403" s="65"/>
      <c r="DX403" s="65"/>
      <c r="DY403" s="65"/>
      <c r="DZ403" s="65"/>
      <c r="EA403" s="65"/>
      <c r="EB403" s="65"/>
      <c r="EC403" s="65"/>
      <c r="ED403" s="65"/>
      <c r="EE403" s="65"/>
      <c r="EF403" s="65"/>
      <c r="EG403" s="65"/>
      <c r="EH403" s="65"/>
      <c r="EI403" s="65"/>
      <c r="EJ403" s="65"/>
      <c r="EK403" s="65"/>
      <c r="EL403" s="65"/>
      <c r="EM403" s="65"/>
      <c r="EN403" s="65"/>
      <c r="EO403" s="65"/>
      <c r="EP403" s="65"/>
      <c r="EQ403" s="65"/>
      <c r="ER403" s="65"/>
      <c r="ES403" s="65"/>
      <c r="ET403" s="65"/>
      <c r="EU403" s="65"/>
      <c r="EV403" s="65"/>
      <c r="EW403" s="65"/>
      <c r="EX403" s="65"/>
      <c r="EY403" s="65"/>
      <c r="EZ403" s="65"/>
      <c r="FA403" s="65"/>
      <c r="FB403" s="65"/>
      <c r="FC403" s="65"/>
      <c r="FD403" s="65"/>
      <c r="FE403" s="65"/>
      <c r="FF403" s="65"/>
      <c r="FG403" s="65"/>
      <c r="FH403" s="65"/>
      <c r="FI403" s="65"/>
      <c r="FJ403" s="65"/>
      <c r="FK403" s="65"/>
      <c r="FL403" s="65"/>
      <c r="FM403" s="65"/>
      <c r="FN403" s="65"/>
      <c r="FO403" s="65"/>
      <c r="FP403" s="65"/>
      <c r="FQ403" s="65"/>
      <c r="FR403" s="65"/>
      <c r="FS403" s="65"/>
    </row>
    <row r="404">
      <c r="A404" t="s">
        <v>154</v>
      </c>
      <c r="B404" t="s">
        <v>122</v>
      </c>
      <c r="C404" t="s">
        <v>123</v>
      </c>
      <c r="D404" t="s">
        <v>100</v>
      </c>
      <c r="E404"/>
      <c r="F404" t="str">
        <f>$A404&amp;IF($C404&lt;&gt;"","|"&amp;$C404,"")&amp;IF($D404&lt;&gt;"","|"&amp;$D404,"")&amp;IF($E404&lt;&gt;"","|"&amp;$E404,"")</f>
      </c>
      <c r="G404" s="65" t="n">
        <v>6</v>
      </c>
      <c r="H404" s="65" t="str">
        <f>SUM($CJ404,$CW404)</f>
      </c>
      <c r="I404" s="62"/>
      <c r="J404" s="62"/>
      <c r="K404" s="62" t="n">
        <v>0.0606060606060606</v>
      </c>
      <c r="L404" s="62"/>
      <c r="M404" s="62"/>
      <c r="N404" s="62"/>
      <c r="O404" s="62" t="n">
        <v>0.0303030303030303</v>
      </c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 t="n">
        <v>0.0606060606060606</v>
      </c>
      <c r="AD404" s="62"/>
      <c r="AE404" s="62" t="n">
        <v>0.545454545454545</v>
      </c>
      <c r="AF404" s="62" t="n">
        <v>0.303030303030303</v>
      </c>
      <c r="AG404" s="62"/>
      <c r="AH404" s="62"/>
      <c r="AI404" s="62"/>
      <c r="AJ404" s="62" t="n">
        <v>0.0303030303030303</v>
      </c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5" t="str">
        <f>ROUND(SUM($CP404,$CV404),0)</f>
      </c>
      <c r="CG404" s="65" t="str">
        <f>ROUND(MAX($CP404,$CV404),0)</f>
      </c>
      <c r="CH404" t="s">
        <v>56</v>
      </c>
      <c r="CI404" s="62"/>
      <c r="CJ404" s="65" t="str">
        <f>IF(SUM($CF404)=0,"",IF(SUM($CF404)=SUM($CG404),SUM($CF404),IF(UPPER($CH404)="MAX",$CG404,IF(UPPER($CH404)="CUSTOM",MIN(MAX(ROUND($CF404+$G404*($CI404),0),$CG404),$CF404),$CF404))))</f>
      </c>
      <c r="CK404" s="65" t="str">
        <f>ROUND(SUMIFS($CW404:$FS404,$CW$14:$FS$14,"*DSD*"),0)</f>
      </c>
      <c r="CL404" s="65" t="str">
        <f>MIN_DSD</f>
      </c>
      <c r="CM404" s="65" t="str">
        <f>COUNTIFS($CW$14:$FS$14,"*DSD*",$CW404:$FS404,"&gt;0")</f>
      </c>
      <c r="CN404" t="s">
        <v>56</v>
      </c>
      <c r="CO404" s="62" t="n">
        <v>-0.0303030303030303</v>
      </c>
      <c r="CP404" s="65" t="str">
        <f>IF(SUM($CK404)=0,"",IF(OR(SUM($CK404)=SUM($CL404),AND(SUM($CK404)=ROUND(SUM($G404)*(1-SUM($I404)),0),SUM($CQ404)=0)),SUM($CK404),IF(UPPER($CN404)="MAX",$CL404,IF(UPPER($CN404)="CUSTOM",MIN(MAX(ROUND($CK404+$G404*($CO404),0),$CL404),$CK404),$CK404))))</f>
      </c>
      <c r="CQ404" s="65" t="str">
        <f>ROUND(SUMIFS($CW404:$FS404,$CW$14:$FS$14,"*TA*"),0)</f>
      </c>
      <c r="CR404" s="65" t="str">
        <f>MIN_TA</f>
      </c>
      <c r="CS404" s="65" t="str">
        <f>COUNTIFS($CW$14:$FS$14,"*TA*",$CW404:$FS404,"&gt;0")</f>
      </c>
      <c r="CT404"/>
      <c r="CU404" s="62"/>
      <c r="CV404" s="65" t="str">
        <f>IF(SUM($CQ404)=0,"",IF(OR(SUM($CQ404)=SUM($CR404),AND(SUM($CQ404)=ROUND(SUM($G404)*(1-SUM($I404)),0),SUM($CK404)=0)),SUM($CQ404),IF(UPPER($CT404)="MAX",$CR404,IF(UPPER($CT404)="CUSTOM",MIN(MAX(ROUND($CQ404+$G404*($CU404),0),$CR404),$CQ404),$CQ404))))</f>
      </c>
      <c r="CW404" s="65"/>
      <c r="CX404" s="65"/>
      <c r="CY404" s="65"/>
      <c r="CZ404" s="65"/>
      <c r="DA404" s="65"/>
      <c r="DB404" s="65"/>
      <c r="DC404" s="65"/>
      <c r="DD404" s="65"/>
      <c r="DE404" s="65"/>
      <c r="DF404" s="65"/>
      <c r="DG404" s="65"/>
      <c r="DH404" s="65"/>
      <c r="DI404" s="65"/>
      <c r="DJ404" s="65"/>
      <c r="DK404" s="65"/>
      <c r="DL404" s="65"/>
      <c r="DM404" s="65"/>
      <c r="DN404" s="65"/>
      <c r="DO404" s="65"/>
      <c r="DP404" s="65"/>
      <c r="DQ404" s="65"/>
      <c r="DR404" s="65"/>
      <c r="DS404" s="65"/>
      <c r="DT404" s="65"/>
      <c r="DU404" s="65"/>
      <c r="DV404" s="65"/>
      <c r="DW404" s="65"/>
      <c r="DX404" s="65"/>
      <c r="DY404" s="65"/>
      <c r="DZ404" s="65"/>
      <c r="EA404" s="65"/>
      <c r="EB404" s="65"/>
      <c r="EC404" s="65"/>
      <c r="ED404" s="65"/>
      <c r="EE404" s="65"/>
      <c r="EF404" s="65"/>
      <c r="EG404" s="65"/>
      <c r="EH404" s="65"/>
      <c r="EI404" s="65"/>
      <c r="EJ404" s="65"/>
      <c r="EK404" s="65"/>
      <c r="EL404" s="65"/>
      <c r="EM404" s="65"/>
      <c r="EN404" s="65"/>
      <c r="EO404" s="65"/>
      <c r="EP404" s="65"/>
      <c r="EQ404" s="65"/>
      <c r="ER404" s="65"/>
      <c r="ES404" s="65"/>
      <c r="ET404" s="65"/>
      <c r="EU404" s="65"/>
      <c r="EV404" s="65"/>
      <c r="EW404" s="65"/>
      <c r="EX404" s="65"/>
      <c r="EY404" s="65"/>
      <c r="EZ404" s="65"/>
      <c r="FA404" s="65"/>
      <c r="FB404" s="65"/>
      <c r="FC404" s="65"/>
      <c r="FD404" s="65"/>
      <c r="FE404" s="65"/>
      <c r="FF404" s="65"/>
      <c r="FG404" s="65"/>
      <c r="FH404" s="65"/>
      <c r="FI404" s="65"/>
      <c r="FJ404" s="65"/>
      <c r="FK404" s="65"/>
      <c r="FL404" s="65"/>
      <c r="FM404" s="65"/>
      <c r="FN404" s="65"/>
      <c r="FO404" s="65"/>
      <c r="FP404" s="65"/>
      <c r="FQ404" s="65"/>
      <c r="FR404" s="65"/>
      <c r="FS404" s="65"/>
    </row>
    <row r="405">
      <c r="A405" t="s">
        <v>154</v>
      </c>
      <c r="B405" t="s">
        <v>124</v>
      </c>
      <c r="C405"/>
      <c r="D405"/>
      <c r="E405" t="s">
        <v>96</v>
      </c>
      <c r="F405" t="str">
        <f>$A405&amp;IF($C405&lt;&gt;"","|"&amp;$C405,"")&amp;IF($D405&lt;&gt;"","|"&amp;$D405,"")&amp;IF($E405&lt;&gt;"","|"&amp;$E405,"")</f>
      </c>
      <c r="G405" s="65" t="n">
        <v>13</v>
      </c>
      <c r="H405" s="65" t="str">
        <f>SUM($CJ405,$CW405)</f>
      </c>
      <c r="I405" s="62"/>
      <c r="J405" s="62"/>
      <c r="K405" s="62"/>
      <c r="L405" s="62"/>
      <c r="M405" s="62"/>
      <c r="N405" s="62"/>
      <c r="O405" s="62"/>
      <c r="P405" s="62"/>
      <c r="Q405" s="62"/>
      <c r="R405" s="62" t="n">
        <v>0.899713467048711</v>
      </c>
      <c r="S405" s="62"/>
      <c r="T405" s="62"/>
      <c r="U405" s="62" t="n">
        <v>0.100286532951289</v>
      </c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5" t="str">
        <f>ROUND(SUM($CP405,$CV405),0)</f>
      </c>
      <c r="CG405" s="65" t="str">
        <f>ROUND(MAX($CP405,$CV405),0)</f>
      </c>
      <c r="CH405"/>
      <c r="CI405" s="62"/>
      <c r="CJ405" s="65" t="str">
        <f>IF(SUM($CF405)=0,"",IF(SUM($CF405)=SUM($CG405),SUM($CF405),IF(UPPER($CH405)="MAX",$CG405,IF(UPPER($CH405)="CUSTOM",MIN(MAX(ROUND($CF405+$G405*($CI405),0),$CG405),$CF405),$CF405))))</f>
      </c>
      <c r="CK405" s="65" t="str">
        <f>ROUND(SUMIFS($CW405:$FS405,$CW$14:$FS$14,"*DSD*"),0)</f>
      </c>
      <c r="CL405" s="65" t="str">
        <f>MIN_DSD</f>
      </c>
      <c r="CM405" s="65" t="str">
        <f>COUNTIFS($CW$14:$FS$14,"*DSD*",$CW405:$FS405,"&gt;0")</f>
      </c>
      <c r="CN405" t="s">
        <v>54</v>
      </c>
      <c r="CO405" s="62"/>
      <c r="CP405" s="65" t="str">
        <f>IF(SUM($CK405)=0,"",IF(OR(SUM($CK405)=SUM($CL405),AND(SUM($CK405)=ROUND(SUM($G405)*(1-SUM($I405)),0),SUM($CQ405)=0)),SUM($CK405),IF(UPPER($CN405)="MAX",$CL405,IF(UPPER($CN405)="CUSTOM",MIN(MAX(ROUND($CK405+$G405*($CO405),0),$CL405),$CK405),$CK405))))</f>
      </c>
      <c r="CQ405" s="65" t="str">
        <f>ROUND(SUMIFS($CW405:$FS405,$CW$14:$FS$14,"*TA*"),0)</f>
      </c>
      <c r="CR405" s="65" t="str">
        <f>MIN_TA</f>
      </c>
      <c r="CS405" s="65" t="str">
        <f>COUNTIFS($CW$14:$FS$14,"*TA*",$CW405:$FS405,"&gt;0")</f>
      </c>
      <c r="CT405"/>
      <c r="CU405" s="62"/>
      <c r="CV405" s="65" t="str">
        <f>IF(SUM($CQ405)=0,"",IF(OR(SUM($CQ405)=SUM($CR405),AND(SUM($CQ405)=ROUND(SUM($G405)*(1-SUM($I405)),0),SUM($CK405)=0)),SUM($CQ405),IF(UPPER($CT405)="MAX",$CR405,IF(UPPER($CT405)="CUSTOM",MIN(MAX(ROUND($CQ405+$G405*($CU405),0),$CR405),$CQ405),$CQ405))))</f>
      </c>
      <c r="CW405" s="65"/>
      <c r="CX405" s="65"/>
      <c r="CY405" s="65"/>
      <c r="CZ405" s="65"/>
      <c r="DA405" s="65"/>
      <c r="DB405" s="65"/>
      <c r="DC405" s="65"/>
      <c r="DD405" s="65"/>
      <c r="DE405" s="65"/>
      <c r="DF405" s="65"/>
      <c r="DG405" s="65"/>
      <c r="DH405" s="65"/>
      <c r="DI405" s="65"/>
      <c r="DJ405" s="65"/>
      <c r="DK405" s="65"/>
      <c r="DL405" s="65"/>
      <c r="DM405" s="65"/>
      <c r="DN405" s="65"/>
      <c r="DO405" s="65"/>
      <c r="DP405" s="65"/>
      <c r="DQ405" s="65"/>
      <c r="DR405" s="65"/>
      <c r="DS405" s="65"/>
      <c r="DT405" s="65"/>
      <c r="DU405" s="65"/>
      <c r="DV405" s="65"/>
      <c r="DW405" s="65"/>
      <c r="DX405" s="65"/>
      <c r="DY405" s="65"/>
      <c r="DZ405" s="65"/>
      <c r="EA405" s="65"/>
      <c r="EB405" s="65"/>
      <c r="EC405" s="65"/>
      <c r="ED405" s="65"/>
      <c r="EE405" s="65"/>
      <c r="EF405" s="65"/>
      <c r="EG405" s="65"/>
      <c r="EH405" s="65"/>
      <c r="EI405" s="65"/>
      <c r="EJ405" s="65"/>
      <c r="EK405" s="65"/>
      <c r="EL405" s="65"/>
      <c r="EM405" s="65"/>
      <c r="EN405" s="65"/>
      <c r="EO405" s="65"/>
      <c r="EP405" s="65"/>
      <c r="EQ405" s="65"/>
      <c r="ER405" s="65"/>
      <c r="ES405" s="65"/>
      <c r="ET405" s="65"/>
      <c r="EU405" s="65"/>
      <c r="EV405" s="65"/>
      <c r="EW405" s="65"/>
      <c r="EX405" s="65"/>
      <c r="EY405" s="65"/>
      <c r="EZ405" s="65"/>
      <c r="FA405" s="65"/>
      <c r="FB405" s="65"/>
      <c r="FC405" s="65"/>
      <c r="FD405" s="65"/>
      <c r="FE405" s="65"/>
      <c r="FF405" s="65"/>
      <c r="FG405" s="65"/>
      <c r="FH405" s="65"/>
      <c r="FI405" s="65"/>
      <c r="FJ405" s="65"/>
      <c r="FK405" s="65"/>
      <c r="FL405" s="65"/>
      <c r="FM405" s="65"/>
      <c r="FN405" s="65"/>
      <c r="FO405" s="65"/>
      <c r="FP405" s="65"/>
      <c r="FQ405" s="65"/>
      <c r="FR405" s="65"/>
      <c r="FS405" s="65"/>
    </row>
    <row r="406">
      <c r="A406" t="s">
        <v>154</v>
      </c>
      <c r="B406" t="s">
        <v>124</v>
      </c>
      <c r="C406"/>
      <c r="D406"/>
      <c r="E406" t="s">
        <v>121</v>
      </c>
      <c r="F406" t="str">
        <f>$A406&amp;IF($C406&lt;&gt;"","|"&amp;$C406,"")&amp;IF($D406&lt;&gt;"","|"&amp;$D406,"")&amp;IF($E406&lt;&gt;"","|"&amp;$E406,"")</f>
      </c>
      <c r="G406" s="65" t="n">
        <v>2</v>
      </c>
      <c r="H406" s="65" t="str">
        <f>SUM($CJ406,$CW406)</f>
      </c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 t="n">
        <v>0.0983606557377049</v>
      </c>
      <c r="V406" s="62" t="n">
        <v>0.901639344262295</v>
      </c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5" t="str">
        <f>ROUND(SUM($CP406,$CV406),0)</f>
      </c>
      <c r="CG406" s="65" t="str">
        <f>ROUND(MAX($CP406,$CV406),0)</f>
      </c>
      <c r="CH406"/>
      <c r="CI406" s="62"/>
      <c r="CJ406" s="65" t="str">
        <f>IF(SUM($CF406)=0,"",IF(SUM($CF406)=SUM($CG406),SUM($CF406),IF(UPPER($CH406)="MAX",$CG406,IF(UPPER($CH406)="CUSTOM",MIN(MAX(ROUND($CF406+$G406*($CI406),0),$CG406),$CF406),$CF406))))</f>
      </c>
      <c r="CK406" s="65" t="str">
        <f>ROUND(SUMIFS($CW406:$FS406,$CW$14:$FS$14,"*DSD*"),0)</f>
      </c>
      <c r="CL406" s="65" t="str">
        <f>MIN_DSD</f>
      </c>
      <c r="CM406" s="65" t="str">
        <f>COUNTIFS($CW$14:$FS$14,"*DSD*",$CW406:$FS406,"&gt;0")</f>
      </c>
      <c r="CN406" t="s">
        <v>54</v>
      </c>
      <c r="CO406" s="62"/>
      <c r="CP406" s="65" t="str">
        <f>IF(SUM($CK406)=0,"",IF(OR(SUM($CK406)=SUM($CL406),AND(SUM($CK406)=ROUND(SUM($G406)*(1-SUM($I406)),0),SUM($CQ406)=0)),SUM($CK406),IF(UPPER($CN406)="MAX",$CL406,IF(UPPER($CN406)="CUSTOM",MIN(MAX(ROUND($CK406+$G406*($CO406),0),$CL406),$CK406),$CK406))))</f>
      </c>
      <c r="CQ406" s="65" t="str">
        <f>ROUND(SUMIFS($CW406:$FS406,$CW$14:$FS$14,"*TA*"),0)</f>
      </c>
      <c r="CR406" s="65" t="str">
        <f>MIN_TA</f>
      </c>
      <c r="CS406" s="65" t="str">
        <f>COUNTIFS($CW$14:$FS$14,"*TA*",$CW406:$FS406,"&gt;0")</f>
      </c>
      <c r="CT406"/>
      <c r="CU406" s="62"/>
      <c r="CV406" s="65" t="str">
        <f>IF(SUM($CQ406)=0,"",IF(OR(SUM($CQ406)=SUM($CR406),AND(SUM($CQ406)=ROUND(SUM($G406)*(1-SUM($I406)),0),SUM($CK406)=0)),SUM($CQ406),IF(UPPER($CT406)="MAX",$CR406,IF(UPPER($CT406)="CUSTOM",MIN(MAX(ROUND($CQ406+$G406*($CU406),0),$CR406),$CQ406),$CQ406))))</f>
      </c>
      <c r="CW406" s="65"/>
      <c r="CX406" s="65"/>
      <c r="CY406" s="65"/>
      <c r="CZ406" s="65"/>
      <c r="DA406" s="65"/>
      <c r="DB406" s="65"/>
      <c r="DC406" s="65"/>
      <c r="DD406" s="65"/>
      <c r="DE406" s="65"/>
      <c r="DF406" s="65"/>
      <c r="DG406" s="65"/>
      <c r="DH406" s="65"/>
      <c r="DI406" s="65"/>
      <c r="DJ406" s="65"/>
      <c r="DK406" s="65"/>
      <c r="DL406" s="65"/>
      <c r="DM406" s="65"/>
      <c r="DN406" s="65"/>
      <c r="DO406" s="65"/>
      <c r="DP406" s="65"/>
      <c r="DQ406" s="65"/>
      <c r="DR406" s="65"/>
      <c r="DS406" s="65"/>
      <c r="DT406" s="65"/>
      <c r="DU406" s="65"/>
      <c r="DV406" s="65"/>
      <c r="DW406" s="65"/>
      <c r="DX406" s="65"/>
      <c r="DY406" s="65"/>
      <c r="DZ406" s="65"/>
      <c r="EA406" s="65"/>
      <c r="EB406" s="65"/>
      <c r="EC406" s="65"/>
      <c r="ED406" s="65"/>
      <c r="EE406" s="65"/>
      <c r="EF406" s="65"/>
      <c r="EG406" s="65"/>
      <c r="EH406" s="65"/>
      <c r="EI406" s="65"/>
      <c r="EJ406" s="65"/>
      <c r="EK406" s="65"/>
      <c r="EL406" s="65"/>
      <c r="EM406" s="65"/>
      <c r="EN406" s="65"/>
      <c r="EO406" s="65"/>
      <c r="EP406" s="65"/>
      <c r="EQ406" s="65"/>
      <c r="ER406" s="65"/>
      <c r="ES406" s="65"/>
      <c r="ET406" s="65"/>
      <c r="EU406" s="65"/>
      <c r="EV406" s="65"/>
      <c r="EW406" s="65"/>
      <c r="EX406" s="65"/>
      <c r="EY406" s="65"/>
      <c r="EZ406" s="65"/>
      <c r="FA406" s="65"/>
      <c r="FB406" s="65"/>
      <c r="FC406" s="65"/>
      <c r="FD406" s="65"/>
      <c r="FE406" s="65"/>
      <c r="FF406" s="65"/>
      <c r="FG406" s="65"/>
      <c r="FH406" s="65"/>
      <c r="FI406" s="65"/>
      <c r="FJ406" s="65"/>
      <c r="FK406" s="65"/>
      <c r="FL406" s="65"/>
      <c r="FM406" s="65"/>
      <c r="FN406" s="65"/>
      <c r="FO406" s="65"/>
      <c r="FP406" s="65"/>
      <c r="FQ406" s="65"/>
      <c r="FR406" s="65"/>
      <c r="FS406" s="65"/>
    </row>
    <row r="407">
      <c r="A407" t="s">
        <v>154</v>
      </c>
      <c r="B407" t="s">
        <v>124</v>
      </c>
      <c r="C407"/>
      <c r="D407"/>
      <c r="E407" t="s">
        <v>135</v>
      </c>
      <c r="F407" t="str">
        <f>$A407&amp;IF($C407&lt;&gt;"","|"&amp;$C407,"")&amp;IF($D407&lt;&gt;"","|"&amp;$D407,"")&amp;IF($E407&lt;&gt;"","|"&amp;$E407,"")</f>
      </c>
      <c r="G407" s="65" t="n">
        <v>2</v>
      </c>
      <c r="H407" s="65" t="str">
        <f>SUM($CJ407,$CW407)</f>
      </c>
      <c r="I407" s="62"/>
      <c r="J407" s="62"/>
      <c r="K407" s="62" t="n">
        <v>1</v>
      </c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5" t="str">
        <f>ROUND(SUM($CP407,$CV407),0)</f>
      </c>
      <c r="CG407" s="65" t="str">
        <f>ROUND(MAX($CP407,$CV407),0)</f>
      </c>
      <c r="CH407"/>
      <c r="CI407" s="62"/>
      <c r="CJ407" s="65" t="str">
        <f>IF(SUM($CF407)=0,"",IF(SUM($CF407)=SUM($CG407),SUM($CF407),IF(UPPER($CH407)="MAX",$CG407,IF(UPPER($CH407)="CUSTOM",MIN(MAX(ROUND($CF407+$G407*($CI407),0),$CG407),$CF407),$CF407))))</f>
      </c>
      <c r="CK407" s="65" t="str">
        <f>ROUND(SUMIFS($CW407:$FS407,$CW$14:$FS$14,"*DSD*"),0)</f>
      </c>
      <c r="CL407" s="65" t="str">
        <f>MIN_DSD</f>
      </c>
      <c r="CM407" s="65" t="str">
        <f>COUNTIFS($CW$14:$FS$14,"*DSD*",$CW407:$FS407,"&gt;0")</f>
      </c>
      <c r="CN407"/>
      <c r="CO407" s="62"/>
      <c r="CP407" s="65" t="str">
        <f>IF(SUM($CK407)=0,"",IF(OR(SUM($CK407)=SUM($CL407),AND(SUM($CK407)=ROUND(SUM($G407)*(1-SUM($I407)),0),SUM($CQ407)=0)),SUM($CK407),IF(UPPER($CN407)="MAX",$CL407,IF(UPPER($CN407)="CUSTOM",MIN(MAX(ROUND($CK407+$G407*($CO407),0),$CL407),$CK407),$CK407))))</f>
      </c>
      <c r="CQ407" s="65" t="str">
        <f>ROUND(SUMIFS($CW407:$FS407,$CW$14:$FS$14,"*TA*"),0)</f>
      </c>
      <c r="CR407" s="65" t="str">
        <f>MIN_TA</f>
      </c>
      <c r="CS407" s="65" t="str">
        <f>COUNTIFS($CW$14:$FS$14,"*TA*",$CW407:$FS407,"&gt;0")</f>
      </c>
      <c r="CT407"/>
      <c r="CU407" s="62"/>
      <c r="CV407" s="65" t="str">
        <f>IF(SUM($CQ407)=0,"",IF(OR(SUM($CQ407)=SUM($CR407),AND(SUM($CQ407)=ROUND(SUM($G407)*(1-SUM($I407)),0),SUM($CK407)=0)),SUM($CQ407),IF(UPPER($CT407)="MAX",$CR407,IF(UPPER($CT407)="CUSTOM",MIN(MAX(ROUND($CQ407+$G407*($CU407),0),$CR407),$CQ407),$CQ407))))</f>
      </c>
      <c r="CW407" s="65"/>
      <c r="CX407" s="65"/>
      <c r="CY407" s="65"/>
      <c r="CZ407" s="65"/>
      <c r="DA407" s="65"/>
      <c r="DB407" s="65"/>
      <c r="DC407" s="65"/>
      <c r="DD407" s="65"/>
      <c r="DE407" s="65"/>
      <c r="DF407" s="65"/>
      <c r="DG407" s="65"/>
      <c r="DH407" s="65"/>
      <c r="DI407" s="65"/>
      <c r="DJ407" s="65"/>
      <c r="DK407" s="65"/>
      <c r="DL407" s="65"/>
      <c r="DM407" s="65"/>
      <c r="DN407" s="65"/>
      <c r="DO407" s="65"/>
      <c r="DP407" s="65"/>
      <c r="DQ407" s="65"/>
      <c r="DR407" s="65"/>
      <c r="DS407" s="65"/>
      <c r="DT407" s="65"/>
      <c r="DU407" s="65"/>
      <c r="DV407" s="65"/>
      <c r="DW407" s="65"/>
      <c r="DX407" s="65"/>
      <c r="DY407" s="65"/>
      <c r="DZ407" s="65"/>
      <c r="EA407" s="65"/>
      <c r="EB407" s="65"/>
      <c r="EC407" s="65"/>
      <c r="ED407" s="65"/>
      <c r="EE407" s="65"/>
      <c r="EF407" s="65"/>
      <c r="EG407" s="65"/>
      <c r="EH407" s="65"/>
      <c r="EI407" s="65"/>
      <c r="EJ407" s="65"/>
      <c r="EK407" s="65"/>
      <c r="EL407" s="65"/>
      <c r="EM407" s="65"/>
      <c r="EN407" s="65"/>
      <c r="EO407" s="65"/>
      <c r="EP407" s="65"/>
      <c r="EQ407" s="65"/>
      <c r="ER407" s="65"/>
      <c r="ES407" s="65"/>
      <c r="ET407" s="65"/>
      <c r="EU407" s="65"/>
      <c r="EV407" s="65"/>
      <c r="EW407" s="65"/>
      <c r="EX407" s="65"/>
      <c r="EY407" s="65"/>
      <c r="EZ407" s="65"/>
      <c r="FA407" s="65"/>
      <c r="FB407" s="65"/>
      <c r="FC407" s="65"/>
      <c r="FD407" s="65"/>
      <c r="FE407" s="65"/>
      <c r="FF407" s="65"/>
      <c r="FG407" s="65"/>
      <c r="FH407" s="65"/>
      <c r="FI407" s="65"/>
      <c r="FJ407" s="65"/>
      <c r="FK407" s="65"/>
      <c r="FL407" s="65"/>
      <c r="FM407" s="65"/>
      <c r="FN407" s="65"/>
      <c r="FO407" s="65"/>
      <c r="FP407" s="65"/>
      <c r="FQ407" s="65"/>
      <c r="FR407" s="65"/>
      <c r="FS407" s="65"/>
    </row>
    <row r="408">
      <c r="A408" t="s">
        <v>154</v>
      </c>
      <c r="B408" t="s">
        <v>125</v>
      </c>
      <c r="C408" t="s">
        <v>123</v>
      </c>
      <c r="D408" t="s">
        <v>99</v>
      </c>
      <c r="E408"/>
      <c r="F408" t="str">
        <f>$A408&amp;IF($C408&lt;&gt;"","|"&amp;$C408,"")&amp;IF($D408&lt;&gt;"","|"&amp;$D408,"")&amp;IF($E408&lt;&gt;"","|"&amp;$E408,"")</f>
      </c>
      <c r="G408" s="65" t="n">
        <v>6</v>
      </c>
      <c r="H408" s="65" t="str">
        <f>SUM($CJ408,$CW408)</f>
      </c>
      <c r="I408" s="62"/>
      <c r="J408" s="62"/>
      <c r="K408" s="62" t="n">
        <v>0.212121212121212</v>
      </c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 t="n">
        <v>0.0606060606060606</v>
      </c>
      <c r="AD408" s="62"/>
      <c r="AE408" s="62" t="n">
        <v>0.606060606060606</v>
      </c>
      <c r="AF408" s="62" t="n">
        <v>0.0909090909090909</v>
      </c>
      <c r="AG408" s="62"/>
      <c r="AH408" s="62"/>
      <c r="AI408" s="62"/>
      <c r="AJ408" s="62" t="n">
        <v>0.0303030303030303</v>
      </c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5" t="str">
        <f>ROUND(SUM($CP408,$CV408),0)</f>
      </c>
      <c r="CG408" s="65" t="str">
        <f>ROUND(MAX($CP408,$CV408),0)</f>
      </c>
      <c r="CH408" t="s">
        <v>54</v>
      </c>
      <c r="CI408" s="62"/>
      <c r="CJ408" s="65" t="str">
        <f>IF(SUM($CF408)=0,"",IF(SUM($CF408)=SUM($CG408),SUM($CF408),IF(UPPER($CH408)="MAX",$CG408,IF(UPPER($CH408)="CUSTOM",MIN(MAX(ROUND($CF408+$G408*($CI408),0),$CG408),$CF408),$CF408))))</f>
      </c>
      <c r="CK408" s="65" t="str">
        <f>ROUND(SUMIFS($CW408:$FS408,$CW$14:$FS$14,"*DSD*"),0)</f>
      </c>
      <c r="CL408" s="65" t="str">
        <f>MIN_DSD</f>
      </c>
      <c r="CM408" s="65" t="str">
        <f>COUNTIFS($CW$14:$FS$14,"*DSD*",$CW408:$FS408,"&gt;0")</f>
      </c>
      <c r="CN408" t="s">
        <v>54</v>
      </c>
      <c r="CO408" s="62"/>
      <c r="CP408" s="65" t="str">
        <f>IF(SUM($CK408)=0,"",IF(OR(SUM($CK408)=SUM($CL408),AND(SUM($CK408)=ROUND(SUM($G408)*(1-SUM($I408)),0),SUM($CQ408)=0)),SUM($CK408),IF(UPPER($CN408)="MAX",$CL408,IF(UPPER($CN408)="CUSTOM",MIN(MAX(ROUND($CK408+$G408*($CO408),0),$CL408),$CK408),$CK408))))</f>
      </c>
      <c r="CQ408" s="65" t="str">
        <f>ROUND(SUMIFS($CW408:$FS408,$CW$14:$FS$14,"*TA*"),0)</f>
      </c>
      <c r="CR408" s="65" t="str">
        <f>MIN_TA</f>
      </c>
      <c r="CS408" s="65" t="str">
        <f>COUNTIFS($CW$14:$FS$14,"*TA*",$CW408:$FS408,"&gt;0")</f>
      </c>
      <c r="CT408"/>
      <c r="CU408" s="62"/>
      <c r="CV408" s="65" t="str">
        <f>IF(SUM($CQ408)=0,"",IF(OR(SUM($CQ408)=SUM($CR408),AND(SUM($CQ408)=ROUND(SUM($G408)*(1-SUM($I408)),0),SUM($CK408)=0)),SUM($CQ408),IF(UPPER($CT408)="MAX",$CR408,IF(UPPER($CT408)="CUSTOM",MIN(MAX(ROUND($CQ408+$G408*($CU408),0),$CR408),$CQ408),$CQ408))))</f>
      </c>
      <c r="CW408" s="65"/>
      <c r="CX408" s="65"/>
      <c r="CY408" s="65"/>
      <c r="CZ408" s="65"/>
      <c r="DA408" s="65"/>
      <c r="DB408" s="65"/>
      <c r="DC408" s="65"/>
      <c r="DD408" s="65"/>
      <c r="DE408" s="65"/>
      <c r="DF408" s="65"/>
      <c r="DG408" s="65"/>
      <c r="DH408" s="65"/>
      <c r="DI408" s="65"/>
      <c r="DJ408" s="65"/>
      <c r="DK408" s="65"/>
      <c r="DL408" s="65"/>
      <c r="DM408" s="65"/>
      <c r="DN408" s="65"/>
      <c r="DO408" s="65"/>
      <c r="DP408" s="65"/>
      <c r="DQ408" s="65"/>
      <c r="DR408" s="65"/>
      <c r="DS408" s="65"/>
      <c r="DT408" s="65"/>
      <c r="DU408" s="65"/>
      <c r="DV408" s="65"/>
      <c r="DW408" s="65"/>
      <c r="DX408" s="65"/>
      <c r="DY408" s="65"/>
      <c r="DZ408" s="65"/>
      <c r="EA408" s="65"/>
      <c r="EB408" s="65"/>
      <c r="EC408" s="65"/>
      <c r="ED408" s="65"/>
      <c r="EE408" s="65"/>
      <c r="EF408" s="65"/>
      <c r="EG408" s="65"/>
      <c r="EH408" s="65"/>
      <c r="EI408" s="65"/>
      <c r="EJ408" s="65"/>
      <c r="EK408" s="65"/>
      <c r="EL408" s="65"/>
      <c r="EM408" s="65"/>
      <c r="EN408" s="65"/>
      <c r="EO408" s="65"/>
      <c r="EP408" s="65"/>
      <c r="EQ408" s="65"/>
      <c r="ER408" s="65"/>
      <c r="ES408" s="65"/>
      <c r="ET408" s="65"/>
      <c r="EU408" s="65"/>
      <c r="EV408" s="65"/>
      <c r="EW408" s="65"/>
      <c r="EX408" s="65"/>
      <c r="EY408" s="65"/>
      <c r="EZ408" s="65"/>
      <c r="FA408" s="65"/>
      <c r="FB408" s="65"/>
      <c r="FC408" s="65"/>
      <c r="FD408" s="65"/>
      <c r="FE408" s="65"/>
      <c r="FF408" s="65"/>
      <c r="FG408" s="65"/>
      <c r="FH408" s="65"/>
      <c r="FI408" s="65"/>
      <c r="FJ408" s="65"/>
      <c r="FK408" s="65"/>
      <c r="FL408" s="65"/>
      <c r="FM408" s="65"/>
      <c r="FN408" s="65"/>
      <c r="FO408" s="65"/>
      <c r="FP408" s="65"/>
      <c r="FQ408" s="65"/>
      <c r="FR408" s="65"/>
      <c r="FS408" s="65"/>
    </row>
    <row r="409">
      <c r="A409" t="s">
        <v>154</v>
      </c>
      <c r="B409" t="s">
        <v>125</v>
      </c>
      <c r="C409" t="s">
        <v>123</v>
      </c>
      <c r="D409" t="s">
        <v>100</v>
      </c>
      <c r="E409"/>
      <c r="F409" t="str">
        <f>$A409&amp;IF($C409&lt;&gt;"","|"&amp;$C409,"")&amp;IF($D409&lt;&gt;"","|"&amp;$D409,"")&amp;IF($E409&lt;&gt;"","|"&amp;$E409,"")</f>
      </c>
      <c r="G409" s="65" t="n">
        <v>6</v>
      </c>
      <c r="H409" s="65" t="str">
        <f>SUM($CJ409,$CW409)</f>
      </c>
      <c r="I409" s="62"/>
      <c r="J409" s="62"/>
      <c r="K409" s="62" t="n">
        <v>0.212121212121212</v>
      </c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 t="n">
        <v>0.0606060606060606</v>
      </c>
      <c r="AD409" s="62"/>
      <c r="AE409" s="62" t="n">
        <v>0.606060606060606</v>
      </c>
      <c r="AF409" s="62" t="n">
        <v>0.0909090909090909</v>
      </c>
      <c r="AG409" s="62"/>
      <c r="AH409" s="62"/>
      <c r="AI409" s="62"/>
      <c r="AJ409" s="62" t="n">
        <v>0.0303030303030303</v>
      </c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5" t="str">
        <f>ROUND(SUM($CP409,$CV409),0)</f>
      </c>
      <c r="CG409" s="65" t="str">
        <f>ROUND(MAX($CP409,$CV409),0)</f>
      </c>
      <c r="CH409" t="s">
        <v>54</v>
      </c>
      <c r="CI409" s="62"/>
      <c r="CJ409" s="65" t="str">
        <f>IF(SUM($CF409)=0,"",IF(SUM($CF409)=SUM($CG409),SUM($CF409),IF(UPPER($CH409)="MAX",$CG409,IF(UPPER($CH409)="CUSTOM",MIN(MAX(ROUND($CF409+$G409*($CI409),0),$CG409),$CF409),$CF409))))</f>
      </c>
      <c r="CK409" s="65" t="str">
        <f>ROUND(SUMIFS($CW409:$FS409,$CW$14:$FS$14,"*DSD*"),0)</f>
      </c>
      <c r="CL409" s="65" t="str">
        <f>MIN_DSD</f>
      </c>
      <c r="CM409" s="65" t="str">
        <f>COUNTIFS($CW$14:$FS$14,"*DSD*",$CW409:$FS409,"&gt;0")</f>
      </c>
      <c r="CN409" t="s">
        <v>54</v>
      </c>
      <c r="CO409" s="62"/>
      <c r="CP409" s="65" t="str">
        <f>IF(SUM($CK409)=0,"",IF(OR(SUM($CK409)=SUM($CL409),AND(SUM($CK409)=ROUND(SUM($G409)*(1-SUM($I409)),0),SUM($CQ409)=0)),SUM($CK409),IF(UPPER($CN409)="MAX",$CL409,IF(UPPER($CN409)="CUSTOM",MIN(MAX(ROUND($CK409+$G409*($CO409),0),$CL409),$CK409),$CK409))))</f>
      </c>
      <c r="CQ409" s="65" t="str">
        <f>ROUND(SUMIFS($CW409:$FS409,$CW$14:$FS$14,"*TA*"),0)</f>
      </c>
      <c r="CR409" s="65" t="str">
        <f>MIN_TA</f>
      </c>
      <c r="CS409" s="65" t="str">
        <f>COUNTIFS($CW$14:$FS$14,"*TA*",$CW409:$FS409,"&gt;0")</f>
      </c>
      <c r="CT409"/>
      <c r="CU409" s="62"/>
      <c r="CV409" s="65" t="str">
        <f>IF(SUM($CQ409)=0,"",IF(OR(SUM($CQ409)=SUM($CR409),AND(SUM($CQ409)=ROUND(SUM($G409)*(1-SUM($I409)),0),SUM($CK409)=0)),SUM($CQ409),IF(UPPER($CT409)="MAX",$CR409,IF(UPPER($CT409)="CUSTOM",MIN(MAX(ROUND($CQ409+$G409*($CU409),0),$CR409),$CQ409),$CQ409))))</f>
      </c>
      <c r="CW409" s="65"/>
      <c r="CX409" s="65"/>
      <c r="CY409" s="65"/>
      <c r="CZ409" s="65"/>
      <c r="DA409" s="65"/>
      <c r="DB409" s="65"/>
      <c r="DC409" s="65"/>
      <c r="DD409" s="65"/>
      <c r="DE409" s="65"/>
      <c r="DF409" s="65"/>
      <c r="DG409" s="65"/>
      <c r="DH409" s="65"/>
      <c r="DI409" s="65"/>
      <c r="DJ409" s="65"/>
      <c r="DK409" s="65"/>
      <c r="DL409" s="65"/>
      <c r="DM409" s="65"/>
      <c r="DN409" s="65"/>
      <c r="DO409" s="65"/>
      <c r="DP409" s="65"/>
      <c r="DQ409" s="65"/>
      <c r="DR409" s="65"/>
      <c r="DS409" s="65"/>
      <c r="DT409" s="65"/>
      <c r="DU409" s="65"/>
      <c r="DV409" s="65"/>
      <c r="DW409" s="65"/>
      <c r="DX409" s="65"/>
      <c r="DY409" s="65"/>
      <c r="DZ409" s="65"/>
      <c r="EA409" s="65"/>
      <c r="EB409" s="65"/>
      <c r="EC409" s="65"/>
      <c r="ED409" s="65"/>
      <c r="EE409" s="65"/>
      <c r="EF409" s="65"/>
      <c r="EG409" s="65"/>
      <c r="EH409" s="65"/>
      <c r="EI409" s="65"/>
      <c r="EJ409" s="65"/>
      <c r="EK409" s="65"/>
      <c r="EL409" s="65"/>
      <c r="EM409" s="65"/>
      <c r="EN409" s="65"/>
      <c r="EO409" s="65"/>
      <c r="EP409" s="65"/>
      <c r="EQ409" s="65"/>
      <c r="ER409" s="65"/>
      <c r="ES409" s="65"/>
      <c r="ET409" s="65"/>
      <c r="EU409" s="65"/>
      <c r="EV409" s="65"/>
      <c r="EW409" s="65"/>
      <c r="EX409" s="65"/>
      <c r="EY409" s="65"/>
      <c r="EZ409" s="65"/>
      <c r="FA409" s="65"/>
      <c r="FB409" s="65"/>
      <c r="FC409" s="65"/>
      <c r="FD409" s="65"/>
      <c r="FE409" s="65"/>
      <c r="FF409" s="65"/>
      <c r="FG409" s="65"/>
      <c r="FH409" s="65"/>
      <c r="FI409" s="65"/>
      <c r="FJ409" s="65"/>
      <c r="FK409" s="65"/>
      <c r="FL409" s="65"/>
      <c r="FM409" s="65"/>
      <c r="FN409" s="65"/>
      <c r="FO409" s="65"/>
      <c r="FP409" s="65"/>
      <c r="FQ409" s="65"/>
      <c r="FR409" s="65"/>
      <c r="FS409" s="65"/>
    </row>
    <row r="410">
      <c r="A410" t="s">
        <v>154</v>
      </c>
      <c r="B410" t="s">
        <v>126</v>
      </c>
      <c r="C410"/>
      <c r="D410"/>
      <c r="E410" t="s">
        <v>96</v>
      </c>
      <c r="F410" t="str">
        <f>$A410&amp;IF($C410&lt;&gt;"","|"&amp;$C410,"")&amp;IF($D410&lt;&gt;"","|"&amp;$D410,"")&amp;IF($E410&lt;&gt;"","|"&amp;$E410,"")</f>
      </c>
      <c r="G410" s="65" t="n">
        <v>608</v>
      </c>
      <c r="H410" s="65" t="str">
        <f>SUM($CJ410,$CW410)</f>
      </c>
      <c r="I410" s="62"/>
      <c r="J410" s="62"/>
      <c r="K410" s="62"/>
      <c r="L410" s="62"/>
      <c r="M410" s="62"/>
      <c r="N410" s="62"/>
      <c r="O410" s="62"/>
      <c r="P410" s="62"/>
      <c r="Q410" s="62"/>
      <c r="R410" s="62" t="n">
        <v>0.900114810562572</v>
      </c>
      <c r="S410" s="62"/>
      <c r="T410" s="62"/>
      <c r="U410" s="62" t="n">
        <v>0.0998851894374282</v>
      </c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5" t="str">
        <f>ROUND(SUM($CP410,$CV410),0)</f>
      </c>
      <c r="CG410" s="65" t="str">
        <f>ROUND(MAX($CP410,$CV410),0)</f>
      </c>
      <c r="CH410"/>
      <c r="CI410" s="62"/>
      <c r="CJ410" s="65" t="str">
        <f>IF(SUM($CF410)=0,"",IF(SUM($CF410)=SUM($CG410),SUM($CF410),IF(UPPER($CH410)="MAX",$CG410,IF(UPPER($CH410)="CUSTOM",MIN(MAX(ROUND($CF410+$G410*($CI410),0),$CG410),$CF410),$CF410))))</f>
      </c>
      <c r="CK410" s="65" t="str">
        <f>ROUND(SUMIFS($CW410:$FS410,$CW$14:$FS$14,"*DSD*"),0)</f>
      </c>
      <c r="CL410" s="65" t="str">
        <f>MIN_DSD</f>
      </c>
      <c r="CM410" s="65" t="str">
        <f>COUNTIFS($CW$14:$FS$14,"*DSD*",$CW410:$FS410,"&gt;0")</f>
      </c>
      <c r="CN410" t="s">
        <v>54</v>
      </c>
      <c r="CO410" s="62"/>
      <c r="CP410" s="65" t="str">
        <f>IF(SUM($CK410)=0,"",IF(OR(SUM($CK410)=SUM($CL410),AND(SUM($CK410)=ROUND(SUM($G410)*(1-SUM($I410)),0),SUM($CQ410)=0)),SUM($CK410),IF(UPPER($CN410)="MAX",$CL410,IF(UPPER($CN410)="CUSTOM",MIN(MAX(ROUND($CK410+$G410*($CO410),0),$CL410),$CK410),$CK410))))</f>
      </c>
      <c r="CQ410" s="65" t="str">
        <f>ROUND(SUMIFS($CW410:$FS410,$CW$14:$FS$14,"*TA*"),0)</f>
      </c>
      <c r="CR410" s="65" t="str">
        <f>MIN_TA</f>
      </c>
      <c r="CS410" s="65" t="str">
        <f>COUNTIFS($CW$14:$FS$14,"*TA*",$CW410:$FS410,"&gt;0")</f>
      </c>
      <c r="CT410"/>
      <c r="CU410" s="62"/>
      <c r="CV410" s="65" t="str">
        <f>IF(SUM($CQ410)=0,"",IF(OR(SUM($CQ410)=SUM($CR410),AND(SUM($CQ410)=ROUND(SUM($G410)*(1-SUM($I410)),0),SUM($CK410)=0)),SUM($CQ410),IF(UPPER($CT410)="MAX",$CR410,IF(UPPER($CT410)="CUSTOM",MIN(MAX(ROUND($CQ410+$G410*($CU410),0),$CR410),$CQ410),$CQ410))))</f>
      </c>
      <c r="CW410" s="65"/>
      <c r="CX410" s="65"/>
      <c r="CY410" s="65"/>
      <c r="CZ410" s="65"/>
      <c r="DA410" s="65"/>
      <c r="DB410" s="65"/>
      <c r="DC410" s="65"/>
      <c r="DD410" s="65"/>
      <c r="DE410" s="65"/>
      <c r="DF410" s="65"/>
      <c r="DG410" s="65"/>
      <c r="DH410" s="65"/>
      <c r="DI410" s="65"/>
      <c r="DJ410" s="65"/>
      <c r="DK410" s="65"/>
      <c r="DL410" s="65"/>
      <c r="DM410" s="65"/>
      <c r="DN410" s="65"/>
      <c r="DO410" s="65"/>
      <c r="DP410" s="65"/>
      <c r="DQ410" s="65"/>
      <c r="DR410" s="65"/>
      <c r="DS410" s="65"/>
      <c r="DT410" s="65"/>
      <c r="DU410" s="65"/>
      <c r="DV410" s="65"/>
      <c r="DW410" s="65"/>
      <c r="DX410" s="65"/>
      <c r="DY410" s="65"/>
      <c r="DZ410" s="65"/>
      <c r="EA410" s="65"/>
      <c r="EB410" s="65"/>
      <c r="EC410" s="65"/>
      <c r="ED410" s="65"/>
      <c r="EE410" s="65"/>
      <c r="EF410" s="65"/>
      <c r="EG410" s="65"/>
      <c r="EH410" s="65"/>
      <c r="EI410" s="65"/>
      <c r="EJ410" s="65"/>
      <c r="EK410" s="65"/>
      <c r="EL410" s="65"/>
      <c r="EM410" s="65"/>
      <c r="EN410" s="65"/>
      <c r="EO410" s="65"/>
      <c r="EP410" s="65"/>
      <c r="EQ410" s="65"/>
      <c r="ER410" s="65"/>
      <c r="ES410" s="65"/>
      <c r="ET410" s="65"/>
      <c r="EU410" s="65"/>
      <c r="EV410" s="65"/>
      <c r="EW410" s="65"/>
      <c r="EX410" s="65"/>
      <c r="EY410" s="65"/>
      <c r="EZ410" s="65"/>
      <c r="FA410" s="65"/>
      <c r="FB410" s="65"/>
      <c r="FC410" s="65"/>
      <c r="FD410" s="65"/>
      <c r="FE410" s="65"/>
      <c r="FF410" s="65"/>
      <c r="FG410" s="65"/>
      <c r="FH410" s="65"/>
      <c r="FI410" s="65"/>
      <c r="FJ410" s="65"/>
      <c r="FK410" s="65"/>
      <c r="FL410" s="65"/>
      <c r="FM410" s="65"/>
      <c r="FN410" s="65"/>
      <c r="FO410" s="65"/>
      <c r="FP410" s="65"/>
      <c r="FQ410" s="65"/>
      <c r="FR410" s="65"/>
      <c r="FS410" s="65"/>
    </row>
    <row r="411">
      <c r="A411" t="s">
        <v>154</v>
      </c>
      <c r="B411" t="s">
        <v>126</v>
      </c>
      <c r="C411"/>
      <c r="D411"/>
      <c r="E411" t="s">
        <v>121</v>
      </c>
      <c r="F411" t="str">
        <f>$A411&amp;IF($C411&lt;&gt;"","|"&amp;$C411,"")&amp;IF($D411&lt;&gt;"","|"&amp;$D411,"")&amp;IF($E411&lt;&gt;"","|"&amp;$E411,"")</f>
      </c>
      <c r="G411" s="65" t="n">
        <v>73</v>
      </c>
      <c r="H411" s="65" t="str">
        <f>SUM($CJ411,$CW411)</f>
      </c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 t="n">
        <v>0.101731601731602</v>
      </c>
      <c r="V411" s="62" t="n">
        <v>0.898268398268398</v>
      </c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5" t="str">
        <f>ROUND(SUM($CP411,$CV411),0)</f>
      </c>
      <c r="CG411" s="65" t="str">
        <f>ROUND(MAX($CP411,$CV411),0)</f>
      </c>
      <c r="CH411"/>
      <c r="CI411" s="62"/>
      <c r="CJ411" s="65" t="str">
        <f>IF(SUM($CF411)=0,"",IF(SUM($CF411)=SUM($CG411),SUM($CF411),IF(UPPER($CH411)="MAX",$CG411,IF(UPPER($CH411)="CUSTOM",MIN(MAX(ROUND($CF411+$G411*($CI411),0),$CG411),$CF411),$CF411))))</f>
      </c>
      <c r="CK411" s="65" t="str">
        <f>ROUND(SUMIFS($CW411:$FS411,$CW$14:$FS$14,"*DSD*"),0)</f>
      </c>
      <c r="CL411" s="65" t="str">
        <f>MIN_DSD</f>
      </c>
      <c r="CM411" s="65" t="str">
        <f>COUNTIFS($CW$14:$FS$14,"*DSD*",$CW411:$FS411,"&gt;0")</f>
      </c>
      <c r="CN411" t="s">
        <v>54</v>
      </c>
      <c r="CO411" s="62"/>
      <c r="CP411" s="65" t="str">
        <f>IF(SUM($CK411)=0,"",IF(OR(SUM($CK411)=SUM($CL411),AND(SUM($CK411)=ROUND(SUM($G411)*(1-SUM($I411)),0),SUM($CQ411)=0)),SUM($CK411),IF(UPPER($CN411)="MAX",$CL411,IF(UPPER($CN411)="CUSTOM",MIN(MAX(ROUND($CK411+$G411*($CO411),0),$CL411),$CK411),$CK411))))</f>
      </c>
      <c r="CQ411" s="65" t="str">
        <f>ROUND(SUMIFS($CW411:$FS411,$CW$14:$FS$14,"*TA*"),0)</f>
      </c>
      <c r="CR411" s="65" t="str">
        <f>MIN_TA</f>
      </c>
      <c r="CS411" s="65" t="str">
        <f>COUNTIFS($CW$14:$FS$14,"*TA*",$CW411:$FS411,"&gt;0")</f>
      </c>
      <c r="CT411"/>
      <c r="CU411" s="62"/>
      <c r="CV411" s="65" t="str">
        <f>IF(SUM($CQ411)=0,"",IF(OR(SUM($CQ411)=SUM($CR411),AND(SUM($CQ411)=ROUND(SUM($G411)*(1-SUM($I411)),0),SUM($CK411)=0)),SUM($CQ411),IF(UPPER($CT411)="MAX",$CR411,IF(UPPER($CT411)="CUSTOM",MIN(MAX(ROUND($CQ411+$G411*($CU411),0),$CR411),$CQ411),$CQ411))))</f>
      </c>
      <c r="CW411" s="65"/>
      <c r="CX411" s="65"/>
      <c r="CY411" s="65"/>
      <c r="CZ411" s="65"/>
      <c r="DA411" s="65"/>
      <c r="DB411" s="65"/>
      <c r="DC411" s="65"/>
      <c r="DD411" s="65"/>
      <c r="DE411" s="65"/>
      <c r="DF411" s="65"/>
      <c r="DG411" s="65"/>
      <c r="DH411" s="65"/>
      <c r="DI411" s="65"/>
      <c r="DJ411" s="65"/>
      <c r="DK411" s="65"/>
      <c r="DL411" s="65"/>
      <c r="DM411" s="65"/>
      <c r="DN411" s="65"/>
      <c r="DO411" s="65"/>
      <c r="DP411" s="65"/>
      <c r="DQ411" s="65"/>
      <c r="DR411" s="65"/>
      <c r="DS411" s="65"/>
      <c r="DT411" s="65"/>
      <c r="DU411" s="65"/>
      <c r="DV411" s="65"/>
      <c r="DW411" s="65"/>
      <c r="DX411" s="65"/>
      <c r="DY411" s="65"/>
      <c r="DZ411" s="65"/>
      <c r="EA411" s="65"/>
      <c r="EB411" s="65"/>
      <c r="EC411" s="65"/>
      <c r="ED411" s="65"/>
      <c r="EE411" s="65"/>
      <c r="EF411" s="65"/>
      <c r="EG411" s="65"/>
      <c r="EH411" s="65"/>
      <c r="EI411" s="65"/>
      <c r="EJ411" s="65"/>
      <c r="EK411" s="65"/>
      <c r="EL411" s="65"/>
      <c r="EM411" s="65"/>
      <c r="EN411" s="65"/>
      <c r="EO411" s="65"/>
      <c r="EP411" s="65"/>
      <c r="EQ411" s="65"/>
      <c r="ER411" s="65"/>
      <c r="ES411" s="65"/>
      <c r="ET411" s="65"/>
      <c r="EU411" s="65"/>
      <c r="EV411" s="65"/>
      <c r="EW411" s="65"/>
      <c r="EX411" s="65"/>
      <c r="EY411" s="65"/>
      <c r="EZ411" s="65"/>
      <c r="FA411" s="65"/>
      <c r="FB411" s="65"/>
      <c r="FC411" s="65"/>
      <c r="FD411" s="65"/>
      <c r="FE411" s="65"/>
      <c r="FF411" s="65"/>
      <c r="FG411" s="65"/>
      <c r="FH411" s="65"/>
      <c r="FI411" s="65"/>
      <c r="FJ411" s="65"/>
      <c r="FK411" s="65"/>
      <c r="FL411" s="65"/>
      <c r="FM411" s="65"/>
      <c r="FN411" s="65"/>
      <c r="FO411" s="65"/>
      <c r="FP411" s="65"/>
      <c r="FQ411" s="65"/>
      <c r="FR411" s="65"/>
      <c r="FS411" s="65"/>
    </row>
    <row r="412">
      <c r="A412" t="s">
        <v>154</v>
      </c>
      <c r="B412" t="s">
        <v>126</v>
      </c>
      <c r="C412"/>
      <c r="D412"/>
      <c r="E412" t="s">
        <v>135</v>
      </c>
      <c r="F412" t="str">
        <f>$A412&amp;IF($C412&lt;&gt;"","|"&amp;$C412,"")&amp;IF($D412&lt;&gt;"","|"&amp;$D412,"")&amp;IF($E412&lt;&gt;"","|"&amp;$E412,"")</f>
      </c>
      <c r="G412" s="65" t="n">
        <v>78</v>
      </c>
      <c r="H412" s="65" t="str">
        <f>SUM($CJ412,$CW412)</f>
      </c>
      <c r="I412" s="62"/>
      <c r="J412" s="62"/>
      <c r="K412" s="62" t="n">
        <v>1</v>
      </c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5" t="str">
        <f>ROUND(SUM($CP412,$CV412),0)</f>
      </c>
      <c r="CG412" s="65" t="str">
        <f>ROUND(MAX($CP412,$CV412),0)</f>
      </c>
      <c r="CH412"/>
      <c r="CI412" s="62"/>
      <c r="CJ412" s="65" t="str">
        <f>IF(SUM($CF412)=0,"",IF(SUM($CF412)=SUM($CG412),SUM($CF412),IF(UPPER($CH412)="MAX",$CG412,IF(UPPER($CH412)="CUSTOM",MIN(MAX(ROUND($CF412+$G412*($CI412),0),$CG412),$CF412),$CF412))))</f>
      </c>
      <c r="CK412" s="65" t="str">
        <f>ROUND(SUMIFS($CW412:$FS412,$CW$14:$FS$14,"*DSD*"),0)</f>
      </c>
      <c r="CL412" s="65" t="str">
        <f>MIN_DSD</f>
      </c>
      <c r="CM412" s="65" t="str">
        <f>COUNTIFS($CW$14:$FS$14,"*DSD*",$CW412:$FS412,"&gt;0")</f>
      </c>
      <c r="CN412"/>
      <c r="CO412" s="62"/>
      <c r="CP412" s="65" t="str">
        <f>IF(SUM($CK412)=0,"",IF(OR(SUM($CK412)=SUM($CL412),AND(SUM($CK412)=ROUND(SUM($G412)*(1-SUM($I412)),0),SUM($CQ412)=0)),SUM($CK412),IF(UPPER($CN412)="MAX",$CL412,IF(UPPER($CN412)="CUSTOM",MIN(MAX(ROUND($CK412+$G412*($CO412),0),$CL412),$CK412),$CK412))))</f>
      </c>
      <c r="CQ412" s="65" t="str">
        <f>ROUND(SUMIFS($CW412:$FS412,$CW$14:$FS$14,"*TA*"),0)</f>
      </c>
      <c r="CR412" s="65" t="str">
        <f>MIN_TA</f>
      </c>
      <c r="CS412" s="65" t="str">
        <f>COUNTIFS($CW$14:$FS$14,"*TA*",$CW412:$FS412,"&gt;0")</f>
      </c>
      <c r="CT412"/>
      <c r="CU412" s="62"/>
      <c r="CV412" s="65" t="str">
        <f>IF(SUM($CQ412)=0,"",IF(OR(SUM($CQ412)=SUM($CR412),AND(SUM($CQ412)=ROUND(SUM($G412)*(1-SUM($I412)),0),SUM($CK412)=0)),SUM($CQ412),IF(UPPER($CT412)="MAX",$CR412,IF(UPPER($CT412)="CUSTOM",MIN(MAX(ROUND($CQ412+$G412*($CU412),0),$CR412),$CQ412),$CQ412))))</f>
      </c>
      <c r="CW412" s="65"/>
      <c r="CX412" s="65"/>
      <c r="CY412" s="65"/>
      <c r="CZ412" s="65"/>
      <c r="DA412" s="65"/>
      <c r="DB412" s="65"/>
      <c r="DC412" s="65"/>
      <c r="DD412" s="65"/>
      <c r="DE412" s="65"/>
      <c r="DF412" s="65"/>
      <c r="DG412" s="65"/>
      <c r="DH412" s="65"/>
      <c r="DI412" s="65"/>
      <c r="DJ412" s="65"/>
      <c r="DK412" s="65"/>
      <c r="DL412" s="65"/>
      <c r="DM412" s="65"/>
      <c r="DN412" s="65"/>
      <c r="DO412" s="65"/>
      <c r="DP412" s="65"/>
      <c r="DQ412" s="65"/>
      <c r="DR412" s="65"/>
      <c r="DS412" s="65"/>
      <c r="DT412" s="65"/>
      <c r="DU412" s="65"/>
      <c r="DV412" s="65"/>
      <c r="DW412" s="65"/>
      <c r="DX412" s="65"/>
      <c r="DY412" s="65"/>
      <c r="DZ412" s="65"/>
      <c r="EA412" s="65"/>
      <c r="EB412" s="65"/>
      <c r="EC412" s="65"/>
      <c r="ED412" s="65"/>
      <c r="EE412" s="65"/>
      <c r="EF412" s="65"/>
      <c r="EG412" s="65"/>
      <c r="EH412" s="65"/>
      <c r="EI412" s="65"/>
      <c r="EJ412" s="65"/>
      <c r="EK412" s="65"/>
      <c r="EL412" s="65"/>
      <c r="EM412" s="65"/>
      <c r="EN412" s="65"/>
      <c r="EO412" s="65"/>
      <c r="EP412" s="65"/>
      <c r="EQ412" s="65"/>
      <c r="ER412" s="65"/>
      <c r="ES412" s="65"/>
      <c r="ET412" s="65"/>
      <c r="EU412" s="65"/>
      <c r="EV412" s="65"/>
      <c r="EW412" s="65"/>
      <c r="EX412" s="65"/>
      <c r="EY412" s="65"/>
      <c r="EZ412" s="65"/>
      <c r="FA412" s="65"/>
      <c r="FB412" s="65"/>
      <c r="FC412" s="65"/>
      <c r="FD412" s="65"/>
      <c r="FE412" s="65"/>
      <c r="FF412" s="65"/>
      <c r="FG412" s="65"/>
      <c r="FH412" s="65"/>
      <c r="FI412" s="65"/>
      <c r="FJ412" s="65"/>
      <c r="FK412" s="65"/>
      <c r="FL412" s="65"/>
      <c r="FM412" s="65"/>
      <c r="FN412" s="65"/>
      <c r="FO412" s="65"/>
      <c r="FP412" s="65"/>
      <c r="FQ412" s="65"/>
      <c r="FR412" s="65"/>
      <c r="FS412" s="65"/>
    </row>
    <row r="413">
      <c r="A413" t="s">
        <v>154</v>
      </c>
      <c r="B413" t="s">
        <v>126</v>
      </c>
      <c r="C413"/>
      <c r="D413"/>
      <c r="E413" t="s">
        <v>145</v>
      </c>
      <c r="F413" t="str">
        <f>$A413&amp;IF($C413&lt;&gt;"","|"&amp;$C413,"")&amp;IF($D413&lt;&gt;"","|"&amp;$D413,"")&amp;IF($E413&lt;&gt;"","|"&amp;$E413,"")</f>
      </c>
      <c r="G413" s="65" t="n">
        <v>5</v>
      </c>
      <c r="H413" s="65" t="str">
        <f>SUM($CJ413,$CW413)</f>
      </c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 t="n">
        <v>0.0978260869565217</v>
      </c>
      <c r="V413" s="62" t="n">
        <v>0.902173913043478</v>
      </c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5" t="str">
        <f>ROUND(SUM($CP413,$CV413),0)</f>
      </c>
      <c r="CG413" s="65" t="str">
        <f>ROUND(MAX($CP413,$CV413),0)</f>
      </c>
      <c r="CH413"/>
      <c r="CI413" s="62"/>
      <c r="CJ413" s="65" t="str">
        <f>IF(SUM($CF413)=0,"",IF(SUM($CF413)=SUM($CG413),SUM($CF413),IF(UPPER($CH413)="MAX",$CG413,IF(UPPER($CH413)="CUSTOM",MIN(MAX(ROUND($CF413+$G413*($CI413),0),$CG413),$CF413),$CF413))))</f>
      </c>
      <c r="CK413" s="65" t="str">
        <f>ROUND(SUMIFS($CW413:$FS413,$CW$14:$FS$14,"*DSD*"),0)</f>
      </c>
      <c r="CL413" s="65" t="str">
        <f>MIN_DSD</f>
      </c>
      <c r="CM413" s="65" t="str">
        <f>COUNTIFS($CW$14:$FS$14,"*DSD*",$CW413:$FS413,"&gt;0")</f>
      </c>
      <c r="CN413" t="s">
        <v>54</v>
      </c>
      <c r="CO413" s="62"/>
      <c r="CP413" s="65" t="str">
        <f>IF(SUM($CK413)=0,"",IF(OR(SUM($CK413)=SUM($CL413),AND(SUM($CK413)=ROUND(SUM($G413)*(1-SUM($I413)),0),SUM($CQ413)=0)),SUM($CK413),IF(UPPER($CN413)="MAX",$CL413,IF(UPPER($CN413)="CUSTOM",MIN(MAX(ROUND($CK413+$G413*($CO413),0),$CL413),$CK413),$CK413))))</f>
      </c>
      <c r="CQ413" s="65" t="str">
        <f>ROUND(SUMIFS($CW413:$FS413,$CW$14:$FS$14,"*TA*"),0)</f>
      </c>
      <c r="CR413" s="65" t="str">
        <f>MIN_TA</f>
      </c>
      <c r="CS413" s="65" t="str">
        <f>COUNTIFS($CW$14:$FS$14,"*TA*",$CW413:$FS413,"&gt;0")</f>
      </c>
      <c r="CT413"/>
      <c r="CU413" s="62"/>
      <c r="CV413" s="65" t="str">
        <f>IF(SUM($CQ413)=0,"",IF(OR(SUM($CQ413)=SUM($CR413),AND(SUM($CQ413)=ROUND(SUM($G413)*(1-SUM($I413)),0),SUM($CK413)=0)),SUM($CQ413),IF(UPPER($CT413)="MAX",$CR413,IF(UPPER($CT413)="CUSTOM",MIN(MAX(ROUND($CQ413+$G413*($CU413),0),$CR413),$CQ413),$CQ413))))</f>
      </c>
      <c r="CW413" s="65"/>
      <c r="CX413" s="65"/>
      <c r="CY413" s="65"/>
      <c r="CZ413" s="65"/>
      <c r="DA413" s="65"/>
      <c r="DB413" s="65"/>
      <c r="DC413" s="65"/>
      <c r="DD413" s="65"/>
      <c r="DE413" s="65"/>
      <c r="DF413" s="65"/>
      <c r="DG413" s="65"/>
      <c r="DH413" s="65"/>
      <c r="DI413" s="65"/>
      <c r="DJ413" s="65"/>
      <c r="DK413" s="65"/>
      <c r="DL413" s="65"/>
      <c r="DM413" s="65"/>
      <c r="DN413" s="65"/>
      <c r="DO413" s="65"/>
      <c r="DP413" s="65"/>
      <c r="DQ413" s="65"/>
      <c r="DR413" s="65"/>
      <c r="DS413" s="65"/>
      <c r="DT413" s="65"/>
      <c r="DU413" s="65"/>
      <c r="DV413" s="65"/>
      <c r="DW413" s="65"/>
      <c r="DX413" s="65"/>
      <c r="DY413" s="65"/>
      <c r="DZ413" s="65"/>
      <c r="EA413" s="65"/>
      <c r="EB413" s="65"/>
      <c r="EC413" s="65"/>
      <c r="ED413" s="65"/>
      <c r="EE413" s="65"/>
      <c r="EF413" s="65"/>
      <c r="EG413" s="65"/>
      <c r="EH413" s="65"/>
      <c r="EI413" s="65"/>
      <c r="EJ413" s="65"/>
      <c r="EK413" s="65"/>
      <c r="EL413" s="65"/>
      <c r="EM413" s="65"/>
      <c r="EN413" s="65"/>
      <c r="EO413" s="65"/>
      <c r="EP413" s="65"/>
      <c r="EQ413" s="65"/>
      <c r="ER413" s="65"/>
      <c r="ES413" s="65"/>
      <c r="ET413" s="65"/>
      <c r="EU413" s="65"/>
      <c r="EV413" s="65"/>
      <c r="EW413" s="65"/>
      <c r="EX413" s="65"/>
      <c r="EY413" s="65"/>
      <c r="EZ413" s="65"/>
      <c r="FA413" s="65"/>
      <c r="FB413" s="65"/>
      <c r="FC413" s="65"/>
      <c r="FD413" s="65"/>
      <c r="FE413" s="65"/>
      <c r="FF413" s="65"/>
      <c r="FG413" s="65"/>
      <c r="FH413" s="65"/>
      <c r="FI413" s="65"/>
      <c r="FJ413" s="65"/>
      <c r="FK413" s="65"/>
      <c r="FL413" s="65"/>
      <c r="FM413" s="65"/>
      <c r="FN413" s="65"/>
      <c r="FO413" s="65"/>
      <c r="FP413" s="65"/>
      <c r="FQ413" s="65"/>
      <c r="FR413" s="65"/>
      <c r="FS413" s="65"/>
    </row>
    <row r="414">
      <c r="A414" t="s">
        <v>154</v>
      </c>
      <c r="B414" t="s">
        <v>127</v>
      </c>
      <c r="C414" t="s">
        <v>103</v>
      </c>
      <c r="D414" t="s">
        <v>99</v>
      </c>
      <c r="E414"/>
      <c r="F414" t="str">
        <f>$A414&amp;IF($C414&lt;&gt;"","|"&amp;$C414,"")&amp;IF($D414&lt;&gt;"","|"&amp;$D414,"")&amp;IF($E414&lt;&gt;"","|"&amp;$E414,"")</f>
      </c>
      <c r="G414" s="65" t="n">
        <v>117</v>
      </c>
      <c r="H414" s="65" t="str">
        <f>SUM($CJ414,$CW414)</f>
      </c>
      <c r="I414" s="62"/>
      <c r="J414" s="62"/>
      <c r="K414" s="62" t="n">
        <v>0.0558252427184466</v>
      </c>
      <c r="L414" s="62"/>
      <c r="M414" s="62"/>
      <c r="N414" s="62"/>
      <c r="O414" s="62" t="n">
        <v>0.0242718446601942</v>
      </c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 t="n">
        <v>0.0647249190938511</v>
      </c>
      <c r="AD414" s="62"/>
      <c r="AE414" s="62" t="n">
        <v>0.549352750809062</v>
      </c>
      <c r="AF414" s="62" t="n">
        <v>0.300161812297735</v>
      </c>
      <c r="AG414" s="62"/>
      <c r="AH414" s="62"/>
      <c r="AI414" s="62"/>
      <c r="AJ414" s="62" t="n">
        <v>0.0355987055016181</v>
      </c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5" t="str">
        <f>ROUND(SUM($CP414,$CV414),0)</f>
      </c>
      <c r="CG414" s="65" t="str">
        <f>ROUND(MAX($CP414,$CV414),0)</f>
      </c>
      <c r="CH414" t="s">
        <v>56</v>
      </c>
      <c r="CI414" s="62"/>
      <c r="CJ414" s="65" t="str">
        <f>IF(SUM($CF414)=0,"",IF(SUM($CF414)=SUM($CG414),SUM($CF414),IF(UPPER($CH414)="MAX",$CG414,IF(UPPER($CH414)="CUSTOM",MIN(MAX(ROUND($CF414+$G414*($CI414),0),$CG414),$CF414),$CF414))))</f>
      </c>
      <c r="CK414" s="65" t="str">
        <f>ROUND(SUMIFS($CW414:$FS414,$CW$14:$FS$14,"*DSD*"),0)</f>
      </c>
      <c r="CL414" s="65" t="str">
        <f>MIN_DSD</f>
      </c>
      <c r="CM414" s="65" t="str">
        <f>COUNTIFS($CW$14:$FS$14,"*DSD*",$CW414:$FS414,"&gt;0")</f>
      </c>
      <c r="CN414" t="s">
        <v>56</v>
      </c>
      <c r="CO414" s="62" t="n">
        <v>-0.0299352750809061</v>
      </c>
      <c r="CP414" s="65" t="str">
        <f>IF(SUM($CK414)=0,"",IF(OR(SUM($CK414)=SUM($CL414),AND(SUM($CK414)=ROUND(SUM($G414)*(1-SUM($I414)),0),SUM($CQ414)=0)),SUM($CK414),IF(UPPER($CN414)="MAX",$CL414,IF(UPPER($CN414)="CUSTOM",MIN(MAX(ROUND($CK414+$G414*($CO414),0),$CL414),$CK414),$CK414))))</f>
      </c>
      <c r="CQ414" s="65" t="str">
        <f>ROUND(SUMIFS($CW414:$FS414,$CW$14:$FS$14,"*TA*"),0)</f>
      </c>
      <c r="CR414" s="65" t="str">
        <f>MIN_TA</f>
      </c>
      <c r="CS414" s="65" t="str">
        <f>COUNTIFS($CW$14:$FS$14,"*TA*",$CW414:$FS414,"&gt;0")</f>
      </c>
      <c r="CT414"/>
      <c r="CU414" s="62"/>
      <c r="CV414" s="65" t="str">
        <f>IF(SUM($CQ414)=0,"",IF(OR(SUM($CQ414)=SUM($CR414),AND(SUM($CQ414)=ROUND(SUM($G414)*(1-SUM($I414)),0),SUM($CK414)=0)),SUM($CQ414),IF(UPPER($CT414)="MAX",$CR414,IF(UPPER($CT414)="CUSTOM",MIN(MAX(ROUND($CQ414+$G414*($CU414),0),$CR414),$CQ414),$CQ414))))</f>
      </c>
      <c r="CW414" s="65"/>
      <c r="CX414" s="65"/>
      <c r="CY414" s="65"/>
      <c r="CZ414" s="65"/>
      <c r="DA414" s="65"/>
      <c r="DB414" s="65"/>
      <c r="DC414" s="65"/>
      <c r="DD414" s="65"/>
      <c r="DE414" s="65"/>
      <c r="DF414" s="65"/>
      <c r="DG414" s="65"/>
      <c r="DH414" s="65"/>
      <c r="DI414" s="65"/>
      <c r="DJ414" s="65"/>
      <c r="DK414" s="65"/>
      <c r="DL414" s="65"/>
      <c r="DM414" s="65"/>
      <c r="DN414" s="65"/>
      <c r="DO414" s="65"/>
      <c r="DP414" s="65"/>
      <c r="DQ414" s="65"/>
      <c r="DR414" s="65"/>
      <c r="DS414" s="65"/>
      <c r="DT414" s="65"/>
      <c r="DU414" s="65"/>
      <c r="DV414" s="65"/>
      <c r="DW414" s="65"/>
      <c r="DX414" s="65"/>
      <c r="DY414" s="65"/>
      <c r="DZ414" s="65"/>
      <c r="EA414" s="65"/>
      <c r="EB414" s="65"/>
      <c r="EC414" s="65"/>
      <c r="ED414" s="65"/>
      <c r="EE414" s="65"/>
      <c r="EF414" s="65"/>
      <c r="EG414" s="65"/>
      <c r="EH414" s="65"/>
      <c r="EI414" s="65"/>
      <c r="EJ414" s="65"/>
      <c r="EK414" s="65"/>
      <c r="EL414" s="65"/>
      <c r="EM414" s="65"/>
      <c r="EN414" s="65"/>
      <c r="EO414" s="65"/>
      <c r="EP414" s="65"/>
      <c r="EQ414" s="65"/>
      <c r="ER414" s="65"/>
      <c r="ES414" s="65"/>
      <c r="ET414" s="65"/>
      <c r="EU414" s="65"/>
      <c r="EV414" s="65"/>
      <c r="EW414" s="65"/>
      <c r="EX414" s="65"/>
      <c r="EY414" s="65"/>
      <c r="EZ414" s="65"/>
      <c r="FA414" s="65"/>
      <c r="FB414" s="65"/>
      <c r="FC414" s="65"/>
      <c r="FD414" s="65"/>
      <c r="FE414" s="65"/>
      <c r="FF414" s="65"/>
      <c r="FG414" s="65"/>
      <c r="FH414" s="65"/>
      <c r="FI414" s="65"/>
      <c r="FJ414" s="65"/>
      <c r="FK414" s="65"/>
      <c r="FL414" s="65"/>
      <c r="FM414" s="65"/>
      <c r="FN414" s="65"/>
      <c r="FO414" s="65"/>
      <c r="FP414" s="65"/>
      <c r="FQ414" s="65"/>
      <c r="FR414" s="65"/>
      <c r="FS414" s="65"/>
    </row>
    <row r="415">
      <c r="A415" t="s">
        <v>154</v>
      </c>
      <c r="B415" t="s">
        <v>127</v>
      </c>
      <c r="C415" t="s">
        <v>103</v>
      </c>
      <c r="D415" t="s">
        <v>100</v>
      </c>
      <c r="E415"/>
      <c r="F415" t="str">
        <f>$A415&amp;IF($C415&lt;&gt;"","|"&amp;$C415,"")&amp;IF($D415&lt;&gt;"","|"&amp;$D415,"")&amp;IF($E415&lt;&gt;"","|"&amp;$E415,"")</f>
      </c>
      <c r="G415" s="65" t="n">
        <v>210</v>
      </c>
      <c r="H415" s="65" t="str">
        <f>SUM($CJ415,$CW415)</f>
      </c>
      <c r="I415" s="62"/>
      <c r="J415" s="62"/>
      <c r="K415" s="62" t="n">
        <v>0.0552301255230126</v>
      </c>
      <c r="L415" s="62"/>
      <c r="M415" s="62"/>
      <c r="N415" s="62"/>
      <c r="O415" s="62" t="n">
        <v>0.0242677824267782</v>
      </c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 t="n">
        <v>0.0644351464435146</v>
      </c>
      <c r="AD415" s="62"/>
      <c r="AE415" s="62" t="n">
        <v>0.549790794979079</v>
      </c>
      <c r="AF415" s="62" t="n">
        <v>0.300418410041841</v>
      </c>
      <c r="AG415" s="62"/>
      <c r="AH415" s="62"/>
      <c r="AI415" s="62"/>
      <c r="AJ415" s="62" t="n">
        <v>0.0359832635983264</v>
      </c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5" t="str">
        <f>ROUND(SUM($CP415,$CV415),0)</f>
      </c>
      <c r="CG415" s="65" t="str">
        <f>ROUND(MAX($CP415,$CV415),0)</f>
      </c>
      <c r="CH415" t="s">
        <v>56</v>
      </c>
      <c r="CI415" s="62"/>
      <c r="CJ415" s="65" t="str">
        <f>IF(SUM($CF415)=0,"",IF(SUM($CF415)=SUM($CG415),SUM($CF415),IF(UPPER($CH415)="MAX",$CG415,IF(UPPER($CH415)="CUSTOM",MIN(MAX(ROUND($CF415+$G415*($CI415),0),$CG415),$CF415),$CF415))))</f>
      </c>
      <c r="CK415" s="65" t="str">
        <f>ROUND(SUMIFS($CW415:$FS415,$CW$14:$FS$14,"*DSD*"),0)</f>
      </c>
      <c r="CL415" s="65" t="str">
        <f>MIN_DSD</f>
      </c>
      <c r="CM415" s="65" t="str">
        <f>COUNTIFS($CW$14:$FS$14,"*DSD*",$CW415:$FS415,"&gt;0")</f>
      </c>
      <c r="CN415" t="s">
        <v>56</v>
      </c>
      <c r="CO415" s="62" t="n">
        <v>-0.0301255230125523</v>
      </c>
      <c r="CP415" s="65" t="str">
        <f>IF(SUM($CK415)=0,"",IF(OR(SUM($CK415)=SUM($CL415),AND(SUM($CK415)=ROUND(SUM($G415)*(1-SUM($I415)),0),SUM($CQ415)=0)),SUM($CK415),IF(UPPER($CN415)="MAX",$CL415,IF(UPPER($CN415)="CUSTOM",MIN(MAX(ROUND($CK415+$G415*($CO415),0),$CL415),$CK415),$CK415))))</f>
      </c>
      <c r="CQ415" s="65" t="str">
        <f>ROUND(SUMIFS($CW415:$FS415,$CW$14:$FS$14,"*TA*"),0)</f>
      </c>
      <c r="CR415" s="65" t="str">
        <f>MIN_TA</f>
      </c>
      <c r="CS415" s="65" t="str">
        <f>COUNTIFS($CW$14:$FS$14,"*TA*",$CW415:$FS415,"&gt;0")</f>
      </c>
      <c r="CT415"/>
      <c r="CU415" s="62"/>
      <c r="CV415" s="65" t="str">
        <f>IF(SUM($CQ415)=0,"",IF(OR(SUM($CQ415)=SUM($CR415),AND(SUM($CQ415)=ROUND(SUM($G415)*(1-SUM($I415)),0),SUM($CK415)=0)),SUM($CQ415),IF(UPPER($CT415)="MAX",$CR415,IF(UPPER($CT415)="CUSTOM",MIN(MAX(ROUND($CQ415+$G415*($CU415),0),$CR415),$CQ415),$CQ415))))</f>
      </c>
      <c r="CW415" s="65"/>
      <c r="CX415" s="65"/>
      <c r="CY415" s="65"/>
      <c r="CZ415" s="65"/>
      <c r="DA415" s="65"/>
      <c r="DB415" s="65"/>
      <c r="DC415" s="65"/>
      <c r="DD415" s="65"/>
      <c r="DE415" s="65"/>
      <c r="DF415" s="65"/>
      <c r="DG415" s="65"/>
      <c r="DH415" s="65"/>
      <c r="DI415" s="65"/>
      <c r="DJ415" s="65"/>
      <c r="DK415" s="65"/>
      <c r="DL415" s="65"/>
      <c r="DM415" s="65"/>
      <c r="DN415" s="65"/>
      <c r="DO415" s="65"/>
      <c r="DP415" s="65"/>
      <c r="DQ415" s="65"/>
      <c r="DR415" s="65"/>
      <c r="DS415" s="65"/>
      <c r="DT415" s="65"/>
      <c r="DU415" s="65"/>
      <c r="DV415" s="65"/>
      <c r="DW415" s="65"/>
      <c r="DX415" s="65"/>
      <c r="DY415" s="65"/>
      <c r="DZ415" s="65"/>
      <c r="EA415" s="65"/>
      <c r="EB415" s="65"/>
      <c r="EC415" s="65"/>
      <c r="ED415" s="65"/>
      <c r="EE415" s="65"/>
      <c r="EF415" s="65"/>
      <c r="EG415" s="65"/>
      <c r="EH415" s="65"/>
      <c r="EI415" s="65"/>
      <c r="EJ415" s="65"/>
      <c r="EK415" s="65"/>
      <c r="EL415" s="65"/>
      <c r="EM415" s="65"/>
      <c r="EN415" s="65"/>
      <c r="EO415" s="65"/>
      <c r="EP415" s="65"/>
      <c r="EQ415" s="65"/>
      <c r="ER415" s="65"/>
      <c r="ES415" s="65"/>
      <c r="ET415" s="65"/>
      <c r="EU415" s="65"/>
      <c r="EV415" s="65"/>
      <c r="EW415" s="65"/>
      <c r="EX415" s="65"/>
      <c r="EY415" s="65"/>
      <c r="EZ415" s="65"/>
      <c r="FA415" s="65"/>
      <c r="FB415" s="65"/>
      <c r="FC415" s="65"/>
      <c r="FD415" s="65"/>
      <c r="FE415" s="65"/>
      <c r="FF415" s="65"/>
      <c r="FG415" s="65"/>
      <c r="FH415" s="65"/>
      <c r="FI415" s="65"/>
      <c r="FJ415" s="65"/>
      <c r="FK415" s="65"/>
      <c r="FL415" s="65"/>
      <c r="FM415" s="65"/>
      <c r="FN415" s="65"/>
      <c r="FO415" s="65"/>
      <c r="FP415" s="65"/>
      <c r="FQ415" s="65"/>
      <c r="FR415" s="65"/>
      <c r="FS415" s="65"/>
    </row>
    <row r="416">
      <c r="A416" t="s">
        <v>154</v>
      </c>
      <c r="B416" t="s">
        <v>127</v>
      </c>
      <c r="C416" t="s">
        <v>123</v>
      </c>
      <c r="D416" t="s">
        <v>99</v>
      </c>
      <c r="E416"/>
      <c r="F416" t="str">
        <f>$A416&amp;IF($C416&lt;&gt;"","|"&amp;$C416,"")&amp;IF($D416&lt;&gt;"","|"&amp;$D416,"")&amp;IF($E416&lt;&gt;"","|"&amp;$E416,"")</f>
      </c>
      <c r="G416" s="65" t="n">
        <v>4</v>
      </c>
      <c r="H416" s="65" t="str">
        <f>SUM($CJ416,$CW416)</f>
      </c>
      <c r="I416" s="62"/>
      <c r="J416" s="62"/>
      <c r="K416" s="62" t="n">
        <v>0.0454545454545455</v>
      </c>
      <c r="L416" s="62"/>
      <c r="M416" s="62"/>
      <c r="N416" s="62"/>
      <c r="O416" s="62" t="n">
        <v>0.0454545454545455</v>
      </c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 t="n">
        <v>0.0454545454545455</v>
      </c>
      <c r="AD416" s="62"/>
      <c r="AE416" s="62" t="n">
        <v>0.545454545454545</v>
      </c>
      <c r="AF416" s="62" t="n">
        <v>0.318181818181818</v>
      </c>
      <c r="AG416" s="62"/>
      <c r="AH416" s="62"/>
      <c r="AI416" s="62"/>
      <c r="AJ416" s="62" t="n">
        <v>0.0454545454545455</v>
      </c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5" t="str">
        <f>ROUND(SUM($CP416,$CV416),0)</f>
      </c>
      <c r="CG416" s="65" t="str">
        <f>ROUND(MAX($CP416,$CV416),0)</f>
      </c>
      <c r="CH416" t="s">
        <v>56</v>
      </c>
      <c r="CI416" s="62"/>
      <c r="CJ416" s="65" t="str">
        <f>IF(SUM($CF416)=0,"",IF(SUM($CF416)=SUM($CG416),SUM($CF416),IF(UPPER($CH416)="MAX",$CG416,IF(UPPER($CH416)="CUSTOM",MIN(MAX(ROUND($CF416+$G416*($CI416),0),$CG416),$CF416),$CF416))))</f>
      </c>
      <c r="CK416" s="65" t="str">
        <f>ROUND(SUMIFS($CW416:$FS416,$CW$14:$FS$14,"*DSD*"),0)</f>
      </c>
      <c r="CL416" s="65" t="str">
        <f>MIN_DSD</f>
      </c>
      <c r="CM416" s="65" t="str">
        <f>COUNTIFS($CW$14:$FS$14,"*DSD*",$CW416:$FS416,"&gt;0")</f>
      </c>
      <c r="CN416" t="s">
        <v>56</v>
      </c>
      <c r="CO416" s="62" t="n">
        <v>-0.0454545454545455</v>
      </c>
      <c r="CP416" s="65" t="str">
        <f>IF(SUM($CK416)=0,"",IF(OR(SUM($CK416)=SUM($CL416),AND(SUM($CK416)=ROUND(SUM($G416)*(1-SUM($I416)),0),SUM($CQ416)=0)),SUM($CK416),IF(UPPER($CN416)="MAX",$CL416,IF(UPPER($CN416)="CUSTOM",MIN(MAX(ROUND($CK416+$G416*($CO416),0),$CL416),$CK416),$CK416))))</f>
      </c>
      <c r="CQ416" s="65" t="str">
        <f>ROUND(SUMIFS($CW416:$FS416,$CW$14:$FS$14,"*TA*"),0)</f>
      </c>
      <c r="CR416" s="65" t="str">
        <f>MIN_TA</f>
      </c>
      <c r="CS416" s="65" t="str">
        <f>COUNTIFS($CW$14:$FS$14,"*TA*",$CW416:$FS416,"&gt;0")</f>
      </c>
      <c r="CT416"/>
      <c r="CU416" s="62"/>
      <c r="CV416" s="65" t="str">
        <f>IF(SUM($CQ416)=0,"",IF(OR(SUM($CQ416)=SUM($CR416),AND(SUM($CQ416)=ROUND(SUM($G416)*(1-SUM($I416)),0),SUM($CK416)=0)),SUM($CQ416),IF(UPPER($CT416)="MAX",$CR416,IF(UPPER($CT416)="CUSTOM",MIN(MAX(ROUND($CQ416+$G416*($CU416),0),$CR416),$CQ416),$CQ416))))</f>
      </c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  <c r="DR416" s="65"/>
      <c r="DS416" s="65"/>
      <c r="DT416" s="65"/>
      <c r="DU416" s="65"/>
      <c r="DV416" s="65"/>
      <c r="DW416" s="65"/>
      <c r="DX416" s="65"/>
      <c r="DY416" s="65"/>
      <c r="DZ416" s="65"/>
      <c r="EA416" s="65"/>
      <c r="EB416" s="65"/>
      <c r="EC416" s="65"/>
      <c r="ED416" s="65"/>
      <c r="EE416" s="65"/>
      <c r="EF416" s="65"/>
      <c r="EG416" s="65"/>
      <c r="EH416" s="65"/>
      <c r="EI416" s="65"/>
      <c r="EJ416" s="65"/>
      <c r="EK416" s="65"/>
      <c r="EL416" s="65"/>
      <c r="EM416" s="65"/>
      <c r="EN416" s="65"/>
      <c r="EO416" s="65"/>
      <c r="EP416" s="65"/>
      <c r="EQ416" s="65"/>
      <c r="ER416" s="65"/>
      <c r="ES416" s="65"/>
      <c r="ET416" s="65"/>
      <c r="EU416" s="65"/>
      <c r="EV416" s="65"/>
      <c r="EW416" s="65"/>
      <c r="EX416" s="65"/>
      <c r="EY416" s="65"/>
      <c r="EZ416" s="65"/>
      <c r="FA416" s="65"/>
      <c r="FB416" s="65"/>
      <c r="FC416" s="65"/>
      <c r="FD416" s="65"/>
      <c r="FE416" s="65"/>
      <c r="FF416" s="65"/>
      <c r="FG416" s="65"/>
      <c r="FH416" s="65"/>
      <c r="FI416" s="65"/>
      <c r="FJ416" s="65"/>
      <c r="FK416" s="65"/>
      <c r="FL416" s="65"/>
      <c r="FM416" s="65"/>
      <c r="FN416" s="65"/>
      <c r="FO416" s="65"/>
      <c r="FP416" s="65"/>
      <c r="FQ416" s="65"/>
      <c r="FR416" s="65"/>
      <c r="FS416" s="65"/>
    </row>
    <row r="417">
      <c r="A417" t="s">
        <v>154</v>
      </c>
      <c r="B417" t="s">
        <v>127</v>
      </c>
      <c r="C417" t="s">
        <v>123</v>
      </c>
      <c r="D417" t="s">
        <v>100</v>
      </c>
      <c r="E417"/>
      <c r="F417" t="str">
        <f>$A417&amp;IF($C417&lt;&gt;"","|"&amp;$C417,"")&amp;IF($D417&lt;&gt;"","|"&amp;$D417,"")&amp;IF($E417&lt;&gt;"","|"&amp;$E417,"")</f>
      </c>
      <c r="G417" s="65" t="n">
        <v>4</v>
      </c>
      <c r="H417" s="65" t="str">
        <f>SUM($CJ417,$CW417)</f>
      </c>
      <c r="I417" s="62"/>
      <c r="J417" s="62"/>
      <c r="K417" s="62" t="n">
        <v>0.0454545454545455</v>
      </c>
      <c r="L417" s="62"/>
      <c r="M417" s="62"/>
      <c r="N417" s="62"/>
      <c r="O417" s="62" t="n">
        <v>0.0454545454545455</v>
      </c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 t="n">
        <v>0.0454545454545455</v>
      </c>
      <c r="AD417" s="62"/>
      <c r="AE417" s="62" t="n">
        <v>0.545454545454545</v>
      </c>
      <c r="AF417" s="62" t="n">
        <v>0.318181818181818</v>
      </c>
      <c r="AG417" s="62"/>
      <c r="AH417" s="62"/>
      <c r="AI417" s="62"/>
      <c r="AJ417" s="62" t="n">
        <v>0.0454545454545455</v>
      </c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5" t="str">
        <f>ROUND(SUM($CP417,$CV417),0)</f>
      </c>
      <c r="CG417" s="65" t="str">
        <f>ROUND(MAX($CP417,$CV417),0)</f>
      </c>
      <c r="CH417" t="s">
        <v>56</v>
      </c>
      <c r="CI417" s="62"/>
      <c r="CJ417" s="65" t="str">
        <f>IF(SUM($CF417)=0,"",IF(SUM($CF417)=SUM($CG417),SUM($CF417),IF(UPPER($CH417)="MAX",$CG417,IF(UPPER($CH417)="CUSTOM",MIN(MAX(ROUND($CF417+$G417*($CI417),0),$CG417),$CF417),$CF417))))</f>
      </c>
      <c r="CK417" s="65" t="str">
        <f>ROUND(SUMIFS($CW417:$FS417,$CW$14:$FS$14,"*DSD*"),0)</f>
      </c>
      <c r="CL417" s="65" t="str">
        <f>MIN_DSD</f>
      </c>
      <c r="CM417" s="65" t="str">
        <f>COUNTIFS($CW$14:$FS$14,"*DSD*",$CW417:$FS417,"&gt;0")</f>
      </c>
      <c r="CN417" t="s">
        <v>56</v>
      </c>
      <c r="CO417" s="62" t="n">
        <v>-0.0454545454545455</v>
      </c>
      <c r="CP417" s="65" t="str">
        <f>IF(SUM($CK417)=0,"",IF(OR(SUM($CK417)=SUM($CL417),AND(SUM($CK417)=ROUND(SUM($G417)*(1-SUM($I417)),0),SUM($CQ417)=0)),SUM($CK417),IF(UPPER($CN417)="MAX",$CL417,IF(UPPER($CN417)="CUSTOM",MIN(MAX(ROUND($CK417+$G417*($CO417),0),$CL417),$CK417),$CK417))))</f>
      </c>
      <c r="CQ417" s="65" t="str">
        <f>ROUND(SUMIFS($CW417:$FS417,$CW$14:$FS$14,"*TA*"),0)</f>
      </c>
      <c r="CR417" s="65" t="str">
        <f>MIN_TA</f>
      </c>
      <c r="CS417" s="65" t="str">
        <f>COUNTIFS($CW$14:$FS$14,"*TA*",$CW417:$FS417,"&gt;0")</f>
      </c>
      <c r="CT417"/>
      <c r="CU417" s="62"/>
      <c r="CV417" s="65" t="str">
        <f>IF(SUM($CQ417)=0,"",IF(OR(SUM($CQ417)=SUM($CR417),AND(SUM($CQ417)=ROUND(SUM($G417)*(1-SUM($I417)),0),SUM($CK417)=0)),SUM($CQ417),IF(UPPER($CT417)="MAX",$CR417,IF(UPPER($CT417)="CUSTOM",MIN(MAX(ROUND($CQ417+$G417*($CU417),0),$CR417),$CQ417),$CQ417))))</f>
      </c>
      <c r="CW417" s="65"/>
      <c r="CX417" s="65"/>
      <c r="CY417" s="65"/>
      <c r="CZ417" s="65"/>
      <c r="DA417" s="65"/>
      <c r="DB417" s="65"/>
      <c r="DC417" s="65"/>
      <c r="DD417" s="65"/>
      <c r="DE417" s="65"/>
      <c r="DF417" s="65"/>
      <c r="DG417" s="65"/>
      <c r="DH417" s="65"/>
      <c r="DI417" s="65"/>
      <c r="DJ417" s="65"/>
      <c r="DK417" s="65"/>
      <c r="DL417" s="65"/>
      <c r="DM417" s="65"/>
      <c r="DN417" s="65"/>
      <c r="DO417" s="65"/>
      <c r="DP417" s="65"/>
      <c r="DQ417" s="65"/>
      <c r="DR417" s="65"/>
      <c r="DS417" s="65"/>
      <c r="DT417" s="65"/>
      <c r="DU417" s="65"/>
      <c r="DV417" s="65"/>
      <c r="DW417" s="65"/>
      <c r="DX417" s="65"/>
      <c r="DY417" s="65"/>
      <c r="DZ417" s="65"/>
      <c r="EA417" s="65"/>
      <c r="EB417" s="65"/>
      <c r="EC417" s="65"/>
      <c r="ED417" s="65"/>
      <c r="EE417" s="65"/>
      <c r="EF417" s="65"/>
      <c r="EG417" s="65"/>
      <c r="EH417" s="65"/>
      <c r="EI417" s="65"/>
      <c r="EJ417" s="65"/>
      <c r="EK417" s="65"/>
      <c r="EL417" s="65"/>
      <c r="EM417" s="65"/>
      <c r="EN417" s="65"/>
      <c r="EO417" s="65"/>
      <c r="EP417" s="65"/>
      <c r="EQ417" s="65"/>
      <c r="ER417" s="65"/>
      <c r="ES417" s="65"/>
      <c r="ET417" s="65"/>
      <c r="EU417" s="65"/>
      <c r="EV417" s="65"/>
      <c r="EW417" s="65"/>
      <c r="EX417" s="65"/>
      <c r="EY417" s="65"/>
      <c r="EZ417" s="65"/>
      <c r="FA417" s="65"/>
      <c r="FB417" s="65"/>
      <c r="FC417" s="65"/>
      <c r="FD417" s="65"/>
      <c r="FE417" s="65"/>
      <c r="FF417" s="65"/>
      <c r="FG417" s="65"/>
      <c r="FH417" s="65"/>
      <c r="FI417" s="65"/>
      <c r="FJ417" s="65"/>
      <c r="FK417" s="65"/>
      <c r="FL417" s="65"/>
      <c r="FM417" s="65"/>
      <c r="FN417" s="65"/>
      <c r="FO417" s="65"/>
      <c r="FP417" s="65"/>
      <c r="FQ417" s="65"/>
      <c r="FR417" s="65"/>
      <c r="FS417" s="65"/>
    </row>
    <row r="418">
      <c r="A418" t="s">
        <v>154</v>
      </c>
      <c r="B418" t="s">
        <v>128</v>
      </c>
      <c r="C418"/>
      <c r="D418"/>
      <c r="E418" t="s">
        <v>96</v>
      </c>
      <c r="F418" t="str">
        <f>$A418&amp;IF($C418&lt;&gt;"","|"&amp;$C418,"")&amp;IF($D418&lt;&gt;"","|"&amp;$D418,"")&amp;IF($E418&lt;&gt;"","|"&amp;$E418,"")</f>
      </c>
      <c r="G418" s="65" t="n">
        <v>578</v>
      </c>
      <c r="H418" s="65" t="str">
        <f>SUM($CJ418,$CW418)</f>
      </c>
      <c r="I418" s="62"/>
      <c r="J418" s="62"/>
      <c r="K418" s="62"/>
      <c r="L418" s="62"/>
      <c r="M418" s="62"/>
      <c r="N418" s="62"/>
      <c r="O418" s="62"/>
      <c r="P418" s="62"/>
      <c r="Q418" s="62"/>
      <c r="R418" s="62" t="n">
        <v>0.900846432889964</v>
      </c>
      <c r="S418" s="62"/>
      <c r="T418" s="62"/>
      <c r="U418" s="62" t="n">
        <v>0.0991535671100363</v>
      </c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5" t="str">
        <f>ROUND(SUM($CP418,$CV418),0)</f>
      </c>
      <c r="CG418" s="65" t="str">
        <f>ROUND(MAX($CP418,$CV418),0)</f>
      </c>
      <c r="CH418"/>
      <c r="CI418" s="62"/>
      <c r="CJ418" s="65" t="str">
        <f>IF(SUM($CF418)=0,"",IF(SUM($CF418)=SUM($CG418),SUM($CF418),IF(UPPER($CH418)="MAX",$CG418,IF(UPPER($CH418)="CUSTOM",MIN(MAX(ROUND($CF418+$G418*($CI418),0),$CG418),$CF418),$CF418))))</f>
      </c>
      <c r="CK418" s="65" t="str">
        <f>ROUND(SUMIFS($CW418:$FS418,$CW$14:$FS$14,"*DSD*"),0)</f>
      </c>
      <c r="CL418" s="65" t="str">
        <f>MIN_DSD</f>
      </c>
      <c r="CM418" s="65" t="str">
        <f>COUNTIFS($CW$14:$FS$14,"*DSD*",$CW418:$FS418,"&gt;0")</f>
      </c>
      <c r="CN418" t="s">
        <v>54</v>
      </c>
      <c r="CO418" s="62"/>
      <c r="CP418" s="65" t="str">
        <f>IF(SUM($CK418)=0,"",IF(OR(SUM($CK418)=SUM($CL418),AND(SUM($CK418)=ROUND(SUM($G418)*(1-SUM($I418)),0),SUM($CQ418)=0)),SUM($CK418),IF(UPPER($CN418)="MAX",$CL418,IF(UPPER($CN418)="CUSTOM",MIN(MAX(ROUND($CK418+$G418*($CO418),0),$CL418),$CK418),$CK418))))</f>
      </c>
      <c r="CQ418" s="65" t="str">
        <f>ROUND(SUMIFS($CW418:$FS418,$CW$14:$FS$14,"*TA*"),0)</f>
      </c>
      <c r="CR418" s="65" t="str">
        <f>MIN_TA</f>
      </c>
      <c r="CS418" s="65" t="str">
        <f>COUNTIFS($CW$14:$FS$14,"*TA*",$CW418:$FS418,"&gt;0")</f>
      </c>
      <c r="CT418"/>
      <c r="CU418" s="62"/>
      <c r="CV418" s="65" t="str">
        <f>IF(SUM($CQ418)=0,"",IF(OR(SUM($CQ418)=SUM($CR418),AND(SUM($CQ418)=ROUND(SUM($G418)*(1-SUM($I418)),0),SUM($CK418)=0)),SUM($CQ418),IF(UPPER($CT418)="MAX",$CR418,IF(UPPER($CT418)="CUSTOM",MIN(MAX(ROUND($CQ418+$G418*($CU418),0),$CR418),$CQ418),$CQ418))))</f>
      </c>
      <c r="CW418" s="65"/>
      <c r="CX418" s="65"/>
      <c r="CY418" s="65"/>
      <c r="CZ418" s="65"/>
      <c r="DA418" s="65"/>
      <c r="DB418" s="65"/>
      <c r="DC418" s="65"/>
      <c r="DD418" s="65"/>
      <c r="DE418" s="65"/>
      <c r="DF418" s="65"/>
      <c r="DG418" s="65"/>
      <c r="DH418" s="65"/>
      <c r="DI418" s="65"/>
      <c r="DJ418" s="65"/>
      <c r="DK418" s="65"/>
      <c r="DL418" s="65"/>
      <c r="DM418" s="65"/>
      <c r="DN418" s="65"/>
      <c r="DO418" s="65"/>
      <c r="DP418" s="65"/>
      <c r="DQ418" s="65"/>
      <c r="DR418" s="65"/>
      <c r="DS418" s="65"/>
      <c r="DT418" s="65"/>
      <c r="DU418" s="65"/>
      <c r="DV418" s="65"/>
      <c r="DW418" s="65"/>
      <c r="DX418" s="65"/>
      <c r="DY418" s="65"/>
      <c r="DZ418" s="65"/>
      <c r="EA418" s="65"/>
      <c r="EB418" s="65"/>
      <c r="EC418" s="65"/>
      <c r="ED418" s="65"/>
      <c r="EE418" s="65"/>
      <c r="EF418" s="65"/>
      <c r="EG418" s="65"/>
      <c r="EH418" s="65"/>
      <c r="EI418" s="65"/>
      <c r="EJ418" s="65"/>
      <c r="EK418" s="65"/>
      <c r="EL418" s="65"/>
      <c r="EM418" s="65"/>
      <c r="EN418" s="65"/>
      <c r="EO418" s="65"/>
      <c r="EP418" s="65"/>
      <c r="EQ418" s="65"/>
      <c r="ER418" s="65"/>
      <c r="ES418" s="65"/>
      <c r="ET418" s="65"/>
      <c r="EU418" s="65"/>
      <c r="EV418" s="65"/>
      <c r="EW418" s="65"/>
      <c r="EX418" s="65"/>
      <c r="EY418" s="65"/>
      <c r="EZ418" s="65"/>
      <c r="FA418" s="65"/>
      <c r="FB418" s="65"/>
      <c r="FC418" s="65"/>
      <c r="FD418" s="65"/>
      <c r="FE418" s="65"/>
      <c r="FF418" s="65"/>
      <c r="FG418" s="65"/>
      <c r="FH418" s="65"/>
      <c r="FI418" s="65"/>
      <c r="FJ418" s="65"/>
      <c r="FK418" s="65"/>
      <c r="FL418" s="65"/>
      <c r="FM418" s="65"/>
      <c r="FN418" s="65"/>
      <c r="FO418" s="65"/>
      <c r="FP418" s="65"/>
      <c r="FQ418" s="65"/>
      <c r="FR418" s="65"/>
      <c r="FS418" s="65"/>
    </row>
    <row r="419">
      <c r="A419" t="s">
        <v>154</v>
      </c>
      <c r="B419" t="s">
        <v>128</v>
      </c>
      <c r="C419"/>
      <c r="D419"/>
      <c r="E419" t="s">
        <v>121</v>
      </c>
      <c r="F419" t="str">
        <f>$A419&amp;IF($C419&lt;&gt;"","|"&amp;$C419,"")&amp;IF($D419&lt;&gt;"","|"&amp;$D419,"")&amp;IF($E419&lt;&gt;"","|"&amp;$E419,"")</f>
      </c>
      <c r="G419" s="65" t="n">
        <v>69</v>
      </c>
      <c r="H419" s="65" t="str">
        <f>SUM($CJ419,$CW419)</f>
      </c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 t="n">
        <v>0.0979498861047836</v>
      </c>
      <c r="V419" s="62" t="n">
        <v>0.902050113895216</v>
      </c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5" t="str">
        <f>ROUND(SUM($CP419,$CV419),0)</f>
      </c>
      <c r="CG419" s="65" t="str">
        <f>ROUND(MAX($CP419,$CV419),0)</f>
      </c>
      <c r="CH419"/>
      <c r="CI419" s="62"/>
      <c r="CJ419" s="65" t="str">
        <f>IF(SUM($CF419)=0,"",IF(SUM($CF419)=SUM($CG419),SUM($CF419),IF(UPPER($CH419)="MAX",$CG419,IF(UPPER($CH419)="CUSTOM",MIN(MAX(ROUND($CF419+$G419*($CI419),0),$CG419),$CF419),$CF419))))</f>
      </c>
      <c r="CK419" s="65" t="str">
        <f>ROUND(SUMIFS($CW419:$FS419,$CW$14:$FS$14,"*DSD*"),0)</f>
      </c>
      <c r="CL419" s="65" t="str">
        <f>MIN_DSD</f>
      </c>
      <c r="CM419" s="65" t="str">
        <f>COUNTIFS($CW$14:$FS$14,"*DSD*",$CW419:$FS419,"&gt;0")</f>
      </c>
      <c r="CN419" t="s">
        <v>54</v>
      </c>
      <c r="CO419" s="62"/>
      <c r="CP419" s="65" t="str">
        <f>IF(SUM($CK419)=0,"",IF(OR(SUM($CK419)=SUM($CL419),AND(SUM($CK419)=ROUND(SUM($G419)*(1-SUM($I419)),0),SUM($CQ419)=0)),SUM($CK419),IF(UPPER($CN419)="MAX",$CL419,IF(UPPER($CN419)="CUSTOM",MIN(MAX(ROUND($CK419+$G419*($CO419),0),$CL419),$CK419),$CK419))))</f>
      </c>
      <c r="CQ419" s="65" t="str">
        <f>ROUND(SUMIFS($CW419:$FS419,$CW$14:$FS$14,"*TA*"),0)</f>
      </c>
      <c r="CR419" s="65" t="str">
        <f>MIN_TA</f>
      </c>
      <c r="CS419" s="65" t="str">
        <f>COUNTIFS($CW$14:$FS$14,"*TA*",$CW419:$FS419,"&gt;0")</f>
      </c>
      <c r="CT419"/>
      <c r="CU419" s="62"/>
      <c r="CV419" s="65" t="str">
        <f>IF(SUM($CQ419)=0,"",IF(OR(SUM($CQ419)=SUM($CR419),AND(SUM($CQ419)=ROUND(SUM($G419)*(1-SUM($I419)),0),SUM($CK419)=0)),SUM($CQ419),IF(UPPER($CT419)="MAX",$CR419,IF(UPPER($CT419)="CUSTOM",MIN(MAX(ROUND($CQ419+$G419*($CU419),0),$CR419),$CQ419),$CQ419))))</f>
      </c>
      <c r="CW419" s="65"/>
      <c r="CX419" s="65"/>
      <c r="CY419" s="65"/>
      <c r="CZ419" s="65"/>
      <c r="DA419" s="65"/>
      <c r="DB419" s="65"/>
      <c r="DC419" s="65"/>
      <c r="DD419" s="65"/>
      <c r="DE419" s="65"/>
      <c r="DF419" s="65"/>
      <c r="DG419" s="65"/>
      <c r="DH419" s="65"/>
      <c r="DI419" s="65"/>
      <c r="DJ419" s="65"/>
      <c r="DK419" s="65"/>
      <c r="DL419" s="65"/>
      <c r="DM419" s="65"/>
      <c r="DN419" s="65"/>
      <c r="DO419" s="65"/>
      <c r="DP419" s="65"/>
      <c r="DQ419" s="65"/>
      <c r="DR419" s="65"/>
      <c r="DS419" s="65"/>
      <c r="DT419" s="65"/>
      <c r="DU419" s="65"/>
      <c r="DV419" s="65"/>
      <c r="DW419" s="65"/>
      <c r="DX419" s="65"/>
      <c r="DY419" s="65"/>
      <c r="DZ419" s="65"/>
      <c r="EA419" s="65"/>
      <c r="EB419" s="65"/>
      <c r="EC419" s="65"/>
      <c r="ED419" s="65"/>
      <c r="EE419" s="65"/>
      <c r="EF419" s="65"/>
      <c r="EG419" s="65"/>
      <c r="EH419" s="65"/>
      <c r="EI419" s="65"/>
      <c r="EJ419" s="65"/>
      <c r="EK419" s="65"/>
      <c r="EL419" s="65"/>
      <c r="EM419" s="65"/>
      <c r="EN419" s="65"/>
      <c r="EO419" s="65"/>
      <c r="EP419" s="65"/>
      <c r="EQ419" s="65"/>
      <c r="ER419" s="65"/>
      <c r="ES419" s="65"/>
      <c r="ET419" s="65"/>
      <c r="EU419" s="65"/>
      <c r="EV419" s="65"/>
      <c r="EW419" s="65"/>
      <c r="EX419" s="65"/>
      <c r="EY419" s="65"/>
      <c r="EZ419" s="65"/>
      <c r="FA419" s="65"/>
      <c r="FB419" s="65"/>
      <c r="FC419" s="65"/>
      <c r="FD419" s="65"/>
      <c r="FE419" s="65"/>
      <c r="FF419" s="65"/>
      <c r="FG419" s="65"/>
      <c r="FH419" s="65"/>
      <c r="FI419" s="65"/>
      <c r="FJ419" s="65"/>
      <c r="FK419" s="65"/>
      <c r="FL419" s="65"/>
      <c r="FM419" s="65"/>
      <c r="FN419" s="65"/>
      <c r="FO419" s="65"/>
      <c r="FP419" s="65"/>
      <c r="FQ419" s="65"/>
      <c r="FR419" s="65"/>
      <c r="FS419" s="65"/>
    </row>
    <row r="420">
      <c r="A420" t="s">
        <v>154</v>
      </c>
      <c r="B420" t="s">
        <v>128</v>
      </c>
      <c r="C420"/>
      <c r="D420"/>
      <c r="E420" t="s">
        <v>135</v>
      </c>
      <c r="F420" t="str">
        <f>$A420&amp;IF($C420&lt;&gt;"","|"&amp;$C420,"")&amp;IF($D420&lt;&gt;"","|"&amp;$D420,"")&amp;IF($E420&lt;&gt;"","|"&amp;$E420,"")</f>
      </c>
      <c r="G420" s="65" t="n">
        <v>74</v>
      </c>
      <c r="H420" s="65" t="str">
        <f>SUM($CJ420,$CW420)</f>
      </c>
      <c r="I420" s="62"/>
      <c r="J420" s="62"/>
      <c r="K420" s="62" t="n">
        <v>1</v>
      </c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5" t="str">
        <f>ROUND(SUM($CP420,$CV420),0)</f>
      </c>
      <c r="CG420" s="65" t="str">
        <f>ROUND(MAX($CP420,$CV420),0)</f>
      </c>
      <c r="CH420"/>
      <c r="CI420" s="62"/>
      <c r="CJ420" s="65" t="str">
        <f>IF(SUM($CF420)=0,"",IF(SUM($CF420)=SUM($CG420),SUM($CF420),IF(UPPER($CH420)="MAX",$CG420,IF(UPPER($CH420)="CUSTOM",MIN(MAX(ROUND($CF420+$G420*($CI420),0),$CG420),$CF420),$CF420))))</f>
      </c>
      <c r="CK420" s="65" t="str">
        <f>ROUND(SUMIFS($CW420:$FS420,$CW$14:$FS$14,"*DSD*"),0)</f>
      </c>
      <c r="CL420" s="65" t="str">
        <f>MIN_DSD</f>
      </c>
      <c r="CM420" s="65" t="str">
        <f>COUNTIFS($CW$14:$FS$14,"*DSD*",$CW420:$FS420,"&gt;0")</f>
      </c>
      <c r="CN420"/>
      <c r="CO420" s="62"/>
      <c r="CP420" s="65" t="str">
        <f>IF(SUM($CK420)=0,"",IF(OR(SUM($CK420)=SUM($CL420),AND(SUM($CK420)=ROUND(SUM($G420)*(1-SUM($I420)),0),SUM($CQ420)=0)),SUM($CK420),IF(UPPER($CN420)="MAX",$CL420,IF(UPPER($CN420)="CUSTOM",MIN(MAX(ROUND($CK420+$G420*($CO420),0),$CL420),$CK420),$CK420))))</f>
      </c>
      <c r="CQ420" s="65" t="str">
        <f>ROUND(SUMIFS($CW420:$FS420,$CW$14:$FS$14,"*TA*"),0)</f>
      </c>
      <c r="CR420" s="65" t="str">
        <f>MIN_TA</f>
      </c>
      <c r="CS420" s="65" t="str">
        <f>COUNTIFS($CW$14:$FS$14,"*TA*",$CW420:$FS420,"&gt;0")</f>
      </c>
      <c r="CT420"/>
      <c r="CU420" s="62"/>
      <c r="CV420" s="65" t="str">
        <f>IF(SUM($CQ420)=0,"",IF(OR(SUM($CQ420)=SUM($CR420),AND(SUM($CQ420)=ROUND(SUM($G420)*(1-SUM($I420)),0),SUM($CK420)=0)),SUM($CQ420),IF(UPPER($CT420)="MAX",$CR420,IF(UPPER($CT420)="CUSTOM",MIN(MAX(ROUND($CQ420+$G420*($CU420),0),$CR420),$CQ420),$CQ420))))</f>
      </c>
      <c r="CW420" s="65"/>
      <c r="CX420" s="65"/>
      <c r="CY420" s="65"/>
      <c r="CZ420" s="65"/>
      <c r="DA420" s="65"/>
      <c r="DB420" s="65"/>
      <c r="DC420" s="65"/>
      <c r="DD420" s="65"/>
      <c r="DE420" s="65"/>
      <c r="DF420" s="65"/>
      <c r="DG420" s="65"/>
      <c r="DH420" s="65"/>
      <c r="DI420" s="65"/>
      <c r="DJ420" s="65"/>
      <c r="DK420" s="65"/>
      <c r="DL420" s="65"/>
      <c r="DM420" s="65"/>
      <c r="DN420" s="65"/>
      <c r="DO420" s="65"/>
      <c r="DP420" s="65"/>
      <c r="DQ420" s="65"/>
      <c r="DR420" s="65"/>
      <c r="DS420" s="65"/>
      <c r="DT420" s="65"/>
      <c r="DU420" s="65"/>
      <c r="DV420" s="65"/>
      <c r="DW420" s="65"/>
      <c r="DX420" s="65"/>
      <c r="DY420" s="65"/>
      <c r="DZ420" s="65"/>
      <c r="EA420" s="65"/>
      <c r="EB420" s="65"/>
      <c r="EC420" s="65"/>
      <c r="ED420" s="65"/>
      <c r="EE420" s="65"/>
      <c r="EF420" s="65"/>
      <c r="EG420" s="65"/>
      <c r="EH420" s="65"/>
      <c r="EI420" s="65"/>
      <c r="EJ420" s="65"/>
      <c r="EK420" s="65"/>
      <c r="EL420" s="65"/>
      <c r="EM420" s="65"/>
      <c r="EN420" s="65"/>
      <c r="EO420" s="65"/>
      <c r="EP420" s="65"/>
      <c r="EQ420" s="65"/>
      <c r="ER420" s="65"/>
      <c r="ES420" s="65"/>
      <c r="ET420" s="65"/>
      <c r="EU420" s="65"/>
      <c r="EV420" s="65"/>
      <c r="EW420" s="65"/>
      <c r="EX420" s="65"/>
      <c r="EY420" s="65"/>
      <c r="EZ420" s="65"/>
      <c r="FA420" s="65"/>
      <c r="FB420" s="65"/>
      <c r="FC420" s="65"/>
      <c r="FD420" s="65"/>
      <c r="FE420" s="65"/>
      <c r="FF420" s="65"/>
      <c r="FG420" s="65"/>
      <c r="FH420" s="65"/>
      <c r="FI420" s="65"/>
      <c r="FJ420" s="65"/>
      <c r="FK420" s="65"/>
      <c r="FL420" s="65"/>
      <c r="FM420" s="65"/>
      <c r="FN420" s="65"/>
      <c r="FO420" s="65"/>
      <c r="FP420" s="65"/>
      <c r="FQ420" s="65"/>
      <c r="FR420" s="65"/>
      <c r="FS420" s="65"/>
    </row>
    <row r="421">
      <c r="A421" t="s">
        <v>154</v>
      </c>
      <c r="B421" t="s">
        <v>128</v>
      </c>
      <c r="C421"/>
      <c r="D421"/>
      <c r="E421" t="s">
        <v>145</v>
      </c>
      <c r="F421" t="str">
        <f>$A421&amp;IF($C421&lt;&gt;"","|"&amp;$C421,"")&amp;IF($D421&lt;&gt;"","|"&amp;$D421,"")&amp;IF($E421&lt;&gt;"","|"&amp;$E421,"")</f>
      </c>
      <c r="G421" s="65" t="n">
        <v>5</v>
      </c>
      <c r="H421" s="65" t="str">
        <f>SUM($CJ421,$CW421)</f>
      </c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 t="n">
        <v>0.103448275862069</v>
      </c>
      <c r="V421" s="62" t="n">
        <v>0.896551724137931</v>
      </c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5" t="str">
        <f>ROUND(SUM($CP421,$CV421),0)</f>
      </c>
      <c r="CG421" s="65" t="str">
        <f>ROUND(MAX($CP421,$CV421),0)</f>
      </c>
      <c r="CH421"/>
      <c r="CI421" s="62"/>
      <c r="CJ421" s="65" t="str">
        <f>IF(SUM($CF421)=0,"",IF(SUM($CF421)=SUM($CG421),SUM($CF421),IF(UPPER($CH421)="MAX",$CG421,IF(UPPER($CH421)="CUSTOM",MIN(MAX(ROUND($CF421+$G421*($CI421),0),$CG421),$CF421),$CF421))))</f>
      </c>
      <c r="CK421" s="65" t="str">
        <f>ROUND(SUMIFS($CW421:$FS421,$CW$14:$FS$14,"*DSD*"),0)</f>
      </c>
      <c r="CL421" s="65" t="str">
        <f>MIN_DSD</f>
      </c>
      <c r="CM421" s="65" t="str">
        <f>COUNTIFS($CW$14:$FS$14,"*DSD*",$CW421:$FS421,"&gt;0")</f>
      </c>
      <c r="CN421" t="s">
        <v>54</v>
      </c>
      <c r="CO421" s="62"/>
      <c r="CP421" s="65" t="str">
        <f>IF(SUM($CK421)=0,"",IF(OR(SUM($CK421)=SUM($CL421),AND(SUM($CK421)=ROUND(SUM($G421)*(1-SUM($I421)),0),SUM($CQ421)=0)),SUM($CK421),IF(UPPER($CN421)="MAX",$CL421,IF(UPPER($CN421)="CUSTOM",MIN(MAX(ROUND($CK421+$G421*($CO421),0),$CL421),$CK421),$CK421))))</f>
      </c>
      <c r="CQ421" s="65" t="str">
        <f>ROUND(SUMIFS($CW421:$FS421,$CW$14:$FS$14,"*TA*"),0)</f>
      </c>
      <c r="CR421" s="65" t="str">
        <f>MIN_TA</f>
      </c>
      <c r="CS421" s="65" t="str">
        <f>COUNTIFS($CW$14:$FS$14,"*TA*",$CW421:$FS421,"&gt;0")</f>
      </c>
      <c r="CT421"/>
      <c r="CU421" s="62"/>
      <c r="CV421" s="65" t="str">
        <f>IF(SUM($CQ421)=0,"",IF(OR(SUM($CQ421)=SUM($CR421),AND(SUM($CQ421)=ROUND(SUM($G421)*(1-SUM($I421)),0),SUM($CK421)=0)),SUM($CQ421),IF(UPPER($CT421)="MAX",$CR421,IF(UPPER($CT421)="CUSTOM",MIN(MAX(ROUND($CQ421+$G421*($CU421),0),$CR421),$CQ421),$CQ421))))</f>
      </c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5"/>
      <c r="DI421" s="65"/>
      <c r="DJ421" s="65"/>
      <c r="DK421" s="65"/>
      <c r="DL421" s="65"/>
      <c r="DM421" s="65"/>
      <c r="DN421" s="65"/>
      <c r="DO421" s="65"/>
      <c r="DP421" s="65"/>
      <c r="DQ421" s="65"/>
      <c r="DR421" s="65"/>
      <c r="DS421" s="65"/>
      <c r="DT421" s="65"/>
      <c r="DU421" s="65"/>
      <c r="DV421" s="65"/>
      <c r="DW421" s="65"/>
      <c r="DX421" s="65"/>
      <c r="DY421" s="65"/>
      <c r="DZ421" s="65"/>
      <c r="EA421" s="65"/>
      <c r="EB421" s="65"/>
      <c r="EC421" s="65"/>
      <c r="ED421" s="65"/>
      <c r="EE421" s="65"/>
      <c r="EF421" s="65"/>
      <c r="EG421" s="65"/>
      <c r="EH421" s="65"/>
      <c r="EI421" s="65"/>
      <c r="EJ421" s="65"/>
      <c r="EK421" s="65"/>
      <c r="EL421" s="65"/>
      <c r="EM421" s="65"/>
      <c r="EN421" s="65"/>
      <c r="EO421" s="65"/>
      <c r="EP421" s="65"/>
      <c r="EQ421" s="65"/>
      <c r="ER421" s="65"/>
      <c r="ES421" s="65"/>
      <c r="ET421" s="65"/>
      <c r="EU421" s="65"/>
      <c r="EV421" s="65"/>
      <c r="EW421" s="65"/>
      <c r="EX421" s="65"/>
      <c r="EY421" s="65"/>
      <c r="EZ421" s="65"/>
      <c r="FA421" s="65"/>
      <c r="FB421" s="65"/>
      <c r="FC421" s="65"/>
      <c r="FD421" s="65"/>
      <c r="FE421" s="65"/>
      <c r="FF421" s="65"/>
      <c r="FG421" s="65"/>
      <c r="FH421" s="65"/>
      <c r="FI421" s="65"/>
      <c r="FJ421" s="65"/>
      <c r="FK421" s="65"/>
      <c r="FL421" s="65"/>
      <c r="FM421" s="65"/>
      <c r="FN421" s="65"/>
      <c r="FO421" s="65"/>
      <c r="FP421" s="65"/>
      <c r="FQ421" s="65"/>
      <c r="FR421" s="65"/>
      <c r="FS421" s="65"/>
    </row>
    <row r="422">
      <c r="A422" t="s">
        <v>154</v>
      </c>
      <c r="B422" t="s">
        <v>129</v>
      </c>
      <c r="C422" t="s">
        <v>103</v>
      </c>
      <c r="D422" t="s">
        <v>99</v>
      </c>
      <c r="E422"/>
      <c r="F422" t="str">
        <f>$A422&amp;IF($C422&lt;&gt;"","|"&amp;$C422,"")&amp;IF($D422&lt;&gt;"","|"&amp;$D422,"")&amp;IF($E422&lt;&gt;"","|"&amp;$E422,"")</f>
      </c>
      <c r="G422" s="65" t="n">
        <v>111</v>
      </c>
      <c r="H422" s="65" t="str">
        <f>SUM($CJ422,$CW422)</f>
      </c>
      <c r="I422" s="62"/>
      <c r="J422" s="62"/>
      <c r="K422" s="62" t="n">
        <v>0.0553191489361702</v>
      </c>
      <c r="L422" s="62"/>
      <c r="M422" s="62"/>
      <c r="N422" s="62"/>
      <c r="O422" s="62" t="n">
        <v>0.0238297872340426</v>
      </c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 t="n">
        <v>0.0646808510638298</v>
      </c>
      <c r="AD422" s="62"/>
      <c r="AE422" s="62" t="n">
        <v>0.549787234042553</v>
      </c>
      <c r="AF422" s="62" t="n">
        <v>0.300425531914894</v>
      </c>
      <c r="AG422" s="62"/>
      <c r="AH422" s="62"/>
      <c r="AI422" s="62"/>
      <c r="AJ422" s="62" t="n">
        <v>0.0357446808510638</v>
      </c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5" t="str">
        <f>ROUND(SUM($CP422,$CV422),0)</f>
      </c>
      <c r="CG422" s="65" t="str">
        <f>ROUND(MAX($CP422,$CV422),0)</f>
      </c>
      <c r="CH422" t="s">
        <v>56</v>
      </c>
      <c r="CI422" s="62"/>
      <c r="CJ422" s="65" t="str">
        <f>IF(SUM($CF422)=0,"",IF(SUM($CF422)=SUM($CG422),SUM($CF422),IF(UPPER($CH422)="MAX",$CG422,IF(UPPER($CH422)="CUSTOM",MIN(MAX(ROUND($CF422+$G422*($CI422),0),$CG422),$CF422),$CF422))))</f>
      </c>
      <c r="CK422" s="65" t="str">
        <f>ROUND(SUMIFS($CW422:$FS422,$CW$14:$FS$14,"*DSD*"),0)</f>
      </c>
      <c r="CL422" s="65" t="str">
        <f>MIN_DSD</f>
      </c>
      <c r="CM422" s="65" t="str">
        <f>COUNTIFS($CW$14:$FS$14,"*DSD*",$CW422:$FS422,"&gt;0")</f>
      </c>
      <c r="CN422" t="s">
        <v>56</v>
      </c>
      <c r="CO422" s="62" t="n">
        <v>-0.0297872340425532</v>
      </c>
      <c r="CP422" s="65" t="str">
        <f>IF(SUM($CK422)=0,"",IF(OR(SUM($CK422)=SUM($CL422),AND(SUM($CK422)=ROUND(SUM($G422)*(1-SUM($I422)),0),SUM($CQ422)=0)),SUM($CK422),IF(UPPER($CN422)="MAX",$CL422,IF(UPPER($CN422)="CUSTOM",MIN(MAX(ROUND($CK422+$G422*($CO422),0),$CL422),$CK422),$CK422))))</f>
      </c>
      <c r="CQ422" s="65" t="str">
        <f>ROUND(SUMIFS($CW422:$FS422,$CW$14:$FS$14,"*TA*"),0)</f>
      </c>
      <c r="CR422" s="65" t="str">
        <f>MIN_TA</f>
      </c>
      <c r="CS422" s="65" t="str">
        <f>COUNTIFS($CW$14:$FS$14,"*TA*",$CW422:$FS422,"&gt;0")</f>
      </c>
      <c r="CT422"/>
      <c r="CU422" s="62"/>
      <c r="CV422" s="65" t="str">
        <f>IF(SUM($CQ422)=0,"",IF(OR(SUM($CQ422)=SUM($CR422),AND(SUM($CQ422)=ROUND(SUM($G422)*(1-SUM($I422)),0),SUM($CK422)=0)),SUM($CQ422),IF(UPPER($CT422)="MAX",$CR422,IF(UPPER($CT422)="CUSTOM",MIN(MAX(ROUND($CQ422+$G422*($CU422),0),$CR422),$CQ422),$CQ422))))</f>
      </c>
      <c r="CW422" s="65"/>
      <c r="CX422" s="65"/>
      <c r="CY422" s="65"/>
      <c r="CZ422" s="65"/>
      <c r="DA422" s="65"/>
      <c r="DB422" s="65"/>
      <c r="DC422" s="65"/>
      <c r="DD422" s="65"/>
      <c r="DE422" s="65"/>
      <c r="DF422" s="65"/>
      <c r="DG422" s="65"/>
      <c r="DH422" s="65"/>
      <c r="DI422" s="65"/>
      <c r="DJ422" s="65"/>
      <c r="DK422" s="65"/>
      <c r="DL422" s="65"/>
      <c r="DM422" s="65"/>
      <c r="DN422" s="65"/>
      <c r="DO422" s="65"/>
      <c r="DP422" s="65"/>
      <c r="DQ422" s="65"/>
      <c r="DR422" s="65"/>
      <c r="DS422" s="65"/>
      <c r="DT422" s="65"/>
      <c r="DU422" s="65"/>
      <c r="DV422" s="65"/>
      <c r="DW422" s="65"/>
      <c r="DX422" s="65"/>
      <c r="DY422" s="65"/>
      <c r="DZ422" s="65"/>
      <c r="EA422" s="65"/>
      <c r="EB422" s="65"/>
      <c r="EC422" s="65"/>
      <c r="ED422" s="65"/>
      <c r="EE422" s="65"/>
      <c r="EF422" s="65"/>
      <c r="EG422" s="65"/>
      <c r="EH422" s="65"/>
      <c r="EI422" s="65"/>
      <c r="EJ422" s="65"/>
      <c r="EK422" s="65"/>
      <c r="EL422" s="65"/>
      <c r="EM422" s="65"/>
      <c r="EN422" s="65"/>
      <c r="EO422" s="65"/>
      <c r="EP422" s="65"/>
      <c r="EQ422" s="65"/>
      <c r="ER422" s="65"/>
      <c r="ES422" s="65"/>
      <c r="ET422" s="65"/>
      <c r="EU422" s="65"/>
      <c r="EV422" s="65"/>
      <c r="EW422" s="65"/>
      <c r="EX422" s="65"/>
      <c r="EY422" s="65"/>
      <c r="EZ422" s="65"/>
      <c r="FA422" s="65"/>
      <c r="FB422" s="65"/>
      <c r="FC422" s="65"/>
      <c r="FD422" s="65"/>
      <c r="FE422" s="65"/>
      <c r="FF422" s="65"/>
      <c r="FG422" s="65"/>
      <c r="FH422" s="65"/>
      <c r="FI422" s="65"/>
      <c r="FJ422" s="65"/>
      <c r="FK422" s="65"/>
      <c r="FL422" s="65"/>
      <c r="FM422" s="65"/>
      <c r="FN422" s="65"/>
      <c r="FO422" s="65"/>
      <c r="FP422" s="65"/>
      <c r="FQ422" s="65"/>
      <c r="FR422" s="65"/>
      <c r="FS422" s="65"/>
    </row>
    <row r="423">
      <c r="A423" t="s">
        <v>154</v>
      </c>
      <c r="B423" t="s">
        <v>129</v>
      </c>
      <c r="C423" t="s">
        <v>103</v>
      </c>
      <c r="D423" t="s">
        <v>100</v>
      </c>
      <c r="E423"/>
      <c r="F423" t="str">
        <f>$A423&amp;IF($C423&lt;&gt;"","|"&amp;$C423,"")&amp;IF($D423&lt;&gt;"","|"&amp;$D423,"")&amp;IF($E423&lt;&gt;"","|"&amp;$E423,"")</f>
      </c>
      <c r="G423" s="65" t="n">
        <v>200</v>
      </c>
      <c r="H423" s="65" t="str">
        <f>SUM($CJ423,$CW423)</f>
      </c>
      <c r="I423" s="62"/>
      <c r="J423" s="62"/>
      <c r="K423" s="62" t="n">
        <v>0.0555066079295154</v>
      </c>
      <c r="L423" s="62"/>
      <c r="M423" s="62"/>
      <c r="N423" s="62"/>
      <c r="O423" s="62" t="n">
        <v>0.0237885462555066</v>
      </c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 t="n">
        <v>0.0643171806167401</v>
      </c>
      <c r="AD423" s="62"/>
      <c r="AE423" s="62" t="n">
        <v>0.549779735682819</v>
      </c>
      <c r="AF423" s="62" t="n">
        <v>0.300440528634361</v>
      </c>
      <c r="AG423" s="62"/>
      <c r="AH423" s="62"/>
      <c r="AI423" s="62"/>
      <c r="AJ423" s="62" t="n">
        <v>0.0361233480176211</v>
      </c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5" t="str">
        <f>ROUND(SUM($CP423,$CV423),0)</f>
      </c>
      <c r="CG423" s="65" t="str">
        <f>ROUND(MAX($CP423,$CV423),0)</f>
      </c>
      <c r="CH423" t="s">
        <v>56</v>
      </c>
      <c r="CI423" s="62"/>
      <c r="CJ423" s="65" t="str">
        <f>IF(SUM($CF423)=0,"",IF(SUM($CF423)=SUM($CG423),SUM($CF423),IF(UPPER($CH423)="MAX",$CG423,IF(UPPER($CH423)="CUSTOM",MIN(MAX(ROUND($CF423+$G423*($CI423),0),$CG423),$CF423),$CF423))))</f>
      </c>
      <c r="CK423" s="65" t="str">
        <f>ROUND(SUMIFS($CW423:$FS423,$CW$14:$FS$14,"*DSD*"),0)</f>
      </c>
      <c r="CL423" s="65" t="str">
        <f>MIN_DSD</f>
      </c>
      <c r="CM423" s="65" t="str">
        <f>COUNTIFS($CW$14:$FS$14,"*DSD*",$CW423:$FS423,"&gt;0")</f>
      </c>
      <c r="CN423" t="s">
        <v>56</v>
      </c>
      <c r="CO423" s="62" t="n">
        <v>-0.0299559471365639</v>
      </c>
      <c r="CP423" s="65" t="str">
        <f>IF(SUM($CK423)=0,"",IF(OR(SUM($CK423)=SUM($CL423),AND(SUM($CK423)=ROUND(SUM($G423)*(1-SUM($I423)),0),SUM($CQ423)=0)),SUM($CK423),IF(UPPER($CN423)="MAX",$CL423,IF(UPPER($CN423)="CUSTOM",MIN(MAX(ROUND($CK423+$G423*($CO423),0),$CL423),$CK423),$CK423))))</f>
      </c>
      <c r="CQ423" s="65" t="str">
        <f>ROUND(SUMIFS($CW423:$FS423,$CW$14:$FS$14,"*TA*"),0)</f>
      </c>
      <c r="CR423" s="65" t="str">
        <f>MIN_TA</f>
      </c>
      <c r="CS423" s="65" t="str">
        <f>COUNTIFS($CW$14:$FS$14,"*TA*",$CW423:$FS423,"&gt;0")</f>
      </c>
      <c r="CT423"/>
      <c r="CU423" s="62"/>
      <c r="CV423" s="65" t="str">
        <f>IF(SUM($CQ423)=0,"",IF(OR(SUM($CQ423)=SUM($CR423),AND(SUM($CQ423)=ROUND(SUM($G423)*(1-SUM($I423)),0),SUM($CK423)=0)),SUM($CQ423),IF(UPPER($CT423)="MAX",$CR423,IF(UPPER($CT423)="CUSTOM",MIN(MAX(ROUND($CQ423+$G423*($CU423),0),$CR423),$CQ423),$CQ423))))</f>
      </c>
      <c r="CW423" s="65"/>
      <c r="CX423" s="65"/>
      <c r="CY423" s="65"/>
      <c r="CZ423" s="65"/>
      <c r="DA423" s="65"/>
      <c r="DB423" s="65"/>
      <c r="DC423" s="65"/>
      <c r="DD423" s="65"/>
      <c r="DE423" s="65"/>
      <c r="DF423" s="65"/>
      <c r="DG423" s="65"/>
      <c r="DH423" s="65"/>
      <c r="DI423" s="65"/>
      <c r="DJ423" s="65"/>
      <c r="DK423" s="65"/>
      <c r="DL423" s="65"/>
      <c r="DM423" s="65"/>
      <c r="DN423" s="65"/>
      <c r="DO423" s="65"/>
      <c r="DP423" s="65"/>
      <c r="DQ423" s="65"/>
      <c r="DR423" s="65"/>
      <c r="DS423" s="65"/>
      <c r="DT423" s="65"/>
      <c r="DU423" s="65"/>
      <c r="DV423" s="65"/>
      <c r="DW423" s="65"/>
      <c r="DX423" s="65"/>
      <c r="DY423" s="65"/>
      <c r="DZ423" s="65"/>
      <c r="EA423" s="65"/>
      <c r="EB423" s="65"/>
      <c r="EC423" s="65"/>
      <c r="ED423" s="65"/>
      <c r="EE423" s="65"/>
      <c r="EF423" s="65"/>
      <c r="EG423" s="65"/>
      <c r="EH423" s="65"/>
      <c r="EI423" s="65"/>
      <c r="EJ423" s="65"/>
      <c r="EK423" s="65"/>
      <c r="EL423" s="65"/>
      <c r="EM423" s="65"/>
      <c r="EN423" s="65"/>
      <c r="EO423" s="65"/>
      <c r="EP423" s="65"/>
      <c r="EQ423" s="65"/>
      <c r="ER423" s="65"/>
      <c r="ES423" s="65"/>
      <c r="ET423" s="65"/>
      <c r="EU423" s="65"/>
      <c r="EV423" s="65"/>
      <c r="EW423" s="65"/>
      <c r="EX423" s="65"/>
      <c r="EY423" s="65"/>
      <c r="EZ423" s="65"/>
      <c r="FA423" s="65"/>
      <c r="FB423" s="65"/>
      <c r="FC423" s="65"/>
      <c r="FD423" s="65"/>
      <c r="FE423" s="65"/>
      <c r="FF423" s="65"/>
      <c r="FG423" s="65"/>
      <c r="FH423" s="65"/>
      <c r="FI423" s="65"/>
      <c r="FJ423" s="65"/>
      <c r="FK423" s="65"/>
      <c r="FL423" s="65"/>
      <c r="FM423" s="65"/>
      <c r="FN423" s="65"/>
      <c r="FO423" s="65"/>
      <c r="FP423" s="65"/>
      <c r="FQ423" s="65"/>
      <c r="FR423" s="65"/>
      <c r="FS423" s="65"/>
    </row>
    <row r="424">
      <c r="A424" t="s">
        <v>154</v>
      </c>
      <c r="B424" t="s">
        <v>129</v>
      </c>
      <c r="C424" t="s">
        <v>123</v>
      </c>
      <c r="D424" t="s">
        <v>99</v>
      </c>
      <c r="E424"/>
      <c r="F424" t="str">
        <f>$A424&amp;IF($C424&lt;&gt;"","|"&amp;$C424,"")&amp;IF($D424&lt;&gt;"","|"&amp;$D424,"")&amp;IF($E424&lt;&gt;"","|"&amp;$E424,"")</f>
      </c>
      <c r="G424" s="65" t="n">
        <v>4</v>
      </c>
      <c r="H424" s="65" t="str">
        <f>SUM($CJ424,$CW424)</f>
      </c>
      <c r="I424" s="62"/>
      <c r="J424" s="62"/>
      <c r="K424" s="62" t="n">
        <v>0.0476190476190476</v>
      </c>
      <c r="L424" s="62"/>
      <c r="M424" s="62"/>
      <c r="N424" s="62"/>
      <c r="O424" s="62" t="n">
        <v>0.0476190476190476</v>
      </c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 t="n">
        <v>0.0476190476190476</v>
      </c>
      <c r="AD424" s="62"/>
      <c r="AE424" s="62" t="n">
        <v>0.571428571428571</v>
      </c>
      <c r="AF424" s="62" t="n">
        <v>0.285714285714286</v>
      </c>
      <c r="AG424" s="62"/>
      <c r="AH424" s="62"/>
      <c r="AI424" s="62"/>
      <c r="AJ424" s="62" t="n">
        <v>0.0476190476190476</v>
      </c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5" t="str">
        <f>ROUND(SUM($CP424,$CV424),0)</f>
      </c>
      <c r="CG424" s="65" t="str">
        <f>ROUND(MAX($CP424,$CV424),0)</f>
      </c>
      <c r="CH424" t="s">
        <v>56</v>
      </c>
      <c r="CI424" s="62"/>
      <c r="CJ424" s="65" t="str">
        <f>IF(SUM($CF424)=0,"",IF(SUM($CF424)=SUM($CG424),SUM($CF424),IF(UPPER($CH424)="MAX",$CG424,IF(UPPER($CH424)="CUSTOM",MIN(MAX(ROUND($CF424+$G424*($CI424),0),$CG424),$CF424),$CF424))))</f>
      </c>
      <c r="CK424" s="65" t="str">
        <f>ROUND(SUMIFS($CW424:$FS424,$CW$14:$FS$14,"*DSD*"),0)</f>
      </c>
      <c r="CL424" s="65" t="str">
        <f>MIN_DSD</f>
      </c>
      <c r="CM424" s="65" t="str">
        <f>COUNTIFS($CW$14:$FS$14,"*DSD*",$CW424:$FS424,"&gt;0")</f>
      </c>
      <c r="CN424" t="s">
        <v>56</v>
      </c>
      <c r="CO424" s="62" t="n">
        <v>-0.0476190476190476</v>
      </c>
      <c r="CP424" s="65" t="str">
        <f>IF(SUM($CK424)=0,"",IF(OR(SUM($CK424)=SUM($CL424),AND(SUM($CK424)=ROUND(SUM($G424)*(1-SUM($I424)),0),SUM($CQ424)=0)),SUM($CK424),IF(UPPER($CN424)="MAX",$CL424,IF(UPPER($CN424)="CUSTOM",MIN(MAX(ROUND($CK424+$G424*($CO424),0),$CL424),$CK424),$CK424))))</f>
      </c>
      <c r="CQ424" s="65" t="str">
        <f>ROUND(SUMIFS($CW424:$FS424,$CW$14:$FS$14,"*TA*"),0)</f>
      </c>
      <c r="CR424" s="65" t="str">
        <f>MIN_TA</f>
      </c>
      <c r="CS424" s="65" t="str">
        <f>COUNTIFS($CW$14:$FS$14,"*TA*",$CW424:$FS424,"&gt;0")</f>
      </c>
      <c r="CT424"/>
      <c r="CU424" s="62"/>
      <c r="CV424" s="65" t="str">
        <f>IF(SUM($CQ424)=0,"",IF(OR(SUM($CQ424)=SUM($CR424),AND(SUM($CQ424)=ROUND(SUM($G424)*(1-SUM($I424)),0),SUM($CK424)=0)),SUM($CQ424),IF(UPPER($CT424)="MAX",$CR424,IF(UPPER($CT424)="CUSTOM",MIN(MAX(ROUND($CQ424+$G424*($CU424),0),$CR424),$CQ424),$CQ424))))</f>
      </c>
      <c r="CW424" s="65"/>
      <c r="CX424" s="65"/>
      <c r="CY424" s="65"/>
      <c r="CZ424" s="65"/>
      <c r="DA424" s="65"/>
      <c r="DB424" s="65"/>
      <c r="DC424" s="65"/>
      <c r="DD424" s="65"/>
      <c r="DE424" s="65"/>
      <c r="DF424" s="65"/>
      <c r="DG424" s="65"/>
      <c r="DH424" s="65"/>
      <c r="DI424" s="65"/>
      <c r="DJ424" s="65"/>
      <c r="DK424" s="65"/>
      <c r="DL424" s="65"/>
      <c r="DM424" s="65"/>
      <c r="DN424" s="65"/>
      <c r="DO424" s="65"/>
      <c r="DP424" s="65"/>
      <c r="DQ424" s="65"/>
      <c r="DR424" s="65"/>
      <c r="DS424" s="65"/>
      <c r="DT424" s="65"/>
      <c r="DU424" s="65"/>
      <c r="DV424" s="65"/>
      <c r="DW424" s="65"/>
      <c r="DX424" s="65"/>
      <c r="DY424" s="65"/>
      <c r="DZ424" s="65"/>
      <c r="EA424" s="65"/>
      <c r="EB424" s="65"/>
      <c r="EC424" s="65"/>
      <c r="ED424" s="65"/>
      <c r="EE424" s="65"/>
      <c r="EF424" s="65"/>
      <c r="EG424" s="65"/>
      <c r="EH424" s="65"/>
      <c r="EI424" s="65"/>
      <c r="EJ424" s="65"/>
      <c r="EK424" s="65"/>
      <c r="EL424" s="65"/>
      <c r="EM424" s="65"/>
      <c r="EN424" s="65"/>
      <c r="EO424" s="65"/>
      <c r="EP424" s="65"/>
      <c r="EQ424" s="65"/>
      <c r="ER424" s="65"/>
      <c r="ES424" s="65"/>
      <c r="ET424" s="65"/>
      <c r="EU424" s="65"/>
      <c r="EV424" s="65"/>
      <c r="EW424" s="65"/>
      <c r="EX424" s="65"/>
      <c r="EY424" s="65"/>
      <c r="EZ424" s="65"/>
      <c r="FA424" s="65"/>
      <c r="FB424" s="65"/>
      <c r="FC424" s="65"/>
      <c r="FD424" s="65"/>
      <c r="FE424" s="65"/>
      <c r="FF424" s="65"/>
      <c r="FG424" s="65"/>
      <c r="FH424" s="65"/>
      <c r="FI424" s="65"/>
      <c r="FJ424" s="65"/>
      <c r="FK424" s="65"/>
      <c r="FL424" s="65"/>
      <c r="FM424" s="65"/>
      <c r="FN424" s="65"/>
      <c r="FO424" s="65"/>
      <c r="FP424" s="65"/>
      <c r="FQ424" s="65"/>
      <c r="FR424" s="65"/>
      <c r="FS424" s="65"/>
    </row>
    <row r="425">
      <c r="A425" t="s">
        <v>154</v>
      </c>
      <c r="B425" t="s">
        <v>129</v>
      </c>
      <c r="C425" t="s">
        <v>123</v>
      </c>
      <c r="D425" t="s">
        <v>100</v>
      </c>
      <c r="E425"/>
      <c r="F425" t="str">
        <f>$A425&amp;IF($C425&lt;&gt;"","|"&amp;$C425,"")&amp;IF($D425&lt;&gt;"","|"&amp;$D425,"")&amp;IF($E425&lt;&gt;"","|"&amp;$E425,"")</f>
      </c>
      <c r="G425" s="65" t="n">
        <v>4</v>
      </c>
      <c r="H425" s="65" t="str">
        <f>SUM($CJ425,$CW425)</f>
      </c>
      <c r="I425" s="62"/>
      <c r="J425" s="62"/>
      <c r="K425" s="62" t="n">
        <v>0.0476190476190476</v>
      </c>
      <c r="L425" s="62"/>
      <c r="M425" s="62"/>
      <c r="N425" s="62"/>
      <c r="O425" s="62" t="n">
        <v>0.0476190476190476</v>
      </c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 t="n">
        <v>0.0476190476190476</v>
      </c>
      <c r="AD425" s="62"/>
      <c r="AE425" s="62" t="n">
        <v>0.571428571428571</v>
      </c>
      <c r="AF425" s="62" t="n">
        <v>0.285714285714286</v>
      </c>
      <c r="AG425" s="62"/>
      <c r="AH425" s="62"/>
      <c r="AI425" s="62"/>
      <c r="AJ425" s="62" t="n">
        <v>0.0476190476190476</v>
      </c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5" t="str">
        <f>ROUND(SUM($CP425,$CV425),0)</f>
      </c>
      <c r="CG425" s="65" t="str">
        <f>ROUND(MAX($CP425,$CV425),0)</f>
      </c>
      <c r="CH425" t="s">
        <v>56</v>
      </c>
      <c r="CI425" s="62"/>
      <c r="CJ425" s="65" t="str">
        <f>IF(SUM($CF425)=0,"",IF(SUM($CF425)=SUM($CG425),SUM($CF425),IF(UPPER($CH425)="MAX",$CG425,IF(UPPER($CH425)="CUSTOM",MIN(MAX(ROUND($CF425+$G425*($CI425),0),$CG425),$CF425),$CF425))))</f>
      </c>
      <c r="CK425" s="65" t="str">
        <f>ROUND(SUMIFS($CW425:$FS425,$CW$14:$FS$14,"*DSD*"),0)</f>
      </c>
      <c r="CL425" s="65" t="str">
        <f>MIN_DSD</f>
      </c>
      <c r="CM425" s="65" t="str">
        <f>COUNTIFS($CW$14:$FS$14,"*DSD*",$CW425:$FS425,"&gt;0")</f>
      </c>
      <c r="CN425" t="s">
        <v>56</v>
      </c>
      <c r="CO425" s="62" t="n">
        <v>-0.0476190476190476</v>
      </c>
      <c r="CP425" s="65" t="str">
        <f>IF(SUM($CK425)=0,"",IF(OR(SUM($CK425)=SUM($CL425),AND(SUM($CK425)=ROUND(SUM($G425)*(1-SUM($I425)),0),SUM($CQ425)=0)),SUM($CK425),IF(UPPER($CN425)="MAX",$CL425,IF(UPPER($CN425)="CUSTOM",MIN(MAX(ROUND($CK425+$G425*($CO425),0),$CL425),$CK425),$CK425))))</f>
      </c>
      <c r="CQ425" s="65" t="str">
        <f>ROUND(SUMIFS($CW425:$FS425,$CW$14:$FS$14,"*TA*"),0)</f>
      </c>
      <c r="CR425" s="65" t="str">
        <f>MIN_TA</f>
      </c>
      <c r="CS425" s="65" t="str">
        <f>COUNTIFS($CW$14:$FS$14,"*TA*",$CW425:$FS425,"&gt;0")</f>
      </c>
      <c r="CT425"/>
      <c r="CU425" s="62"/>
      <c r="CV425" s="65" t="str">
        <f>IF(SUM($CQ425)=0,"",IF(OR(SUM($CQ425)=SUM($CR425),AND(SUM($CQ425)=ROUND(SUM($G425)*(1-SUM($I425)),0),SUM($CK425)=0)),SUM($CQ425),IF(UPPER($CT425)="MAX",$CR425,IF(UPPER($CT425)="CUSTOM",MIN(MAX(ROUND($CQ425+$G425*($CU425),0),$CR425),$CQ425),$CQ425))))</f>
      </c>
      <c r="CW425" s="65"/>
      <c r="CX425" s="65"/>
      <c r="CY425" s="65"/>
      <c r="CZ425" s="65"/>
      <c r="DA425" s="65"/>
      <c r="DB425" s="65"/>
      <c r="DC425" s="65"/>
      <c r="DD425" s="65"/>
      <c r="DE425" s="65"/>
      <c r="DF425" s="65"/>
      <c r="DG425" s="65"/>
      <c r="DH425" s="65"/>
      <c r="DI425" s="65"/>
      <c r="DJ425" s="65"/>
      <c r="DK425" s="65"/>
      <c r="DL425" s="65"/>
      <c r="DM425" s="65"/>
      <c r="DN425" s="65"/>
      <c r="DO425" s="65"/>
      <c r="DP425" s="65"/>
      <c r="DQ425" s="65"/>
      <c r="DR425" s="65"/>
      <c r="DS425" s="65"/>
      <c r="DT425" s="65"/>
      <c r="DU425" s="65"/>
      <c r="DV425" s="65"/>
      <c r="DW425" s="65"/>
      <c r="DX425" s="65"/>
      <c r="DY425" s="65"/>
      <c r="DZ425" s="65"/>
      <c r="EA425" s="65"/>
      <c r="EB425" s="65"/>
      <c r="EC425" s="65"/>
      <c r="ED425" s="65"/>
      <c r="EE425" s="65"/>
      <c r="EF425" s="65"/>
      <c r="EG425" s="65"/>
      <c r="EH425" s="65"/>
      <c r="EI425" s="65"/>
      <c r="EJ425" s="65"/>
      <c r="EK425" s="65"/>
      <c r="EL425" s="65"/>
      <c r="EM425" s="65"/>
      <c r="EN425" s="65"/>
      <c r="EO425" s="65"/>
      <c r="EP425" s="65"/>
      <c r="EQ425" s="65"/>
      <c r="ER425" s="65"/>
      <c r="ES425" s="65"/>
      <c r="ET425" s="65"/>
      <c r="EU425" s="65"/>
      <c r="EV425" s="65"/>
      <c r="EW425" s="65"/>
      <c r="EX425" s="65"/>
      <c r="EY425" s="65"/>
      <c r="EZ425" s="65"/>
      <c r="FA425" s="65"/>
      <c r="FB425" s="65"/>
      <c r="FC425" s="65"/>
      <c r="FD425" s="65"/>
      <c r="FE425" s="65"/>
      <c r="FF425" s="65"/>
      <c r="FG425" s="65"/>
      <c r="FH425" s="65"/>
      <c r="FI425" s="65"/>
      <c r="FJ425" s="65"/>
      <c r="FK425" s="65"/>
      <c r="FL425" s="65"/>
      <c r="FM425" s="65"/>
      <c r="FN425" s="65"/>
      <c r="FO425" s="65"/>
      <c r="FP425" s="65"/>
      <c r="FQ425" s="65"/>
      <c r="FR425" s="65"/>
      <c r="FS425" s="65"/>
    </row>
    <row r="426">
      <c r="A426" t="s">
        <v>154</v>
      </c>
      <c r="B426" t="s">
        <v>130</v>
      </c>
      <c r="C426" t="s">
        <v>114</v>
      </c>
      <c r="D426" t="s">
        <v>99</v>
      </c>
      <c r="E426"/>
      <c r="F426" t="str">
        <f>$A426&amp;IF($C426&lt;&gt;"","|"&amp;$C426,"")&amp;IF($D426&lt;&gt;"","|"&amp;$D426,"")&amp;IF($E426&lt;&gt;"","|"&amp;$E426,"")</f>
      </c>
      <c r="G426" s="65" t="n">
        <v>8</v>
      </c>
      <c r="H426" s="65" t="str">
        <f>SUM($CJ426,$CW426)</f>
      </c>
      <c r="I426" s="62"/>
      <c r="J426" s="62"/>
      <c r="K426" s="62" t="n">
        <v>0.525505716798593</v>
      </c>
      <c r="L426" s="62"/>
      <c r="M426" s="62"/>
      <c r="N426" s="62"/>
      <c r="O426" s="62" t="n">
        <v>0.0118733509234828</v>
      </c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 t="n">
        <v>0.0646437994722955</v>
      </c>
      <c r="AD426" s="62"/>
      <c r="AE426" s="62"/>
      <c r="AF426" s="62" t="n">
        <v>0.379947229551451</v>
      </c>
      <c r="AG426" s="62"/>
      <c r="AH426" s="62"/>
      <c r="AI426" s="62"/>
      <c r="AJ426" s="62" t="n">
        <v>0.0180299032541777</v>
      </c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5" t="str">
        <f>ROUND(SUM($CP426,$CV426),0)</f>
      </c>
      <c r="CG426" s="65" t="str">
        <f>ROUND(MAX($CP426,$CV426),0)</f>
      </c>
      <c r="CH426" t="s">
        <v>54</v>
      </c>
      <c r="CI426" s="62"/>
      <c r="CJ426" s="65" t="str">
        <f>IF(SUM($CF426)=0,"",IF(SUM($CF426)=SUM($CG426),SUM($CF426),IF(UPPER($CH426)="MAX",$CG426,IF(UPPER($CH426)="CUSTOM",MIN(MAX(ROUND($CF426+$G426*($CI426),0),$CG426),$CF426),$CF426))))</f>
      </c>
      <c r="CK426" s="65" t="str">
        <f>ROUND(SUMIFS($CW426:$FS426,$CW$14:$FS$14,"*DSD*"),0)</f>
      </c>
      <c r="CL426" s="65" t="str">
        <f>MIN_DSD</f>
      </c>
      <c r="CM426" s="65" t="str">
        <f>COUNTIFS($CW$14:$FS$14,"*DSD*",$CW426:$FS426,"&gt;0")</f>
      </c>
      <c r="CN426" t="s">
        <v>54</v>
      </c>
      <c r="CO426" s="62"/>
      <c r="CP426" s="65" t="str">
        <f>IF(SUM($CK426)=0,"",IF(OR(SUM($CK426)=SUM($CL426),AND(SUM($CK426)=ROUND(SUM($G426)*(1-SUM($I426)),0),SUM($CQ426)=0)),SUM($CK426),IF(UPPER($CN426)="MAX",$CL426,IF(UPPER($CN426)="CUSTOM",MIN(MAX(ROUND($CK426+$G426*($CO426),0),$CL426),$CK426),$CK426))))</f>
      </c>
      <c r="CQ426" s="65" t="str">
        <f>ROUND(SUMIFS($CW426:$FS426,$CW$14:$FS$14,"*TA*"),0)</f>
      </c>
      <c r="CR426" s="65" t="str">
        <f>MIN_TA</f>
      </c>
      <c r="CS426" s="65" t="str">
        <f>COUNTIFS($CW$14:$FS$14,"*TA*",$CW426:$FS426,"&gt;0")</f>
      </c>
      <c r="CT426"/>
      <c r="CU426" s="62"/>
      <c r="CV426" s="65" t="str">
        <f>IF(SUM($CQ426)=0,"",IF(OR(SUM($CQ426)=SUM($CR426),AND(SUM($CQ426)=ROUND(SUM($G426)*(1-SUM($I426)),0),SUM($CK426)=0)),SUM($CQ426),IF(UPPER($CT426)="MAX",$CR426,IF(UPPER($CT426)="CUSTOM",MIN(MAX(ROUND($CQ426+$G426*($CU426),0),$CR426),$CQ426),$CQ426))))</f>
      </c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</row>
    <row r="427">
      <c r="A427" t="s">
        <v>154</v>
      </c>
      <c r="B427" t="s">
        <v>130</v>
      </c>
      <c r="C427" t="s">
        <v>114</v>
      </c>
      <c r="D427" t="s">
        <v>100</v>
      </c>
      <c r="E427"/>
      <c r="F427" t="str">
        <f>$A427&amp;IF($C427&lt;&gt;"","|"&amp;$C427,"")&amp;IF($D427&lt;&gt;"","|"&amp;$D427,"")&amp;IF($E427&lt;&gt;"","|"&amp;$E427,"")</f>
      </c>
      <c r="G427" s="65" t="n">
        <v>6</v>
      </c>
      <c r="H427" s="65" t="str">
        <f>SUM($CJ427,$CW427)</f>
      </c>
      <c r="I427" s="62"/>
      <c r="J427" s="62"/>
      <c r="K427" s="62" t="n">
        <v>0.5256052141527</v>
      </c>
      <c r="L427" s="62"/>
      <c r="M427" s="62"/>
      <c r="N427" s="62"/>
      <c r="O427" s="62" t="n">
        <v>0.0121042830540037</v>
      </c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 t="n">
        <v>0.0647113594040968</v>
      </c>
      <c r="AD427" s="62"/>
      <c r="AE427" s="62"/>
      <c r="AF427" s="62" t="n">
        <v>0.379888268156425</v>
      </c>
      <c r="AG427" s="62"/>
      <c r="AH427" s="62"/>
      <c r="AI427" s="62"/>
      <c r="AJ427" s="62" t="n">
        <v>0.0176908752327747</v>
      </c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5" t="str">
        <f>ROUND(SUM($CP427,$CV427),0)</f>
      </c>
      <c r="CG427" s="65" t="str">
        <f>ROUND(MAX($CP427,$CV427),0)</f>
      </c>
      <c r="CH427" t="s">
        <v>54</v>
      </c>
      <c r="CI427" s="62"/>
      <c r="CJ427" s="65" t="str">
        <f>IF(SUM($CF427)=0,"",IF(SUM($CF427)=SUM($CG427),SUM($CF427),IF(UPPER($CH427)="MAX",$CG427,IF(UPPER($CH427)="CUSTOM",MIN(MAX(ROUND($CF427+$G427*($CI427),0),$CG427),$CF427),$CF427))))</f>
      </c>
      <c r="CK427" s="65" t="str">
        <f>ROUND(SUMIFS($CW427:$FS427,$CW$14:$FS$14,"*DSD*"),0)</f>
      </c>
      <c r="CL427" s="65" t="str">
        <f>MIN_DSD</f>
      </c>
      <c r="CM427" s="65" t="str">
        <f>COUNTIFS($CW$14:$FS$14,"*DSD*",$CW427:$FS427,"&gt;0")</f>
      </c>
      <c r="CN427" t="s">
        <v>54</v>
      </c>
      <c r="CO427" s="62"/>
      <c r="CP427" s="65" t="str">
        <f>IF(SUM($CK427)=0,"",IF(OR(SUM($CK427)=SUM($CL427),AND(SUM($CK427)=ROUND(SUM($G427)*(1-SUM($I427)),0),SUM($CQ427)=0)),SUM($CK427),IF(UPPER($CN427)="MAX",$CL427,IF(UPPER($CN427)="CUSTOM",MIN(MAX(ROUND($CK427+$G427*($CO427),0),$CL427),$CK427),$CK427))))</f>
      </c>
      <c r="CQ427" s="65" t="str">
        <f>ROUND(SUMIFS($CW427:$FS427,$CW$14:$FS$14,"*TA*"),0)</f>
      </c>
      <c r="CR427" s="65" t="str">
        <f>MIN_TA</f>
      </c>
      <c r="CS427" s="65" t="str">
        <f>COUNTIFS($CW$14:$FS$14,"*TA*",$CW427:$FS427,"&gt;0")</f>
      </c>
      <c r="CT427"/>
      <c r="CU427" s="62"/>
      <c r="CV427" s="65" t="str">
        <f>IF(SUM($CQ427)=0,"",IF(OR(SUM($CQ427)=SUM($CR427),AND(SUM($CQ427)=ROUND(SUM($G427)*(1-SUM($I427)),0),SUM($CK427)=0)),SUM($CQ427),IF(UPPER($CT427)="MAX",$CR427,IF(UPPER($CT427)="CUSTOM",MIN(MAX(ROUND($CQ427+$G427*($CU427),0),$CR427),$CQ427),$CQ427))))</f>
      </c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</row>
    <row r="428">
      <c r="A428" t="s">
        <v>154</v>
      </c>
      <c r="B428" t="s">
        <v>131</v>
      </c>
      <c r="C428" t="s">
        <v>114</v>
      </c>
      <c r="D428" t="s">
        <v>99</v>
      </c>
      <c r="E428"/>
      <c r="F428" t="str">
        <f>$A428&amp;IF($C428&lt;&gt;"","|"&amp;$C428,"")&amp;IF($D428&lt;&gt;"","|"&amp;$D428,"")&amp;IF($E428&lt;&gt;"","|"&amp;$E428,"")</f>
      </c>
      <c r="G428" s="65" t="n">
        <v>6</v>
      </c>
      <c r="H428" s="65" t="str">
        <f>SUM($CJ428,$CW428)</f>
      </c>
      <c r="I428" s="62"/>
      <c r="J428" s="62"/>
      <c r="K428" s="62" t="n">
        <v>0.526315789473684</v>
      </c>
      <c r="L428" s="62"/>
      <c r="M428" s="62"/>
      <c r="N428" s="62"/>
      <c r="O428" s="62" t="n">
        <v>0.0105263157894737</v>
      </c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 t="n">
        <v>0.0631578947368421</v>
      </c>
      <c r="AD428" s="62"/>
      <c r="AE428" s="62"/>
      <c r="AF428" s="62" t="n">
        <v>0.378947368421053</v>
      </c>
      <c r="AG428" s="62"/>
      <c r="AH428" s="62"/>
      <c r="AI428" s="62"/>
      <c r="AJ428" s="62" t="n">
        <v>0.0210526315789474</v>
      </c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5" t="str">
        <f>ROUND(SUM($CP428,$CV428),0)</f>
      </c>
      <c r="CG428" s="65" t="str">
        <f>ROUND(MAX($CP428,$CV428),0)</f>
      </c>
      <c r="CH428" t="s">
        <v>54</v>
      </c>
      <c r="CI428" s="62"/>
      <c r="CJ428" s="65" t="str">
        <f>IF(SUM($CF428)=0,"",IF(SUM($CF428)=SUM($CG428),SUM($CF428),IF(UPPER($CH428)="MAX",$CG428,IF(UPPER($CH428)="CUSTOM",MIN(MAX(ROUND($CF428+$G428*($CI428),0),$CG428),$CF428),$CF428))))</f>
      </c>
      <c r="CK428" s="65" t="str">
        <f>ROUND(SUMIFS($CW428:$FS428,$CW$14:$FS$14,"*DSD*"),0)</f>
      </c>
      <c r="CL428" s="65" t="str">
        <f>MIN_DSD</f>
      </c>
      <c r="CM428" s="65" t="str">
        <f>COUNTIFS($CW$14:$FS$14,"*DSD*",$CW428:$FS428,"&gt;0")</f>
      </c>
      <c r="CN428" t="s">
        <v>54</v>
      </c>
      <c r="CO428" s="62"/>
      <c r="CP428" s="65" t="str">
        <f>IF(SUM($CK428)=0,"",IF(OR(SUM($CK428)=SUM($CL428),AND(SUM($CK428)=ROUND(SUM($G428)*(1-SUM($I428)),0),SUM($CQ428)=0)),SUM($CK428),IF(UPPER($CN428)="MAX",$CL428,IF(UPPER($CN428)="CUSTOM",MIN(MAX(ROUND($CK428+$G428*($CO428),0),$CL428),$CK428),$CK428))))</f>
      </c>
      <c r="CQ428" s="65" t="str">
        <f>ROUND(SUMIFS($CW428:$FS428,$CW$14:$FS$14,"*TA*"),0)</f>
      </c>
      <c r="CR428" s="65" t="str">
        <f>MIN_TA</f>
      </c>
      <c r="CS428" s="65" t="str">
        <f>COUNTIFS($CW$14:$FS$14,"*TA*",$CW428:$FS428,"&gt;0")</f>
      </c>
      <c r="CT428"/>
      <c r="CU428" s="62"/>
      <c r="CV428" s="65" t="str">
        <f>IF(SUM($CQ428)=0,"",IF(OR(SUM($CQ428)=SUM($CR428),AND(SUM($CQ428)=ROUND(SUM($G428)*(1-SUM($I428)),0),SUM($CK428)=0)),SUM($CQ428),IF(UPPER($CT428)="MAX",$CR428,IF(UPPER($CT428)="CUSTOM",MIN(MAX(ROUND($CQ428+$G428*($CU428),0),$CR428),$CQ428),$CQ428))))</f>
      </c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  <c r="DR428" s="65"/>
      <c r="DS428" s="65"/>
      <c r="DT428" s="65"/>
      <c r="DU428" s="65"/>
      <c r="DV428" s="65"/>
      <c r="DW428" s="65"/>
      <c r="DX428" s="65"/>
      <c r="DY428" s="65"/>
      <c r="DZ428" s="65"/>
      <c r="EA428" s="65"/>
      <c r="EB428" s="65"/>
      <c r="EC428" s="65"/>
      <c r="ED428" s="65"/>
      <c r="EE428" s="65"/>
      <c r="EF428" s="65"/>
      <c r="EG428" s="65"/>
      <c r="EH428" s="65"/>
      <c r="EI428" s="65"/>
      <c r="EJ428" s="65"/>
      <c r="EK428" s="65"/>
      <c r="EL428" s="65"/>
      <c r="EM428" s="65"/>
      <c r="EN428" s="65"/>
      <c r="EO428" s="65"/>
      <c r="EP428" s="65"/>
      <c r="EQ428" s="65"/>
      <c r="ER428" s="65"/>
      <c r="ES428" s="65"/>
      <c r="ET428" s="65"/>
      <c r="EU428" s="65"/>
      <c r="EV428" s="65"/>
      <c r="EW428" s="65"/>
      <c r="EX428" s="65"/>
      <c r="EY428" s="65"/>
      <c r="EZ428" s="65"/>
      <c r="FA428" s="65"/>
      <c r="FB428" s="65"/>
      <c r="FC428" s="65"/>
      <c r="FD428" s="65"/>
      <c r="FE428" s="65"/>
      <c r="FF428" s="65"/>
      <c r="FG428" s="65"/>
      <c r="FH428" s="65"/>
      <c r="FI428" s="65"/>
      <c r="FJ428" s="65"/>
      <c r="FK428" s="65"/>
      <c r="FL428" s="65"/>
      <c r="FM428" s="65"/>
      <c r="FN428" s="65"/>
      <c r="FO428" s="65"/>
      <c r="FP428" s="65"/>
      <c r="FQ428" s="65"/>
      <c r="FR428" s="65"/>
      <c r="FS428" s="65"/>
    </row>
    <row r="429">
      <c r="A429" t="s">
        <v>154</v>
      </c>
      <c r="B429" t="s">
        <v>131</v>
      </c>
      <c r="C429" t="s">
        <v>114</v>
      </c>
      <c r="D429" t="s">
        <v>100</v>
      </c>
      <c r="E429"/>
      <c r="F429" t="str">
        <f>$A429&amp;IF($C429&lt;&gt;"","|"&amp;$C429,"")&amp;IF($D429&lt;&gt;"","|"&amp;$D429,"")&amp;IF($E429&lt;&gt;"","|"&amp;$E429,"")</f>
      </c>
      <c r="G429" s="65" t="n">
        <v>6</v>
      </c>
      <c r="H429" s="65" t="str">
        <f>SUM($CJ429,$CW429)</f>
      </c>
      <c r="I429" s="62"/>
      <c r="J429" s="62"/>
      <c r="K429" s="62" t="n">
        <v>0.523076923076923</v>
      </c>
      <c r="L429" s="62"/>
      <c r="M429" s="62"/>
      <c r="N429" s="62"/>
      <c r="O429" s="62" t="n">
        <v>0.0102564102564103</v>
      </c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 t="n">
        <v>0.0666666666666667</v>
      </c>
      <c r="AD429" s="62"/>
      <c r="AE429" s="62"/>
      <c r="AF429" s="62" t="n">
        <v>0.379487179487179</v>
      </c>
      <c r="AG429" s="62"/>
      <c r="AH429" s="62"/>
      <c r="AI429" s="62"/>
      <c r="AJ429" s="62" t="n">
        <v>0.0205128205128205</v>
      </c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5" t="str">
        <f>ROUND(SUM($CP429,$CV429),0)</f>
      </c>
      <c r="CG429" s="65" t="str">
        <f>ROUND(MAX($CP429,$CV429),0)</f>
      </c>
      <c r="CH429" t="s">
        <v>54</v>
      </c>
      <c r="CI429" s="62"/>
      <c r="CJ429" s="65" t="str">
        <f>IF(SUM($CF429)=0,"",IF(SUM($CF429)=SUM($CG429),SUM($CF429),IF(UPPER($CH429)="MAX",$CG429,IF(UPPER($CH429)="CUSTOM",MIN(MAX(ROUND($CF429+$G429*($CI429),0),$CG429),$CF429),$CF429))))</f>
      </c>
      <c r="CK429" s="65" t="str">
        <f>ROUND(SUMIFS($CW429:$FS429,$CW$14:$FS$14,"*DSD*"),0)</f>
      </c>
      <c r="CL429" s="65" t="str">
        <f>MIN_DSD</f>
      </c>
      <c r="CM429" s="65" t="str">
        <f>COUNTIFS($CW$14:$FS$14,"*DSD*",$CW429:$FS429,"&gt;0")</f>
      </c>
      <c r="CN429" t="s">
        <v>54</v>
      </c>
      <c r="CO429" s="62"/>
      <c r="CP429" s="65" t="str">
        <f>IF(SUM($CK429)=0,"",IF(OR(SUM($CK429)=SUM($CL429),AND(SUM($CK429)=ROUND(SUM($G429)*(1-SUM($I429)),0),SUM($CQ429)=0)),SUM($CK429),IF(UPPER($CN429)="MAX",$CL429,IF(UPPER($CN429)="CUSTOM",MIN(MAX(ROUND($CK429+$G429*($CO429),0),$CL429),$CK429),$CK429))))</f>
      </c>
      <c r="CQ429" s="65" t="str">
        <f>ROUND(SUMIFS($CW429:$FS429,$CW$14:$FS$14,"*TA*"),0)</f>
      </c>
      <c r="CR429" s="65" t="str">
        <f>MIN_TA</f>
      </c>
      <c r="CS429" s="65" t="str">
        <f>COUNTIFS($CW$14:$FS$14,"*TA*",$CW429:$FS429,"&gt;0")</f>
      </c>
      <c r="CT429"/>
      <c r="CU429" s="62"/>
      <c r="CV429" s="65" t="str">
        <f>IF(SUM($CQ429)=0,"",IF(OR(SUM($CQ429)=SUM($CR429),AND(SUM($CQ429)=ROUND(SUM($G429)*(1-SUM($I429)),0),SUM($CK429)=0)),SUM($CQ429),IF(UPPER($CT429)="MAX",$CR429,IF(UPPER($CT429)="CUSTOM",MIN(MAX(ROUND($CQ429+$G429*($CU429),0),$CR429),$CQ429),$CQ429))))</f>
      </c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</row>
    <row r="430">
      <c r="A430" t="s">
        <v>156</v>
      </c>
      <c r="B430" t="s">
        <v>133</v>
      </c>
      <c r="C430"/>
      <c r="D430"/>
      <c r="E430"/>
      <c r="F430" t="str">
        <f>$A430&amp;IF($C430&lt;&gt;"","|"&amp;$C430,"")&amp;IF($D430&lt;&gt;"","|"&amp;$D430,"")&amp;IF($E430&lt;&gt;"","|"&amp;$E430,"")</f>
      </c>
      <c r="G430" s="65" t="n">
        <v>385</v>
      </c>
      <c r="H430" s="65" t="str">
        <f>SUM($CJ430,$CW430)</f>
      </c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 t="n">
        <v>0.220064724919094</v>
      </c>
      <c r="V430" s="62"/>
      <c r="W430" s="62"/>
      <c r="X430" s="62"/>
      <c r="Y430" s="62"/>
      <c r="Z430" s="62"/>
      <c r="AA430" s="62"/>
      <c r="AB430" s="62"/>
      <c r="AC430" s="62"/>
      <c r="AD430" s="62"/>
      <c r="AE430" s="62" t="n">
        <v>0.779935275080906</v>
      </c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5" t="str">
        <f>ROUND(SUM($CP430,$CV430),0)</f>
      </c>
      <c r="CG430" s="65" t="str">
        <f>ROUND(MAX($CP430,$CV430),0)</f>
      </c>
      <c r="CH430"/>
      <c r="CI430" s="62"/>
      <c r="CJ430" s="65" t="str">
        <f>IF(SUM($CF430)=0,"",IF(SUM($CF430)=SUM($CG430),SUM($CF430),IF(UPPER($CH430)="MAX",$CG430,IF(UPPER($CH430)="CUSTOM",MIN(MAX(ROUND($CF430+$G430*($CI430),0),$CG430),$CF430),$CF430))))</f>
      </c>
      <c r="CK430" s="65" t="str">
        <f>ROUND(SUMIFS($CW430:$FS430,$CW$14:$FS$14,"*DSD*"),0)</f>
      </c>
      <c r="CL430" s="65" t="str">
        <f>MIN_DSD</f>
      </c>
      <c r="CM430" s="65" t="str">
        <f>COUNTIFS($CW$14:$FS$14,"*DSD*",$CW430:$FS430,"&gt;0")</f>
      </c>
      <c r="CN430" t="s">
        <v>54</v>
      </c>
      <c r="CO430" s="62"/>
      <c r="CP430" s="65" t="str">
        <f>IF(SUM($CK430)=0,"",IF(OR(SUM($CK430)=SUM($CL430),AND(SUM($CK430)=ROUND(SUM($G430)*(1-SUM($I430)),0),SUM($CQ430)=0)),SUM($CK430),IF(UPPER($CN430)="MAX",$CL430,IF(UPPER($CN430)="CUSTOM",MIN(MAX(ROUND($CK430+$G430*($CO430),0),$CL430),$CK430),$CK430))))</f>
      </c>
      <c r="CQ430" s="65" t="str">
        <f>ROUND(SUMIFS($CW430:$FS430,$CW$14:$FS$14,"*TA*"),0)</f>
      </c>
      <c r="CR430" s="65" t="str">
        <f>MIN_TA</f>
      </c>
      <c r="CS430" s="65" t="str">
        <f>COUNTIFS($CW$14:$FS$14,"*TA*",$CW430:$FS430,"&gt;0")</f>
      </c>
      <c r="CT430"/>
      <c r="CU430" s="62"/>
      <c r="CV430" s="65" t="str">
        <f>IF(SUM($CQ430)=0,"",IF(OR(SUM($CQ430)=SUM($CR430),AND(SUM($CQ430)=ROUND(SUM($G430)*(1-SUM($I430)),0),SUM($CK430)=0)),SUM($CQ430),IF(UPPER($CT430)="MAX",$CR430,IF(UPPER($CT430)="CUSTOM",MIN(MAX(ROUND($CQ430+$G430*($CU430),0),$CR430),$CQ430),$CQ430))))</f>
      </c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/>
      <c r="EC430" s="65"/>
      <c r="ED430" s="65"/>
      <c r="EE430" s="65"/>
      <c r="EF430" s="65"/>
      <c r="EG430" s="65"/>
      <c r="EH430" s="65"/>
      <c r="EI430" s="65"/>
      <c r="EJ430" s="65"/>
      <c r="EK430" s="65"/>
      <c r="EL430" s="65"/>
      <c r="EM430" s="65"/>
      <c r="EN430" s="65"/>
      <c r="EO430" s="65"/>
      <c r="EP430" s="65"/>
      <c r="EQ430" s="65"/>
      <c r="ER430" s="65"/>
      <c r="ES430" s="65"/>
      <c r="ET430" s="65"/>
      <c r="EU430" s="65"/>
      <c r="EV430" s="65"/>
      <c r="EW430" s="65"/>
      <c r="EX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/>
      <c r="FM430" s="65"/>
      <c r="FN430" s="65"/>
      <c r="FO430" s="65"/>
      <c r="FP430" s="65"/>
      <c r="FQ430" s="65"/>
      <c r="FR430" s="65"/>
      <c r="FS430" s="65"/>
    </row>
    <row r="431">
      <c r="A431" t="s">
        <v>156</v>
      </c>
      <c r="B431" t="s">
        <v>134</v>
      </c>
      <c r="C431"/>
      <c r="D431"/>
      <c r="E431"/>
      <c r="F431" t="str">
        <f>$A431&amp;IF($C431&lt;&gt;"","|"&amp;$C431,"")&amp;IF($D431&lt;&gt;"","|"&amp;$D431,"")&amp;IF($E431&lt;&gt;"","|"&amp;$E431,"")</f>
      </c>
      <c r="G431" s="65" t="n">
        <v>66</v>
      </c>
      <c r="H431" s="65" t="str">
        <f>SUM($CJ431,$CW431)</f>
      </c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 t="n">
        <v>0.21958041958042</v>
      </c>
      <c r="V431" s="62"/>
      <c r="W431" s="62"/>
      <c r="X431" s="62"/>
      <c r="Y431" s="62"/>
      <c r="Z431" s="62"/>
      <c r="AA431" s="62"/>
      <c r="AB431" s="62"/>
      <c r="AC431" s="62"/>
      <c r="AD431" s="62"/>
      <c r="AE431" s="62" t="n">
        <v>0.78041958041958</v>
      </c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5" t="str">
        <f>ROUND(SUM($CP431,$CV431),0)</f>
      </c>
      <c r="CG431" s="65" t="str">
        <f>ROUND(MAX($CP431,$CV431),0)</f>
      </c>
      <c r="CH431"/>
      <c r="CI431" s="62"/>
      <c r="CJ431" s="65" t="str">
        <f>IF(SUM($CF431)=0,"",IF(SUM($CF431)=SUM($CG431),SUM($CF431),IF(UPPER($CH431)="MAX",$CG431,IF(UPPER($CH431)="CUSTOM",MIN(MAX(ROUND($CF431+$G431*($CI431),0),$CG431),$CF431),$CF431))))</f>
      </c>
      <c r="CK431" s="65" t="str">
        <f>ROUND(SUMIFS($CW431:$FS431,$CW$14:$FS$14,"*DSD*"),0)</f>
      </c>
      <c r="CL431" s="65" t="str">
        <f>MIN_DSD</f>
      </c>
      <c r="CM431" s="65" t="str">
        <f>COUNTIFS($CW$14:$FS$14,"*DSD*",$CW431:$FS431,"&gt;0")</f>
      </c>
      <c r="CN431" t="s">
        <v>54</v>
      </c>
      <c r="CO431" s="62"/>
      <c r="CP431" s="65" t="str">
        <f>IF(SUM($CK431)=0,"",IF(OR(SUM($CK431)=SUM($CL431),AND(SUM($CK431)=ROUND(SUM($G431)*(1-SUM($I431)),0),SUM($CQ431)=0)),SUM($CK431),IF(UPPER($CN431)="MAX",$CL431,IF(UPPER($CN431)="CUSTOM",MIN(MAX(ROUND($CK431+$G431*($CO431),0),$CL431),$CK431),$CK431))))</f>
      </c>
      <c r="CQ431" s="65" t="str">
        <f>ROUND(SUMIFS($CW431:$FS431,$CW$14:$FS$14,"*TA*"),0)</f>
      </c>
      <c r="CR431" s="65" t="str">
        <f>MIN_TA</f>
      </c>
      <c r="CS431" s="65" t="str">
        <f>COUNTIFS($CW$14:$FS$14,"*TA*",$CW431:$FS431,"&gt;0")</f>
      </c>
      <c r="CT431"/>
      <c r="CU431" s="62"/>
      <c r="CV431" s="65" t="str">
        <f>IF(SUM($CQ431)=0,"",IF(OR(SUM($CQ431)=SUM($CR431),AND(SUM($CQ431)=ROUND(SUM($G431)*(1-SUM($I431)),0),SUM($CK431)=0)),SUM($CQ431),IF(UPPER($CT431)="MAX",$CR431,IF(UPPER($CT431)="CUSTOM",MIN(MAX(ROUND($CQ431+$G431*($CU431),0),$CR431),$CQ431),$CQ431))))</f>
      </c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</row>
    <row r="432">
      <c r="A432" t="s">
        <v>156</v>
      </c>
      <c r="B432" t="s">
        <v>95</v>
      </c>
      <c r="C432"/>
      <c r="D432"/>
      <c r="E432" t="s">
        <v>96</v>
      </c>
      <c r="F432" t="str">
        <f>$A432&amp;IF($C432&lt;&gt;"","|"&amp;$C432,"")&amp;IF($D432&lt;&gt;"","|"&amp;$D432,"")&amp;IF($E432&lt;&gt;"","|"&amp;$E432,"")</f>
      </c>
      <c r="G432" s="65" t="n">
        <v>1</v>
      </c>
      <c r="H432" s="65" t="str">
        <f>SUM($CJ432,$CW432)</f>
      </c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5" t="str">
        <f>ROUND(SUM($CP432,$CV432),0)</f>
      </c>
      <c r="CG432" s="65" t="str">
        <f>ROUND(MAX($CP432,$CV432),0)</f>
      </c>
      <c r="CH432"/>
      <c r="CI432" s="62"/>
      <c r="CJ432" s="65" t="str">
        <f>IF(SUM($CF432)=0,"",IF(SUM($CF432)=SUM($CG432),SUM($CF432),IF(UPPER($CH432)="MAX",$CG432,IF(UPPER($CH432)="CUSTOM",MIN(MAX(ROUND($CF432+$G432*($CI432),0),$CG432),$CF432),$CF432))))</f>
      </c>
      <c r="CK432" s="65" t="str">
        <f>ROUND(SUMIFS($CW432:$FS432,$CW$14:$FS$14,"*DSD*"),0)</f>
      </c>
      <c r="CL432" s="65" t="str">
        <f>MIN_DSD</f>
      </c>
      <c r="CM432" s="65" t="str">
        <f>COUNTIFS($CW$14:$FS$14,"*DSD*",$CW432:$FS432,"&gt;0")</f>
      </c>
      <c r="CN432"/>
      <c r="CO432" s="62"/>
      <c r="CP432" s="65" t="str">
        <f>IF(SUM($CK432)=0,"",IF(OR(SUM($CK432)=SUM($CL432),AND(SUM($CK432)=ROUND(SUM($G432)*(1-SUM($I432)),0),SUM($CQ432)=0)),SUM($CK432),IF(UPPER($CN432)="MAX",$CL432,IF(UPPER($CN432)="CUSTOM",MIN(MAX(ROUND($CK432+$G432*($CO432),0),$CL432),$CK432),$CK432))))</f>
      </c>
      <c r="CQ432" s="65" t="str">
        <f>ROUND(SUMIFS($CW432:$FS432,$CW$14:$FS$14,"*TA*"),0)</f>
      </c>
      <c r="CR432" s="65" t="str">
        <f>MIN_TA</f>
      </c>
      <c r="CS432" s="65" t="str">
        <f>COUNTIFS($CW$14:$FS$14,"*TA*",$CW432:$FS432,"&gt;0")</f>
      </c>
      <c r="CT432"/>
      <c r="CU432" s="62"/>
      <c r="CV432" s="65" t="str">
        <f>IF(SUM($CQ432)=0,"",IF(OR(SUM($CQ432)=SUM($CR432),AND(SUM($CQ432)=ROUND(SUM($G432)*(1-SUM($I432)),0),SUM($CK432)=0)),SUM($CQ432),IF(UPPER($CT432)="MAX",$CR432,IF(UPPER($CT432)="CUSTOM",MIN(MAX(ROUND($CQ432+$G432*($CU432),0),$CR432),$CQ432),$CQ432))))</f>
      </c>
      <c r="CW432" s="65"/>
      <c r="CX432" s="65"/>
      <c r="CY432" s="65"/>
      <c r="CZ432" s="65"/>
      <c r="DA432" s="65"/>
      <c r="DB432" s="65"/>
      <c r="DC432" s="65"/>
      <c r="DD432" s="65"/>
      <c r="DE432" s="65"/>
      <c r="DF432" s="65"/>
      <c r="DG432" s="65"/>
      <c r="DH432" s="65"/>
      <c r="DI432" s="65"/>
      <c r="DJ432" s="65"/>
      <c r="DK432" s="65"/>
      <c r="DL432" s="65"/>
      <c r="DM432" s="65"/>
      <c r="DN432" s="65"/>
      <c r="DO432" s="65"/>
      <c r="DP432" s="65"/>
      <c r="DQ432" s="65"/>
      <c r="DR432" s="65"/>
      <c r="DS432" s="65"/>
      <c r="DT432" s="65"/>
      <c r="DU432" s="65"/>
      <c r="DV432" s="65"/>
      <c r="DW432" s="65"/>
      <c r="DX432" s="65"/>
      <c r="DY432" s="65"/>
      <c r="DZ432" s="65"/>
      <c r="EA432" s="65"/>
      <c r="EB432" s="65"/>
      <c r="EC432" s="65"/>
      <c r="ED432" s="65"/>
      <c r="EE432" s="65"/>
      <c r="EF432" s="65"/>
      <c r="EG432" s="65"/>
      <c r="EH432" s="65"/>
      <c r="EI432" s="65"/>
      <c r="EJ432" s="65"/>
      <c r="EK432" s="65"/>
      <c r="EL432" s="65"/>
      <c r="EM432" s="65"/>
      <c r="EN432" s="65"/>
      <c r="EO432" s="65"/>
      <c r="EP432" s="65"/>
      <c r="EQ432" s="65"/>
      <c r="ER432" s="65"/>
      <c r="ES432" s="65"/>
      <c r="ET432" s="65"/>
      <c r="EU432" s="65"/>
      <c r="EV432" s="65"/>
      <c r="EW432" s="65"/>
      <c r="EX432" s="65"/>
      <c r="EY432" s="65"/>
      <c r="EZ432" s="65"/>
      <c r="FA432" s="65"/>
      <c r="FB432" s="65"/>
      <c r="FC432" s="65"/>
      <c r="FD432" s="65"/>
      <c r="FE432" s="65"/>
      <c r="FF432" s="65"/>
      <c r="FG432" s="65"/>
      <c r="FH432" s="65"/>
      <c r="FI432" s="65"/>
      <c r="FJ432" s="65"/>
      <c r="FK432" s="65"/>
      <c r="FL432" s="65"/>
      <c r="FM432" s="65"/>
      <c r="FN432" s="65"/>
      <c r="FO432" s="65"/>
      <c r="FP432" s="65"/>
      <c r="FQ432" s="65"/>
      <c r="FR432" s="65"/>
      <c r="FS432" s="65"/>
    </row>
    <row r="433">
      <c r="A433" t="s">
        <v>156</v>
      </c>
      <c r="B433" t="s">
        <v>97</v>
      </c>
      <c r="C433" t="s">
        <v>103</v>
      </c>
      <c r="D433" t="s">
        <v>99</v>
      </c>
      <c r="E433"/>
      <c r="F433" t="str">
        <f>$A433&amp;IF($C433&lt;&gt;"","|"&amp;$C433,"")&amp;IF($D433&lt;&gt;"","|"&amp;$D433,"")&amp;IF($E433&lt;&gt;"","|"&amp;$E433,"")</f>
      </c>
      <c r="G433" s="65" t="n">
        <v>714</v>
      </c>
      <c r="H433" s="65" t="str">
        <f>SUM($CJ433,$CW433)</f>
      </c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 t="n">
        <v>0.27987987987988</v>
      </c>
      <c r="X433" s="62"/>
      <c r="Y433" s="62"/>
      <c r="Z433" s="62" t="n">
        <v>0.15015015015015</v>
      </c>
      <c r="AA433" s="62"/>
      <c r="AB433" s="62"/>
      <c r="AC433" s="62"/>
      <c r="AD433" s="62"/>
      <c r="AE433" s="62" t="n">
        <v>0.56996996996997</v>
      </c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5" t="str">
        <f>ROUND(SUM($CP433,$CV433),0)</f>
      </c>
      <c r="CG433" s="65" t="str">
        <f>ROUND(MAX($CP433,$CV433),0)</f>
      </c>
      <c r="CH433"/>
      <c r="CI433" s="62"/>
      <c r="CJ433" s="65" t="str">
        <f>IF(SUM($CF433)=0,"",IF(SUM($CF433)=SUM($CG433),SUM($CF433),IF(UPPER($CH433)="MAX",$CG433,IF(UPPER($CH433)="CUSTOM",MIN(MAX(ROUND($CF433+$G433*($CI433),0),$CG433),$CF433),$CF433))))</f>
      </c>
      <c r="CK433" s="65" t="str">
        <f>ROUND(SUMIFS($CW433:$FS433,$CW$14:$FS$14,"*DSD*"),0)</f>
      </c>
      <c r="CL433" s="65" t="str">
        <f>MIN_DSD</f>
      </c>
      <c r="CM433" s="65" t="str">
        <f>COUNTIFS($CW$14:$FS$14,"*DSD*",$CW433:$FS433,"&gt;0")</f>
      </c>
      <c r="CN433" t="s">
        <v>54</v>
      </c>
      <c r="CO433" s="62"/>
      <c r="CP433" s="65" t="str">
        <f>IF(SUM($CK433)=0,"",IF(OR(SUM($CK433)=SUM($CL433),AND(SUM($CK433)=ROUND(SUM($G433)*(1-SUM($I433)),0),SUM($CQ433)=0)),SUM($CK433),IF(UPPER($CN433)="MAX",$CL433,IF(UPPER($CN433)="CUSTOM",MIN(MAX(ROUND($CK433+$G433*($CO433),0),$CL433),$CK433),$CK433))))</f>
      </c>
      <c r="CQ433" s="65" t="str">
        <f>ROUND(SUMIFS($CW433:$FS433,$CW$14:$FS$14,"*TA*"),0)</f>
      </c>
      <c r="CR433" s="65" t="str">
        <f>MIN_TA</f>
      </c>
      <c r="CS433" s="65" t="str">
        <f>COUNTIFS($CW$14:$FS$14,"*TA*",$CW433:$FS433,"&gt;0")</f>
      </c>
      <c r="CT433"/>
      <c r="CU433" s="62"/>
      <c r="CV433" s="65" t="str">
        <f>IF(SUM($CQ433)=0,"",IF(OR(SUM($CQ433)=SUM($CR433),AND(SUM($CQ433)=ROUND(SUM($G433)*(1-SUM($I433)),0),SUM($CK433)=0)),SUM($CQ433),IF(UPPER($CT433)="MAX",$CR433,IF(UPPER($CT433)="CUSTOM",MIN(MAX(ROUND($CQ433+$G433*($CU433),0),$CR433),$CQ433),$CQ433))))</f>
      </c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</row>
    <row r="434">
      <c r="A434" t="s">
        <v>156</v>
      </c>
      <c r="B434" t="s">
        <v>97</v>
      </c>
      <c r="C434" t="s">
        <v>98</v>
      </c>
      <c r="D434" t="s">
        <v>99</v>
      </c>
      <c r="E434"/>
      <c r="F434" t="str">
        <f>$A434&amp;IF($C434&lt;&gt;"","|"&amp;$C434,"")&amp;IF($D434&lt;&gt;"","|"&amp;$D434,"")&amp;IF($E434&lt;&gt;"","|"&amp;$E434,"")</f>
      </c>
      <c r="G434" s="65" t="n">
        <v>971</v>
      </c>
      <c r="H434" s="65" t="str">
        <f>SUM($CJ434,$CW434)</f>
      </c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 t="n">
        <v>0.0301556420233463</v>
      </c>
      <c r="V434" s="62"/>
      <c r="W434" s="62"/>
      <c r="X434" s="62"/>
      <c r="Y434" s="62"/>
      <c r="Z434" s="62" t="n">
        <v>0.149805447470817</v>
      </c>
      <c r="AA434" s="62"/>
      <c r="AB434" s="62"/>
      <c r="AC434" s="62"/>
      <c r="AD434" s="62"/>
      <c r="AE434" s="62" t="n">
        <v>0.820038910505837</v>
      </c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5" t="str">
        <f>ROUND(SUM($CP434,$CV434),0)</f>
      </c>
      <c r="CG434" s="65" t="str">
        <f>ROUND(MAX($CP434,$CV434),0)</f>
      </c>
      <c r="CH434"/>
      <c r="CI434" s="62"/>
      <c r="CJ434" s="65" t="str">
        <f>IF(SUM($CF434)=0,"",IF(SUM($CF434)=SUM($CG434),SUM($CF434),IF(UPPER($CH434)="MAX",$CG434,IF(UPPER($CH434)="CUSTOM",MIN(MAX(ROUND($CF434+$G434*($CI434),0),$CG434),$CF434),$CF434))))</f>
      </c>
      <c r="CK434" s="65" t="str">
        <f>ROUND(SUMIFS($CW434:$FS434,$CW$14:$FS$14,"*DSD*"),0)</f>
      </c>
      <c r="CL434" s="65" t="str">
        <f>MIN_DSD</f>
      </c>
      <c r="CM434" s="65" t="str">
        <f>COUNTIFS($CW$14:$FS$14,"*DSD*",$CW434:$FS434,"&gt;0")</f>
      </c>
      <c r="CN434" t="s">
        <v>54</v>
      </c>
      <c r="CO434" s="62"/>
      <c r="CP434" s="65" t="str">
        <f>IF(SUM($CK434)=0,"",IF(OR(SUM($CK434)=SUM($CL434),AND(SUM($CK434)=ROUND(SUM($G434)*(1-SUM($I434)),0),SUM($CQ434)=0)),SUM($CK434),IF(UPPER($CN434)="MAX",$CL434,IF(UPPER($CN434)="CUSTOM",MIN(MAX(ROUND($CK434+$G434*($CO434),0),$CL434),$CK434),$CK434))))</f>
      </c>
      <c r="CQ434" s="65" t="str">
        <f>ROUND(SUMIFS($CW434:$FS434,$CW$14:$FS$14,"*TA*"),0)</f>
      </c>
      <c r="CR434" s="65" t="str">
        <f>MIN_TA</f>
      </c>
      <c r="CS434" s="65" t="str">
        <f>COUNTIFS($CW$14:$FS$14,"*TA*",$CW434:$FS434,"&gt;0")</f>
      </c>
      <c r="CT434"/>
      <c r="CU434" s="62"/>
      <c r="CV434" s="65" t="str">
        <f>IF(SUM($CQ434)=0,"",IF(OR(SUM($CQ434)=SUM($CR434),AND(SUM($CQ434)=ROUND(SUM($G434)*(1-SUM($I434)),0),SUM($CK434)=0)),SUM($CQ434),IF(UPPER($CT434)="MAX",$CR434,IF(UPPER($CT434)="CUSTOM",MIN(MAX(ROUND($CQ434+$G434*($CU434),0),$CR434),$CQ434),$CQ434))))</f>
      </c>
      <c r="CW434" s="65"/>
      <c r="CX434" s="65"/>
      <c r="CY434" s="65"/>
      <c r="CZ434" s="65"/>
      <c r="DA434" s="65"/>
      <c r="DB434" s="65"/>
      <c r="DC434" s="65"/>
      <c r="DD434" s="65"/>
      <c r="DE434" s="65"/>
      <c r="DF434" s="65"/>
      <c r="DG434" s="65"/>
      <c r="DH434" s="65"/>
      <c r="DI434" s="65"/>
      <c r="DJ434" s="65"/>
      <c r="DK434" s="65"/>
      <c r="DL434" s="65"/>
      <c r="DM434" s="65"/>
      <c r="DN434" s="65"/>
      <c r="DO434" s="65"/>
      <c r="DP434" s="65"/>
      <c r="DQ434" s="65"/>
      <c r="DR434" s="65"/>
      <c r="DS434" s="65"/>
      <c r="DT434" s="65"/>
      <c r="DU434" s="65"/>
      <c r="DV434" s="65"/>
      <c r="DW434" s="65"/>
      <c r="DX434" s="65"/>
      <c r="DY434" s="65"/>
      <c r="DZ434" s="65"/>
      <c r="EA434" s="65"/>
      <c r="EB434" s="65"/>
      <c r="EC434" s="65"/>
      <c r="ED434" s="65"/>
      <c r="EE434" s="65"/>
      <c r="EF434" s="65"/>
      <c r="EG434" s="65"/>
      <c r="EH434" s="65"/>
      <c r="EI434" s="65"/>
      <c r="EJ434" s="65"/>
      <c r="EK434" s="65"/>
      <c r="EL434" s="65"/>
      <c r="EM434" s="65"/>
      <c r="EN434" s="65"/>
      <c r="EO434" s="65"/>
      <c r="EP434" s="65"/>
      <c r="EQ434" s="65"/>
      <c r="ER434" s="65"/>
      <c r="ES434" s="65"/>
      <c r="ET434" s="65"/>
      <c r="EU434" s="65"/>
      <c r="EV434" s="65"/>
      <c r="EW434" s="65"/>
      <c r="EX434" s="65"/>
      <c r="EY434" s="65"/>
      <c r="EZ434" s="65"/>
      <c r="FA434" s="65"/>
      <c r="FB434" s="65"/>
      <c r="FC434" s="65"/>
      <c r="FD434" s="65"/>
      <c r="FE434" s="65"/>
      <c r="FF434" s="65"/>
      <c r="FG434" s="65"/>
      <c r="FH434" s="65"/>
      <c r="FI434" s="65"/>
      <c r="FJ434" s="65"/>
      <c r="FK434" s="65"/>
      <c r="FL434" s="65"/>
      <c r="FM434" s="65"/>
      <c r="FN434" s="65"/>
      <c r="FO434" s="65"/>
      <c r="FP434" s="65"/>
      <c r="FQ434" s="65"/>
      <c r="FR434" s="65"/>
      <c r="FS434" s="65"/>
    </row>
    <row r="435">
      <c r="A435" t="s">
        <v>156</v>
      </c>
      <c r="B435" t="s">
        <v>97</v>
      </c>
      <c r="C435" t="s">
        <v>98</v>
      </c>
      <c r="D435" t="s">
        <v>100</v>
      </c>
      <c r="E435"/>
      <c r="F435" t="str">
        <f>$A435&amp;IF($C435&lt;&gt;"","|"&amp;$C435,"")&amp;IF($D435&lt;&gt;"","|"&amp;$D435,"")&amp;IF($E435&lt;&gt;"","|"&amp;$E435,"")</f>
      </c>
      <c r="G435" s="65" t="n">
        <v>163</v>
      </c>
      <c r="H435" s="65" t="str">
        <f>SUM($CJ435,$CW435)</f>
      </c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 t="n">
        <v>0.0301204819277108</v>
      </c>
      <c r="V435" s="62"/>
      <c r="W435" s="62"/>
      <c r="X435" s="62"/>
      <c r="Y435" s="62"/>
      <c r="Z435" s="62" t="n">
        <v>0.14974182444062</v>
      </c>
      <c r="AA435" s="62"/>
      <c r="AB435" s="62"/>
      <c r="AC435" s="62"/>
      <c r="AD435" s="62"/>
      <c r="AE435" s="62" t="n">
        <v>0.82013769363167</v>
      </c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5" t="str">
        <f>ROUND(SUM($CP435,$CV435),0)</f>
      </c>
      <c r="CG435" s="65" t="str">
        <f>ROUND(MAX($CP435,$CV435),0)</f>
      </c>
      <c r="CH435"/>
      <c r="CI435" s="62"/>
      <c r="CJ435" s="65" t="str">
        <f>IF(SUM($CF435)=0,"",IF(SUM($CF435)=SUM($CG435),SUM($CF435),IF(UPPER($CH435)="MAX",$CG435,IF(UPPER($CH435)="CUSTOM",MIN(MAX(ROUND($CF435+$G435*($CI435),0),$CG435),$CF435),$CF435))))</f>
      </c>
      <c r="CK435" s="65" t="str">
        <f>ROUND(SUMIFS($CW435:$FS435,$CW$14:$FS$14,"*DSD*"),0)</f>
      </c>
      <c r="CL435" s="65" t="str">
        <f>MIN_DSD</f>
      </c>
      <c r="CM435" s="65" t="str">
        <f>COUNTIFS($CW$14:$FS$14,"*DSD*",$CW435:$FS435,"&gt;0")</f>
      </c>
      <c r="CN435" t="s">
        <v>54</v>
      </c>
      <c r="CO435" s="62"/>
      <c r="CP435" s="65" t="str">
        <f>IF(SUM($CK435)=0,"",IF(OR(SUM($CK435)=SUM($CL435),AND(SUM($CK435)=ROUND(SUM($G435)*(1-SUM($I435)),0),SUM($CQ435)=0)),SUM($CK435),IF(UPPER($CN435)="MAX",$CL435,IF(UPPER($CN435)="CUSTOM",MIN(MAX(ROUND($CK435+$G435*($CO435),0),$CL435),$CK435),$CK435))))</f>
      </c>
      <c r="CQ435" s="65" t="str">
        <f>ROUND(SUMIFS($CW435:$FS435,$CW$14:$FS$14,"*TA*"),0)</f>
      </c>
      <c r="CR435" s="65" t="str">
        <f>MIN_TA</f>
      </c>
      <c r="CS435" s="65" t="str">
        <f>COUNTIFS($CW$14:$FS$14,"*TA*",$CW435:$FS435,"&gt;0")</f>
      </c>
      <c r="CT435"/>
      <c r="CU435" s="62"/>
      <c r="CV435" s="65" t="str">
        <f>IF(SUM($CQ435)=0,"",IF(OR(SUM($CQ435)=SUM($CR435),AND(SUM($CQ435)=ROUND(SUM($G435)*(1-SUM($I435)),0),SUM($CK435)=0)),SUM($CQ435),IF(UPPER($CT435)="MAX",$CR435,IF(UPPER($CT435)="CUSTOM",MIN(MAX(ROUND($CQ435+$G435*($CU435),0),$CR435),$CQ435),$CQ435))))</f>
      </c>
      <c r="CW435" s="65"/>
      <c r="CX435" s="65"/>
      <c r="CY435" s="65"/>
      <c r="CZ435" s="65"/>
      <c r="DA435" s="65"/>
      <c r="DB435" s="65"/>
      <c r="DC435" s="65"/>
      <c r="DD435" s="65"/>
      <c r="DE435" s="65"/>
      <c r="DF435" s="65"/>
      <c r="DG435" s="65"/>
      <c r="DH435" s="65"/>
      <c r="DI435" s="65"/>
      <c r="DJ435" s="65"/>
      <c r="DK435" s="65"/>
      <c r="DL435" s="65"/>
      <c r="DM435" s="65"/>
      <c r="DN435" s="65"/>
      <c r="DO435" s="65"/>
      <c r="DP435" s="65"/>
      <c r="DQ435" s="65"/>
      <c r="DR435" s="65"/>
      <c r="DS435" s="65"/>
      <c r="DT435" s="65"/>
      <c r="DU435" s="65"/>
      <c r="DV435" s="65"/>
      <c r="DW435" s="65"/>
      <c r="DX435" s="65"/>
      <c r="DY435" s="65"/>
      <c r="DZ435" s="65"/>
      <c r="EA435" s="65"/>
      <c r="EB435" s="65"/>
      <c r="EC435" s="65"/>
      <c r="ED435" s="65"/>
      <c r="EE435" s="65"/>
      <c r="EF435" s="65"/>
      <c r="EG435" s="65"/>
      <c r="EH435" s="65"/>
      <c r="EI435" s="65"/>
      <c r="EJ435" s="65"/>
      <c r="EK435" s="65"/>
      <c r="EL435" s="65"/>
      <c r="EM435" s="65"/>
      <c r="EN435" s="65"/>
      <c r="EO435" s="65"/>
      <c r="EP435" s="65"/>
      <c r="EQ435" s="65"/>
      <c r="ER435" s="65"/>
      <c r="ES435" s="65"/>
      <c r="ET435" s="65"/>
      <c r="EU435" s="65"/>
      <c r="EV435" s="65"/>
      <c r="EW435" s="65"/>
      <c r="EX435" s="65"/>
      <c r="EY435" s="65"/>
      <c r="EZ435" s="65"/>
      <c r="FA435" s="65"/>
      <c r="FB435" s="65"/>
      <c r="FC435" s="65"/>
      <c r="FD435" s="65"/>
      <c r="FE435" s="65"/>
      <c r="FF435" s="65"/>
      <c r="FG435" s="65"/>
      <c r="FH435" s="65"/>
      <c r="FI435" s="65"/>
      <c r="FJ435" s="65"/>
      <c r="FK435" s="65"/>
      <c r="FL435" s="65"/>
      <c r="FM435" s="65"/>
      <c r="FN435" s="65"/>
      <c r="FO435" s="65"/>
      <c r="FP435" s="65"/>
      <c r="FQ435" s="65"/>
      <c r="FR435" s="65"/>
      <c r="FS435" s="65"/>
    </row>
    <row r="436">
      <c r="A436" t="s">
        <v>156</v>
      </c>
      <c r="B436" t="s">
        <v>101</v>
      </c>
      <c r="C436"/>
      <c r="D436"/>
      <c r="E436" t="s">
        <v>96</v>
      </c>
      <c r="F436" t="str">
        <f>$A436&amp;IF($C436&lt;&gt;"","|"&amp;$C436,"")&amp;IF($D436&lt;&gt;"","|"&amp;$D436,"")&amp;IF($E436&lt;&gt;"","|"&amp;$E436,"")</f>
      </c>
      <c r="G436" s="65" t="n">
        <v>1</v>
      </c>
      <c r="H436" s="65" t="str">
        <f>SUM($CJ436,$CW436)</f>
      </c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 t="n">
        <v>1</v>
      </c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5" t="str">
        <f>ROUND(SUM($CP436,$CV436),0)</f>
      </c>
      <c r="CG436" s="65" t="str">
        <f>ROUND(MAX($CP436,$CV436),0)</f>
      </c>
      <c r="CH436"/>
      <c r="CI436" s="62"/>
      <c r="CJ436" s="65" t="str">
        <f>IF(SUM($CF436)=0,"",IF(SUM($CF436)=SUM($CG436),SUM($CF436),IF(UPPER($CH436)="MAX",$CG436,IF(UPPER($CH436)="CUSTOM",MIN(MAX(ROUND($CF436+$G436*($CI436),0),$CG436),$CF436),$CF436))))</f>
      </c>
      <c r="CK436" s="65" t="str">
        <f>ROUND(SUMIFS($CW436:$FS436,$CW$14:$FS$14,"*DSD*"),0)</f>
      </c>
      <c r="CL436" s="65" t="str">
        <f>MIN_DSD</f>
      </c>
      <c r="CM436" s="65" t="str">
        <f>COUNTIFS($CW$14:$FS$14,"*DSD*",$CW436:$FS436,"&gt;0")</f>
      </c>
      <c r="CN436"/>
      <c r="CO436" s="62"/>
      <c r="CP436" s="65" t="str">
        <f>IF(SUM($CK436)=0,"",IF(OR(SUM($CK436)=SUM($CL436),AND(SUM($CK436)=ROUND(SUM($G436)*(1-SUM($I436)),0),SUM($CQ436)=0)),SUM($CK436),IF(UPPER($CN436)="MAX",$CL436,IF(UPPER($CN436)="CUSTOM",MIN(MAX(ROUND($CK436+$G436*($CO436),0),$CL436),$CK436),$CK436))))</f>
      </c>
      <c r="CQ436" s="65" t="str">
        <f>ROUND(SUMIFS($CW436:$FS436,$CW$14:$FS$14,"*TA*"),0)</f>
      </c>
      <c r="CR436" s="65" t="str">
        <f>MIN_TA</f>
      </c>
      <c r="CS436" s="65" t="str">
        <f>COUNTIFS($CW$14:$FS$14,"*TA*",$CW436:$FS436,"&gt;0")</f>
      </c>
      <c r="CT436"/>
      <c r="CU436" s="62"/>
      <c r="CV436" s="65" t="str">
        <f>IF(SUM($CQ436)=0,"",IF(OR(SUM($CQ436)=SUM($CR436),AND(SUM($CQ436)=ROUND(SUM($G436)*(1-SUM($I436)),0),SUM($CK436)=0)),SUM($CQ436),IF(UPPER($CT436)="MAX",$CR436,IF(UPPER($CT436)="CUSTOM",MIN(MAX(ROUND($CQ436+$G436*($CU436),0),$CR436),$CQ436),$CQ436))))</f>
      </c>
      <c r="CW436" s="65"/>
      <c r="CX436" s="65"/>
      <c r="CY436" s="65"/>
      <c r="CZ436" s="65"/>
      <c r="DA436" s="65"/>
      <c r="DB436" s="65"/>
      <c r="DC436" s="65"/>
      <c r="DD436" s="65"/>
      <c r="DE436" s="65"/>
      <c r="DF436" s="65"/>
      <c r="DG436" s="65"/>
      <c r="DH436" s="65"/>
      <c r="DI436" s="65"/>
      <c r="DJ436" s="65"/>
      <c r="DK436" s="65"/>
      <c r="DL436" s="65"/>
      <c r="DM436" s="65"/>
      <c r="DN436" s="65"/>
      <c r="DO436" s="65"/>
      <c r="DP436" s="65"/>
      <c r="DQ436" s="65"/>
      <c r="DR436" s="65"/>
      <c r="DS436" s="65"/>
      <c r="DT436" s="65"/>
      <c r="DU436" s="65"/>
      <c r="DV436" s="65"/>
      <c r="DW436" s="65"/>
      <c r="DX436" s="65"/>
      <c r="DY436" s="65"/>
      <c r="DZ436" s="65"/>
      <c r="EA436" s="65"/>
      <c r="EB436" s="65"/>
      <c r="EC436" s="65"/>
      <c r="ED436" s="65"/>
      <c r="EE436" s="65"/>
      <c r="EF436" s="65"/>
      <c r="EG436" s="65"/>
      <c r="EH436" s="65"/>
      <c r="EI436" s="65"/>
      <c r="EJ436" s="65"/>
      <c r="EK436" s="65"/>
      <c r="EL436" s="65"/>
      <c r="EM436" s="65"/>
      <c r="EN436" s="65"/>
      <c r="EO436" s="65"/>
      <c r="EP436" s="65"/>
      <c r="EQ436" s="65"/>
      <c r="ER436" s="65"/>
      <c r="ES436" s="65"/>
      <c r="ET436" s="65"/>
      <c r="EU436" s="65"/>
      <c r="EV436" s="65"/>
      <c r="EW436" s="65"/>
      <c r="EX436" s="65"/>
      <c r="EY436" s="65"/>
      <c r="EZ436" s="65"/>
      <c r="FA436" s="65"/>
      <c r="FB436" s="65"/>
      <c r="FC436" s="65"/>
      <c r="FD436" s="65"/>
      <c r="FE436" s="65"/>
      <c r="FF436" s="65"/>
      <c r="FG436" s="65"/>
      <c r="FH436" s="65"/>
      <c r="FI436" s="65"/>
      <c r="FJ436" s="65"/>
      <c r="FK436" s="65"/>
      <c r="FL436" s="65"/>
      <c r="FM436" s="65"/>
      <c r="FN436" s="65"/>
      <c r="FO436" s="65"/>
      <c r="FP436" s="65"/>
      <c r="FQ436" s="65"/>
      <c r="FR436" s="65"/>
      <c r="FS436" s="65"/>
    </row>
    <row r="437">
      <c r="A437" t="s">
        <v>156</v>
      </c>
      <c r="B437" t="s">
        <v>102</v>
      </c>
      <c r="C437" t="s">
        <v>103</v>
      </c>
      <c r="D437" t="s">
        <v>99</v>
      </c>
      <c r="E437"/>
      <c r="F437" t="str">
        <f>$A437&amp;IF($C437&lt;&gt;"","|"&amp;$C437,"")&amp;IF($D437&lt;&gt;"","|"&amp;$D437,"")&amp;IF($E437&lt;&gt;"","|"&amp;$E437,"")</f>
      </c>
      <c r="G437" s="65" t="n">
        <v>9</v>
      </c>
      <c r="H437" s="65" t="str">
        <f>SUM($CJ437,$CW437)</f>
      </c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 t="n">
        <v>0.028169014084507</v>
      </c>
      <c r="AD437" s="62"/>
      <c r="AE437" s="62" t="n">
        <v>0.971830985915493</v>
      </c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5" t="str">
        <f>ROUND(SUM($CP437,$CV437),0)</f>
      </c>
      <c r="CG437" s="65" t="str">
        <f>ROUND(MAX($CP437,$CV437),0)</f>
      </c>
      <c r="CH437" t="s">
        <v>54</v>
      </c>
      <c r="CI437" s="62"/>
      <c r="CJ437" s="65" t="str">
        <f>IF(SUM($CF437)=0,"",IF(SUM($CF437)=SUM($CG437),SUM($CF437),IF(UPPER($CH437)="MAX",$CG437,IF(UPPER($CH437)="CUSTOM",MIN(MAX(ROUND($CF437+$G437*($CI437),0),$CG437),$CF437),$CF437))))</f>
      </c>
      <c r="CK437" s="65" t="str">
        <f>ROUND(SUMIFS($CW437:$FS437,$CW$14:$FS$14,"*DSD*"),0)</f>
      </c>
      <c r="CL437" s="65" t="str">
        <f>MIN_DSD</f>
      </c>
      <c r="CM437" s="65" t="str">
        <f>COUNTIFS($CW$14:$FS$14,"*DSD*",$CW437:$FS437,"&gt;0")</f>
      </c>
      <c r="CN437"/>
      <c r="CO437" s="62"/>
      <c r="CP437" s="65" t="str">
        <f>IF(SUM($CK437)=0,"",IF(OR(SUM($CK437)=SUM($CL437),AND(SUM($CK437)=ROUND(SUM($G437)*(1-SUM($I437)),0),SUM($CQ437)=0)),SUM($CK437),IF(UPPER($CN437)="MAX",$CL437,IF(UPPER($CN437)="CUSTOM",MIN(MAX(ROUND($CK437+$G437*($CO437),0),$CL437),$CK437),$CK437))))</f>
      </c>
      <c r="CQ437" s="65" t="str">
        <f>ROUND(SUMIFS($CW437:$FS437,$CW$14:$FS$14,"*TA*"),0)</f>
      </c>
      <c r="CR437" s="65" t="str">
        <f>MIN_TA</f>
      </c>
      <c r="CS437" s="65" t="str">
        <f>COUNTIFS($CW$14:$FS$14,"*TA*",$CW437:$FS437,"&gt;0")</f>
      </c>
      <c r="CT437"/>
      <c r="CU437" s="62"/>
      <c r="CV437" s="65" t="str">
        <f>IF(SUM($CQ437)=0,"",IF(OR(SUM($CQ437)=SUM($CR437),AND(SUM($CQ437)=ROUND(SUM($G437)*(1-SUM($I437)),0),SUM($CK437)=0)),SUM($CQ437),IF(UPPER($CT437)="MAX",$CR437,IF(UPPER($CT437)="CUSTOM",MIN(MAX(ROUND($CQ437+$G437*($CU437),0),$CR437),$CQ437),$CQ437))))</f>
      </c>
      <c r="CW437" s="65"/>
      <c r="CX437" s="65"/>
      <c r="CY437" s="65"/>
      <c r="CZ437" s="65"/>
      <c r="DA437" s="65"/>
      <c r="DB437" s="65"/>
      <c r="DC437" s="65"/>
      <c r="DD437" s="65"/>
      <c r="DE437" s="65"/>
      <c r="DF437" s="65"/>
      <c r="DG437" s="65"/>
      <c r="DH437" s="65"/>
      <c r="DI437" s="65"/>
      <c r="DJ437" s="65"/>
      <c r="DK437" s="65"/>
      <c r="DL437" s="65"/>
      <c r="DM437" s="65"/>
      <c r="DN437" s="65"/>
      <c r="DO437" s="65"/>
      <c r="DP437" s="65"/>
      <c r="DQ437" s="65"/>
      <c r="DR437" s="65"/>
      <c r="DS437" s="65"/>
      <c r="DT437" s="65"/>
      <c r="DU437" s="65"/>
      <c r="DV437" s="65"/>
      <c r="DW437" s="65"/>
      <c r="DX437" s="65"/>
      <c r="DY437" s="65"/>
      <c r="DZ437" s="65"/>
      <c r="EA437" s="65"/>
      <c r="EB437" s="65"/>
      <c r="EC437" s="65"/>
      <c r="ED437" s="65"/>
      <c r="EE437" s="65"/>
      <c r="EF437" s="65"/>
      <c r="EG437" s="65"/>
      <c r="EH437" s="65"/>
      <c r="EI437" s="65"/>
      <c r="EJ437" s="65"/>
      <c r="EK437" s="65"/>
      <c r="EL437" s="65"/>
      <c r="EM437" s="65"/>
      <c r="EN437" s="65"/>
      <c r="EO437" s="65"/>
      <c r="EP437" s="65"/>
      <c r="EQ437" s="65"/>
      <c r="ER437" s="65"/>
      <c r="ES437" s="65"/>
      <c r="ET437" s="65"/>
      <c r="EU437" s="65"/>
      <c r="EV437" s="65"/>
      <c r="EW437" s="65"/>
      <c r="EX437" s="65"/>
      <c r="EY437" s="65"/>
      <c r="EZ437" s="65"/>
      <c r="FA437" s="65"/>
      <c r="FB437" s="65"/>
      <c r="FC437" s="65"/>
      <c r="FD437" s="65"/>
      <c r="FE437" s="65"/>
      <c r="FF437" s="65"/>
      <c r="FG437" s="65"/>
      <c r="FH437" s="65"/>
      <c r="FI437" s="65"/>
      <c r="FJ437" s="65"/>
      <c r="FK437" s="65"/>
      <c r="FL437" s="65"/>
      <c r="FM437" s="65"/>
      <c r="FN437" s="65"/>
      <c r="FO437" s="65"/>
      <c r="FP437" s="65"/>
      <c r="FQ437" s="65"/>
      <c r="FR437" s="65"/>
      <c r="FS437" s="65"/>
    </row>
    <row r="438">
      <c r="A438" t="s">
        <v>156</v>
      </c>
      <c r="B438" t="s">
        <v>104</v>
      </c>
      <c r="C438"/>
      <c r="D438"/>
      <c r="E438"/>
      <c r="F438" t="str">
        <f>$A438&amp;IF($C438&lt;&gt;"","|"&amp;$C438,"")&amp;IF($D438&lt;&gt;"","|"&amp;$D438,"")&amp;IF($E438&lt;&gt;"","|"&amp;$E438,"")</f>
      </c>
      <c r="G438" s="65" t="n">
        <v>2268</v>
      </c>
      <c r="H438" s="65" t="str">
        <f>SUM($CJ438,$CW438)</f>
      </c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 t="n">
        <v>1</v>
      </c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5" t="str">
        <f>ROUND(SUM($CP438,$CV438),0)</f>
      </c>
      <c r="CG438" s="65" t="str">
        <f>ROUND(MAX($CP438,$CV438),0)</f>
      </c>
      <c r="CH438"/>
      <c r="CI438" s="62"/>
      <c r="CJ438" s="65" t="str">
        <f>IF(SUM($CF438)=0,"",IF(SUM($CF438)=SUM($CG438),SUM($CF438),IF(UPPER($CH438)="MAX",$CG438,IF(UPPER($CH438)="CUSTOM",MIN(MAX(ROUND($CF438+$G438*($CI438),0),$CG438),$CF438),$CF438))))</f>
      </c>
      <c r="CK438" s="65" t="str">
        <f>ROUND(SUMIFS($CW438:$FS438,$CW$14:$FS$14,"*DSD*"),0)</f>
      </c>
      <c r="CL438" s="65" t="str">
        <f>MIN_DSD</f>
      </c>
      <c r="CM438" s="65" t="str">
        <f>COUNTIFS($CW$14:$FS$14,"*DSD*",$CW438:$FS438,"&gt;0")</f>
      </c>
      <c r="CN438"/>
      <c r="CO438" s="62"/>
      <c r="CP438" s="65" t="str">
        <f>IF(SUM($CK438)=0,"",IF(OR(SUM($CK438)=SUM($CL438),AND(SUM($CK438)=ROUND(SUM($G438)*(1-SUM($I438)),0),SUM($CQ438)=0)),SUM($CK438),IF(UPPER($CN438)="MAX",$CL438,IF(UPPER($CN438)="CUSTOM",MIN(MAX(ROUND($CK438+$G438*($CO438),0),$CL438),$CK438),$CK438))))</f>
      </c>
      <c r="CQ438" s="65" t="str">
        <f>ROUND(SUMIFS($CW438:$FS438,$CW$14:$FS$14,"*TA*"),0)</f>
      </c>
      <c r="CR438" s="65" t="str">
        <f>MIN_TA</f>
      </c>
      <c r="CS438" s="65" t="str">
        <f>COUNTIFS($CW$14:$FS$14,"*TA*",$CW438:$FS438,"&gt;0")</f>
      </c>
      <c r="CT438"/>
      <c r="CU438" s="62"/>
      <c r="CV438" s="65" t="str">
        <f>IF(SUM($CQ438)=0,"",IF(OR(SUM($CQ438)=SUM($CR438),AND(SUM($CQ438)=ROUND(SUM($G438)*(1-SUM($I438)),0),SUM($CK438)=0)),SUM($CQ438),IF(UPPER($CT438)="MAX",$CR438,IF(UPPER($CT438)="CUSTOM",MIN(MAX(ROUND($CQ438+$G438*($CU438),0),$CR438),$CQ438),$CQ438))))</f>
      </c>
      <c r="CW438" s="65"/>
      <c r="CX438" s="65"/>
      <c r="CY438" s="65"/>
      <c r="CZ438" s="65"/>
      <c r="DA438" s="65"/>
      <c r="DB438" s="65"/>
      <c r="DC438" s="65"/>
      <c r="DD438" s="65"/>
      <c r="DE438" s="65"/>
      <c r="DF438" s="65"/>
      <c r="DG438" s="65"/>
      <c r="DH438" s="65"/>
      <c r="DI438" s="65"/>
      <c r="DJ438" s="65"/>
      <c r="DK438" s="65"/>
      <c r="DL438" s="65"/>
      <c r="DM438" s="65"/>
      <c r="DN438" s="65"/>
      <c r="DO438" s="65"/>
      <c r="DP438" s="65"/>
      <c r="DQ438" s="65"/>
      <c r="DR438" s="65"/>
      <c r="DS438" s="65"/>
      <c r="DT438" s="65"/>
      <c r="DU438" s="65"/>
      <c r="DV438" s="65"/>
      <c r="DW438" s="65"/>
      <c r="DX438" s="65"/>
      <c r="DY438" s="65"/>
      <c r="DZ438" s="65"/>
      <c r="EA438" s="65"/>
      <c r="EB438" s="65"/>
      <c r="EC438" s="65"/>
      <c r="ED438" s="65"/>
      <c r="EE438" s="65"/>
      <c r="EF438" s="65"/>
      <c r="EG438" s="65"/>
      <c r="EH438" s="65"/>
      <c r="EI438" s="65"/>
      <c r="EJ438" s="65"/>
      <c r="EK438" s="65"/>
      <c r="EL438" s="65"/>
      <c r="EM438" s="65"/>
      <c r="EN438" s="65"/>
      <c r="EO438" s="65"/>
      <c r="EP438" s="65"/>
      <c r="EQ438" s="65"/>
      <c r="ER438" s="65"/>
      <c r="ES438" s="65"/>
      <c r="ET438" s="65"/>
      <c r="EU438" s="65"/>
      <c r="EV438" s="65"/>
      <c r="EW438" s="65"/>
      <c r="EX438" s="65"/>
      <c r="EY438" s="65"/>
      <c r="EZ438" s="65"/>
      <c r="FA438" s="65"/>
      <c r="FB438" s="65"/>
      <c r="FC438" s="65"/>
      <c r="FD438" s="65"/>
      <c r="FE438" s="65"/>
      <c r="FF438" s="65"/>
      <c r="FG438" s="65"/>
      <c r="FH438" s="65"/>
      <c r="FI438" s="65"/>
      <c r="FJ438" s="65"/>
      <c r="FK438" s="65"/>
      <c r="FL438" s="65"/>
      <c r="FM438" s="65"/>
      <c r="FN438" s="65"/>
      <c r="FO438" s="65"/>
      <c r="FP438" s="65"/>
      <c r="FQ438" s="65"/>
      <c r="FR438" s="65"/>
      <c r="FS438" s="65"/>
    </row>
    <row r="439">
      <c r="A439" t="s">
        <v>156</v>
      </c>
      <c r="B439" t="s">
        <v>105</v>
      </c>
      <c r="C439" t="s">
        <v>137</v>
      </c>
      <c r="D439" t="s">
        <v>99</v>
      </c>
      <c r="E439"/>
      <c r="F439" t="str">
        <f>$A439&amp;IF($C439&lt;&gt;"","|"&amp;$C439,"")&amp;IF($D439&lt;&gt;"","|"&amp;$D439,"")&amp;IF($E439&lt;&gt;"","|"&amp;$E439,"")</f>
      </c>
      <c r="G439" s="65" t="n">
        <v>46</v>
      </c>
      <c r="H439" s="65" t="str">
        <f>SUM($CJ439,$CW439)</f>
      </c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 t="n">
        <v>1</v>
      </c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5" t="str">
        <f>ROUND(SUM($CP439,$CV439),0)</f>
      </c>
      <c r="CG439" s="65" t="str">
        <f>ROUND(MAX($CP439,$CV439),0)</f>
      </c>
      <c r="CH439"/>
      <c r="CI439" s="62"/>
      <c r="CJ439" s="65" t="str">
        <f>IF(SUM($CF439)=0,"",IF(SUM($CF439)=SUM($CG439),SUM($CF439),IF(UPPER($CH439)="MAX",$CG439,IF(UPPER($CH439)="CUSTOM",MIN(MAX(ROUND($CF439+$G439*($CI439),0),$CG439),$CF439),$CF439))))</f>
      </c>
      <c r="CK439" s="65" t="str">
        <f>ROUND(SUMIFS($CW439:$FS439,$CW$14:$FS$14,"*DSD*"),0)</f>
      </c>
      <c r="CL439" s="65" t="str">
        <f>MIN_DSD</f>
      </c>
      <c r="CM439" s="65" t="str">
        <f>COUNTIFS($CW$14:$FS$14,"*DSD*",$CW439:$FS439,"&gt;0")</f>
      </c>
      <c r="CN439"/>
      <c r="CO439" s="62"/>
      <c r="CP439" s="65" t="str">
        <f>IF(SUM($CK439)=0,"",IF(OR(SUM($CK439)=SUM($CL439),AND(SUM($CK439)=ROUND(SUM($G439)*(1-SUM($I439)),0),SUM($CQ439)=0)),SUM($CK439),IF(UPPER($CN439)="MAX",$CL439,IF(UPPER($CN439)="CUSTOM",MIN(MAX(ROUND($CK439+$G439*($CO439),0),$CL439),$CK439),$CK439))))</f>
      </c>
      <c r="CQ439" s="65" t="str">
        <f>ROUND(SUMIFS($CW439:$FS439,$CW$14:$FS$14,"*TA*"),0)</f>
      </c>
      <c r="CR439" s="65" t="str">
        <f>MIN_TA</f>
      </c>
      <c r="CS439" s="65" t="str">
        <f>COUNTIFS($CW$14:$FS$14,"*TA*",$CW439:$FS439,"&gt;0")</f>
      </c>
      <c r="CT439"/>
      <c r="CU439" s="62"/>
      <c r="CV439" s="65" t="str">
        <f>IF(SUM($CQ439)=0,"",IF(OR(SUM($CQ439)=SUM($CR439),AND(SUM($CQ439)=ROUND(SUM($G439)*(1-SUM($I439)),0),SUM($CK439)=0)),SUM($CQ439),IF(UPPER($CT439)="MAX",$CR439,IF(UPPER($CT439)="CUSTOM",MIN(MAX(ROUND($CQ439+$G439*($CU439),0),$CR439),$CQ439),$CQ439))))</f>
      </c>
      <c r="CW439" s="65"/>
      <c r="CX439" s="65"/>
      <c r="CY439" s="65"/>
      <c r="CZ439" s="65"/>
      <c r="DA439" s="65"/>
      <c r="DB439" s="65"/>
      <c r="DC439" s="65"/>
      <c r="DD439" s="65"/>
      <c r="DE439" s="65"/>
      <c r="DF439" s="65"/>
      <c r="DG439" s="65"/>
      <c r="DH439" s="65"/>
      <c r="DI439" s="65"/>
      <c r="DJ439" s="65"/>
      <c r="DK439" s="65"/>
      <c r="DL439" s="65"/>
      <c r="DM439" s="65"/>
      <c r="DN439" s="65"/>
      <c r="DO439" s="65"/>
      <c r="DP439" s="65"/>
      <c r="DQ439" s="65"/>
      <c r="DR439" s="65"/>
      <c r="DS439" s="65"/>
      <c r="DT439" s="65"/>
      <c r="DU439" s="65"/>
      <c r="DV439" s="65"/>
      <c r="DW439" s="65"/>
      <c r="DX439" s="65"/>
      <c r="DY439" s="65"/>
      <c r="DZ439" s="65"/>
      <c r="EA439" s="65"/>
      <c r="EB439" s="65"/>
      <c r="EC439" s="65"/>
      <c r="ED439" s="65"/>
      <c r="EE439" s="65"/>
      <c r="EF439" s="65"/>
      <c r="EG439" s="65"/>
      <c r="EH439" s="65"/>
      <c r="EI439" s="65"/>
      <c r="EJ439" s="65"/>
      <c r="EK439" s="65"/>
      <c r="EL439" s="65"/>
      <c r="EM439" s="65"/>
      <c r="EN439" s="65"/>
      <c r="EO439" s="65"/>
      <c r="EP439" s="65"/>
      <c r="EQ439" s="65"/>
      <c r="ER439" s="65"/>
      <c r="ES439" s="65"/>
      <c r="ET439" s="65"/>
      <c r="EU439" s="65"/>
      <c r="EV439" s="65"/>
      <c r="EW439" s="65"/>
      <c r="EX439" s="65"/>
      <c r="EY439" s="65"/>
      <c r="EZ439" s="65"/>
      <c r="FA439" s="65"/>
      <c r="FB439" s="65"/>
      <c r="FC439" s="65"/>
      <c r="FD439" s="65"/>
      <c r="FE439" s="65"/>
      <c r="FF439" s="65"/>
      <c r="FG439" s="65"/>
      <c r="FH439" s="65"/>
      <c r="FI439" s="65"/>
      <c r="FJ439" s="65"/>
      <c r="FK439" s="65"/>
      <c r="FL439" s="65"/>
      <c r="FM439" s="65"/>
      <c r="FN439" s="65"/>
      <c r="FO439" s="65"/>
      <c r="FP439" s="65"/>
      <c r="FQ439" s="65"/>
      <c r="FR439" s="65"/>
      <c r="FS439" s="65"/>
    </row>
    <row r="440">
      <c r="A440" t="s">
        <v>156</v>
      </c>
      <c r="B440" t="s">
        <v>105</v>
      </c>
      <c r="C440" t="s">
        <v>137</v>
      </c>
      <c r="D440" t="s">
        <v>100</v>
      </c>
      <c r="E440"/>
      <c r="F440" t="str">
        <f>$A440&amp;IF($C440&lt;&gt;"","|"&amp;$C440,"")&amp;IF($D440&lt;&gt;"","|"&amp;$D440,"")&amp;IF($E440&lt;&gt;"","|"&amp;$E440,"")</f>
      </c>
      <c r="G440" s="65" t="n">
        <v>10</v>
      </c>
      <c r="H440" s="65" t="str">
        <f>SUM($CJ440,$CW440)</f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 t="n">
        <v>1</v>
      </c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5" t="str">
        <f>ROUND(SUM($CP440,$CV440),0)</f>
      </c>
      <c r="CG440" s="65" t="str">
        <f>ROUND(MAX($CP440,$CV440),0)</f>
      </c>
      <c r="CH440"/>
      <c r="CI440" s="62"/>
      <c r="CJ440" s="65" t="str">
        <f>IF(SUM($CF440)=0,"",IF(SUM($CF440)=SUM($CG440),SUM($CF440),IF(UPPER($CH440)="MAX",$CG440,IF(UPPER($CH440)="CUSTOM",MIN(MAX(ROUND($CF440+$G440*($CI440),0),$CG440),$CF440),$CF440))))</f>
      </c>
      <c r="CK440" s="65" t="str">
        <f>ROUND(SUMIFS($CW440:$FS440,$CW$14:$FS$14,"*DSD*"),0)</f>
      </c>
      <c r="CL440" s="65" t="str">
        <f>MIN_DSD</f>
      </c>
      <c r="CM440" s="65" t="str">
        <f>COUNTIFS($CW$14:$FS$14,"*DSD*",$CW440:$FS440,"&gt;0")</f>
      </c>
      <c r="CN440"/>
      <c r="CO440" s="62"/>
      <c r="CP440" s="65" t="str">
        <f>IF(SUM($CK440)=0,"",IF(OR(SUM($CK440)=SUM($CL440),AND(SUM($CK440)=ROUND(SUM($G440)*(1-SUM($I440)),0),SUM($CQ440)=0)),SUM($CK440),IF(UPPER($CN440)="MAX",$CL440,IF(UPPER($CN440)="CUSTOM",MIN(MAX(ROUND($CK440+$G440*($CO440),0),$CL440),$CK440),$CK440))))</f>
      </c>
      <c r="CQ440" s="65" t="str">
        <f>ROUND(SUMIFS($CW440:$FS440,$CW$14:$FS$14,"*TA*"),0)</f>
      </c>
      <c r="CR440" s="65" t="str">
        <f>MIN_TA</f>
      </c>
      <c r="CS440" s="65" t="str">
        <f>COUNTIFS($CW$14:$FS$14,"*TA*",$CW440:$FS440,"&gt;0")</f>
      </c>
      <c r="CT440"/>
      <c r="CU440" s="62"/>
      <c r="CV440" s="65" t="str">
        <f>IF(SUM($CQ440)=0,"",IF(OR(SUM($CQ440)=SUM($CR440),AND(SUM($CQ440)=ROUND(SUM($G440)*(1-SUM($I440)),0),SUM($CK440)=0)),SUM($CQ440),IF(UPPER($CT440)="MAX",$CR440,IF(UPPER($CT440)="CUSTOM",MIN(MAX(ROUND($CQ440+$G440*($CU440),0),$CR440),$CQ440),$CQ440))))</f>
      </c>
      <c r="CW440" s="65"/>
      <c r="CX440" s="65"/>
      <c r="CY440" s="65"/>
      <c r="CZ440" s="65"/>
      <c r="DA440" s="65"/>
      <c r="DB440" s="65"/>
      <c r="DC440" s="65"/>
      <c r="DD440" s="65"/>
      <c r="DE440" s="65"/>
      <c r="DF440" s="65"/>
      <c r="DG440" s="65"/>
      <c r="DH440" s="65"/>
      <c r="DI440" s="65"/>
      <c r="DJ440" s="65"/>
      <c r="DK440" s="65"/>
      <c r="DL440" s="65"/>
      <c r="DM440" s="65"/>
      <c r="DN440" s="65"/>
      <c r="DO440" s="65"/>
      <c r="DP440" s="65"/>
      <c r="DQ440" s="65"/>
      <c r="DR440" s="65"/>
      <c r="DS440" s="65"/>
      <c r="DT440" s="65"/>
      <c r="DU440" s="65"/>
      <c r="DV440" s="65"/>
      <c r="DW440" s="65"/>
      <c r="DX440" s="65"/>
      <c r="DY440" s="65"/>
      <c r="DZ440" s="65"/>
      <c r="EA440" s="65"/>
      <c r="EB440" s="65"/>
      <c r="EC440" s="65"/>
      <c r="ED440" s="65"/>
      <c r="EE440" s="65"/>
      <c r="EF440" s="65"/>
      <c r="EG440" s="65"/>
      <c r="EH440" s="65"/>
      <c r="EI440" s="65"/>
      <c r="EJ440" s="65"/>
      <c r="EK440" s="65"/>
      <c r="EL440" s="65"/>
      <c r="EM440" s="65"/>
      <c r="EN440" s="65"/>
      <c r="EO440" s="65"/>
      <c r="EP440" s="65"/>
      <c r="EQ440" s="65"/>
      <c r="ER440" s="65"/>
      <c r="ES440" s="65"/>
      <c r="ET440" s="65"/>
      <c r="EU440" s="65"/>
      <c r="EV440" s="65"/>
      <c r="EW440" s="65"/>
      <c r="EX440" s="65"/>
      <c r="EY440" s="65"/>
      <c r="EZ440" s="65"/>
      <c r="FA440" s="65"/>
      <c r="FB440" s="65"/>
      <c r="FC440" s="65"/>
      <c r="FD440" s="65"/>
      <c r="FE440" s="65"/>
      <c r="FF440" s="65"/>
      <c r="FG440" s="65"/>
      <c r="FH440" s="65"/>
      <c r="FI440" s="65"/>
      <c r="FJ440" s="65"/>
      <c r="FK440" s="65"/>
      <c r="FL440" s="65"/>
      <c r="FM440" s="65"/>
      <c r="FN440" s="65"/>
      <c r="FO440" s="65"/>
      <c r="FP440" s="65"/>
      <c r="FQ440" s="65"/>
      <c r="FR440" s="65"/>
      <c r="FS440" s="65"/>
    </row>
    <row r="441">
      <c r="A441" t="s">
        <v>156</v>
      </c>
      <c r="B441" t="s">
        <v>105</v>
      </c>
      <c r="C441" t="s">
        <v>138</v>
      </c>
      <c r="D441" t="s">
        <v>99</v>
      </c>
      <c r="E441"/>
      <c r="F441" t="str">
        <f>$A441&amp;IF($C441&lt;&gt;"","|"&amp;$C441,"")&amp;IF($D441&lt;&gt;"","|"&amp;$D441,"")&amp;IF($E441&lt;&gt;"","|"&amp;$E441,"")</f>
      </c>
      <c r="G441" s="65" t="n">
        <v>46</v>
      </c>
      <c r="H441" s="65" t="str">
        <f>SUM($CJ441,$CW441)</f>
      </c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 t="n">
        <v>1</v>
      </c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5" t="str">
        <f>ROUND(SUM($CP441,$CV441),0)</f>
      </c>
      <c r="CG441" s="65" t="str">
        <f>ROUND(MAX($CP441,$CV441),0)</f>
      </c>
      <c r="CH441"/>
      <c r="CI441" s="62"/>
      <c r="CJ441" s="65" t="str">
        <f>IF(SUM($CF441)=0,"",IF(SUM($CF441)=SUM($CG441),SUM($CF441),IF(UPPER($CH441)="MAX",$CG441,IF(UPPER($CH441)="CUSTOM",MIN(MAX(ROUND($CF441+$G441*($CI441),0),$CG441),$CF441),$CF441))))</f>
      </c>
      <c r="CK441" s="65" t="str">
        <f>ROUND(SUMIFS($CW441:$FS441,$CW$14:$FS$14,"*DSD*"),0)</f>
      </c>
      <c r="CL441" s="65" t="str">
        <f>MIN_DSD</f>
      </c>
      <c r="CM441" s="65" t="str">
        <f>COUNTIFS($CW$14:$FS$14,"*DSD*",$CW441:$FS441,"&gt;0")</f>
      </c>
      <c r="CN441"/>
      <c r="CO441" s="62"/>
      <c r="CP441" s="65" t="str">
        <f>IF(SUM($CK441)=0,"",IF(OR(SUM($CK441)=SUM($CL441),AND(SUM($CK441)=ROUND(SUM($G441)*(1-SUM($I441)),0),SUM($CQ441)=0)),SUM($CK441),IF(UPPER($CN441)="MAX",$CL441,IF(UPPER($CN441)="CUSTOM",MIN(MAX(ROUND($CK441+$G441*($CO441),0),$CL441),$CK441),$CK441))))</f>
      </c>
      <c r="CQ441" s="65" t="str">
        <f>ROUND(SUMIFS($CW441:$FS441,$CW$14:$FS$14,"*TA*"),0)</f>
      </c>
      <c r="CR441" s="65" t="str">
        <f>MIN_TA</f>
      </c>
      <c r="CS441" s="65" t="str">
        <f>COUNTIFS($CW$14:$FS$14,"*TA*",$CW441:$FS441,"&gt;0")</f>
      </c>
      <c r="CT441"/>
      <c r="CU441" s="62"/>
      <c r="CV441" s="65" t="str">
        <f>IF(SUM($CQ441)=0,"",IF(OR(SUM($CQ441)=SUM($CR441),AND(SUM($CQ441)=ROUND(SUM($G441)*(1-SUM($I441)),0),SUM($CK441)=0)),SUM($CQ441),IF(UPPER($CT441)="MAX",$CR441,IF(UPPER($CT441)="CUSTOM",MIN(MAX(ROUND($CQ441+$G441*($CU441),0),$CR441),$CQ441),$CQ441))))</f>
      </c>
      <c r="CW441" s="65"/>
      <c r="CX441" s="65"/>
      <c r="CY441" s="65"/>
      <c r="CZ441" s="65"/>
      <c r="DA441" s="65"/>
      <c r="DB441" s="65"/>
      <c r="DC441" s="65"/>
      <c r="DD441" s="65"/>
      <c r="DE441" s="65"/>
      <c r="DF441" s="65"/>
      <c r="DG441" s="65"/>
      <c r="DH441" s="65"/>
      <c r="DI441" s="65"/>
      <c r="DJ441" s="65"/>
      <c r="DK441" s="65"/>
      <c r="DL441" s="65"/>
      <c r="DM441" s="65"/>
      <c r="DN441" s="65"/>
      <c r="DO441" s="65"/>
      <c r="DP441" s="65"/>
      <c r="DQ441" s="65"/>
      <c r="DR441" s="65"/>
      <c r="DS441" s="65"/>
      <c r="DT441" s="65"/>
      <c r="DU441" s="65"/>
      <c r="DV441" s="65"/>
      <c r="DW441" s="65"/>
      <c r="DX441" s="65"/>
      <c r="DY441" s="65"/>
      <c r="DZ441" s="65"/>
      <c r="EA441" s="65"/>
      <c r="EB441" s="65"/>
      <c r="EC441" s="65"/>
      <c r="ED441" s="65"/>
      <c r="EE441" s="65"/>
      <c r="EF441" s="65"/>
      <c r="EG441" s="65"/>
      <c r="EH441" s="65"/>
      <c r="EI441" s="65"/>
      <c r="EJ441" s="65"/>
      <c r="EK441" s="65"/>
      <c r="EL441" s="65"/>
      <c r="EM441" s="65"/>
      <c r="EN441" s="65"/>
      <c r="EO441" s="65"/>
      <c r="EP441" s="65"/>
      <c r="EQ441" s="65"/>
      <c r="ER441" s="65"/>
      <c r="ES441" s="65"/>
      <c r="ET441" s="65"/>
      <c r="EU441" s="65"/>
      <c r="EV441" s="65"/>
      <c r="EW441" s="65"/>
      <c r="EX441" s="65"/>
      <c r="EY441" s="65"/>
      <c r="EZ441" s="65"/>
      <c r="FA441" s="65"/>
      <c r="FB441" s="65"/>
      <c r="FC441" s="65"/>
      <c r="FD441" s="65"/>
      <c r="FE441" s="65"/>
      <c r="FF441" s="65"/>
      <c r="FG441" s="65"/>
      <c r="FH441" s="65"/>
      <c r="FI441" s="65"/>
      <c r="FJ441" s="65"/>
      <c r="FK441" s="65"/>
      <c r="FL441" s="65"/>
      <c r="FM441" s="65"/>
      <c r="FN441" s="65"/>
      <c r="FO441" s="65"/>
      <c r="FP441" s="65"/>
      <c r="FQ441" s="65"/>
      <c r="FR441" s="65"/>
      <c r="FS441" s="65"/>
    </row>
    <row r="442">
      <c r="A442" t="s">
        <v>156</v>
      </c>
      <c r="B442" t="s">
        <v>105</v>
      </c>
      <c r="C442" t="s">
        <v>138</v>
      </c>
      <c r="D442" t="s">
        <v>100</v>
      </c>
      <c r="E442"/>
      <c r="F442" t="str">
        <f>$A442&amp;IF($C442&lt;&gt;"","|"&amp;$C442,"")&amp;IF($D442&lt;&gt;"","|"&amp;$D442,"")&amp;IF($E442&lt;&gt;"","|"&amp;$E442,"")</f>
      </c>
      <c r="G442" s="65" t="n">
        <v>10</v>
      </c>
      <c r="H442" s="65" t="str">
        <f>SUM($CJ442,$CW442)</f>
      </c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 t="n">
        <v>1</v>
      </c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5" t="str">
        <f>ROUND(SUM($CP442,$CV442),0)</f>
      </c>
      <c r="CG442" s="65" t="str">
        <f>ROUND(MAX($CP442,$CV442),0)</f>
      </c>
      <c r="CH442"/>
      <c r="CI442" s="62"/>
      <c r="CJ442" s="65" t="str">
        <f>IF(SUM($CF442)=0,"",IF(SUM($CF442)=SUM($CG442),SUM($CF442),IF(UPPER($CH442)="MAX",$CG442,IF(UPPER($CH442)="CUSTOM",MIN(MAX(ROUND($CF442+$G442*($CI442),0),$CG442),$CF442),$CF442))))</f>
      </c>
      <c r="CK442" s="65" t="str">
        <f>ROUND(SUMIFS($CW442:$FS442,$CW$14:$FS$14,"*DSD*"),0)</f>
      </c>
      <c r="CL442" s="65" t="str">
        <f>MIN_DSD</f>
      </c>
      <c r="CM442" s="65" t="str">
        <f>COUNTIFS($CW$14:$FS$14,"*DSD*",$CW442:$FS442,"&gt;0")</f>
      </c>
      <c r="CN442"/>
      <c r="CO442" s="62"/>
      <c r="CP442" s="65" t="str">
        <f>IF(SUM($CK442)=0,"",IF(OR(SUM($CK442)=SUM($CL442),AND(SUM($CK442)=ROUND(SUM($G442)*(1-SUM($I442)),0),SUM($CQ442)=0)),SUM($CK442),IF(UPPER($CN442)="MAX",$CL442,IF(UPPER($CN442)="CUSTOM",MIN(MAX(ROUND($CK442+$G442*($CO442),0),$CL442),$CK442),$CK442))))</f>
      </c>
      <c r="CQ442" s="65" t="str">
        <f>ROUND(SUMIFS($CW442:$FS442,$CW$14:$FS$14,"*TA*"),0)</f>
      </c>
      <c r="CR442" s="65" t="str">
        <f>MIN_TA</f>
      </c>
      <c r="CS442" s="65" t="str">
        <f>COUNTIFS($CW$14:$FS$14,"*TA*",$CW442:$FS442,"&gt;0")</f>
      </c>
      <c r="CT442"/>
      <c r="CU442" s="62"/>
      <c r="CV442" s="65" t="str">
        <f>IF(SUM($CQ442)=0,"",IF(OR(SUM($CQ442)=SUM($CR442),AND(SUM($CQ442)=ROUND(SUM($G442)*(1-SUM($I442)),0),SUM($CK442)=0)),SUM($CQ442),IF(UPPER($CT442)="MAX",$CR442,IF(UPPER($CT442)="CUSTOM",MIN(MAX(ROUND($CQ442+$G442*($CU442),0),$CR442),$CQ442),$CQ442))))</f>
      </c>
      <c r="CW442" s="65"/>
      <c r="CX442" s="65"/>
      <c r="CY442" s="65"/>
      <c r="CZ442" s="65"/>
      <c r="DA442" s="65"/>
      <c r="DB442" s="65"/>
      <c r="DC442" s="65"/>
      <c r="DD442" s="65"/>
      <c r="DE442" s="65"/>
      <c r="DF442" s="65"/>
      <c r="DG442" s="65"/>
      <c r="DH442" s="65"/>
      <c r="DI442" s="65"/>
      <c r="DJ442" s="65"/>
      <c r="DK442" s="65"/>
      <c r="DL442" s="65"/>
      <c r="DM442" s="65"/>
      <c r="DN442" s="65"/>
      <c r="DO442" s="65"/>
      <c r="DP442" s="65"/>
      <c r="DQ442" s="65"/>
      <c r="DR442" s="65"/>
      <c r="DS442" s="65"/>
      <c r="DT442" s="65"/>
      <c r="DU442" s="65"/>
      <c r="DV442" s="65"/>
      <c r="DW442" s="65"/>
      <c r="DX442" s="65"/>
      <c r="DY442" s="65"/>
      <c r="DZ442" s="65"/>
      <c r="EA442" s="65"/>
      <c r="EB442" s="65"/>
      <c r="EC442" s="65"/>
      <c r="ED442" s="65"/>
      <c r="EE442" s="65"/>
      <c r="EF442" s="65"/>
      <c r="EG442" s="65"/>
      <c r="EH442" s="65"/>
      <c r="EI442" s="65"/>
      <c r="EJ442" s="65"/>
      <c r="EK442" s="65"/>
      <c r="EL442" s="65"/>
      <c r="EM442" s="65"/>
      <c r="EN442" s="65"/>
      <c r="EO442" s="65"/>
      <c r="EP442" s="65"/>
      <c r="EQ442" s="65"/>
      <c r="ER442" s="65"/>
      <c r="ES442" s="65"/>
      <c r="ET442" s="65"/>
      <c r="EU442" s="65"/>
      <c r="EV442" s="65"/>
      <c r="EW442" s="65"/>
      <c r="EX442" s="65"/>
      <c r="EY442" s="65"/>
      <c r="EZ442" s="65"/>
      <c r="FA442" s="65"/>
      <c r="FB442" s="65"/>
      <c r="FC442" s="65"/>
      <c r="FD442" s="65"/>
      <c r="FE442" s="65"/>
      <c r="FF442" s="65"/>
      <c r="FG442" s="65"/>
      <c r="FH442" s="65"/>
      <c r="FI442" s="65"/>
      <c r="FJ442" s="65"/>
      <c r="FK442" s="65"/>
      <c r="FL442" s="65"/>
      <c r="FM442" s="65"/>
      <c r="FN442" s="65"/>
      <c r="FO442" s="65"/>
      <c r="FP442" s="65"/>
      <c r="FQ442" s="65"/>
      <c r="FR442" s="65"/>
      <c r="FS442" s="65"/>
    </row>
    <row r="443">
      <c r="A443" t="s">
        <v>156</v>
      </c>
      <c r="B443" t="s">
        <v>105</v>
      </c>
      <c r="C443" t="s">
        <v>103</v>
      </c>
      <c r="D443" t="s">
        <v>99</v>
      </c>
      <c r="E443"/>
      <c r="F443" t="str">
        <f>$A443&amp;IF($C443&lt;&gt;"","|"&amp;$C443,"")&amp;IF($D443&lt;&gt;"","|"&amp;$D443,"")&amp;IF($E443&lt;&gt;"","|"&amp;$E443,"")</f>
      </c>
      <c r="G443" s="65" t="n">
        <v>390</v>
      </c>
      <c r="H443" s="65" t="str">
        <f>SUM($CJ443,$CW443)</f>
      </c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 t="n">
        <v>1</v>
      </c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5" t="str">
        <f>ROUND(SUM($CP443,$CV443),0)</f>
      </c>
      <c r="CG443" s="65" t="str">
        <f>ROUND(MAX($CP443,$CV443),0)</f>
      </c>
      <c r="CH443"/>
      <c r="CI443" s="62"/>
      <c r="CJ443" s="65" t="str">
        <f>IF(SUM($CF443)=0,"",IF(SUM($CF443)=SUM($CG443),SUM($CF443),IF(UPPER($CH443)="MAX",$CG443,IF(UPPER($CH443)="CUSTOM",MIN(MAX(ROUND($CF443+$G443*($CI443),0),$CG443),$CF443),$CF443))))</f>
      </c>
      <c r="CK443" s="65" t="str">
        <f>ROUND(SUMIFS($CW443:$FS443,$CW$14:$FS$14,"*DSD*"),0)</f>
      </c>
      <c r="CL443" s="65" t="str">
        <f>MIN_DSD</f>
      </c>
      <c r="CM443" s="65" t="str">
        <f>COUNTIFS($CW$14:$FS$14,"*DSD*",$CW443:$FS443,"&gt;0")</f>
      </c>
      <c r="CN443"/>
      <c r="CO443" s="62"/>
      <c r="CP443" s="65" t="str">
        <f>IF(SUM($CK443)=0,"",IF(OR(SUM($CK443)=SUM($CL443),AND(SUM($CK443)=ROUND(SUM($G443)*(1-SUM($I443)),0),SUM($CQ443)=0)),SUM($CK443),IF(UPPER($CN443)="MAX",$CL443,IF(UPPER($CN443)="CUSTOM",MIN(MAX(ROUND($CK443+$G443*($CO443),0),$CL443),$CK443),$CK443))))</f>
      </c>
      <c r="CQ443" s="65" t="str">
        <f>ROUND(SUMIFS($CW443:$FS443,$CW$14:$FS$14,"*TA*"),0)</f>
      </c>
      <c r="CR443" s="65" t="str">
        <f>MIN_TA</f>
      </c>
      <c r="CS443" s="65" t="str">
        <f>COUNTIFS($CW$14:$FS$14,"*TA*",$CW443:$FS443,"&gt;0")</f>
      </c>
      <c r="CT443"/>
      <c r="CU443" s="62"/>
      <c r="CV443" s="65" t="str">
        <f>IF(SUM($CQ443)=0,"",IF(OR(SUM($CQ443)=SUM($CR443),AND(SUM($CQ443)=ROUND(SUM($G443)*(1-SUM($I443)),0),SUM($CK443)=0)),SUM($CQ443),IF(UPPER($CT443)="MAX",$CR443,IF(UPPER($CT443)="CUSTOM",MIN(MAX(ROUND($CQ443+$G443*($CU443),0),$CR443),$CQ443),$CQ443))))</f>
      </c>
      <c r="CW443" s="65"/>
      <c r="CX443" s="65"/>
      <c r="CY443" s="65"/>
      <c r="CZ443" s="65"/>
      <c r="DA443" s="65"/>
      <c r="DB443" s="65"/>
      <c r="DC443" s="65"/>
      <c r="DD443" s="65"/>
      <c r="DE443" s="65"/>
      <c r="DF443" s="65"/>
      <c r="DG443" s="65"/>
      <c r="DH443" s="65"/>
      <c r="DI443" s="65"/>
      <c r="DJ443" s="65"/>
      <c r="DK443" s="65"/>
      <c r="DL443" s="65"/>
      <c r="DM443" s="65"/>
      <c r="DN443" s="65"/>
      <c r="DO443" s="65"/>
      <c r="DP443" s="65"/>
      <c r="DQ443" s="65"/>
      <c r="DR443" s="65"/>
      <c r="DS443" s="65"/>
      <c r="DT443" s="65"/>
      <c r="DU443" s="65"/>
      <c r="DV443" s="65"/>
      <c r="DW443" s="65"/>
      <c r="DX443" s="65"/>
      <c r="DY443" s="65"/>
      <c r="DZ443" s="65"/>
      <c r="EA443" s="65"/>
      <c r="EB443" s="65"/>
      <c r="EC443" s="65"/>
      <c r="ED443" s="65"/>
      <c r="EE443" s="65"/>
      <c r="EF443" s="65"/>
      <c r="EG443" s="65"/>
      <c r="EH443" s="65"/>
      <c r="EI443" s="65"/>
      <c r="EJ443" s="65"/>
      <c r="EK443" s="65"/>
      <c r="EL443" s="65"/>
      <c r="EM443" s="65"/>
      <c r="EN443" s="65"/>
      <c r="EO443" s="65"/>
      <c r="EP443" s="65"/>
      <c r="EQ443" s="65"/>
      <c r="ER443" s="65"/>
      <c r="ES443" s="65"/>
      <c r="ET443" s="65"/>
      <c r="EU443" s="65"/>
      <c r="EV443" s="65"/>
      <c r="EW443" s="65"/>
      <c r="EX443" s="65"/>
      <c r="EY443" s="65"/>
      <c r="EZ443" s="65"/>
      <c r="FA443" s="65"/>
      <c r="FB443" s="65"/>
      <c r="FC443" s="65"/>
      <c r="FD443" s="65"/>
      <c r="FE443" s="65"/>
      <c r="FF443" s="65"/>
      <c r="FG443" s="65"/>
      <c r="FH443" s="65"/>
      <c r="FI443" s="65"/>
      <c r="FJ443" s="65"/>
      <c r="FK443" s="65"/>
      <c r="FL443" s="65"/>
      <c r="FM443" s="65"/>
      <c r="FN443" s="65"/>
      <c r="FO443" s="65"/>
      <c r="FP443" s="65"/>
      <c r="FQ443" s="65"/>
      <c r="FR443" s="65"/>
      <c r="FS443" s="65"/>
    </row>
    <row r="444">
      <c r="A444" t="s">
        <v>156</v>
      </c>
      <c r="B444" t="s">
        <v>105</v>
      </c>
      <c r="C444" t="s">
        <v>103</v>
      </c>
      <c r="D444" t="s">
        <v>100</v>
      </c>
      <c r="E444"/>
      <c r="F444" t="str">
        <f>$A444&amp;IF($C444&lt;&gt;"","|"&amp;$C444,"")&amp;IF($D444&lt;&gt;"","|"&amp;$D444,"")&amp;IF($E444&lt;&gt;"","|"&amp;$E444,"")</f>
      </c>
      <c r="G444" s="65" t="n">
        <v>626</v>
      </c>
      <c r="H444" s="65" t="str">
        <f>SUM($CJ444,$CW444)</f>
      </c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 t="n">
        <v>1</v>
      </c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5" t="str">
        <f>ROUND(SUM($CP444,$CV444),0)</f>
      </c>
      <c r="CG444" s="65" t="str">
        <f>ROUND(MAX($CP444,$CV444),0)</f>
      </c>
      <c r="CH444"/>
      <c r="CI444" s="62"/>
      <c r="CJ444" s="65" t="str">
        <f>IF(SUM($CF444)=0,"",IF(SUM($CF444)=SUM($CG444),SUM($CF444),IF(UPPER($CH444)="MAX",$CG444,IF(UPPER($CH444)="CUSTOM",MIN(MAX(ROUND($CF444+$G444*($CI444),0),$CG444),$CF444),$CF444))))</f>
      </c>
      <c r="CK444" s="65" t="str">
        <f>ROUND(SUMIFS($CW444:$FS444,$CW$14:$FS$14,"*DSD*"),0)</f>
      </c>
      <c r="CL444" s="65" t="str">
        <f>MIN_DSD</f>
      </c>
      <c r="CM444" s="65" t="str">
        <f>COUNTIFS($CW$14:$FS$14,"*DSD*",$CW444:$FS444,"&gt;0")</f>
      </c>
      <c r="CN444"/>
      <c r="CO444" s="62"/>
      <c r="CP444" s="65" t="str">
        <f>IF(SUM($CK444)=0,"",IF(OR(SUM($CK444)=SUM($CL444),AND(SUM($CK444)=ROUND(SUM($G444)*(1-SUM($I444)),0),SUM($CQ444)=0)),SUM($CK444),IF(UPPER($CN444)="MAX",$CL444,IF(UPPER($CN444)="CUSTOM",MIN(MAX(ROUND($CK444+$G444*($CO444),0),$CL444),$CK444),$CK444))))</f>
      </c>
      <c r="CQ444" s="65" t="str">
        <f>ROUND(SUMIFS($CW444:$FS444,$CW$14:$FS$14,"*TA*"),0)</f>
      </c>
      <c r="CR444" s="65" t="str">
        <f>MIN_TA</f>
      </c>
      <c r="CS444" s="65" t="str">
        <f>COUNTIFS($CW$14:$FS$14,"*TA*",$CW444:$FS444,"&gt;0")</f>
      </c>
      <c r="CT444"/>
      <c r="CU444" s="62"/>
      <c r="CV444" s="65" t="str">
        <f>IF(SUM($CQ444)=0,"",IF(OR(SUM($CQ444)=SUM($CR444),AND(SUM($CQ444)=ROUND(SUM($G444)*(1-SUM($I444)),0),SUM($CK444)=0)),SUM($CQ444),IF(UPPER($CT444)="MAX",$CR444,IF(UPPER($CT444)="CUSTOM",MIN(MAX(ROUND($CQ444+$G444*($CU444),0),$CR444),$CQ444),$CQ444))))</f>
      </c>
      <c r="CW444" s="65"/>
      <c r="CX444" s="65"/>
      <c r="CY444" s="65"/>
      <c r="CZ444" s="65"/>
      <c r="DA444" s="65"/>
      <c r="DB444" s="65"/>
      <c r="DC444" s="65"/>
      <c r="DD444" s="65"/>
      <c r="DE444" s="65"/>
      <c r="DF444" s="65"/>
      <c r="DG444" s="65"/>
      <c r="DH444" s="65"/>
      <c r="DI444" s="65"/>
      <c r="DJ444" s="65"/>
      <c r="DK444" s="65"/>
      <c r="DL444" s="65"/>
      <c r="DM444" s="65"/>
      <c r="DN444" s="65"/>
      <c r="DO444" s="65"/>
      <c r="DP444" s="65"/>
      <c r="DQ444" s="65"/>
      <c r="DR444" s="65"/>
      <c r="DS444" s="65"/>
      <c r="DT444" s="65"/>
      <c r="DU444" s="65"/>
      <c r="DV444" s="65"/>
      <c r="DW444" s="65"/>
      <c r="DX444" s="65"/>
      <c r="DY444" s="65"/>
      <c r="DZ444" s="65"/>
      <c r="EA444" s="65"/>
      <c r="EB444" s="65"/>
      <c r="EC444" s="65"/>
      <c r="ED444" s="65"/>
      <c r="EE444" s="65"/>
      <c r="EF444" s="65"/>
      <c r="EG444" s="65"/>
      <c r="EH444" s="65"/>
      <c r="EI444" s="65"/>
      <c r="EJ444" s="65"/>
      <c r="EK444" s="65"/>
      <c r="EL444" s="65"/>
      <c r="EM444" s="65"/>
      <c r="EN444" s="65"/>
      <c r="EO444" s="65"/>
      <c r="EP444" s="65"/>
      <c r="EQ444" s="65"/>
      <c r="ER444" s="65"/>
      <c r="ES444" s="65"/>
      <c r="ET444" s="65"/>
      <c r="EU444" s="65"/>
      <c r="EV444" s="65"/>
      <c r="EW444" s="65"/>
      <c r="EX444" s="65"/>
      <c r="EY444" s="65"/>
      <c r="EZ444" s="65"/>
      <c r="FA444" s="65"/>
      <c r="FB444" s="65"/>
      <c r="FC444" s="65"/>
      <c r="FD444" s="65"/>
      <c r="FE444" s="65"/>
      <c r="FF444" s="65"/>
      <c r="FG444" s="65"/>
      <c r="FH444" s="65"/>
      <c r="FI444" s="65"/>
      <c r="FJ444" s="65"/>
      <c r="FK444" s="65"/>
      <c r="FL444" s="65"/>
      <c r="FM444" s="65"/>
      <c r="FN444" s="65"/>
      <c r="FO444" s="65"/>
      <c r="FP444" s="65"/>
      <c r="FQ444" s="65"/>
      <c r="FR444" s="65"/>
      <c r="FS444" s="65"/>
    </row>
    <row r="445">
      <c r="A445" t="s">
        <v>156</v>
      </c>
      <c r="B445" t="s">
        <v>105</v>
      </c>
      <c r="C445" t="s">
        <v>139</v>
      </c>
      <c r="D445" t="s">
        <v>99</v>
      </c>
      <c r="E445"/>
      <c r="F445" t="str">
        <f>$A445&amp;IF($C445&lt;&gt;"","|"&amp;$C445,"")&amp;IF($D445&lt;&gt;"","|"&amp;$D445,"")&amp;IF($E445&lt;&gt;"","|"&amp;$E445,"")</f>
      </c>
      <c r="G445" s="65" t="n">
        <v>540</v>
      </c>
      <c r="H445" s="65" t="str">
        <f>SUM($CJ445,$CW445)</f>
      </c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 t="n">
        <v>1</v>
      </c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5" t="str">
        <f>ROUND(SUM($CP445,$CV445),0)</f>
      </c>
      <c r="CG445" s="65" t="str">
        <f>ROUND(MAX($CP445,$CV445),0)</f>
      </c>
      <c r="CH445"/>
      <c r="CI445" s="62"/>
      <c r="CJ445" s="65" t="str">
        <f>IF(SUM($CF445)=0,"",IF(SUM($CF445)=SUM($CG445),SUM($CF445),IF(UPPER($CH445)="MAX",$CG445,IF(UPPER($CH445)="CUSTOM",MIN(MAX(ROUND($CF445+$G445*($CI445),0),$CG445),$CF445),$CF445))))</f>
      </c>
      <c r="CK445" s="65" t="str">
        <f>ROUND(SUMIFS($CW445:$FS445,$CW$14:$FS$14,"*DSD*"),0)</f>
      </c>
      <c r="CL445" s="65" t="str">
        <f>MIN_DSD</f>
      </c>
      <c r="CM445" s="65" t="str">
        <f>COUNTIFS($CW$14:$FS$14,"*DSD*",$CW445:$FS445,"&gt;0")</f>
      </c>
      <c r="CN445"/>
      <c r="CO445" s="62"/>
      <c r="CP445" s="65" t="str">
        <f>IF(SUM($CK445)=0,"",IF(OR(SUM($CK445)=SUM($CL445),AND(SUM($CK445)=ROUND(SUM($G445)*(1-SUM($I445)),0),SUM($CQ445)=0)),SUM($CK445),IF(UPPER($CN445)="MAX",$CL445,IF(UPPER($CN445)="CUSTOM",MIN(MAX(ROUND($CK445+$G445*($CO445),0),$CL445),$CK445),$CK445))))</f>
      </c>
      <c r="CQ445" s="65" t="str">
        <f>ROUND(SUMIFS($CW445:$FS445,$CW$14:$FS$14,"*TA*"),0)</f>
      </c>
      <c r="CR445" s="65" t="str">
        <f>MIN_TA</f>
      </c>
      <c r="CS445" s="65" t="str">
        <f>COUNTIFS($CW$14:$FS$14,"*TA*",$CW445:$FS445,"&gt;0")</f>
      </c>
      <c r="CT445"/>
      <c r="CU445" s="62"/>
      <c r="CV445" s="65" t="str">
        <f>IF(SUM($CQ445)=0,"",IF(OR(SUM($CQ445)=SUM($CR445),AND(SUM($CQ445)=ROUND(SUM($G445)*(1-SUM($I445)),0),SUM($CK445)=0)),SUM($CQ445),IF(UPPER($CT445)="MAX",$CR445,IF(UPPER($CT445)="CUSTOM",MIN(MAX(ROUND($CQ445+$G445*($CU445),0),$CR445),$CQ445),$CQ445))))</f>
      </c>
      <c r="CW445" s="65"/>
      <c r="CX445" s="65"/>
      <c r="CY445" s="65"/>
      <c r="CZ445" s="65"/>
      <c r="DA445" s="65"/>
      <c r="DB445" s="65"/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65"/>
      <c r="DP445" s="65"/>
      <c r="DQ445" s="65"/>
      <c r="DR445" s="65"/>
      <c r="DS445" s="65"/>
      <c r="DT445" s="65"/>
      <c r="DU445" s="65"/>
      <c r="DV445" s="65"/>
      <c r="DW445" s="65"/>
      <c r="DX445" s="65"/>
      <c r="DY445" s="65"/>
      <c r="DZ445" s="65"/>
      <c r="EA445" s="65"/>
      <c r="EB445" s="65"/>
      <c r="EC445" s="65"/>
      <c r="ED445" s="65"/>
      <c r="EE445" s="65"/>
      <c r="EF445" s="65"/>
      <c r="EG445" s="65"/>
      <c r="EH445" s="65"/>
      <c r="EI445" s="65"/>
      <c r="EJ445" s="65"/>
      <c r="EK445" s="65"/>
      <c r="EL445" s="65"/>
      <c r="EM445" s="65"/>
      <c r="EN445" s="65"/>
      <c r="EO445" s="65"/>
      <c r="EP445" s="65"/>
      <c r="EQ445" s="65"/>
      <c r="ER445" s="65"/>
      <c r="ES445" s="65"/>
      <c r="ET445" s="65"/>
      <c r="EU445" s="65"/>
      <c r="EV445" s="65"/>
      <c r="EW445" s="65"/>
      <c r="EX445" s="65"/>
      <c r="EY445" s="65"/>
      <c r="EZ445" s="65"/>
      <c r="FA445" s="65"/>
      <c r="FB445" s="65"/>
      <c r="FC445" s="65"/>
      <c r="FD445" s="65"/>
      <c r="FE445" s="65"/>
      <c r="FF445" s="65"/>
      <c r="FG445" s="65"/>
      <c r="FH445" s="65"/>
      <c r="FI445" s="65"/>
      <c r="FJ445" s="65"/>
      <c r="FK445" s="65"/>
      <c r="FL445" s="65"/>
      <c r="FM445" s="65"/>
      <c r="FN445" s="65"/>
      <c r="FO445" s="65"/>
      <c r="FP445" s="65"/>
      <c r="FQ445" s="65"/>
      <c r="FR445" s="65"/>
      <c r="FS445" s="65"/>
    </row>
    <row r="446">
      <c r="A446" t="s">
        <v>156</v>
      </c>
      <c r="B446" t="s">
        <v>105</v>
      </c>
      <c r="C446" t="s">
        <v>139</v>
      </c>
      <c r="D446" t="s">
        <v>100</v>
      </c>
      <c r="E446"/>
      <c r="F446" t="str">
        <f>$A446&amp;IF($C446&lt;&gt;"","|"&amp;$C446,"")&amp;IF($D446&lt;&gt;"","|"&amp;$D446,"")&amp;IF($E446&lt;&gt;"","|"&amp;$E446,"")</f>
      </c>
      <c r="G446" s="65" t="n">
        <v>54</v>
      </c>
      <c r="H446" s="65" t="str">
        <f>SUM($CJ446,$CW446)</f>
      </c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 t="n">
        <v>1</v>
      </c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5" t="str">
        <f>ROUND(SUM($CP446,$CV446),0)</f>
      </c>
      <c r="CG446" s="65" t="str">
        <f>ROUND(MAX($CP446,$CV446),0)</f>
      </c>
      <c r="CH446"/>
      <c r="CI446" s="62"/>
      <c r="CJ446" s="65" t="str">
        <f>IF(SUM($CF446)=0,"",IF(SUM($CF446)=SUM($CG446),SUM($CF446),IF(UPPER($CH446)="MAX",$CG446,IF(UPPER($CH446)="CUSTOM",MIN(MAX(ROUND($CF446+$G446*($CI446),0),$CG446),$CF446),$CF446))))</f>
      </c>
      <c r="CK446" s="65" t="str">
        <f>ROUND(SUMIFS($CW446:$FS446,$CW$14:$FS$14,"*DSD*"),0)</f>
      </c>
      <c r="CL446" s="65" t="str">
        <f>MIN_DSD</f>
      </c>
      <c r="CM446" s="65" t="str">
        <f>COUNTIFS($CW$14:$FS$14,"*DSD*",$CW446:$FS446,"&gt;0")</f>
      </c>
      <c r="CN446"/>
      <c r="CO446" s="62"/>
      <c r="CP446" s="65" t="str">
        <f>IF(SUM($CK446)=0,"",IF(OR(SUM($CK446)=SUM($CL446),AND(SUM($CK446)=ROUND(SUM($G446)*(1-SUM($I446)),0),SUM($CQ446)=0)),SUM($CK446),IF(UPPER($CN446)="MAX",$CL446,IF(UPPER($CN446)="CUSTOM",MIN(MAX(ROUND($CK446+$G446*($CO446),0),$CL446),$CK446),$CK446))))</f>
      </c>
      <c r="CQ446" s="65" t="str">
        <f>ROUND(SUMIFS($CW446:$FS446,$CW$14:$FS$14,"*TA*"),0)</f>
      </c>
      <c r="CR446" s="65" t="str">
        <f>MIN_TA</f>
      </c>
      <c r="CS446" s="65" t="str">
        <f>COUNTIFS($CW$14:$FS$14,"*TA*",$CW446:$FS446,"&gt;0")</f>
      </c>
      <c r="CT446"/>
      <c r="CU446" s="62"/>
      <c r="CV446" s="65" t="str">
        <f>IF(SUM($CQ446)=0,"",IF(OR(SUM($CQ446)=SUM($CR446),AND(SUM($CQ446)=ROUND(SUM($G446)*(1-SUM($I446)),0),SUM($CK446)=0)),SUM($CQ446),IF(UPPER($CT446)="MAX",$CR446,IF(UPPER($CT446)="CUSTOM",MIN(MAX(ROUND($CQ446+$G446*($CU446),0),$CR446),$CQ446),$CQ446))))</f>
      </c>
      <c r="CW446" s="65"/>
      <c r="CX446" s="65"/>
      <c r="CY446" s="65"/>
      <c r="CZ446" s="65"/>
      <c r="DA446" s="65"/>
      <c r="DB446" s="65"/>
      <c r="DC446" s="65"/>
      <c r="DD446" s="65"/>
      <c r="DE446" s="65"/>
      <c r="DF446" s="65"/>
      <c r="DG446" s="65"/>
      <c r="DH446" s="65"/>
      <c r="DI446" s="65"/>
      <c r="DJ446" s="65"/>
      <c r="DK446" s="65"/>
      <c r="DL446" s="65"/>
      <c r="DM446" s="65"/>
      <c r="DN446" s="65"/>
      <c r="DO446" s="65"/>
      <c r="DP446" s="65"/>
      <c r="DQ446" s="65"/>
      <c r="DR446" s="65"/>
      <c r="DS446" s="65"/>
      <c r="DT446" s="65"/>
      <c r="DU446" s="65"/>
      <c r="DV446" s="65"/>
      <c r="DW446" s="65"/>
      <c r="DX446" s="65"/>
      <c r="DY446" s="65"/>
      <c r="DZ446" s="65"/>
      <c r="EA446" s="65"/>
      <c r="EB446" s="65"/>
      <c r="EC446" s="65"/>
      <c r="ED446" s="65"/>
      <c r="EE446" s="65"/>
      <c r="EF446" s="65"/>
      <c r="EG446" s="65"/>
      <c r="EH446" s="65"/>
      <c r="EI446" s="65"/>
      <c r="EJ446" s="65"/>
      <c r="EK446" s="65"/>
      <c r="EL446" s="65"/>
      <c r="EM446" s="65"/>
      <c r="EN446" s="65"/>
      <c r="EO446" s="65"/>
      <c r="EP446" s="65"/>
      <c r="EQ446" s="65"/>
      <c r="ER446" s="65"/>
      <c r="ES446" s="65"/>
      <c r="ET446" s="65"/>
      <c r="EU446" s="65"/>
      <c r="EV446" s="65"/>
      <c r="EW446" s="65"/>
      <c r="EX446" s="65"/>
      <c r="EY446" s="65"/>
      <c r="EZ446" s="65"/>
      <c r="FA446" s="65"/>
      <c r="FB446" s="65"/>
      <c r="FC446" s="65"/>
      <c r="FD446" s="65"/>
      <c r="FE446" s="65"/>
      <c r="FF446" s="65"/>
      <c r="FG446" s="65"/>
      <c r="FH446" s="65"/>
      <c r="FI446" s="65"/>
      <c r="FJ446" s="65"/>
      <c r="FK446" s="65"/>
      <c r="FL446" s="65"/>
      <c r="FM446" s="65"/>
      <c r="FN446" s="65"/>
      <c r="FO446" s="65"/>
      <c r="FP446" s="65"/>
      <c r="FQ446" s="65"/>
      <c r="FR446" s="65"/>
      <c r="FS446" s="65"/>
    </row>
    <row r="447">
      <c r="A447" t="s">
        <v>156</v>
      </c>
      <c r="B447" t="s">
        <v>105</v>
      </c>
      <c r="C447" t="s">
        <v>140</v>
      </c>
      <c r="D447" t="s">
        <v>99</v>
      </c>
      <c r="E447"/>
      <c r="F447" t="str">
        <f>$A447&amp;IF($C447&lt;&gt;"","|"&amp;$C447,"")&amp;IF($D447&lt;&gt;"","|"&amp;$D447,"")&amp;IF($E447&lt;&gt;"","|"&amp;$E447,"")</f>
      </c>
      <c r="G447" s="65" t="n">
        <v>252</v>
      </c>
      <c r="H447" s="65" t="str">
        <f>SUM($CJ447,$CW447)</f>
      </c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 t="n">
        <v>1</v>
      </c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5" t="str">
        <f>ROUND(SUM($CP447,$CV447),0)</f>
      </c>
      <c r="CG447" s="65" t="str">
        <f>ROUND(MAX($CP447,$CV447),0)</f>
      </c>
      <c r="CH447"/>
      <c r="CI447" s="62"/>
      <c r="CJ447" s="65" t="str">
        <f>IF(SUM($CF447)=0,"",IF(SUM($CF447)=SUM($CG447),SUM($CF447),IF(UPPER($CH447)="MAX",$CG447,IF(UPPER($CH447)="CUSTOM",MIN(MAX(ROUND($CF447+$G447*($CI447),0),$CG447),$CF447),$CF447))))</f>
      </c>
      <c r="CK447" s="65" t="str">
        <f>ROUND(SUMIFS($CW447:$FS447,$CW$14:$FS$14,"*DSD*"),0)</f>
      </c>
      <c r="CL447" s="65" t="str">
        <f>MIN_DSD</f>
      </c>
      <c r="CM447" s="65" t="str">
        <f>COUNTIFS($CW$14:$FS$14,"*DSD*",$CW447:$FS447,"&gt;0")</f>
      </c>
      <c r="CN447"/>
      <c r="CO447" s="62"/>
      <c r="CP447" s="65" t="str">
        <f>IF(SUM($CK447)=0,"",IF(OR(SUM($CK447)=SUM($CL447),AND(SUM($CK447)=ROUND(SUM($G447)*(1-SUM($I447)),0),SUM($CQ447)=0)),SUM($CK447),IF(UPPER($CN447)="MAX",$CL447,IF(UPPER($CN447)="CUSTOM",MIN(MAX(ROUND($CK447+$G447*($CO447),0),$CL447),$CK447),$CK447))))</f>
      </c>
      <c r="CQ447" s="65" t="str">
        <f>ROUND(SUMIFS($CW447:$FS447,$CW$14:$FS$14,"*TA*"),0)</f>
      </c>
      <c r="CR447" s="65" t="str">
        <f>MIN_TA</f>
      </c>
      <c r="CS447" s="65" t="str">
        <f>COUNTIFS($CW$14:$FS$14,"*TA*",$CW447:$FS447,"&gt;0")</f>
      </c>
      <c r="CT447"/>
      <c r="CU447" s="62"/>
      <c r="CV447" s="65" t="str">
        <f>IF(SUM($CQ447)=0,"",IF(OR(SUM($CQ447)=SUM($CR447),AND(SUM($CQ447)=ROUND(SUM($G447)*(1-SUM($I447)),0),SUM($CK447)=0)),SUM($CQ447),IF(UPPER($CT447)="MAX",$CR447,IF(UPPER($CT447)="CUSTOM",MIN(MAX(ROUND($CQ447+$G447*($CU447),0),$CR447),$CQ447),$CQ447))))</f>
      </c>
      <c r="CW447" s="65"/>
      <c r="CX447" s="65"/>
      <c r="CY447" s="65"/>
      <c r="CZ447" s="65"/>
      <c r="DA447" s="65"/>
      <c r="DB447" s="65"/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65"/>
      <c r="DP447" s="65"/>
      <c r="DQ447" s="65"/>
      <c r="DR447" s="65"/>
      <c r="DS447" s="65"/>
      <c r="DT447" s="65"/>
      <c r="DU447" s="65"/>
      <c r="DV447" s="65"/>
      <c r="DW447" s="65"/>
      <c r="DX447" s="65"/>
      <c r="DY447" s="65"/>
      <c r="DZ447" s="65"/>
      <c r="EA447" s="65"/>
      <c r="EB447" s="65"/>
      <c r="EC447" s="65"/>
      <c r="ED447" s="65"/>
      <c r="EE447" s="65"/>
      <c r="EF447" s="65"/>
      <c r="EG447" s="65"/>
      <c r="EH447" s="65"/>
      <c r="EI447" s="65"/>
      <c r="EJ447" s="65"/>
      <c r="EK447" s="65"/>
      <c r="EL447" s="65"/>
      <c r="EM447" s="65"/>
      <c r="EN447" s="65"/>
      <c r="EO447" s="65"/>
      <c r="EP447" s="65"/>
      <c r="EQ447" s="65"/>
      <c r="ER447" s="65"/>
      <c r="ES447" s="65"/>
      <c r="ET447" s="65"/>
      <c r="EU447" s="65"/>
      <c r="EV447" s="65"/>
      <c r="EW447" s="65"/>
      <c r="EX447" s="65"/>
      <c r="EY447" s="65"/>
      <c r="EZ447" s="65"/>
      <c r="FA447" s="65"/>
      <c r="FB447" s="65"/>
      <c r="FC447" s="65"/>
      <c r="FD447" s="65"/>
      <c r="FE447" s="65"/>
      <c r="FF447" s="65"/>
      <c r="FG447" s="65"/>
      <c r="FH447" s="65"/>
      <c r="FI447" s="65"/>
      <c r="FJ447" s="65"/>
      <c r="FK447" s="65"/>
      <c r="FL447" s="65"/>
      <c r="FM447" s="65"/>
      <c r="FN447" s="65"/>
      <c r="FO447" s="65"/>
      <c r="FP447" s="65"/>
      <c r="FQ447" s="65"/>
      <c r="FR447" s="65"/>
      <c r="FS447" s="65"/>
    </row>
    <row r="448">
      <c r="A448" t="s">
        <v>156</v>
      </c>
      <c r="B448" t="s">
        <v>105</v>
      </c>
      <c r="C448" t="s">
        <v>140</v>
      </c>
      <c r="D448" t="s">
        <v>100</v>
      </c>
      <c r="E448"/>
      <c r="F448" t="str">
        <f>$A448&amp;IF($C448&lt;&gt;"","|"&amp;$C448,"")&amp;IF($D448&lt;&gt;"","|"&amp;$D448,"")&amp;IF($E448&lt;&gt;"","|"&amp;$E448,"")</f>
      </c>
      <c r="G448" s="65" t="n">
        <v>39</v>
      </c>
      <c r="H448" s="65" t="str">
        <f>SUM($CJ448,$CW448)</f>
      </c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 t="n">
        <v>1</v>
      </c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5" t="str">
        <f>ROUND(SUM($CP448,$CV448),0)</f>
      </c>
      <c r="CG448" s="65" t="str">
        <f>ROUND(MAX($CP448,$CV448),0)</f>
      </c>
      <c r="CH448"/>
      <c r="CI448" s="62"/>
      <c r="CJ448" s="65" t="str">
        <f>IF(SUM($CF448)=0,"",IF(SUM($CF448)=SUM($CG448),SUM($CF448),IF(UPPER($CH448)="MAX",$CG448,IF(UPPER($CH448)="CUSTOM",MIN(MAX(ROUND($CF448+$G448*($CI448),0),$CG448),$CF448),$CF448))))</f>
      </c>
      <c r="CK448" s="65" t="str">
        <f>ROUND(SUMIFS($CW448:$FS448,$CW$14:$FS$14,"*DSD*"),0)</f>
      </c>
      <c r="CL448" s="65" t="str">
        <f>MIN_DSD</f>
      </c>
      <c r="CM448" s="65" t="str">
        <f>COUNTIFS($CW$14:$FS$14,"*DSD*",$CW448:$FS448,"&gt;0")</f>
      </c>
      <c r="CN448"/>
      <c r="CO448" s="62"/>
      <c r="CP448" s="65" t="str">
        <f>IF(SUM($CK448)=0,"",IF(OR(SUM($CK448)=SUM($CL448),AND(SUM($CK448)=ROUND(SUM($G448)*(1-SUM($I448)),0),SUM($CQ448)=0)),SUM($CK448),IF(UPPER($CN448)="MAX",$CL448,IF(UPPER($CN448)="CUSTOM",MIN(MAX(ROUND($CK448+$G448*($CO448),0),$CL448),$CK448),$CK448))))</f>
      </c>
      <c r="CQ448" s="65" t="str">
        <f>ROUND(SUMIFS($CW448:$FS448,$CW$14:$FS$14,"*TA*"),0)</f>
      </c>
      <c r="CR448" s="65" t="str">
        <f>MIN_TA</f>
      </c>
      <c r="CS448" s="65" t="str">
        <f>COUNTIFS($CW$14:$FS$14,"*TA*",$CW448:$FS448,"&gt;0")</f>
      </c>
      <c r="CT448"/>
      <c r="CU448" s="62"/>
      <c r="CV448" s="65" t="str">
        <f>IF(SUM($CQ448)=0,"",IF(OR(SUM($CQ448)=SUM($CR448),AND(SUM($CQ448)=ROUND(SUM($G448)*(1-SUM($I448)),0),SUM($CK448)=0)),SUM($CQ448),IF(UPPER($CT448)="MAX",$CR448,IF(UPPER($CT448)="CUSTOM",MIN(MAX(ROUND($CQ448+$G448*($CU448),0),$CR448),$CQ448),$CQ448))))</f>
      </c>
      <c r="CW448" s="65"/>
      <c r="CX448" s="65"/>
      <c r="CY448" s="65"/>
      <c r="CZ448" s="65"/>
      <c r="DA448" s="65"/>
      <c r="DB448" s="65"/>
      <c r="DC448" s="65"/>
      <c r="DD448" s="65"/>
      <c r="DE448" s="65"/>
      <c r="DF448" s="65"/>
      <c r="DG448" s="65"/>
      <c r="DH448" s="65"/>
      <c r="DI448" s="65"/>
      <c r="DJ448" s="65"/>
      <c r="DK448" s="65"/>
      <c r="DL448" s="65"/>
      <c r="DM448" s="65"/>
      <c r="DN448" s="65"/>
      <c r="DO448" s="65"/>
      <c r="DP448" s="65"/>
      <c r="DQ448" s="65"/>
      <c r="DR448" s="65"/>
      <c r="DS448" s="65"/>
      <c r="DT448" s="65"/>
      <c r="DU448" s="65"/>
      <c r="DV448" s="65"/>
      <c r="DW448" s="65"/>
      <c r="DX448" s="65"/>
      <c r="DY448" s="65"/>
      <c r="DZ448" s="65"/>
      <c r="EA448" s="65"/>
      <c r="EB448" s="65"/>
      <c r="EC448" s="65"/>
      <c r="ED448" s="65"/>
      <c r="EE448" s="65"/>
      <c r="EF448" s="65"/>
      <c r="EG448" s="65"/>
      <c r="EH448" s="65"/>
      <c r="EI448" s="65"/>
      <c r="EJ448" s="65"/>
      <c r="EK448" s="65"/>
      <c r="EL448" s="65"/>
      <c r="EM448" s="65"/>
      <c r="EN448" s="65"/>
      <c r="EO448" s="65"/>
      <c r="EP448" s="65"/>
      <c r="EQ448" s="65"/>
      <c r="ER448" s="65"/>
      <c r="ES448" s="65"/>
      <c r="ET448" s="65"/>
      <c r="EU448" s="65"/>
      <c r="EV448" s="65"/>
      <c r="EW448" s="65"/>
      <c r="EX448" s="65"/>
      <c r="EY448" s="65"/>
      <c r="EZ448" s="65"/>
      <c r="FA448" s="65"/>
      <c r="FB448" s="65"/>
      <c r="FC448" s="65"/>
      <c r="FD448" s="65"/>
      <c r="FE448" s="65"/>
      <c r="FF448" s="65"/>
      <c r="FG448" s="65"/>
      <c r="FH448" s="65"/>
      <c r="FI448" s="65"/>
      <c r="FJ448" s="65"/>
      <c r="FK448" s="65"/>
      <c r="FL448" s="65"/>
      <c r="FM448" s="65"/>
      <c r="FN448" s="65"/>
      <c r="FO448" s="65"/>
      <c r="FP448" s="65"/>
      <c r="FQ448" s="65"/>
      <c r="FR448" s="65"/>
      <c r="FS448" s="65"/>
    </row>
    <row r="449">
      <c r="A449" t="s">
        <v>156</v>
      </c>
      <c r="B449" t="s">
        <v>105</v>
      </c>
      <c r="C449" t="s">
        <v>141</v>
      </c>
      <c r="D449" t="s">
        <v>99</v>
      </c>
      <c r="E449"/>
      <c r="F449" t="str">
        <f>$A449&amp;IF($C449&lt;&gt;"","|"&amp;$C449,"")&amp;IF($D449&lt;&gt;"","|"&amp;$D449,"")&amp;IF($E449&lt;&gt;"","|"&amp;$E449,"")</f>
      </c>
      <c r="G449" s="65" t="n">
        <v>2</v>
      </c>
      <c r="H449" s="65" t="str">
        <f>SUM($CJ449,$CW449)</f>
      </c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 t="n">
        <v>1</v>
      </c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5" t="str">
        <f>ROUND(SUM($CP449,$CV449),0)</f>
      </c>
      <c r="CG449" s="65" t="str">
        <f>ROUND(MAX($CP449,$CV449),0)</f>
      </c>
      <c r="CH449"/>
      <c r="CI449" s="62"/>
      <c r="CJ449" s="65" t="str">
        <f>IF(SUM($CF449)=0,"",IF(SUM($CF449)=SUM($CG449),SUM($CF449),IF(UPPER($CH449)="MAX",$CG449,IF(UPPER($CH449)="CUSTOM",MIN(MAX(ROUND($CF449+$G449*($CI449),0),$CG449),$CF449),$CF449))))</f>
      </c>
      <c r="CK449" s="65" t="str">
        <f>ROUND(SUMIFS($CW449:$FS449,$CW$14:$FS$14,"*DSD*"),0)</f>
      </c>
      <c r="CL449" s="65" t="str">
        <f>MIN_DSD</f>
      </c>
      <c r="CM449" s="65" t="str">
        <f>COUNTIFS($CW$14:$FS$14,"*DSD*",$CW449:$FS449,"&gt;0")</f>
      </c>
      <c r="CN449"/>
      <c r="CO449" s="62"/>
      <c r="CP449" s="65" t="str">
        <f>IF(SUM($CK449)=0,"",IF(OR(SUM($CK449)=SUM($CL449),AND(SUM($CK449)=ROUND(SUM($G449)*(1-SUM($I449)),0),SUM($CQ449)=0)),SUM($CK449),IF(UPPER($CN449)="MAX",$CL449,IF(UPPER($CN449)="CUSTOM",MIN(MAX(ROUND($CK449+$G449*($CO449),0),$CL449),$CK449),$CK449))))</f>
      </c>
      <c r="CQ449" s="65" t="str">
        <f>ROUND(SUMIFS($CW449:$FS449,$CW$14:$FS$14,"*TA*"),0)</f>
      </c>
      <c r="CR449" s="65" t="str">
        <f>MIN_TA</f>
      </c>
      <c r="CS449" s="65" t="str">
        <f>COUNTIFS($CW$14:$FS$14,"*TA*",$CW449:$FS449,"&gt;0")</f>
      </c>
      <c r="CT449"/>
      <c r="CU449" s="62"/>
      <c r="CV449" s="65" t="str">
        <f>IF(SUM($CQ449)=0,"",IF(OR(SUM($CQ449)=SUM($CR449),AND(SUM($CQ449)=ROUND(SUM($G449)*(1-SUM($I449)),0),SUM($CK449)=0)),SUM($CQ449),IF(UPPER($CT449)="MAX",$CR449,IF(UPPER($CT449)="CUSTOM",MIN(MAX(ROUND($CQ449+$G449*($CU449),0),$CR449),$CQ449),$CQ449))))</f>
      </c>
      <c r="CW449" s="65"/>
      <c r="CX449" s="65"/>
      <c r="CY449" s="65"/>
      <c r="CZ449" s="65"/>
      <c r="DA449" s="65"/>
      <c r="DB449" s="65"/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65"/>
      <c r="DP449" s="65"/>
      <c r="DQ449" s="65"/>
      <c r="DR449" s="65"/>
      <c r="DS449" s="65"/>
      <c r="DT449" s="65"/>
      <c r="DU449" s="65"/>
      <c r="DV449" s="65"/>
      <c r="DW449" s="65"/>
      <c r="DX449" s="65"/>
      <c r="DY449" s="65"/>
      <c r="DZ449" s="65"/>
      <c r="EA449" s="65"/>
      <c r="EB449" s="65"/>
      <c r="EC449" s="65"/>
      <c r="ED449" s="65"/>
      <c r="EE449" s="65"/>
      <c r="EF449" s="65"/>
      <c r="EG449" s="65"/>
      <c r="EH449" s="65"/>
      <c r="EI449" s="65"/>
      <c r="EJ449" s="65"/>
      <c r="EK449" s="65"/>
      <c r="EL449" s="65"/>
      <c r="EM449" s="65"/>
      <c r="EN449" s="65"/>
      <c r="EO449" s="65"/>
      <c r="EP449" s="65"/>
      <c r="EQ449" s="65"/>
      <c r="ER449" s="65"/>
      <c r="ES449" s="65"/>
      <c r="ET449" s="65"/>
      <c r="EU449" s="65"/>
      <c r="EV449" s="65"/>
      <c r="EW449" s="65"/>
      <c r="EX449" s="65"/>
      <c r="EY449" s="65"/>
      <c r="EZ449" s="65"/>
      <c r="FA449" s="65"/>
      <c r="FB449" s="65"/>
      <c r="FC449" s="65"/>
      <c r="FD449" s="65"/>
      <c r="FE449" s="65"/>
      <c r="FF449" s="65"/>
      <c r="FG449" s="65"/>
      <c r="FH449" s="65"/>
      <c r="FI449" s="65"/>
      <c r="FJ449" s="65"/>
      <c r="FK449" s="65"/>
      <c r="FL449" s="65"/>
      <c r="FM449" s="65"/>
      <c r="FN449" s="65"/>
      <c r="FO449" s="65"/>
      <c r="FP449" s="65"/>
      <c r="FQ449" s="65"/>
      <c r="FR449" s="65"/>
      <c r="FS449" s="65"/>
    </row>
    <row r="450">
      <c r="A450" t="s">
        <v>156</v>
      </c>
      <c r="B450" t="s">
        <v>105</v>
      </c>
      <c r="C450" t="s">
        <v>123</v>
      </c>
      <c r="D450" t="s">
        <v>99</v>
      </c>
      <c r="E450"/>
      <c r="F450" t="str">
        <f>$A450&amp;IF($C450&lt;&gt;"","|"&amp;$C450,"")&amp;IF($D450&lt;&gt;"","|"&amp;$D450,"")&amp;IF($E450&lt;&gt;"","|"&amp;$E450,"")</f>
      </c>
      <c r="G450" s="65" t="n">
        <v>77</v>
      </c>
      <c r="H450" s="65" t="str">
        <f>SUM($CJ450,$CW450)</f>
      </c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 t="n">
        <v>1</v>
      </c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5" t="str">
        <f>ROUND(SUM($CP450,$CV450),0)</f>
      </c>
      <c r="CG450" s="65" t="str">
        <f>ROUND(MAX($CP450,$CV450),0)</f>
      </c>
      <c r="CH450"/>
      <c r="CI450" s="62"/>
      <c r="CJ450" s="65" t="str">
        <f>IF(SUM($CF450)=0,"",IF(SUM($CF450)=SUM($CG450),SUM($CF450),IF(UPPER($CH450)="MAX",$CG450,IF(UPPER($CH450)="CUSTOM",MIN(MAX(ROUND($CF450+$G450*($CI450),0),$CG450),$CF450),$CF450))))</f>
      </c>
      <c r="CK450" s="65" t="str">
        <f>ROUND(SUMIFS($CW450:$FS450,$CW$14:$FS$14,"*DSD*"),0)</f>
      </c>
      <c r="CL450" s="65" t="str">
        <f>MIN_DSD</f>
      </c>
      <c r="CM450" s="65" t="str">
        <f>COUNTIFS($CW$14:$FS$14,"*DSD*",$CW450:$FS450,"&gt;0")</f>
      </c>
      <c r="CN450"/>
      <c r="CO450" s="62"/>
      <c r="CP450" s="65" t="str">
        <f>IF(SUM($CK450)=0,"",IF(OR(SUM($CK450)=SUM($CL450),AND(SUM($CK450)=ROUND(SUM($G450)*(1-SUM($I450)),0),SUM($CQ450)=0)),SUM($CK450),IF(UPPER($CN450)="MAX",$CL450,IF(UPPER($CN450)="CUSTOM",MIN(MAX(ROUND($CK450+$G450*($CO450),0),$CL450),$CK450),$CK450))))</f>
      </c>
      <c r="CQ450" s="65" t="str">
        <f>ROUND(SUMIFS($CW450:$FS450,$CW$14:$FS$14,"*TA*"),0)</f>
      </c>
      <c r="CR450" s="65" t="str">
        <f>MIN_TA</f>
      </c>
      <c r="CS450" s="65" t="str">
        <f>COUNTIFS($CW$14:$FS$14,"*TA*",$CW450:$FS450,"&gt;0")</f>
      </c>
      <c r="CT450"/>
      <c r="CU450" s="62"/>
      <c r="CV450" s="65" t="str">
        <f>IF(SUM($CQ450)=0,"",IF(OR(SUM($CQ450)=SUM($CR450),AND(SUM($CQ450)=ROUND(SUM($G450)*(1-SUM($I450)),0),SUM($CK450)=0)),SUM($CQ450),IF(UPPER($CT450)="MAX",$CR450,IF(UPPER($CT450)="CUSTOM",MIN(MAX(ROUND($CQ450+$G450*($CU450),0),$CR450),$CQ450),$CQ450))))</f>
      </c>
      <c r="CW450" s="65"/>
      <c r="CX450" s="65"/>
      <c r="CY450" s="65"/>
      <c r="CZ450" s="65"/>
      <c r="DA450" s="65"/>
      <c r="DB450" s="65"/>
      <c r="DC450" s="65"/>
      <c r="DD450" s="65"/>
      <c r="DE450" s="65"/>
      <c r="DF450" s="65"/>
      <c r="DG450" s="65"/>
      <c r="DH450" s="65"/>
      <c r="DI450" s="65"/>
      <c r="DJ450" s="65"/>
      <c r="DK450" s="65"/>
      <c r="DL450" s="65"/>
      <c r="DM450" s="65"/>
      <c r="DN450" s="65"/>
      <c r="DO450" s="65"/>
      <c r="DP450" s="65"/>
      <c r="DQ450" s="65"/>
      <c r="DR450" s="65"/>
      <c r="DS450" s="65"/>
      <c r="DT450" s="65"/>
      <c r="DU450" s="65"/>
      <c r="DV450" s="65"/>
      <c r="DW450" s="65"/>
      <c r="DX450" s="65"/>
      <c r="DY450" s="65"/>
      <c r="DZ450" s="65"/>
      <c r="EA450" s="65"/>
      <c r="EB450" s="65"/>
      <c r="EC450" s="65"/>
      <c r="ED450" s="65"/>
      <c r="EE450" s="65"/>
      <c r="EF450" s="65"/>
      <c r="EG450" s="65"/>
      <c r="EH450" s="65"/>
      <c r="EI450" s="65"/>
      <c r="EJ450" s="65"/>
      <c r="EK450" s="65"/>
      <c r="EL450" s="65"/>
      <c r="EM450" s="65"/>
      <c r="EN450" s="65"/>
      <c r="EO450" s="65"/>
      <c r="EP450" s="65"/>
      <c r="EQ450" s="65"/>
      <c r="ER450" s="65"/>
      <c r="ES450" s="65"/>
      <c r="ET450" s="65"/>
      <c r="EU450" s="65"/>
      <c r="EV450" s="65"/>
      <c r="EW450" s="65"/>
      <c r="EX450" s="65"/>
      <c r="EY450" s="65"/>
      <c r="EZ450" s="65"/>
      <c r="FA450" s="65"/>
      <c r="FB450" s="65"/>
      <c r="FC450" s="65"/>
      <c r="FD450" s="65"/>
      <c r="FE450" s="65"/>
      <c r="FF450" s="65"/>
      <c r="FG450" s="65"/>
      <c r="FH450" s="65"/>
      <c r="FI450" s="65"/>
      <c r="FJ450" s="65"/>
      <c r="FK450" s="65"/>
      <c r="FL450" s="65"/>
      <c r="FM450" s="65"/>
      <c r="FN450" s="65"/>
      <c r="FO450" s="65"/>
      <c r="FP450" s="65"/>
      <c r="FQ450" s="65"/>
      <c r="FR450" s="65"/>
      <c r="FS450" s="65"/>
    </row>
    <row r="451">
      <c r="A451" t="s">
        <v>156</v>
      </c>
      <c r="B451" t="s">
        <v>105</v>
      </c>
      <c r="C451" t="s">
        <v>123</v>
      </c>
      <c r="D451" t="s">
        <v>100</v>
      </c>
      <c r="E451"/>
      <c r="F451" t="str">
        <f>$A451&amp;IF($C451&lt;&gt;"","|"&amp;$C451,"")&amp;IF($D451&lt;&gt;"","|"&amp;$D451,"")&amp;IF($E451&lt;&gt;"","|"&amp;$E451,"")</f>
      </c>
      <c r="G451" s="65" t="n">
        <v>14</v>
      </c>
      <c r="H451" s="65" t="str">
        <f>SUM($CJ451,$CW451)</f>
      </c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 t="n">
        <v>1</v>
      </c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5" t="str">
        <f>ROUND(SUM($CP451,$CV451),0)</f>
      </c>
      <c r="CG451" s="65" t="str">
        <f>ROUND(MAX($CP451,$CV451),0)</f>
      </c>
      <c r="CH451"/>
      <c r="CI451" s="62"/>
      <c r="CJ451" s="65" t="str">
        <f>IF(SUM($CF451)=0,"",IF(SUM($CF451)=SUM($CG451),SUM($CF451),IF(UPPER($CH451)="MAX",$CG451,IF(UPPER($CH451)="CUSTOM",MIN(MAX(ROUND($CF451+$G451*($CI451),0),$CG451),$CF451),$CF451))))</f>
      </c>
      <c r="CK451" s="65" t="str">
        <f>ROUND(SUMIFS($CW451:$FS451,$CW$14:$FS$14,"*DSD*"),0)</f>
      </c>
      <c r="CL451" s="65" t="str">
        <f>MIN_DSD</f>
      </c>
      <c r="CM451" s="65" t="str">
        <f>COUNTIFS($CW$14:$FS$14,"*DSD*",$CW451:$FS451,"&gt;0")</f>
      </c>
      <c r="CN451"/>
      <c r="CO451" s="62"/>
      <c r="CP451" s="65" t="str">
        <f>IF(SUM($CK451)=0,"",IF(OR(SUM($CK451)=SUM($CL451),AND(SUM($CK451)=ROUND(SUM($G451)*(1-SUM($I451)),0),SUM($CQ451)=0)),SUM($CK451),IF(UPPER($CN451)="MAX",$CL451,IF(UPPER($CN451)="CUSTOM",MIN(MAX(ROUND($CK451+$G451*($CO451),0),$CL451),$CK451),$CK451))))</f>
      </c>
      <c r="CQ451" s="65" t="str">
        <f>ROUND(SUMIFS($CW451:$FS451,$CW$14:$FS$14,"*TA*"),0)</f>
      </c>
      <c r="CR451" s="65" t="str">
        <f>MIN_TA</f>
      </c>
      <c r="CS451" s="65" t="str">
        <f>COUNTIFS($CW$14:$FS$14,"*TA*",$CW451:$FS451,"&gt;0")</f>
      </c>
      <c r="CT451"/>
      <c r="CU451" s="62"/>
      <c r="CV451" s="65" t="str">
        <f>IF(SUM($CQ451)=0,"",IF(OR(SUM($CQ451)=SUM($CR451),AND(SUM($CQ451)=ROUND(SUM($G451)*(1-SUM($I451)),0),SUM($CK451)=0)),SUM($CQ451),IF(UPPER($CT451)="MAX",$CR451,IF(UPPER($CT451)="CUSTOM",MIN(MAX(ROUND($CQ451+$G451*($CU451),0),$CR451),$CQ451),$CQ451))))</f>
      </c>
      <c r="CW451" s="65"/>
      <c r="CX451" s="65"/>
      <c r="CY451" s="65"/>
      <c r="CZ451" s="65"/>
      <c r="DA451" s="65"/>
      <c r="DB451" s="65"/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65"/>
      <c r="DP451" s="65"/>
      <c r="DQ451" s="65"/>
      <c r="DR451" s="65"/>
      <c r="DS451" s="65"/>
      <c r="DT451" s="65"/>
      <c r="DU451" s="65"/>
      <c r="DV451" s="65"/>
      <c r="DW451" s="65"/>
      <c r="DX451" s="65"/>
      <c r="DY451" s="65"/>
      <c r="DZ451" s="65"/>
      <c r="EA451" s="65"/>
      <c r="EB451" s="65"/>
      <c r="EC451" s="65"/>
      <c r="ED451" s="65"/>
      <c r="EE451" s="65"/>
      <c r="EF451" s="65"/>
      <c r="EG451" s="65"/>
      <c r="EH451" s="65"/>
      <c r="EI451" s="65"/>
      <c r="EJ451" s="65"/>
      <c r="EK451" s="65"/>
      <c r="EL451" s="65"/>
      <c r="EM451" s="65"/>
      <c r="EN451" s="65"/>
      <c r="EO451" s="65"/>
      <c r="EP451" s="65"/>
      <c r="EQ451" s="65"/>
      <c r="ER451" s="65"/>
      <c r="ES451" s="65"/>
      <c r="ET451" s="65"/>
      <c r="EU451" s="65"/>
      <c r="EV451" s="65"/>
      <c r="EW451" s="65"/>
      <c r="EX451" s="65"/>
      <c r="EY451" s="65"/>
      <c r="EZ451" s="65"/>
      <c r="FA451" s="65"/>
      <c r="FB451" s="65"/>
      <c r="FC451" s="65"/>
      <c r="FD451" s="65"/>
      <c r="FE451" s="65"/>
      <c r="FF451" s="65"/>
      <c r="FG451" s="65"/>
      <c r="FH451" s="65"/>
      <c r="FI451" s="65"/>
      <c r="FJ451" s="65"/>
      <c r="FK451" s="65"/>
      <c r="FL451" s="65"/>
      <c r="FM451" s="65"/>
      <c r="FN451" s="65"/>
      <c r="FO451" s="65"/>
      <c r="FP451" s="65"/>
      <c r="FQ451" s="65"/>
      <c r="FR451" s="65"/>
      <c r="FS451" s="65"/>
    </row>
    <row r="452">
      <c r="A452" t="s">
        <v>156</v>
      </c>
      <c r="B452" t="s">
        <v>106</v>
      </c>
      <c r="C452" t="s">
        <v>137</v>
      </c>
      <c r="D452" t="s">
        <v>99</v>
      </c>
      <c r="E452"/>
      <c r="F452" t="str">
        <f>$A452&amp;IF($C452&lt;&gt;"","|"&amp;$C452,"")&amp;IF($D452&lt;&gt;"","|"&amp;$D452,"")&amp;IF($E452&lt;&gt;"","|"&amp;$E452,"")</f>
      </c>
      <c r="G452" s="65" t="n">
        <v>12</v>
      </c>
      <c r="H452" s="65" t="str">
        <f>SUM($CJ452,$CW452)</f>
      </c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 t="n">
        <v>1</v>
      </c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5" t="str">
        <f>ROUND(SUM($CP452,$CV452),0)</f>
      </c>
      <c r="CG452" s="65" t="str">
        <f>ROUND(MAX($CP452,$CV452),0)</f>
      </c>
      <c r="CH452"/>
      <c r="CI452" s="62"/>
      <c r="CJ452" s="65" t="str">
        <f>IF(SUM($CF452)=0,"",IF(SUM($CF452)=SUM($CG452),SUM($CF452),IF(UPPER($CH452)="MAX",$CG452,IF(UPPER($CH452)="CUSTOM",MIN(MAX(ROUND($CF452+$G452*($CI452),0),$CG452),$CF452),$CF452))))</f>
      </c>
      <c r="CK452" s="65" t="str">
        <f>ROUND(SUMIFS($CW452:$FS452,$CW$14:$FS$14,"*DSD*"),0)</f>
      </c>
      <c r="CL452" s="65" t="str">
        <f>MIN_DSD</f>
      </c>
      <c r="CM452" s="65" t="str">
        <f>COUNTIFS($CW$14:$FS$14,"*DSD*",$CW452:$FS452,"&gt;0")</f>
      </c>
      <c r="CN452"/>
      <c r="CO452" s="62"/>
      <c r="CP452" s="65" t="str">
        <f>IF(SUM($CK452)=0,"",IF(OR(SUM($CK452)=SUM($CL452),AND(SUM($CK452)=ROUND(SUM($G452)*(1-SUM($I452)),0),SUM($CQ452)=0)),SUM($CK452),IF(UPPER($CN452)="MAX",$CL452,IF(UPPER($CN452)="CUSTOM",MIN(MAX(ROUND($CK452+$G452*($CO452),0),$CL452),$CK452),$CK452))))</f>
      </c>
      <c r="CQ452" s="65" t="str">
        <f>ROUND(SUMIFS($CW452:$FS452,$CW$14:$FS$14,"*TA*"),0)</f>
      </c>
      <c r="CR452" s="65" t="str">
        <f>MIN_TA</f>
      </c>
      <c r="CS452" s="65" t="str">
        <f>COUNTIFS($CW$14:$FS$14,"*TA*",$CW452:$FS452,"&gt;0")</f>
      </c>
      <c r="CT452"/>
      <c r="CU452" s="62"/>
      <c r="CV452" s="65" t="str">
        <f>IF(SUM($CQ452)=0,"",IF(OR(SUM($CQ452)=SUM($CR452),AND(SUM($CQ452)=ROUND(SUM($G452)*(1-SUM($I452)),0),SUM($CK452)=0)),SUM($CQ452),IF(UPPER($CT452)="MAX",$CR452,IF(UPPER($CT452)="CUSTOM",MIN(MAX(ROUND($CQ452+$G452*($CU452),0),$CR452),$CQ452),$CQ452))))</f>
      </c>
      <c r="CW452" s="65"/>
      <c r="CX452" s="65"/>
      <c r="CY452" s="65"/>
      <c r="CZ452" s="65"/>
      <c r="DA452" s="65"/>
      <c r="DB452" s="65"/>
      <c r="DC452" s="65"/>
      <c r="DD452" s="65"/>
      <c r="DE452" s="65"/>
      <c r="DF452" s="65"/>
      <c r="DG452" s="65"/>
      <c r="DH452" s="65"/>
      <c r="DI452" s="65"/>
      <c r="DJ452" s="65"/>
      <c r="DK452" s="65"/>
      <c r="DL452" s="65"/>
      <c r="DM452" s="65"/>
      <c r="DN452" s="65"/>
      <c r="DO452" s="65"/>
      <c r="DP452" s="65"/>
      <c r="DQ452" s="65"/>
      <c r="DR452" s="65"/>
      <c r="DS452" s="65"/>
      <c r="DT452" s="65"/>
      <c r="DU452" s="65"/>
      <c r="DV452" s="65"/>
      <c r="DW452" s="65"/>
      <c r="DX452" s="65"/>
      <c r="DY452" s="65"/>
      <c r="DZ452" s="65"/>
      <c r="EA452" s="65"/>
      <c r="EB452" s="65"/>
      <c r="EC452" s="65"/>
      <c r="ED452" s="65"/>
      <c r="EE452" s="65"/>
      <c r="EF452" s="65"/>
      <c r="EG452" s="65"/>
      <c r="EH452" s="65"/>
      <c r="EI452" s="65"/>
      <c r="EJ452" s="65"/>
      <c r="EK452" s="65"/>
      <c r="EL452" s="65"/>
      <c r="EM452" s="65"/>
      <c r="EN452" s="65"/>
      <c r="EO452" s="65"/>
      <c r="EP452" s="65"/>
      <c r="EQ452" s="65"/>
      <c r="ER452" s="65"/>
      <c r="ES452" s="65"/>
      <c r="ET452" s="65"/>
      <c r="EU452" s="65"/>
      <c r="EV452" s="65"/>
      <c r="EW452" s="65"/>
      <c r="EX452" s="65"/>
      <c r="EY452" s="65"/>
      <c r="EZ452" s="65"/>
      <c r="FA452" s="65"/>
      <c r="FB452" s="65"/>
      <c r="FC452" s="65"/>
      <c r="FD452" s="65"/>
      <c r="FE452" s="65"/>
      <c r="FF452" s="65"/>
      <c r="FG452" s="65"/>
      <c r="FH452" s="65"/>
      <c r="FI452" s="65"/>
      <c r="FJ452" s="65"/>
      <c r="FK452" s="65"/>
      <c r="FL452" s="65"/>
      <c r="FM452" s="65"/>
      <c r="FN452" s="65"/>
      <c r="FO452" s="65"/>
      <c r="FP452" s="65"/>
      <c r="FQ452" s="65"/>
      <c r="FR452" s="65"/>
      <c r="FS452" s="65"/>
    </row>
    <row r="453">
      <c r="A453" t="s">
        <v>156</v>
      </c>
      <c r="B453" t="s">
        <v>106</v>
      </c>
      <c r="C453" t="s">
        <v>137</v>
      </c>
      <c r="D453" t="s">
        <v>100</v>
      </c>
      <c r="E453"/>
      <c r="F453" t="str">
        <f>$A453&amp;IF($C453&lt;&gt;"","|"&amp;$C453,"")&amp;IF($D453&lt;&gt;"","|"&amp;$D453,"")&amp;IF($E453&lt;&gt;"","|"&amp;$E453,"")</f>
      </c>
      <c r="G453" s="65" t="n">
        <v>3</v>
      </c>
      <c r="H453" s="65" t="str">
        <f>SUM($CJ453,$CW453)</f>
      </c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 t="n">
        <v>1</v>
      </c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5" t="str">
        <f>ROUND(SUM($CP453,$CV453),0)</f>
      </c>
      <c r="CG453" s="65" t="str">
        <f>ROUND(MAX($CP453,$CV453),0)</f>
      </c>
      <c r="CH453"/>
      <c r="CI453" s="62"/>
      <c r="CJ453" s="65" t="str">
        <f>IF(SUM($CF453)=0,"",IF(SUM($CF453)=SUM($CG453),SUM($CF453),IF(UPPER($CH453)="MAX",$CG453,IF(UPPER($CH453)="CUSTOM",MIN(MAX(ROUND($CF453+$G453*($CI453),0),$CG453),$CF453),$CF453))))</f>
      </c>
      <c r="CK453" s="65" t="str">
        <f>ROUND(SUMIFS($CW453:$FS453,$CW$14:$FS$14,"*DSD*"),0)</f>
      </c>
      <c r="CL453" s="65" t="str">
        <f>MIN_DSD</f>
      </c>
      <c r="CM453" s="65" t="str">
        <f>COUNTIFS($CW$14:$FS$14,"*DSD*",$CW453:$FS453,"&gt;0")</f>
      </c>
      <c r="CN453"/>
      <c r="CO453" s="62"/>
      <c r="CP453" s="65" t="str">
        <f>IF(SUM($CK453)=0,"",IF(OR(SUM($CK453)=SUM($CL453),AND(SUM($CK453)=ROUND(SUM($G453)*(1-SUM($I453)),0),SUM($CQ453)=0)),SUM($CK453),IF(UPPER($CN453)="MAX",$CL453,IF(UPPER($CN453)="CUSTOM",MIN(MAX(ROUND($CK453+$G453*($CO453),0),$CL453),$CK453),$CK453))))</f>
      </c>
      <c r="CQ453" s="65" t="str">
        <f>ROUND(SUMIFS($CW453:$FS453,$CW$14:$FS$14,"*TA*"),0)</f>
      </c>
      <c r="CR453" s="65" t="str">
        <f>MIN_TA</f>
      </c>
      <c r="CS453" s="65" t="str">
        <f>COUNTIFS($CW$14:$FS$14,"*TA*",$CW453:$FS453,"&gt;0")</f>
      </c>
      <c r="CT453"/>
      <c r="CU453" s="62"/>
      <c r="CV453" s="65" t="str">
        <f>IF(SUM($CQ453)=0,"",IF(OR(SUM($CQ453)=SUM($CR453),AND(SUM($CQ453)=ROUND(SUM($G453)*(1-SUM($I453)),0),SUM($CK453)=0)),SUM($CQ453),IF(UPPER($CT453)="MAX",$CR453,IF(UPPER($CT453)="CUSTOM",MIN(MAX(ROUND($CQ453+$G453*($CU453),0),$CR453),$CQ453),$CQ453))))</f>
      </c>
      <c r="CW453" s="65"/>
      <c r="CX453" s="65"/>
      <c r="CY453" s="65"/>
      <c r="CZ453" s="65"/>
      <c r="DA453" s="65"/>
      <c r="DB453" s="65"/>
      <c r="DC453" s="65"/>
      <c r="DD453" s="65"/>
      <c r="DE453" s="65"/>
      <c r="DF453" s="65"/>
      <c r="DG453" s="65"/>
      <c r="DH453" s="65"/>
      <c r="DI453" s="65"/>
      <c r="DJ453" s="65"/>
      <c r="DK453" s="65"/>
      <c r="DL453" s="65"/>
      <c r="DM453" s="65"/>
      <c r="DN453" s="65"/>
      <c r="DO453" s="65"/>
      <c r="DP453" s="65"/>
      <c r="DQ453" s="65"/>
      <c r="DR453" s="65"/>
      <c r="DS453" s="65"/>
      <c r="DT453" s="65"/>
      <c r="DU453" s="65"/>
      <c r="DV453" s="65"/>
      <c r="DW453" s="65"/>
      <c r="DX453" s="65"/>
      <c r="DY453" s="65"/>
      <c r="DZ453" s="65"/>
      <c r="EA453" s="65"/>
      <c r="EB453" s="65"/>
      <c r="EC453" s="65"/>
      <c r="ED453" s="65"/>
      <c r="EE453" s="65"/>
      <c r="EF453" s="65"/>
      <c r="EG453" s="65"/>
      <c r="EH453" s="65"/>
      <c r="EI453" s="65"/>
      <c r="EJ453" s="65"/>
      <c r="EK453" s="65"/>
      <c r="EL453" s="65"/>
      <c r="EM453" s="65"/>
      <c r="EN453" s="65"/>
      <c r="EO453" s="65"/>
      <c r="EP453" s="65"/>
      <c r="EQ453" s="65"/>
      <c r="ER453" s="65"/>
      <c r="ES453" s="65"/>
      <c r="ET453" s="65"/>
      <c r="EU453" s="65"/>
      <c r="EV453" s="65"/>
      <c r="EW453" s="65"/>
      <c r="EX453" s="65"/>
      <c r="EY453" s="65"/>
      <c r="EZ453" s="65"/>
      <c r="FA453" s="65"/>
      <c r="FB453" s="65"/>
      <c r="FC453" s="65"/>
      <c r="FD453" s="65"/>
      <c r="FE453" s="65"/>
      <c r="FF453" s="65"/>
      <c r="FG453" s="65"/>
      <c r="FH453" s="65"/>
      <c r="FI453" s="65"/>
      <c r="FJ453" s="65"/>
      <c r="FK453" s="65"/>
      <c r="FL453" s="65"/>
      <c r="FM453" s="65"/>
      <c r="FN453" s="65"/>
      <c r="FO453" s="65"/>
      <c r="FP453" s="65"/>
      <c r="FQ453" s="65"/>
      <c r="FR453" s="65"/>
      <c r="FS453" s="65"/>
    </row>
    <row r="454">
      <c r="A454" t="s">
        <v>156</v>
      </c>
      <c r="B454" t="s">
        <v>106</v>
      </c>
      <c r="C454" t="s">
        <v>138</v>
      </c>
      <c r="D454" t="s">
        <v>99</v>
      </c>
      <c r="E454"/>
      <c r="F454" t="str">
        <f>$A454&amp;IF($C454&lt;&gt;"","|"&amp;$C454,"")&amp;IF($D454&lt;&gt;"","|"&amp;$D454,"")&amp;IF($E454&lt;&gt;"","|"&amp;$E454,"")</f>
      </c>
      <c r="G454" s="65" t="n">
        <v>12</v>
      </c>
      <c r="H454" s="65" t="str">
        <f>SUM($CJ454,$CW454)</f>
      </c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 t="n">
        <v>1</v>
      </c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5" t="str">
        <f>ROUND(SUM($CP454,$CV454),0)</f>
      </c>
      <c r="CG454" s="65" t="str">
        <f>ROUND(MAX($CP454,$CV454),0)</f>
      </c>
      <c r="CH454"/>
      <c r="CI454" s="62"/>
      <c r="CJ454" s="65" t="str">
        <f>IF(SUM($CF454)=0,"",IF(SUM($CF454)=SUM($CG454),SUM($CF454),IF(UPPER($CH454)="MAX",$CG454,IF(UPPER($CH454)="CUSTOM",MIN(MAX(ROUND($CF454+$G454*($CI454),0),$CG454),$CF454),$CF454))))</f>
      </c>
      <c r="CK454" s="65" t="str">
        <f>ROUND(SUMIFS($CW454:$FS454,$CW$14:$FS$14,"*DSD*"),0)</f>
      </c>
      <c r="CL454" s="65" t="str">
        <f>MIN_DSD</f>
      </c>
      <c r="CM454" s="65" t="str">
        <f>COUNTIFS($CW$14:$FS$14,"*DSD*",$CW454:$FS454,"&gt;0")</f>
      </c>
      <c r="CN454"/>
      <c r="CO454" s="62"/>
      <c r="CP454" s="65" t="str">
        <f>IF(SUM($CK454)=0,"",IF(OR(SUM($CK454)=SUM($CL454),AND(SUM($CK454)=ROUND(SUM($G454)*(1-SUM($I454)),0),SUM($CQ454)=0)),SUM($CK454),IF(UPPER($CN454)="MAX",$CL454,IF(UPPER($CN454)="CUSTOM",MIN(MAX(ROUND($CK454+$G454*($CO454),0),$CL454),$CK454),$CK454))))</f>
      </c>
      <c r="CQ454" s="65" t="str">
        <f>ROUND(SUMIFS($CW454:$FS454,$CW$14:$FS$14,"*TA*"),0)</f>
      </c>
      <c r="CR454" s="65" t="str">
        <f>MIN_TA</f>
      </c>
      <c r="CS454" s="65" t="str">
        <f>COUNTIFS($CW$14:$FS$14,"*TA*",$CW454:$FS454,"&gt;0")</f>
      </c>
      <c r="CT454"/>
      <c r="CU454" s="62"/>
      <c r="CV454" s="65" t="str">
        <f>IF(SUM($CQ454)=0,"",IF(OR(SUM($CQ454)=SUM($CR454),AND(SUM($CQ454)=ROUND(SUM($G454)*(1-SUM($I454)),0),SUM($CK454)=0)),SUM($CQ454),IF(UPPER($CT454)="MAX",$CR454,IF(UPPER($CT454)="CUSTOM",MIN(MAX(ROUND($CQ454+$G454*($CU454),0),$CR454),$CQ454),$CQ454))))</f>
      </c>
      <c r="CW454" s="65"/>
      <c r="CX454" s="65"/>
      <c r="CY454" s="65"/>
      <c r="CZ454" s="65"/>
      <c r="DA454" s="65"/>
      <c r="DB454" s="65"/>
      <c r="DC454" s="65"/>
      <c r="DD454" s="65"/>
      <c r="DE454" s="65"/>
      <c r="DF454" s="65"/>
      <c r="DG454" s="65"/>
      <c r="DH454" s="65"/>
      <c r="DI454" s="65"/>
      <c r="DJ454" s="65"/>
      <c r="DK454" s="65"/>
      <c r="DL454" s="65"/>
      <c r="DM454" s="65"/>
      <c r="DN454" s="65"/>
      <c r="DO454" s="65"/>
      <c r="DP454" s="65"/>
      <c r="DQ454" s="65"/>
      <c r="DR454" s="65"/>
      <c r="DS454" s="65"/>
      <c r="DT454" s="65"/>
      <c r="DU454" s="65"/>
      <c r="DV454" s="65"/>
      <c r="DW454" s="65"/>
      <c r="DX454" s="65"/>
      <c r="DY454" s="65"/>
      <c r="DZ454" s="65"/>
      <c r="EA454" s="65"/>
      <c r="EB454" s="65"/>
      <c r="EC454" s="65"/>
      <c r="ED454" s="65"/>
      <c r="EE454" s="65"/>
      <c r="EF454" s="65"/>
      <c r="EG454" s="65"/>
      <c r="EH454" s="65"/>
      <c r="EI454" s="65"/>
      <c r="EJ454" s="65"/>
      <c r="EK454" s="65"/>
      <c r="EL454" s="65"/>
      <c r="EM454" s="65"/>
      <c r="EN454" s="65"/>
      <c r="EO454" s="65"/>
      <c r="EP454" s="65"/>
      <c r="EQ454" s="65"/>
      <c r="ER454" s="65"/>
      <c r="ES454" s="65"/>
      <c r="ET454" s="65"/>
      <c r="EU454" s="65"/>
      <c r="EV454" s="65"/>
      <c r="EW454" s="65"/>
      <c r="EX454" s="65"/>
      <c r="EY454" s="65"/>
      <c r="EZ454" s="65"/>
      <c r="FA454" s="65"/>
      <c r="FB454" s="65"/>
      <c r="FC454" s="65"/>
      <c r="FD454" s="65"/>
      <c r="FE454" s="65"/>
      <c r="FF454" s="65"/>
      <c r="FG454" s="65"/>
      <c r="FH454" s="65"/>
      <c r="FI454" s="65"/>
      <c r="FJ454" s="65"/>
      <c r="FK454" s="65"/>
      <c r="FL454" s="65"/>
      <c r="FM454" s="65"/>
      <c r="FN454" s="65"/>
      <c r="FO454" s="65"/>
      <c r="FP454" s="65"/>
      <c r="FQ454" s="65"/>
      <c r="FR454" s="65"/>
      <c r="FS454" s="65"/>
    </row>
    <row r="455">
      <c r="A455" t="s">
        <v>156</v>
      </c>
      <c r="B455" t="s">
        <v>106</v>
      </c>
      <c r="C455" t="s">
        <v>138</v>
      </c>
      <c r="D455" t="s">
        <v>100</v>
      </c>
      <c r="E455"/>
      <c r="F455" t="str">
        <f>$A455&amp;IF($C455&lt;&gt;"","|"&amp;$C455,"")&amp;IF($D455&lt;&gt;"","|"&amp;$D455,"")&amp;IF($E455&lt;&gt;"","|"&amp;$E455,"")</f>
      </c>
      <c r="G455" s="65" t="n">
        <v>3</v>
      </c>
      <c r="H455" s="65" t="str">
        <f>SUM($CJ455,$CW455)</f>
      </c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 t="n">
        <v>1</v>
      </c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5" t="str">
        <f>ROUND(SUM($CP455,$CV455),0)</f>
      </c>
      <c r="CG455" s="65" t="str">
        <f>ROUND(MAX($CP455,$CV455),0)</f>
      </c>
      <c r="CH455"/>
      <c r="CI455" s="62"/>
      <c r="CJ455" s="65" t="str">
        <f>IF(SUM($CF455)=0,"",IF(SUM($CF455)=SUM($CG455),SUM($CF455),IF(UPPER($CH455)="MAX",$CG455,IF(UPPER($CH455)="CUSTOM",MIN(MAX(ROUND($CF455+$G455*($CI455),0),$CG455),$CF455),$CF455))))</f>
      </c>
      <c r="CK455" s="65" t="str">
        <f>ROUND(SUMIFS($CW455:$FS455,$CW$14:$FS$14,"*DSD*"),0)</f>
      </c>
      <c r="CL455" s="65" t="str">
        <f>MIN_DSD</f>
      </c>
      <c r="CM455" s="65" t="str">
        <f>COUNTIFS($CW$14:$FS$14,"*DSD*",$CW455:$FS455,"&gt;0")</f>
      </c>
      <c r="CN455"/>
      <c r="CO455" s="62"/>
      <c r="CP455" s="65" t="str">
        <f>IF(SUM($CK455)=0,"",IF(OR(SUM($CK455)=SUM($CL455),AND(SUM($CK455)=ROUND(SUM($G455)*(1-SUM($I455)),0),SUM($CQ455)=0)),SUM($CK455),IF(UPPER($CN455)="MAX",$CL455,IF(UPPER($CN455)="CUSTOM",MIN(MAX(ROUND($CK455+$G455*($CO455),0),$CL455),$CK455),$CK455))))</f>
      </c>
      <c r="CQ455" s="65" t="str">
        <f>ROUND(SUMIFS($CW455:$FS455,$CW$14:$FS$14,"*TA*"),0)</f>
      </c>
      <c r="CR455" s="65" t="str">
        <f>MIN_TA</f>
      </c>
      <c r="CS455" s="65" t="str">
        <f>COUNTIFS($CW$14:$FS$14,"*TA*",$CW455:$FS455,"&gt;0")</f>
      </c>
      <c r="CT455"/>
      <c r="CU455" s="62"/>
      <c r="CV455" s="65" t="str">
        <f>IF(SUM($CQ455)=0,"",IF(OR(SUM($CQ455)=SUM($CR455),AND(SUM($CQ455)=ROUND(SUM($G455)*(1-SUM($I455)),0),SUM($CK455)=0)),SUM($CQ455),IF(UPPER($CT455)="MAX",$CR455,IF(UPPER($CT455)="CUSTOM",MIN(MAX(ROUND($CQ455+$G455*($CU455),0),$CR455),$CQ455),$CQ455))))</f>
      </c>
      <c r="CW455" s="65"/>
      <c r="CX455" s="65"/>
      <c r="CY455" s="65"/>
      <c r="CZ455" s="65"/>
      <c r="DA455" s="65"/>
      <c r="DB455" s="65"/>
      <c r="DC455" s="65"/>
      <c r="DD455" s="65"/>
      <c r="DE455" s="65"/>
      <c r="DF455" s="65"/>
      <c r="DG455" s="65"/>
      <c r="DH455" s="65"/>
      <c r="DI455" s="65"/>
      <c r="DJ455" s="65"/>
      <c r="DK455" s="65"/>
      <c r="DL455" s="65"/>
      <c r="DM455" s="65"/>
      <c r="DN455" s="65"/>
      <c r="DO455" s="65"/>
      <c r="DP455" s="65"/>
      <c r="DQ455" s="65"/>
      <c r="DR455" s="65"/>
      <c r="DS455" s="65"/>
      <c r="DT455" s="65"/>
      <c r="DU455" s="65"/>
      <c r="DV455" s="65"/>
      <c r="DW455" s="65"/>
      <c r="DX455" s="65"/>
      <c r="DY455" s="65"/>
      <c r="DZ455" s="65"/>
      <c r="EA455" s="65"/>
      <c r="EB455" s="65"/>
      <c r="EC455" s="65"/>
      <c r="ED455" s="65"/>
      <c r="EE455" s="65"/>
      <c r="EF455" s="65"/>
      <c r="EG455" s="65"/>
      <c r="EH455" s="65"/>
      <c r="EI455" s="65"/>
      <c r="EJ455" s="65"/>
      <c r="EK455" s="65"/>
      <c r="EL455" s="65"/>
      <c r="EM455" s="65"/>
      <c r="EN455" s="65"/>
      <c r="EO455" s="65"/>
      <c r="EP455" s="65"/>
      <c r="EQ455" s="65"/>
      <c r="ER455" s="65"/>
      <c r="ES455" s="65"/>
      <c r="ET455" s="65"/>
      <c r="EU455" s="65"/>
      <c r="EV455" s="65"/>
      <c r="EW455" s="65"/>
      <c r="EX455" s="65"/>
      <c r="EY455" s="65"/>
      <c r="EZ455" s="65"/>
      <c r="FA455" s="65"/>
      <c r="FB455" s="65"/>
      <c r="FC455" s="65"/>
      <c r="FD455" s="65"/>
      <c r="FE455" s="65"/>
      <c r="FF455" s="65"/>
      <c r="FG455" s="65"/>
      <c r="FH455" s="65"/>
      <c r="FI455" s="65"/>
      <c r="FJ455" s="65"/>
      <c r="FK455" s="65"/>
      <c r="FL455" s="65"/>
      <c r="FM455" s="65"/>
      <c r="FN455" s="65"/>
      <c r="FO455" s="65"/>
      <c r="FP455" s="65"/>
      <c r="FQ455" s="65"/>
      <c r="FR455" s="65"/>
      <c r="FS455" s="65"/>
    </row>
    <row r="456">
      <c r="A456" t="s">
        <v>156</v>
      </c>
      <c r="B456" t="s">
        <v>106</v>
      </c>
      <c r="C456" t="s">
        <v>103</v>
      </c>
      <c r="D456" t="s">
        <v>99</v>
      </c>
      <c r="E456"/>
      <c r="F456" t="str">
        <f>$A456&amp;IF($C456&lt;&gt;"","|"&amp;$C456,"")&amp;IF($D456&lt;&gt;"","|"&amp;$D456,"")&amp;IF($E456&lt;&gt;"","|"&amp;$E456,"")</f>
      </c>
      <c r="G456" s="65" t="n">
        <v>97</v>
      </c>
      <c r="H456" s="65" t="str">
        <f>SUM($CJ456,$CW456)</f>
      </c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 t="n">
        <v>1</v>
      </c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5" t="str">
        <f>ROUND(SUM($CP456,$CV456),0)</f>
      </c>
      <c r="CG456" s="65" t="str">
        <f>ROUND(MAX($CP456,$CV456),0)</f>
      </c>
      <c r="CH456"/>
      <c r="CI456" s="62"/>
      <c r="CJ456" s="65" t="str">
        <f>IF(SUM($CF456)=0,"",IF(SUM($CF456)=SUM($CG456),SUM($CF456),IF(UPPER($CH456)="MAX",$CG456,IF(UPPER($CH456)="CUSTOM",MIN(MAX(ROUND($CF456+$G456*($CI456),0),$CG456),$CF456),$CF456))))</f>
      </c>
      <c r="CK456" s="65" t="str">
        <f>ROUND(SUMIFS($CW456:$FS456,$CW$14:$FS$14,"*DSD*"),0)</f>
      </c>
      <c r="CL456" s="65" t="str">
        <f>MIN_DSD</f>
      </c>
      <c r="CM456" s="65" t="str">
        <f>COUNTIFS($CW$14:$FS$14,"*DSD*",$CW456:$FS456,"&gt;0")</f>
      </c>
      <c r="CN456"/>
      <c r="CO456" s="62"/>
      <c r="CP456" s="65" t="str">
        <f>IF(SUM($CK456)=0,"",IF(OR(SUM($CK456)=SUM($CL456),AND(SUM($CK456)=ROUND(SUM($G456)*(1-SUM($I456)),0),SUM($CQ456)=0)),SUM($CK456),IF(UPPER($CN456)="MAX",$CL456,IF(UPPER($CN456)="CUSTOM",MIN(MAX(ROUND($CK456+$G456*($CO456),0),$CL456),$CK456),$CK456))))</f>
      </c>
      <c r="CQ456" s="65" t="str">
        <f>ROUND(SUMIFS($CW456:$FS456,$CW$14:$FS$14,"*TA*"),0)</f>
      </c>
      <c r="CR456" s="65" t="str">
        <f>MIN_TA</f>
      </c>
      <c r="CS456" s="65" t="str">
        <f>COUNTIFS($CW$14:$FS$14,"*TA*",$CW456:$FS456,"&gt;0")</f>
      </c>
      <c r="CT456"/>
      <c r="CU456" s="62"/>
      <c r="CV456" s="65" t="str">
        <f>IF(SUM($CQ456)=0,"",IF(OR(SUM($CQ456)=SUM($CR456),AND(SUM($CQ456)=ROUND(SUM($G456)*(1-SUM($I456)),0),SUM($CK456)=0)),SUM($CQ456),IF(UPPER($CT456)="MAX",$CR456,IF(UPPER($CT456)="CUSTOM",MIN(MAX(ROUND($CQ456+$G456*($CU456),0),$CR456),$CQ456),$CQ456))))</f>
      </c>
      <c r="CW456" s="65"/>
      <c r="CX456" s="65"/>
      <c r="CY456" s="65"/>
      <c r="CZ456" s="65"/>
      <c r="DA456" s="65"/>
      <c r="DB456" s="65"/>
      <c r="DC456" s="65"/>
      <c r="DD456" s="65"/>
      <c r="DE456" s="65"/>
      <c r="DF456" s="65"/>
      <c r="DG456" s="65"/>
      <c r="DH456" s="65"/>
      <c r="DI456" s="65"/>
      <c r="DJ456" s="65"/>
      <c r="DK456" s="65"/>
      <c r="DL456" s="65"/>
      <c r="DM456" s="65"/>
      <c r="DN456" s="65"/>
      <c r="DO456" s="65"/>
      <c r="DP456" s="65"/>
      <c r="DQ456" s="65"/>
      <c r="DR456" s="65"/>
      <c r="DS456" s="65"/>
      <c r="DT456" s="65"/>
      <c r="DU456" s="65"/>
      <c r="DV456" s="65"/>
      <c r="DW456" s="65"/>
      <c r="DX456" s="65"/>
      <c r="DY456" s="65"/>
      <c r="DZ456" s="65"/>
      <c r="EA456" s="65"/>
      <c r="EB456" s="65"/>
      <c r="EC456" s="65"/>
      <c r="ED456" s="65"/>
      <c r="EE456" s="65"/>
      <c r="EF456" s="65"/>
      <c r="EG456" s="65"/>
      <c r="EH456" s="65"/>
      <c r="EI456" s="65"/>
      <c r="EJ456" s="65"/>
      <c r="EK456" s="65"/>
      <c r="EL456" s="65"/>
      <c r="EM456" s="65"/>
      <c r="EN456" s="65"/>
      <c r="EO456" s="65"/>
      <c r="EP456" s="65"/>
      <c r="EQ456" s="65"/>
      <c r="ER456" s="65"/>
      <c r="ES456" s="65"/>
      <c r="ET456" s="65"/>
      <c r="EU456" s="65"/>
      <c r="EV456" s="65"/>
      <c r="EW456" s="65"/>
      <c r="EX456" s="65"/>
      <c r="EY456" s="65"/>
      <c r="EZ456" s="65"/>
      <c r="FA456" s="65"/>
      <c r="FB456" s="65"/>
      <c r="FC456" s="65"/>
      <c r="FD456" s="65"/>
      <c r="FE456" s="65"/>
      <c r="FF456" s="65"/>
      <c r="FG456" s="65"/>
      <c r="FH456" s="65"/>
      <c r="FI456" s="65"/>
      <c r="FJ456" s="65"/>
      <c r="FK456" s="65"/>
      <c r="FL456" s="65"/>
      <c r="FM456" s="65"/>
      <c r="FN456" s="65"/>
      <c r="FO456" s="65"/>
      <c r="FP456" s="65"/>
      <c r="FQ456" s="65"/>
      <c r="FR456" s="65"/>
      <c r="FS456" s="65"/>
    </row>
    <row r="457">
      <c r="A457" t="s">
        <v>156</v>
      </c>
      <c r="B457" t="s">
        <v>106</v>
      </c>
      <c r="C457" t="s">
        <v>103</v>
      </c>
      <c r="D457" t="s">
        <v>100</v>
      </c>
      <c r="E457"/>
      <c r="F457" t="str">
        <f>$A457&amp;IF($C457&lt;&gt;"","|"&amp;$C457,"")&amp;IF($D457&lt;&gt;"","|"&amp;$D457,"")&amp;IF($E457&lt;&gt;"","|"&amp;$E457,"")</f>
      </c>
      <c r="G457" s="65" t="n">
        <v>157</v>
      </c>
      <c r="H457" s="65" t="str">
        <f>SUM($CJ457,$CW457)</f>
      </c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 t="n">
        <v>1</v>
      </c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5" t="str">
        <f>ROUND(SUM($CP457,$CV457),0)</f>
      </c>
      <c r="CG457" s="65" t="str">
        <f>ROUND(MAX($CP457,$CV457),0)</f>
      </c>
      <c r="CH457"/>
      <c r="CI457" s="62"/>
      <c r="CJ457" s="65" t="str">
        <f>IF(SUM($CF457)=0,"",IF(SUM($CF457)=SUM($CG457),SUM($CF457),IF(UPPER($CH457)="MAX",$CG457,IF(UPPER($CH457)="CUSTOM",MIN(MAX(ROUND($CF457+$G457*($CI457),0),$CG457),$CF457),$CF457))))</f>
      </c>
      <c r="CK457" s="65" t="str">
        <f>ROUND(SUMIFS($CW457:$FS457,$CW$14:$FS$14,"*DSD*"),0)</f>
      </c>
      <c r="CL457" s="65" t="str">
        <f>MIN_DSD</f>
      </c>
      <c r="CM457" s="65" t="str">
        <f>COUNTIFS($CW$14:$FS$14,"*DSD*",$CW457:$FS457,"&gt;0")</f>
      </c>
      <c r="CN457"/>
      <c r="CO457" s="62"/>
      <c r="CP457" s="65" t="str">
        <f>IF(SUM($CK457)=0,"",IF(OR(SUM($CK457)=SUM($CL457),AND(SUM($CK457)=ROUND(SUM($G457)*(1-SUM($I457)),0),SUM($CQ457)=0)),SUM($CK457),IF(UPPER($CN457)="MAX",$CL457,IF(UPPER($CN457)="CUSTOM",MIN(MAX(ROUND($CK457+$G457*($CO457),0),$CL457),$CK457),$CK457))))</f>
      </c>
      <c r="CQ457" s="65" t="str">
        <f>ROUND(SUMIFS($CW457:$FS457,$CW$14:$FS$14,"*TA*"),0)</f>
      </c>
      <c r="CR457" s="65" t="str">
        <f>MIN_TA</f>
      </c>
      <c r="CS457" s="65" t="str">
        <f>COUNTIFS($CW$14:$FS$14,"*TA*",$CW457:$FS457,"&gt;0")</f>
      </c>
      <c r="CT457"/>
      <c r="CU457" s="62"/>
      <c r="CV457" s="65" t="str">
        <f>IF(SUM($CQ457)=0,"",IF(OR(SUM($CQ457)=SUM($CR457),AND(SUM($CQ457)=ROUND(SUM($G457)*(1-SUM($I457)),0),SUM($CK457)=0)),SUM($CQ457),IF(UPPER($CT457)="MAX",$CR457,IF(UPPER($CT457)="CUSTOM",MIN(MAX(ROUND($CQ457+$G457*($CU457),0),$CR457),$CQ457),$CQ457))))</f>
      </c>
      <c r="CW457" s="65"/>
      <c r="CX457" s="65"/>
      <c r="CY457" s="65"/>
      <c r="CZ457" s="65"/>
      <c r="DA457" s="65"/>
      <c r="DB457" s="65"/>
      <c r="DC457" s="65"/>
      <c r="DD457" s="65"/>
      <c r="DE457" s="65"/>
      <c r="DF457" s="65"/>
      <c r="DG457" s="65"/>
      <c r="DH457" s="65"/>
      <c r="DI457" s="65"/>
      <c r="DJ457" s="65"/>
      <c r="DK457" s="65"/>
      <c r="DL457" s="65"/>
      <c r="DM457" s="65"/>
      <c r="DN457" s="65"/>
      <c r="DO457" s="65"/>
      <c r="DP457" s="65"/>
      <c r="DQ457" s="65"/>
      <c r="DR457" s="65"/>
      <c r="DS457" s="65"/>
      <c r="DT457" s="65"/>
      <c r="DU457" s="65"/>
      <c r="DV457" s="65"/>
      <c r="DW457" s="65"/>
      <c r="DX457" s="65"/>
      <c r="DY457" s="65"/>
      <c r="DZ457" s="65"/>
      <c r="EA457" s="65"/>
      <c r="EB457" s="65"/>
      <c r="EC457" s="65"/>
      <c r="ED457" s="65"/>
      <c r="EE457" s="65"/>
      <c r="EF457" s="65"/>
      <c r="EG457" s="65"/>
      <c r="EH457" s="65"/>
      <c r="EI457" s="65"/>
      <c r="EJ457" s="65"/>
      <c r="EK457" s="65"/>
      <c r="EL457" s="65"/>
      <c r="EM457" s="65"/>
      <c r="EN457" s="65"/>
      <c r="EO457" s="65"/>
      <c r="EP457" s="65"/>
      <c r="EQ457" s="65"/>
      <c r="ER457" s="65"/>
      <c r="ES457" s="65"/>
      <c r="ET457" s="65"/>
      <c r="EU457" s="65"/>
      <c r="EV457" s="65"/>
      <c r="EW457" s="65"/>
      <c r="EX457" s="65"/>
      <c r="EY457" s="65"/>
      <c r="EZ457" s="65"/>
      <c r="FA457" s="65"/>
      <c r="FB457" s="65"/>
      <c r="FC457" s="65"/>
      <c r="FD457" s="65"/>
      <c r="FE457" s="65"/>
      <c r="FF457" s="65"/>
      <c r="FG457" s="65"/>
      <c r="FH457" s="65"/>
      <c r="FI457" s="65"/>
      <c r="FJ457" s="65"/>
      <c r="FK457" s="65"/>
      <c r="FL457" s="65"/>
      <c r="FM457" s="65"/>
      <c r="FN457" s="65"/>
      <c r="FO457" s="65"/>
      <c r="FP457" s="65"/>
      <c r="FQ457" s="65"/>
      <c r="FR457" s="65"/>
      <c r="FS457" s="65"/>
    </row>
    <row r="458">
      <c r="A458" t="s">
        <v>156</v>
      </c>
      <c r="B458" t="s">
        <v>106</v>
      </c>
      <c r="C458" t="s">
        <v>139</v>
      </c>
      <c r="D458" t="s">
        <v>99</v>
      </c>
      <c r="E458"/>
      <c r="F458" t="str">
        <f>$A458&amp;IF($C458&lt;&gt;"","|"&amp;$C458,"")&amp;IF($D458&lt;&gt;"","|"&amp;$D458,"")&amp;IF($E458&lt;&gt;"","|"&amp;$E458,"")</f>
      </c>
      <c r="G458" s="65" t="n">
        <v>135</v>
      </c>
      <c r="H458" s="65" t="str">
        <f>SUM($CJ458,$CW458)</f>
      </c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 t="n">
        <v>1</v>
      </c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5" t="str">
        <f>ROUND(SUM($CP458,$CV458),0)</f>
      </c>
      <c r="CG458" s="65" t="str">
        <f>ROUND(MAX($CP458,$CV458),0)</f>
      </c>
      <c r="CH458"/>
      <c r="CI458" s="62"/>
      <c r="CJ458" s="65" t="str">
        <f>IF(SUM($CF458)=0,"",IF(SUM($CF458)=SUM($CG458),SUM($CF458),IF(UPPER($CH458)="MAX",$CG458,IF(UPPER($CH458)="CUSTOM",MIN(MAX(ROUND($CF458+$G458*($CI458),0),$CG458),$CF458),$CF458))))</f>
      </c>
      <c r="CK458" s="65" t="str">
        <f>ROUND(SUMIFS($CW458:$FS458,$CW$14:$FS$14,"*DSD*"),0)</f>
      </c>
      <c r="CL458" s="65" t="str">
        <f>MIN_DSD</f>
      </c>
      <c r="CM458" s="65" t="str">
        <f>COUNTIFS($CW$14:$FS$14,"*DSD*",$CW458:$FS458,"&gt;0")</f>
      </c>
      <c r="CN458"/>
      <c r="CO458" s="62"/>
      <c r="CP458" s="65" t="str">
        <f>IF(SUM($CK458)=0,"",IF(OR(SUM($CK458)=SUM($CL458),AND(SUM($CK458)=ROUND(SUM($G458)*(1-SUM($I458)),0),SUM($CQ458)=0)),SUM($CK458),IF(UPPER($CN458)="MAX",$CL458,IF(UPPER($CN458)="CUSTOM",MIN(MAX(ROUND($CK458+$G458*($CO458),0),$CL458),$CK458),$CK458))))</f>
      </c>
      <c r="CQ458" s="65" t="str">
        <f>ROUND(SUMIFS($CW458:$FS458,$CW$14:$FS$14,"*TA*"),0)</f>
      </c>
      <c r="CR458" s="65" t="str">
        <f>MIN_TA</f>
      </c>
      <c r="CS458" s="65" t="str">
        <f>COUNTIFS($CW$14:$FS$14,"*TA*",$CW458:$FS458,"&gt;0")</f>
      </c>
      <c r="CT458"/>
      <c r="CU458" s="62"/>
      <c r="CV458" s="65" t="str">
        <f>IF(SUM($CQ458)=0,"",IF(OR(SUM($CQ458)=SUM($CR458),AND(SUM($CQ458)=ROUND(SUM($G458)*(1-SUM($I458)),0),SUM($CK458)=0)),SUM($CQ458),IF(UPPER($CT458)="MAX",$CR458,IF(UPPER($CT458)="CUSTOM",MIN(MAX(ROUND($CQ458+$G458*($CU458),0),$CR458),$CQ458),$CQ458))))</f>
      </c>
      <c r="CW458" s="65"/>
      <c r="CX458" s="65"/>
      <c r="CY458" s="65"/>
      <c r="CZ458" s="65"/>
      <c r="DA458" s="65"/>
      <c r="DB458" s="65"/>
      <c r="DC458" s="65"/>
      <c r="DD458" s="65"/>
      <c r="DE458" s="65"/>
      <c r="DF458" s="65"/>
      <c r="DG458" s="65"/>
      <c r="DH458" s="65"/>
      <c r="DI458" s="65"/>
      <c r="DJ458" s="65"/>
      <c r="DK458" s="65"/>
      <c r="DL458" s="65"/>
      <c r="DM458" s="65"/>
      <c r="DN458" s="65"/>
      <c r="DO458" s="65"/>
      <c r="DP458" s="65"/>
      <c r="DQ458" s="65"/>
      <c r="DR458" s="65"/>
      <c r="DS458" s="65"/>
      <c r="DT458" s="65"/>
      <c r="DU458" s="65"/>
      <c r="DV458" s="65"/>
      <c r="DW458" s="65"/>
      <c r="DX458" s="65"/>
      <c r="DY458" s="65"/>
      <c r="DZ458" s="65"/>
      <c r="EA458" s="65"/>
      <c r="EB458" s="65"/>
      <c r="EC458" s="65"/>
      <c r="ED458" s="65"/>
      <c r="EE458" s="65"/>
      <c r="EF458" s="65"/>
      <c r="EG458" s="65"/>
      <c r="EH458" s="65"/>
      <c r="EI458" s="65"/>
      <c r="EJ458" s="65"/>
      <c r="EK458" s="65"/>
      <c r="EL458" s="65"/>
      <c r="EM458" s="65"/>
      <c r="EN458" s="65"/>
      <c r="EO458" s="65"/>
      <c r="EP458" s="65"/>
      <c r="EQ458" s="65"/>
      <c r="ER458" s="65"/>
      <c r="ES458" s="65"/>
      <c r="ET458" s="65"/>
      <c r="EU458" s="65"/>
      <c r="EV458" s="65"/>
      <c r="EW458" s="65"/>
      <c r="EX458" s="65"/>
      <c r="EY458" s="65"/>
      <c r="EZ458" s="65"/>
      <c r="FA458" s="65"/>
      <c r="FB458" s="65"/>
      <c r="FC458" s="65"/>
      <c r="FD458" s="65"/>
      <c r="FE458" s="65"/>
      <c r="FF458" s="65"/>
      <c r="FG458" s="65"/>
      <c r="FH458" s="65"/>
      <c r="FI458" s="65"/>
      <c r="FJ458" s="65"/>
      <c r="FK458" s="65"/>
      <c r="FL458" s="65"/>
      <c r="FM458" s="65"/>
      <c r="FN458" s="65"/>
      <c r="FO458" s="65"/>
      <c r="FP458" s="65"/>
      <c r="FQ458" s="65"/>
      <c r="FR458" s="65"/>
      <c r="FS458" s="65"/>
    </row>
    <row r="459">
      <c r="A459" t="s">
        <v>156</v>
      </c>
      <c r="B459" t="s">
        <v>106</v>
      </c>
      <c r="C459" t="s">
        <v>139</v>
      </c>
      <c r="D459" t="s">
        <v>100</v>
      </c>
      <c r="E459"/>
      <c r="F459" t="str">
        <f>$A459&amp;IF($C459&lt;&gt;"","|"&amp;$C459,"")&amp;IF($D459&lt;&gt;"","|"&amp;$D459,"")&amp;IF($E459&lt;&gt;"","|"&amp;$E459,"")</f>
      </c>
      <c r="G459" s="65" t="n">
        <v>14</v>
      </c>
      <c r="H459" s="65" t="str">
        <f>SUM($CJ459,$CW459)</f>
      </c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 t="n">
        <v>1</v>
      </c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5" t="str">
        <f>ROUND(SUM($CP459,$CV459),0)</f>
      </c>
      <c r="CG459" s="65" t="str">
        <f>ROUND(MAX($CP459,$CV459),0)</f>
      </c>
      <c r="CH459"/>
      <c r="CI459" s="62"/>
      <c r="CJ459" s="65" t="str">
        <f>IF(SUM($CF459)=0,"",IF(SUM($CF459)=SUM($CG459),SUM($CF459),IF(UPPER($CH459)="MAX",$CG459,IF(UPPER($CH459)="CUSTOM",MIN(MAX(ROUND($CF459+$G459*($CI459),0),$CG459),$CF459),$CF459))))</f>
      </c>
      <c r="CK459" s="65" t="str">
        <f>ROUND(SUMIFS($CW459:$FS459,$CW$14:$FS$14,"*DSD*"),0)</f>
      </c>
      <c r="CL459" s="65" t="str">
        <f>MIN_DSD</f>
      </c>
      <c r="CM459" s="65" t="str">
        <f>COUNTIFS($CW$14:$FS$14,"*DSD*",$CW459:$FS459,"&gt;0")</f>
      </c>
      <c r="CN459"/>
      <c r="CO459" s="62"/>
      <c r="CP459" s="65" t="str">
        <f>IF(SUM($CK459)=0,"",IF(OR(SUM($CK459)=SUM($CL459),AND(SUM($CK459)=ROUND(SUM($G459)*(1-SUM($I459)),0),SUM($CQ459)=0)),SUM($CK459),IF(UPPER($CN459)="MAX",$CL459,IF(UPPER($CN459)="CUSTOM",MIN(MAX(ROUND($CK459+$G459*($CO459),0),$CL459),$CK459),$CK459))))</f>
      </c>
      <c r="CQ459" s="65" t="str">
        <f>ROUND(SUMIFS($CW459:$FS459,$CW$14:$FS$14,"*TA*"),0)</f>
      </c>
      <c r="CR459" s="65" t="str">
        <f>MIN_TA</f>
      </c>
      <c r="CS459" s="65" t="str">
        <f>COUNTIFS($CW$14:$FS$14,"*TA*",$CW459:$FS459,"&gt;0")</f>
      </c>
      <c r="CT459"/>
      <c r="CU459" s="62"/>
      <c r="CV459" s="65" t="str">
        <f>IF(SUM($CQ459)=0,"",IF(OR(SUM($CQ459)=SUM($CR459),AND(SUM($CQ459)=ROUND(SUM($G459)*(1-SUM($I459)),0),SUM($CK459)=0)),SUM($CQ459),IF(UPPER($CT459)="MAX",$CR459,IF(UPPER($CT459)="CUSTOM",MIN(MAX(ROUND($CQ459+$G459*($CU459),0),$CR459),$CQ459),$CQ459))))</f>
      </c>
      <c r="CW459" s="65"/>
      <c r="CX459" s="65"/>
      <c r="CY459" s="65"/>
      <c r="CZ459" s="65"/>
      <c r="DA459" s="65"/>
      <c r="DB459" s="65"/>
      <c r="DC459" s="65"/>
      <c r="DD459" s="65"/>
      <c r="DE459" s="65"/>
      <c r="DF459" s="65"/>
      <c r="DG459" s="65"/>
      <c r="DH459" s="65"/>
      <c r="DI459" s="65"/>
      <c r="DJ459" s="65"/>
      <c r="DK459" s="65"/>
      <c r="DL459" s="65"/>
      <c r="DM459" s="65"/>
      <c r="DN459" s="65"/>
      <c r="DO459" s="65"/>
      <c r="DP459" s="65"/>
      <c r="DQ459" s="65"/>
      <c r="DR459" s="65"/>
      <c r="DS459" s="65"/>
      <c r="DT459" s="65"/>
      <c r="DU459" s="65"/>
      <c r="DV459" s="65"/>
      <c r="DW459" s="65"/>
      <c r="DX459" s="65"/>
      <c r="DY459" s="65"/>
      <c r="DZ459" s="65"/>
      <c r="EA459" s="65"/>
      <c r="EB459" s="65"/>
      <c r="EC459" s="65"/>
      <c r="ED459" s="65"/>
      <c r="EE459" s="65"/>
      <c r="EF459" s="65"/>
      <c r="EG459" s="65"/>
      <c r="EH459" s="65"/>
      <c r="EI459" s="65"/>
      <c r="EJ459" s="65"/>
      <c r="EK459" s="65"/>
      <c r="EL459" s="65"/>
      <c r="EM459" s="65"/>
      <c r="EN459" s="65"/>
      <c r="EO459" s="65"/>
      <c r="EP459" s="65"/>
      <c r="EQ459" s="65"/>
      <c r="ER459" s="65"/>
      <c r="ES459" s="65"/>
      <c r="ET459" s="65"/>
      <c r="EU459" s="65"/>
      <c r="EV459" s="65"/>
      <c r="EW459" s="65"/>
      <c r="EX459" s="65"/>
      <c r="EY459" s="65"/>
      <c r="EZ459" s="65"/>
      <c r="FA459" s="65"/>
      <c r="FB459" s="65"/>
      <c r="FC459" s="65"/>
      <c r="FD459" s="65"/>
      <c r="FE459" s="65"/>
      <c r="FF459" s="65"/>
      <c r="FG459" s="65"/>
      <c r="FH459" s="65"/>
      <c r="FI459" s="65"/>
      <c r="FJ459" s="65"/>
      <c r="FK459" s="65"/>
      <c r="FL459" s="65"/>
      <c r="FM459" s="65"/>
      <c r="FN459" s="65"/>
      <c r="FO459" s="65"/>
      <c r="FP459" s="65"/>
      <c r="FQ459" s="65"/>
      <c r="FR459" s="65"/>
      <c r="FS459" s="65"/>
    </row>
    <row r="460">
      <c r="A460" t="s">
        <v>156</v>
      </c>
      <c r="B460" t="s">
        <v>106</v>
      </c>
      <c r="C460" t="s">
        <v>140</v>
      </c>
      <c r="D460" t="s">
        <v>99</v>
      </c>
      <c r="E460"/>
      <c r="F460" t="str">
        <f>$A460&amp;IF($C460&lt;&gt;"","|"&amp;$C460,"")&amp;IF($D460&lt;&gt;"","|"&amp;$D460,"")&amp;IF($E460&lt;&gt;"","|"&amp;$E460,"")</f>
      </c>
      <c r="G460" s="65" t="n">
        <v>63</v>
      </c>
      <c r="H460" s="65" t="str">
        <f>SUM($CJ460,$CW460)</f>
      </c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 t="n">
        <v>1</v>
      </c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5" t="str">
        <f>ROUND(SUM($CP460,$CV460),0)</f>
      </c>
      <c r="CG460" s="65" t="str">
        <f>ROUND(MAX($CP460,$CV460),0)</f>
      </c>
      <c r="CH460"/>
      <c r="CI460" s="62"/>
      <c r="CJ460" s="65" t="str">
        <f>IF(SUM($CF460)=0,"",IF(SUM($CF460)=SUM($CG460),SUM($CF460),IF(UPPER($CH460)="MAX",$CG460,IF(UPPER($CH460)="CUSTOM",MIN(MAX(ROUND($CF460+$G460*($CI460),0),$CG460),$CF460),$CF460))))</f>
      </c>
      <c r="CK460" s="65" t="str">
        <f>ROUND(SUMIFS($CW460:$FS460,$CW$14:$FS$14,"*DSD*"),0)</f>
      </c>
      <c r="CL460" s="65" t="str">
        <f>MIN_DSD</f>
      </c>
      <c r="CM460" s="65" t="str">
        <f>COUNTIFS($CW$14:$FS$14,"*DSD*",$CW460:$FS460,"&gt;0")</f>
      </c>
      <c r="CN460"/>
      <c r="CO460" s="62"/>
      <c r="CP460" s="65" t="str">
        <f>IF(SUM($CK460)=0,"",IF(OR(SUM($CK460)=SUM($CL460),AND(SUM($CK460)=ROUND(SUM($G460)*(1-SUM($I460)),0),SUM($CQ460)=0)),SUM($CK460),IF(UPPER($CN460)="MAX",$CL460,IF(UPPER($CN460)="CUSTOM",MIN(MAX(ROUND($CK460+$G460*($CO460),0),$CL460),$CK460),$CK460))))</f>
      </c>
      <c r="CQ460" s="65" t="str">
        <f>ROUND(SUMIFS($CW460:$FS460,$CW$14:$FS$14,"*TA*"),0)</f>
      </c>
      <c r="CR460" s="65" t="str">
        <f>MIN_TA</f>
      </c>
      <c r="CS460" s="65" t="str">
        <f>COUNTIFS($CW$14:$FS$14,"*TA*",$CW460:$FS460,"&gt;0")</f>
      </c>
      <c r="CT460"/>
      <c r="CU460" s="62"/>
      <c r="CV460" s="65" t="str">
        <f>IF(SUM($CQ460)=0,"",IF(OR(SUM($CQ460)=SUM($CR460),AND(SUM($CQ460)=ROUND(SUM($G460)*(1-SUM($I460)),0),SUM($CK460)=0)),SUM($CQ460),IF(UPPER($CT460)="MAX",$CR460,IF(UPPER($CT460)="CUSTOM",MIN(MAX(ROUND($CQ460+$G460*($CU460),0),$CR460),$CQ460),$CQ460))))</f>
      </c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  <c r="DR460" s="65"/>
      <c r="DS460" s="65"/>
      <c r="DT460" s="65"/>
      <c r="DU460" s="65"/>
      <c r="DV460" s="65"/>
      <c r="DW460" s="65"/>
      <c r="DX460" s="65"/>
      <c r="DY460" s="65"/>
      <c r="DZ460" s="65"/>
      <c r="EA460" s="65"/>
      <c r="EB460" s="65"/>
      <c r="EC460" s="65"/>
      <c r="ED460" s="65"/>
      <c r="EE460" s="65"/>
      <c r="EF460" s="65"/>
      <c r="EG460" s="65"/>
      <c r="EH460" s="65"/>
      <c r="EI460" s="65"/>
      <c r="EJ460" s="65"/>
      <c r="EK460" s="65"/>
      <c r="EL460" s="65"/>
      <c r="EM460" s="65"/>
      <c r="EN460" s="65"/>
      <c r="EO460" s="65"/>
      <c r="EP460" s="65"/>
      <c r="EQ460" s="65"/>
      <c r="ER460" s="65"/>
      <c r="ES460" s="65"/>
      <c r="ET460" s="65"/>
      <c r="EU460" s="65"/>
      <c r="EV460" s="65"/>
      <c r="EW460" s="65"/>
      <c r="EX460" s="65"/>
      <c r="EY460" s="65"/>
      <c r="EZ460" s="65"/>
      <c r="FA460" s="65"/>
      <c r="FB460" s="65"/>
      <c r="FC460" s="65"/>
      <c r="FD460" s="65"/>
      <c r="FE460" s="65"/>
      <c r="FF460" s="65"/>
      <c r="FG460" s="65"/>
      <c r="FH460" s="65"/>
      <c r="FI460" s="65"/>
      <c r="FJ460" s="65"/>
      <c r="FK460" s="65"/>
      <c r="FL460" s="65"/>
      <c r="FM460" s="65"/>
      <c r="FN460" s="65"/>
      <c r="FO460" s="65"/>
      <c r="FP460" s="65"/>
      <c r="FQ460" s="65"/>
      <c r="FR460" s="65"/>
      <c r="FS460" s="65"/>
    </row>
    <row r="461">
      <c r="A461" t="s">
        <v>156</v>
      </c>
      <c r="B461" t="s">
        <v>106</v>
      </c>
      <c r="C461" t="s">
        <v>140</v>
      </c>
      <c r="D461" t="s">
        <v>100</v>
      </c>
      <c r="E461"/>
      <c r="F461" t="str">
        <f>$A461&amp;IF($C461&lt;&gt;"","|"&amp;$C461,"")&amp;IF($D461&lt;&gt;"","|"&amp;$D461,"")&amp;IF($E461&lt;&gt;"","|"&amp;$E461,"")</f>
      </c>
      <c r="G461" s="65" t="n">
        <v>10</v>
      </c>
      <c r="H461" s="65" t="str">
        <f>SUM($CJ461,$CW461)</f>
      </c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 t="n">
        <v>1</v>
      </c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5" t="str">
        <f>ROUND(SUM($CP461,$CV461),0)</f>
      </c>
      <c r="CG461" s="65" t="str">
        <f>ROUND(MAX($CP461,$CV461),0)</f>
      </c>
      <c r="CH461"/>
      <c r="CI461" s="62"/>
      <c r="CJ461" s="65" t="str">
        <f>IF(SUM($CF461)=0,"",IF(SUM($CF461)=SUM($CG461),SUM($CF461),IF(UPPER($CH461)="MAX",$CG461,IF(UPPER($CH461)="CUSTOM",MIN(MAX(ROUND($CF461+$G461*($CI461),0),$CG461),$CF461),$CF461))))</f>
      </c>
      <c r="CK461" s="65" t="str">
        <f>ROUND(SUMIFS($CW461:$FS461,$CW$14:$FS$14,"*DSD*"),0)</f>
      </c>
      <c r="CL461" s="65" t="str">
        <f>MIN_DSD</f>
      </c>
      <c r="CM461" s="65" t="str">
        <f>COUNTIFS($CW$14:$FS$14,"*DSD*",$CW461:$FS461,"&gt;0")</f>
      </c>
      <c r="CN461"/>
      <c r="CO461" s="62"/>
      <c r="CP461" s="65" t="str">
        <f>IF(SUM($CK461)=0,"",IF(OR(SUM($CK461)=SUM($CL461),AND(SUM($CK461)=ROUND(SUM($G461)*(1-SUM($I461)),0),SUM($CQ461)=0)),SUM($CK461),IF(UPPER($CN461)="MAX",$CL461,IF(UPPER($CN461)="CUSTOM",MIN(MAX(ROUND($CK461+$G461*($CO461),0),$CL461),$CK461),$CK461))))</f>
      </c>
      <c r="CQ461" s="65" t="str">
        <f>ROUND(SUMIFS($CW461:$FS461,$CW$14:$FS$14,"*TA*"),0)</f>
      </c>
      <c r="CR461" s="65" t="str">
        <f>MIN_TA</f>
      </c>
      <c r="CS461" s="65" t="str">
        <f>COUNTIFS($CW$14:$FS$14,"*TA*",$CW461:$FS461,"&gt;0")</f>
      </c>
      <c r="CT461"/>
      <c r="CU461" s="62"/>
      <c r="CV461" s="65" t="str">
        <f>IF(SUM($CQ461)=0,"",IF(OR(SUM($CQ461)=SUM($CR461),AND(SUM($CQ461)=ROUND(SUM($G461)*(1-SUM($I461)),0),SUM($CK461)=0)),SUM($CQ461),IF(UPPER($CT461)="MAX",$CR461,IF(UPPER($CT461)="CUSTOM",MIN(MAX(ROUND($CQ461+$G461*($CU461),0),$CR461),$CQ461),$CQ461))))</f>
      </c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  <c r="DR461" s="65"/>
      <c r="DS461" s="65"/>
      <c r="DT461" s="65"/>
      <c r="DU461" s="65"/>
      <c r="DV461" s="65"/>
      <c r="DW461" s="65"/>
      <c r="DX461" s="65"/>
      <c r="DY461" s="65"/>
      <c r="DZ461" s="65"/>
      <c r="EA461" s="65"/>
      <c r="EB461" s="65"/>
      <c r="EC461" s="65"/>
      <c r="ED461" s="65"/>
      <c r="EE461" s="65"/>
      <c r="EF461" s="65"/>
      <c r="EG461" s="65"/>
      <c r="EH461" s="65"/>
      <c r="EI461" s="65"/>
      <c r="EJ461" s="65"/>
      <c r="EK461" s="65"/>
      <c r="EL461" s="65"/>
      <c r="EM461" s="65"/>
      <c r="EN461" s="65"/>
      <c r="EO461" s="65"/>
      <c r="EP461" s="65"/>
      <c r="EQ461" s="65"/>
      <c r="ER461" s="65"/>
      <c r="ES461" s="65"/>
      <c r="ET461" s="65"/>
      <c r="EU461" s="65"/>
      <c r="EV461" s="65"/>
      <c r="EW461" s="65"/>
      <c r="EX461" s="65"/>
      <c r="EY461" s="65"/>
      <c r="EZ461" s="65"/>
      <c r="FA461" s="65"/>
      <c r="FB461" s="65"/>
      <c r="FC461" s="65"/>
      <c r="FD461" s="65"/>
      <c r="FE461" s="65"/>
      <c r="FF461" s="65"/>
      <c r="FG461" s="65"/>
      <c r="FH461" s="65"/>
      <c r="FI461" s="65"/>
      <c r="FJ461" s="65"/>
      <c r="FK461" s="65"/>
      <c r="FL461" s="65"/>
      <c r="FM461" s="65"/>
      <c r="FN461" s="65"/>
      <c r="FO461" s="65"/>
      <c r="FP461" s="65"/>
      <c r="FQ461" s="65"/>
      <c r="FR461" s="65"/>
      <c r="FS461" s="65"/>
    </row>
    <row r="462">
      <c r="A462" t="s">
        <v>156</v>
      </c>
      <c r="B462" t="s">
        <v>106</v>
      </c>
      <c r="C462" t="s">
        <v>141</v>
      </c>
      <c r="D462" t="s">
        <v>99</v>
      </c>
      <c r="E462"/>
      <c r="F462" t="str">
        <f>$A462&amp;IF($C462&lt;&gt;"","|"&amp;$C462,"")&amp;IF($D462&lt;&gt;"","|"&amp;$D462,"")&amp;IF($E462&lt;&gt;"","|"&amp;$E462,"")</f>
      </c>
      <c r="G462" s="65" t="n">
        <v>1</v>
      </c>
      <c r="H462" s="65" t="str">
        <f>SUM($CJ462,$CW462)</f>
      </c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 t="n">
        <v>1</v>
      </c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5" t="str">
        <f>ROUND(SUM($CP462,$CV462),0)</f>
      </c>
      <c r="CG462" s="65" t="str">
        <f>ROUND(MAX($CP462,$CV462),0)</f>
      </c>
      <c r="CH462"/>
      <c r="CI462" s="62"/>
      <c r="CJ462" s="65" t="str">
        <f>IF(SUM($CF462)=0,"",IF(SUM($CF462)=SUM($CG462),SUM($CF462),IF(UPPER($CH462)="MAX",$CG462,IF(UPPER($CH462)="CUSTOM",MIN(MAX(ROUND($CF462+$G462*($CI462),0),$CG462),$CF462),$CF462))))</f>
      </c>
      <c r="CK462" s="65" t="str">
        <f>ROUND(SUMIFS($CW462:$FS462,$CW$14:$FS$14,"*DSD*"),0)</f>
      </c>
      <c r="CL462" s="65" t="str">
        <f>MIN_DSD</f>
      </c>
      <c r="CM462" s="65" t="str">
        <f>COUNTIFS($CW$14:$FS$14,"*DSD*",$CW462:$FS462,"&gt;0")</f>
      </c>
      <c r="CN462"/>
      <c r="CO462" s="62"/>
      <c r="CP462" s="65" t="str">
        <f>IF(SUM($CK462)=0,"",IF(OR(SUM($CK462)=SUM($CL462),AND(SUM($CK462)=ROUND(SUM($G462)*(1-SUM($I462)),0),SUM($CQ462)=0)),SUM($CK462),IF(UPPER($CN462)="MAX",$CL462,IF(UPPER($CN462)="CUSTOM",MIN(MAX(ROUND($CK462+$G462*($CO462),0),$CL462),$CK462),$CK462))))</f>
      </c>
      <c r="CQ462" s="65" t="str">
        <f>ROUND(SUMIFS($CW462:$FS462,$CW$14:$FS$14,"*TA*"),0)</f>
      </c>
      <c r="CR462" s="65" t="str">
        <f>MIN_TA</f>
      </c>
      <c r="CS462" s="65" t="str">
        <f>COUNTIFS($CW$14:$FS$14,"*TA*",$CW462:$FS462,"&gt;0")</f>
      </c>
      <c r="CT462"/>
      <c r="CU462" s="62"/>
      <c r="CV462" s="65" t="str">
        <f>IF(SUM($CQ462)=0,"",IF(OR(SUM($CQ462)=SUM($CR462),AND(SUM($CQ462)=ROUND(SUM($G462)*(1-SUM($I462)),0),SUM($CK462)=0)),SUM($CQ462),IF(UPPER($CT462)="MAX",$CR462,IF(UPPER($CT462)="CUSTOM",MIN(MAX(ROUND($CQ462+$G462*($CU462),0),$CR462),$CQ462),$CQ462))))</f>
      </c>
      <c r="CW462" s="65"/>
      <c r="CX462" s="65"/>
      <c r="CY462" s="65"/>
      <c r="CZ462" s="65"/>
      <c r="DA462" s="65"/>
      <c r="DB462" s="65"/>
      <c r="DC462" s="65"/>
      <c r="DD462" s="65"/>
      <c r="DE462" s="65"/>
      <c r="DF462" s="65"/>
      <c r="DG462" s="65"/>
      <c r="DH462" s="65"/>
      <c r="DI462" s="65"/>
      <c r="DJ462" s="65"/>
      <c r="DK462" s="65"/>
      <c r="DL462" s="65"/>
      <c r="DM462" s="65"/>
      <c r="DN462" s="65"/>
      <c r="DO462" s="65"/>
      <c r="DP462" s="65"/>
      <c r="DQ462" s="65"/>
      <c r="DR462" s="65"/>
      <c r="DS462" s="65"/>
      <c r="DT462" s="65"/>
      <c r="DU462" s="65"/>
      <c r="DV462" s="65"/>
      <c r="DW462" s="65"/>
      <c r="DX462" s="65"/>
      <c r="DY462" s="65"/>
      <c r="DZ462" s="65"/>
      <c r="EA462" s="65"/>
      <c r="EB462" s="65"/>
      <c r="EC462" s="65"/>
      <c r="ED462" s="65"/>
      <c r="EE462" s="65"/>
      <c r="EF462" s="65"/>
      <c r="EG462" s="65"/>
      <c r="EH462" s="65"/>
      <c r="EI462" s="65"/>
      <c r="EJ462" s="65"/>
      <c r="EK462" s="65"/>
      <c r="EL462" s="65"/>
      <c r="EM462" s="65"/>
      <c r="EN462" s="65"/>
      <c r="EO462" s="65"/>
      <c r="EP462" s="65"/>
      <c r="EQ462" s="65"/>
      <c r="ER462" s="65"/>
      <c r="ES462" s="65"/>
      <c r="ET462" s="65"/>
      <c r="EU462" s="65"/>
      <c r="EV462" s="65"/>
      <c r="EW462" s="65"/>
      <c r="EX462" s="65"/>
      <c r="EY462" s="65"/>
      <c r="EZ462" s="65"/>
      <c r="FA462" s="65"/>
      <c r="FB462" s="65"/>
      <c r="FC462" s="65"/>
      <c r="FD462" s="65"/>
      <c r="FE462" s="65"/>
      <c r="FF462" s="65"/>
      <c r="FG462" s="65"/>
      <c r="FH462" s="65"/>
      <c r="FI462" s="65"/>
      <c r="FJ462" s="65"/>
      <c r="FK462" s="65"/>
      <c r="FL462" s="65"/>
      <c r="FM462" s="65"/>
      <c r="FN462" s="65"/>
      <c r="FO462" s="65"/>
      <c r="FP462" s="65"/>
      <c r="FQ462" s="65"/>
      <c r="FR462" s="65"/>
      <c r="FS462" s="65"/>
    </row>
    <row r="463">
      <c r="A463" t="s">
        <v>156</v>
      </c>
      <c r="B463" t="s">
        <v>106</v>
      </c>
      <c r="C463" t="s">
        <v>123</v>
      </c>
      <c r="D463" t="s">
        <v>99</v>
      </c>
      <c r="E463"/>
      <c r="F463" t="str">
        <f>$A463&amp;IF($C463&lt;&gt;"","|"&amp;$C463,"")&amp;IF($D463&lt;&gt;"","|"&amp;$D463,"")&amp;IF($E463&lt;&gt;"","|"&amp;$E463,"")</f>
      </c>
      <c r="G463" s="65" t="n">
        <v>19</v>
      </c>
      <c r="H463" s="65" t="str">
        <f>SUM($CJ463,$CW463)</f>
      </c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 t="n">
        <v>1</v>
      </c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5" t="str">
        <f>ROUND(SUM($CP463,$CV463),0)</f>
      </c>
      <c r="CG463" s="65" t="str">
        <f>ROUND(MAX($CP463,$CV463),0)</f>
      </c>
      <c r="CH463"/>
      <c r="CI463" s="62"/>
      <c r="CJ463" s="65" t="str">
        <f>IF(SUM($CF463)=0,"",IF(SUM($CF463)=SUM($CG463),SUM($CF463),IF(UPPER($CH463)="MAX",$CG463,IF(UPPER($CH463)="CUSTOM",MIN(MAX(ROUND($CF463+$G463*($CI463),0),$CG463),$CF463),$CF463))))</f>
      </c>
      <c r="CK463" s="65" t="str">
        <f>ROUND(SUMIFS($CW463:$FS463,$CW$14:$FS$14,"*DSD*"),0)</f>
      </c>
      <c r="CL463" s="65" t="str">
        <f>MIN_DSD</f>
      </c>
      <c r="CM463" s="65" t="str">
        <f>COUNTIFS($CW$14:$FS$14,"*DSD*",$CW463:$FS463,"&gt;0")</f>
      </c>
      <c r="CN463"/>
      <c r="CO463" s="62"/>
      <c r="CP463" s="65" t="str">
        <f>IF(SUM($CK463)=0,"",IF(OR(SUM($CK463)=SUM($CL463),AND(SUM($CK463)=ROUND(SUM($G463)*(1-SUM($I463)),0),SUM($CQ463)=0)),SUM($CK463),IF(UPPER($CN463)="MAX",$CL463,IF(UPPER($CN463)="CUSTOM",MIN(MAX(ROUND($CK463+$G463*($CO463),0),$CL463),$CK463),$CK463))))</f>
      </c>
      <c r="CQ463" s="65" t="str">
        <f>ROUND(SUMIFS($CW463:$FS463,$CW$14:$FS$14,"*TA*"),0)</f>
      </c>
      <c r="CR463" s="65" t="str">
        <f>MIN_TA</f>
      </c>
      <c r="CS463" s="65" t="str">
        <f>COUNTIFS($CW$14:$FS$14,"*TA*",$CW463:$FS463,"&gt;0")</f>
      </c>
      <c r="CT463"/>
      <c r="CU463" s="62"/>
      <c r="CV463" s="65" t="str">
        <f>IF(SUM($CQ463)=0,"",IF(OR(SUM($CQ463)=SUM($CR463),AND(SUM($CQ463)=ROUND(SUM($G463)*(1-SUM($I463)),0),SUM($CK463)=0)),SUM($CQ463),IF(UPPER($CT463)="MAX",$CR463,IF(UPPER($CT463)="CUSTOM",MIN(MAX(ROUND($CQ463+$G463*($CU463),0),$CR463),$CQ463),$CQ463))))</f>
      </c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5"/>
      <c r="DI463" s="65"/>
      <c r="DJ463" s="65"/>
      <c r="DK463" s="65"/>
      <c r="DL463" s="65"/>
      <c r="DM463" s="65"/>
      <c r="DN463" s="65"/>
      <c r="DO463" s="65"/>
      <c r="DP463" s="65"/>
      <c r="DQ463" s="65"/>
      <c r="DR463" s="65"/>
      <c r="DS463" s="65"/>
      <c r="DT463" s="65"/>
      <c r="DU463" s="65"/>
      <c r="DV463" s="65"/>
      <c r="DW463" s="65"/>
      <c r="DX463" s="65"/>
      <c r="DY463" s="65"/>
      <c r="DZ463" s="65"/>
      <c r="EA463" s="65"/>
      <c r="EB463" s="65"/>
      <c r="EC463" s="65"/>
      <c r="ED463" s="65"/>
      <c r="EE463" s="65"/>
      <c r="EF463" s="65"/>
      <c r="EG463" s="65"/>
      <c r="EH463" s="65"/>
      <c r="EI463" s="65"/>
      <c r="EJ463" s="65"/>
      <c r="EK463" s="65"/>
      <c r="EL463" s="65"/>
      <c r="EM463" s="65"/>
      <c r="EN463" s="65"/>
      <c r="EO463" s="65"/>
      <c r="EP463" s="65"/>
      <c r="EQ463" s="65"/>
      <c r="ER463" s="65"/>
      <c r="ES463" s="65"/>
      <c r="ET463" s="65"/>
      <c r="EU463" s="65"/>
      <c r="EV463" s="65"/>
      <c r="EW463" s="65"/>
      <c r="EX463" s="65"/>
      <c r="EY463" s="65"/>
      <c r="EZ463" s="65"/>
      <c r="FA463" s="65"/>
      <c r="FB463" s="65"/>
      <c r="FC463" s="65"/>
      <c r="FD463" s="65"/>
      <c r="FE463" s="65"/>
      <c r="FF463" s="65"/>
      <c r="FG463" s="65"/>
      <c r="FH463" s="65"/>
      <c r="FI463" s="65"/>
      <c r="FJ463" s="65"/>
      <c r="FK463" s="65"/>
      <c r="FL463" s="65"/>
      <c r="FM463" s="65"/>
      <c r="FN463" s="65"/>
      <c r="FO463" s="65"/>
      <c r="FP463" s="65"/>
      <c r="FQ463" s="65"/>
      <c r="FR463" s="65"/>
      <c r="FS463" s="65"/>
    </row>
    <row r="464">
      <c r="A464" t="s">
        <v>156</v>
      </c>
      <c r="B464" t="s">
        <v>106</v>
      </c>
      <c r="C464" t="s">
        <v>123</v>
      </c>
      <c r="D464" t="s">
        <v>100</v>
      </c>
      <c r="E464"/>
      <c r="F464" t="str">
        <f>$A464&amp;IF($C464&lt;&gt;"","|"&amp;$C464,"")&amp;IF($D464&lt;&gt;"","|"&amp;$D464,"")&amp;IF($E464&lt;&gt;"","|"&amp;$E464,"")</f>
      </c>
      <c r="G464" s="65" t="n">
        <v>3</v>
      </c>
      <c r="H464" s="65" t="str">
        <f>SUM($CJ464,$CW464)</f>
      </c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 t="n">
        <v>1</v>
      </c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5" t="str">
        <f>ROUND(SUM($CP464,$CV464),0)</f>
      </c>
      <c r="CG464" s="65" t="str">
        <f>ROUND(MAX($CP464,$CV464),0)</f>
      </c>
      <c r="CH464"/>
      <c r="CI464" s="62"/>
      <c r="CJ464" s="65" t="str">
        <f>IF(SUM($CF464)=0,"",IF(SUM($CF464)=SUM($CG464),SUM($CF464),IF(UPPER($CH464)="MAX",$CG464,IF(UPPER($CH464)="CUSTOM",MIN(MAX(ROUND($CF464+$G464*($CI464),0),$CG464),$CF464),$CF464))))</f>
      </c>
      <c r="CK464" s="65" t="str">
        <f>ROUND(SUMIFS($CW464:$FS464,$CW$14:$FS$14,"*DSD*"),0)</f>
      </c>
      <c r="CL464" s="65" t="str">
        <f>MIN_DSD</f>
      </c>
      <c r="CM464" s="65" t="str">
        <f>COUNTIFS($CW$14:$FS$14,"*DSD*",$CW464:$FS464,"&gt;0")</f>
      </c>
      <c r="CN464"/>
      <c r="CO464" s="62"/>
      <c r="CP464" s="65" t="str">
        <f>IF(SUM($CK464)=0,"",IF(OR(SUM($CK464)=SUM($CL464),AND(SUM($CK464)=ROUND(SUM($G464)*(1-SUM($I464)),0),SUM($CQ464)=0)),SUM($CK464),IF(UPPER($CN464)="MAX",$CL464,IF(UPPER($CN464)="CUSTOM",MIN(MAX(ROUND($CK464+$G464*($CO464),0),$CL464),$CK464),$CK464))))</f>
      </c>
      <c r="CQ464" s="65" t="str">
        <f>ROUND(SUMIFS($CW464:$FS464,$CW$14:$FS$14,"*TA*"),0)</f>
      </c>
      <c r="CR464" s="65" t="str">
        <f>MIN_TA</f>
      </c>
      <c r="CS464" s="65" t="str">
        <f>COUNTIFS($CW$14:$FS$14,"*TA*",$CW464:$FS464,"&gt;0")</f>
      </c>
      <c r="CT464"/>
      <c r="CU464" s="62"/>
      <c r="CV464" s="65" t="str">
        <f>IF(SUM($CQ464)=0,"",IF(OR(SUM($CQ464)=SUM($CR464),AND(SUM($CQ464)=ROUND(SUM($G464)*(1-SUM($I464)),0),SUM($CK464)=0)),SUM($CQ464),IF(UPPER($CT464)="MAX",$CR464,IF(UPPER($CT464)="CUSTOM",MIN(MAX(ROUND($CQ464+$G464*($CU464),0),$CR464),$CQ464),$CQ464))))</f>
      </c>
      <c r="CW464" s="65"/>
      <c r="CX464" s="65"/>
      <c r="CY464" s="65"/>
      <c r="CZ464" s="65"/>
      <c r="DA464" s="65"/>
      <c r="DB464" s="65"/>
      <c r="DC464" s="65"/>
      <c r="DD464" s="65"/>
      <c r="DE464" s="65"/>
      <c r="DF464" s="65"/>
      <c r="DG464" s="65"/>
      <c r="DH464" s="65"/>
      <c r="DI464" s="65"/>
      <c r="DJ464" s="65"/>
      <c r="DK464" s="65"/>
      <c r="DL464" s="65"/>
      <c r="DM464" s="65"/>
      <c r="DN464" s="65"/>
      <c r="DO464" s="65"/>
      <c r="DP464" s="65"/>
      <c r="DQ464" s="65"/>
      <c r="DR464" s="65"/>
      <c r="DS464" s="65"/>
      <c r="DT464" s="65"/>
      <c r="DU464" s="65"/>
      <c r="DV464" s="65"/>
      <c r="DW464" s="65"/>
      <c r="DX464" s="65"/>
      <c r="DY464" s="65"/>
      <c r="DZ464" s="65"/>
      <c r="EA464" s="65"/>
      <c r="EB464" s="65"/>
      <c r="EC464" s="65"/>
      <c r="ED464" s="65"/>
      <c r="EE464" s="65"/>
      <c r="EF464" s="65"/>
      <c r="EG464" s="65"/>
      <c r="EH464" s="65"/>
      <c r="EI464" s="65"/>
      <c r="EJ464" s="65"/>
      <c r="EK464" s="65"/>
      <c r="EL464" s="65"/>
      <c r="EM464" s="65"/>
      <c r="EN464" s="65"/>
      <c r="EO464" s="65"/>
      <c r="EP464" s="65"/>
      <c r="EQ464" s="65"/>
      <c r="ER464" s="65"/>
      <c r="ES464" s="65"/>
      <c r="ET464" s="65"/>
      <c r="EU464" s="65"/>
      <c r="EV464" s="65"/>
      <c r="EW464" s="65"/>
      <c r="EX464" s="65"/>
      <c r="EY464" s="65"/>
      <c r="EZ464" s="65"/>
      <c r="FA464" s="65"/>
      <c r="FB464" s="65"/>
      <c r="FC464" s="65"/>
      <c r="FD464" s="65"/>
      <c r="FE464" s="65"/>
      <c r="FF464" s="65"/>
      <c r="FG464" s="65"/>
      <c r="FH464" s="65"/>
      <c r="FI464" s="65"/>
      <c r="FJ464" s="65"/>
      <c r="FK464" s="65"/>
      <c r="FL464" s="65"/>
      <c r="FM464" s="65"/>
      <c r="FN464" s="65"/>
      <c r="FO464" s="65"/>
      <c r="FP464" s="65"/>
      <c r="FQ464" s="65"/>
      <c r="FR464" s="65"/>
      <c r="FS464" s="65"/>
    </row>
    <row r="465">
      <c r="A465" t="s">
        <v>156</v>
      </c>
      <c r="B465" t="s">
        <v>109</v>
      </c>
      <c r="C465" t="s">
        <v>103</v>
      </c>
      <c r="D465" t="s">
        <v>99</v>
      </c>
      <c r="E465"/>
      <c r="F465" t="str">
        <f>$A465&amp;IF($C465&lt;&gt;"","|"&amp;$C465,"")&amp;IF($D465&lt;&gt;"","|"&amp;$D465,"")&amp;IF($E465&lt;&gt;"","|"&amp;$E465,"")</f>
      </c>
      <c r="G465" s="65" t="n">
        <v>9</v>
      </c>
      <c r="H465" s="65" t="str">
        <f>SUM($CJ465,$CW465)</f>
      </c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 t="n">
        <v>0.0266666666666667</v>
      </c>
      <c r="AD465" s="62"/>
      <c r="AE465" s="62" t="n">
        <v>0.973333333333333</v>
      </c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5" t="str">
        <f>ROUND(SUM($CP465,$CV465),0)</f>
      </c>
      <c r="CG465" s="65" t="str">
        <f>ROUND(MAX($CP465,$CV465),0)</f>
      </c>
      <c r="CH465" t="s">
        <v>54</v>
      </c>
      <c r="CI465" s="62"/>
      <c r="CJ465" s="65" t="str">
        <f>IF(SUM($CF465)=0,"",IF(SUM($CF465)=SUM($CG465),SUM($CF465),IF(UPPER($CH465)="MAX",$CG465,IF(UPPER($CH465)="CUSTOM",MIN(MAX(ROUND($CF465+$G465*($CI465),0),$CG465),$CF465),$CF465))))</f>
      </c>
      <c r="CK465" s="65" t="str">
        <f>ROUND(SUMIFS($CW465:$FS465,$CW$14:$FS$14,"*DSD*"),0)</f>
      </c>
      <c r="CL465" s="65" t="str">
        <f>MIN_DSD</f>
      </c>
      <c r="CM465" s="65" t="str">
        <f>COUNTIFS($CW$14:$FS$14,"*DSD*",$CW465:$FS465,"&gt;0")</f>
      </c>
      <c r="CN465"/>
      <c r="CO465" s="62"/>
      <c r="CP465" s="65" t="str">
        <f>IF(SUM($CK465)=0,"",IF(OR(SUM($CK465)=SUM($CL465),AND(SUM($CK465)=ROUND(SUM($G465)*(1-SUM($I465)),0),SUM($CQ465)=0)),SUM($CK465),IF(UPPER($CN465)="MAX",$CL465,IF(UPPER($CN465)="CUSTOM",MIN(MAX(ROUND($CK465+$G465*($CO465),0),$CL465),$CK465),$CK465))))</f>
      </c>
      <c r="CQ465" s="65" t="str">
        <f>ROUND(SUMIFS($CW465:$FS465,$CW$14:$FS$14,"*TA*"),0)</f>
      </c>
      <c r="CR465" s="65" t="str">
        <f>MIN_TA</f>
      </c>
      <c r="CS465" s="65" t="str">
        <f>COUNTIFS($CW$14:$FS$14,"*TA*",$CW465:$FS465,"&gt;0")</f>
      </c>
      <c r="CT465"/>
      <c r="CU465" s="62"/>
      <c r="CV465" s="65" t="str">
        <f>IF(SUM($CQ465)=0,"",IF(OR(SUM($CQ465)=SUM($CR465),AND(SUM($CQ465)=ROUND(SUM($G465)*(1-SUM($I465)),0),SUM($CK465)=0)),SUM($CQ465),IF(UPPER($CT465)="MAX",$CR465,IF(UPPER($CT465)="CUSTOM",MIN(MAX(ROUND($CQ465+$G465*($CU465),0),$CR465),$CQ465),$CQ465))))</f>
      </c>
      <c r="CW465" s="65"/>
      <c r="CX465" s="65"/>
      <c r="CY465" s="65"/>
      <c r="CZ465" s="65"/>
      <c r="DA465" s="65"/>
      <c r="DB465" s="65"/>
      <c r="DC465" s="65"/>
      <c r="DD465" s="65"/>
      <c r="DE465" s="65"/>
      <c r="DF465" s="65"/>
      <c r="DG465" s="65"/>
      <c r="DH465" s="65"/>
      <c r="DI465" s="65"/>
      <c r="DJ465" s="65"/>
      <c r="DK465" s="65"/>
      <c r="DL465" s="65"/>
      <c r="DM465" s="65"/>
      <c r="DN465" s="65"/>
      <c r="DO465" s="65"/>
      <c r="DP465" s="65"/>
      <c r="DQ465" s="65"/>
      <c r="DR465" s="65"/>
      <c r="DS465" s="65"/>
      <c r="DT465" s="65"/>
      <c r="DU465" s="65"/>
      <c r="DV465" s="65"/>
      <c r="DW465" s="65"/>
      <c r="DX465" s="65"/>
      <c r="DY465" s="65"/>
      <c r="DZ465" s="65"/>
      <c r="EA465" s="65"/>
      <c r="EB465" s="65"/>
      <c r="EC465" s="65"/>
      <c r="ED465" s="65"/>
      <c r="EE465" s="65"/>
      <c r="EF465" s="65"/>
      <c r="EG465" s="65"/>
      <c r="EH465" s="65"/>
      <c r="EI465" s="65"/>
      <c r="EJ465" s="65"/>
      <c r="EK465" s="65"/>
      <c r="EL465" s="65"/>
      <c r="EM465" s="65"/>
      <c r="EN465" s="65"/>
      <c r="EO465" s="65"/>
      <c r="EP465" s="65"/>
      <c r="EQ465" s="65"/>
      <c r="ER465" s="65"/>
      <c r="ES465" s="65"/>
      <c r="ET465" s="65"/>
      <c r="EU465" s="65"/>
      <c r="EV465" s="65"/>
      <c r="EW465" s="65"/>
      <c r="EX465" s="65"/>
      <c r="EY465" s="65"/>
      <c r="EZ465" s="65"/>
      <c r="FA465" s="65"/>
      <c r="FB465" s="65"/>
      <c r="FC465" s="65"/>
      <c r="FD465" s="65"/>
      <c r="FE465" s="65"/>
      <c r="FF465" s="65"/>
      <c r="FG465" s="65"/>
      <c r="FH465" s="65"/>
      <c r="FI465" s="65"/>
      <c r="FJ465" s="65"/>
      <c r="FK465" s="65"/>
      <c r="FL465" s="65"/>
      <c r="FM465" s="65"/>
      <c r="FN465" s="65"/>
      <c r="FO465" s="65"/>
      <c r="FP465" s="65"/>
      <c r="FQ465" s="65"/>
      <c r="FR465" s="65"/>
      <c r="FS465" s="65"/>
    </row>
    <row r="466">
      <c r="A466" t="s">
        <v>156</v>
      </c>
      <c r="B466" t="s">
        <v>111</v>
      </c>
      <c r="C466" t="s">
        <v>103</v>
      </c>
      <c r="D466" t="s">
        <v>99</v>
      </c>
      <c r="E466"/>
      <c r="F466" t="str">
        <f>$A466&amp;IF($C466&lt;&gt;"","|"&amp;$C466,"")&amp;IF($D466&lt;&gt;"","|"&amp;$D466,"")&amp;IF($E466&lt;&gt;"","|"&amp;$E466,"")</f>
      </c>
      <c r="G466" s="65" t="n">
        <v>9</v>
      </c>
      <c r="H466" s="65" t="str">
        <f>SUM($CJ466,$CW466)</f>
      </c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 t="n">
        <v>0.028169014084507</v>
      </c>
      <c r="AD466" s="62"/>
      <c r="AE466" s="62" t="n">
        <v>0.971830985915493</v>
      </c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5" t="str">
        <f>ROUND(SUM($CP466,$CV466),0)</f>
      </c>
      <c r="CG466" s="65" t="str">
        <f>ROUND(MAX($CP466,$CV466),0)</f>
      </c>
      <c r="CH466" t="s">
        <v>54</v>
      </c>
      <c r="CI466" s="62"/>
      <c r="CJ466" s="65" t="str">
        <f>IF(SUM($CF466)=0,"",IF(SUM($CF466)=SUM($CG466),SUM($CF466),IF(UPPER($CH466)="MAX",$CG466,IF(UPPER($CH466)="CUSTOM",MIN(MAX(ROUND($CF466+$G466*($CI466),0),$CG466),$CF466),$CF466))))</f>
      </c>
      <c r="CK466" s="65" t="str">
        <f>ROUND(SUMIFS($CW466:$FS466,$CW$14:$FS$14,"*DSD*"),0)</f>
      </c>
      <c r="CL466" s="65" t="str">
        <f>MIN_DSD</f>
      </c>
      <c r="CM466" s="65" t="str">
        <f>COUNTIFS($CW$14:$FS$14,"*DSD*",$CW466:$FS466,"&gt;0")</f>
      </c>
      <c r="CN466"/>
      <c r="CO466" s="62"/>
      <c r="CP466" s="65" t="str">
        <f>IF(SUM($CK466)=0,"",IF(OR(SUM($CK466)=SUM($CL466),AND(SUM($CK466)=ROUND(SUM($G466)*(1-SUM($I466)),0),SUM($CQ466)=0)),SUM($CK466),IF(UPPER($CN466)="MAX",$CL466,IF(UPPER($CN466)="CUSTOM",MIN(MAX(ROUND($CK466+$G466*($CO466),0),$CL466),$CK466),$CK466))))</f>
      </c>
      <c r="CQ466" s="65" t="str">
        <f>ROUND(SUMIFS($CW466:$FS466,$CW$14:$FS$14,"*TA*"),0)</f>
      </c>
      <c r="CR466" s="65" t="str">
        <f>MIN_TA</f>
      </c>
      <c r="CS466" s="65" t="str">
        <f>COUNTIFS($CW$14:$FS$14,"*TA*",$CW466:$FS466,"&gt;0")</f>
      </c>
      <c r="CT466"/>
      <c r="CU466" s="62"/>
      <c r="CV466" s="65" t="str">
        <f>IF(SUM($CQ466)=0,"",IF(OR(SUM($CQ466)=SUM($CR466),AND(SUM($CQ466)=ROUND(SUM($G466)*(1-SUM($I466)),0),SUM($CK466)=0)),SUM($CQ466),IF(UPPER($CT466)="MAX",$CR466,IF(UPPER($CT466)="CUSTOM",MIN(MAX(ROUND($CQ466+$G466*($CU466),0),$CR466),$CQ466),$CQ466))))</f>
      </c>
      <c r="CW466" s="65"/>
      <c r="CX466" s="65"/>
      <c r="CY466" s="65"/>
      <c r="CZ466" s="65"/>
      <c r="DA466" s="65"/>
      <c r="DB466" s="65"/>
      <c r="DC466" s="65"/>
      <c r="DD466" s="65"/>
      <c r="DE466" s="65"/>
      <c r="DF466" s="65"/>
      <c r="DG466" s="65"/>
      <c r="DH466" s="65"/>
      <c r="DI466" s="65"/>
      <c r="DJ466" s="65"/>
      <c r="DK466" s="65"/>
      <c r="DL466" s="65"/>
      <c r="DM466" s="65"/>
      <c r="DN466" s="65"/>
      <c r="DO466" s="65"/>
      <c r="DP466" s="65"/>
      <c r="DQ466" s="65"/>
      <c r="DR466" s="65"/>
      <c r="DS466" s="65"/>
      <c r="DT466" s="65"/>
      <c r="DU466" s="65"/>
      <c r="DV466" s="65"/>
      <c r="DW466" s="65"/>
      <c r="DX466" s="65"/>
      <c r="DY466" s="65"/>
      <c r="DZ466" s="65"/>
      <c r="EA466" s="65"/>
      <c r="EB466" s="65"/>
      <c r="EC466" s="65"/>
      <c r="ED466" s="65"/>
      <c r="EE466" s="65"/>
      <c r="EF466" s="65"/>
      <c r="EG466" s="65"/>
      <c r="EH466" s="65"/>
      <c r="EI466" s="65"/>
      <c r="EJ466" s="65"/>
      <c r="EK466" s="65"/>
      <c r="EL466" s="65"/>
      <c r="EM466" s="65"/>
      <c r="EN466" s="65"/>
      <c r="EO466" s="65"/>
      <c r="EP466" s="65"/>
      <c r="EQ466" s="65"/>
      <c r="ER466" s="65"/>
      <c r="ES466" s="65"/>
      <c r="ET466" s="65"/>
      <c r="EU466" s="65"/>
      <c r="EV466" s="65"/>
      <c r="EW466" s="65"/>
      <c r="EX466" s="65"/>
      <c r="EY466" s="65"/>
      <c r="EZ466" s="65"/>
      <c r="FA466" s="65"/>
      <c r="FB466" s="65"/>
      <c r="FC466" s="65"/>
      <c r="FD466" s="65"/>
      <c r="FE466" s="65"/>
      <c r="FF466" s="65"/>
      <c r="FG466" s="65"/>
      <c r="FH466" s="65"/>
      <c r="FI466" s="65"/>
      <c r="FJ466" s="65"/>
      <c r="FK466" s="65"/>
      <c r="FL466" s="65"/>
      <c r="FM466" s="65"/>
      <c r="FN466" s="65"/>
      <c r="FO466" s="65"/>
      <c r="FP466" s="65"/>
      <c r="FQ466" s="65"/>
      <c r="FR466" s="65"/>
      <c r="FS466" s="65"/>
    </row>
    <row r="467">
      <c r="A467" t="s">
        <v>156</v>
      </c>
      <c r="B467" t="s">
        <v>144</v>
      </c>
      <c r="C467" t="s">
        <v>98</v>
      </c>
      <c r="D467" t="s">
        <v>99</v>
      </c>
      <c r="E467"/>
      <c r="F467" t="str">
        <f>$A467&amp;IF($C467&lt;&gt;"","|"&amp;$C467,"")&amp;IF($D467&lt;&gt;"","|"&amp;$D467,"")&amp;IF($E467&lt;&gt;"","|"&amp;$E467,"")</f>
      </c>
      <c r="G467" s="65" t="n">
        <v>21</v>
      </c>
      <c r="H467" s="65" t="str">
        <f>SUM($CJ467,$CW467)</f>
      </c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 t="n">
        <v>1</v>
      </c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5" t="str">
        <f>ROUND(SUM($CP467,$CV467),0)</f>
      </c>
      <c r="CG467" s="65" t="str">
        <f>ROUND(MAX($CP467,$CV467),0)</f>
      </c>
      <c r="CH467"/>
      <c r="CI467" s="62"/>
      <c r="CJ467" s="65" t="str">
        <f>IF(SUM($CF467)=0,"",IF(SUM($CF467)=SUM($CG467),SUM($CF467),IF(UPPER($CH467)="MAX",$CG467,IF(UPPER($CH467)="CUSTOM",MIN(MAX(ROUND($CF467+$G467*($CI467),0),$CG467),$CF467),$CF467))))</f>
      </c>
      <c r="CK467" s="65" t="str">
        <f>ROUND(SUMIFS($CW467:$FS467,$CW$14:$FS$14,"*DSD*"),0)</f>
      </c>
      <c r="CL467" s="65" t="str">
        <f>MIN_DSD</f>
      </c>
      <c r="CM467" s="65" t="str">
        <f>COUNTIFS($CW$14:$FS$14,"*DSD*",$CW467:$FS467,"&gt;0")</f>
      </c>
      <c r="CN467"/>
      <c r="CO467" s="62"/>
      <c r="CP467" s="65" t="str">
        <f>IF(SUM($CK467)=0,"",IF(OR(SUM($CK467)=SUM($CL467),AND(SUM($CK467)=ROUND(SUM($G467)*(1-SUM($I467)),0),SUM($CQ467)=0)),SUM($CK467),IF(UPPER($CN467)="MAX",$CL467,IF(UPPER($CN467)="CUSTOM",MIN(MAX(ROUND($CK467+$G467*($CO467),0),$CL467),$CK467),$CK467))))</f>
      </c>
      <c r="CQ467" s="65" t="str">
        <f>ROUND(SUMIFS($CW467:$FS467,$CW$14:$FS$14,"*TA*"),0)</f>
      </c>
      <c r="CR467" s="65" t="str">
        <f>MIN_TA</f>
      </c>
      <c r="CS467" s="65" t="str">
        <f>COUNTIFS($CW$14:$FS$14,"*TA*",$CW467:$FS467,"&gt;0")</f>
      </c>
      <c r="CT467"/>
      <c r="CU467" s="62"/>
      <c r="CV467" s="65" t="str">
        <f>IF(SUM($CQ467)=0,"",IF(OR(SUM($CQ467)=SUM($CR467),AND(SUM($CQ467)=ROUND(SUM($G467)*(1-SUM($I467)),0),SUM($CK467)=0)),SUM($CQ467),IF(UPPER($CT467)="MAX",$CR467,IF(UPPER($CT467)="CUSTOM",MIN(MAX(ROUND($CQ467+$G467*($CU467),0),$CR467),$CQ467),$CQ467))))</f>
      </c>
      <c r="CW467" s="65"/>
      <c r="CX467" s="65"/>
      <c r="CY467" s="65"/>
      <c r="CZ467" s="65"/>
      <c r="DA467" s="65"/>
      <c r="DB467" s="65"/>
      <c r="DC467" s="65"/>
      <c r="DD467" s="65"/>
      <c r="DE467" s="65"/>
      <c r="DF467" s="65"/>
      <c r="DG467" s="65"/>
      <c r="DH467" s="65"/>
      <c r="DI467" s="65"/>
      <c r="DJ467" s="65"/>
      <c r="DK467" s="65"/>
      <c r="DL467" s="65"/>
      <c r="DM467" s="65"/>
      <c r="DN467" s="65"/>
      <c r="DO467" s="65"/>
      <c r="DP467" s="65"/>
      <c r="DQ467" s="65"/>
      <c r="DR467" s="65"/>
      <c r="DS467" s="65"/>
      <c r="DT467" s="65"/>
      <c r="DU467" s="65"/>
      <c r="DV467" s="65"/>
      <c r="DW467" s="65"/>
      <c r="DX467" s="65"/>
      <c r="DY467" s="65"/>
      <c r="DZ467" s="65"/>
      <c r="EA467" s="65"/>
      <c r="EB467" s="65"/>
      <c r="EC467" s="65"/>
      <c r="ED467" s="65"/>
      <c r="EE467" s="65"/>
      <c r="EF467" s="65"/>
      <c r="EG467" s="65"/>
      <c r="EH467" s="65"/>
      <c r="EI467" s="65"/>
      <c r="EJ467" s="65"/>
      <c r="EK467" s="65"/>
      <c r="EL467" s="65"/>
      <c r="EM467" s="65"/>
      <c r="EN467" s="65"/>
      <c r="EO467" s="65"/>
      <c r="EP467" s="65"/>
      <c r="EQ467" s="65"/>
      <c r="ER467" s="65"/>
      <c r="ES467" s="65"/>
      <c r="ET467" s="65"/>
      <c r="EU467" s="65"/>
      <c r="EV467" s="65"/>
      <c r="EW467" s="65"/>
      <c r="EX467" s="65"/>
      <c r="EY467" s="65"/>
      <c r="EZ467" s="65"/>
      <c r="FA467" s="65"/>
      <c r="FB467" s="65"/>
      <c r="FC467" s="65"/>
      <c r="FD467" s="65"/>
      <c r="FE467" s="65"/>
      <c r="FF467" s="65"/>
      <c r="FG467" s="65"/>
      <c r="FH467" s="65"/>
      <c r="FI467" s="65"/>
      <c r="FJ467" s="65"/>
      <c r="FK467" s="65"/>
      <c r="FL467" s="65"/>
      <c r="FM467" s="65"/>
      <c r="FN467" s="65"/>
      <c r="FO467" s="65"/>
      <c r="FP467" s="65"/>
      <c r="FQ467" s="65"/>
      <c r="FR467" s="65"/>
      <c r="FS467" s="65"/>
    </row>
    <row r="468">
      <c r="A468" t="s">
        <v>156</v>
      </c>
      <c r="B468" t="s">
        <v>144</v>
      </c>
      <c r="C468" t="s">
        <v>98</v>
      </c>
      <c r="D468" t="s">
        <v>100</v>
      </c>
      <c r="E468"/>
      <c r="F468" t="str">
        <f>$A468&amp;IF($C468&lt;&gt;"","|"&amp;$C468,"")&amp;IF($D468&lt;&gt;"","|"&amp;$D468,"")&amp;IF($E468&lt;&gt;"","|"&amp;$E468,"")</f>
      </c>
      <c r="G468" s="65" t="n">
        <v>69</v>
      </c>
      <c r="H468" s="65" t="str">
        <f>SUM($CJ468,$CW468)</f>
      </c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5" t="str">
        <f>ROUND(SUM($CP468,$CV468),0)</f>
      </c>
      <c r="CG468" s="65" t="str">
        <f>ROUND(MAX($CP468,$CV468),0)</f>
      </c>
      <c r="CH468"/>
      <c r="CI468" s="62"/>
      <c r="CJ468" s="65" t="str">
        <f>IF(SUM($CF468)=0,"",IF(SUM($CF468)=SUM($CG468),SUM($CF468),IF(UPPER($CH468)="MAX",$CG468,IF(UPPER($CH468)="CUSTOM",MIN(MAX(ROUND($CF468+$G468*($CI468),0),$CG468),$CF468),$CF468))))</f>
      </c>
      <c r="CK468" s="65" t="str">
        <f>ROUND(SUMIFS($CW468:$FS468,$CW$14:$FS$14,"*DSD*"),0)</f>
      </c>
      <c r="CL468" s="65" t="str">
        <f>MIN_DSD</f>
      </c>
      <c r="CM468" s="65" t="str">
        <f>COUNTIFS($CW$14:$FS$14,"*DSD*",$CW468:$FS468,"&gt;0")</f>
      </c>
      <c r="CN468"/>
      <c r="CO468" s="62"/>
      <c r="CP468" s="65" t="str">
        <f>IF(SUM($CK468)=0,"",IF(OR(SUM($CK468)=SUM($CL468),AND(SUM($CK468)=ROUND(SUM($G468)*(1-SUM($I468)),0),SUM($CQ468)=0)),SUM($CK468),IF(UPPER($CN468)="MAX",$CL468,IF(UPPER($CN468)="CUSTOM",MIN(MAX(ROUND($CK468+$G468*($CO468),0),$CL468),$CK468),$CK468))))</f>
      </c>
      <c r="CQ468" s="65" t="str">
        <f>ROUND(SUMIFS($CW468:$FS468,$CW$14:$FS$14,"*TA*"),0)</f>
      </c>
      <c r="CR468" s="65" t="str">
        <f>MIN_TA</f>
      </c>
      <c r="CS468" s="65" t="str">
        <f>COUNTIFS($CW$14:$FS$14,"*TA*",$CW468:$FS468,"&gt;0")</f>
      </c>
      <c r="CT468"/>
      <c r="CU468" s="62"/>
      <c r="CV468" s="65" t="str">
        <f>IF(SUM($CQ468)=0,"",IF(OR(SUM($CQ468)=SUM($CR468),AND(SUM($CQ468)=ROUND(SUM($G468)*(1-SUM($I468)),0),SUM($CK468)=0)),SUM($CQ468),IF(UPPER($CT468)="MAX",$CR468,IF(UPPER($CT468)="CUSTOM",MIN(MAX(ROUND($CQ468+$G468*($CU468),0),$CR468),$CQ468),$CQ468))))</f>
      </c>
      <c r="CW468" s="65"/>
      <c r="CX468" s="65"/>
      <c r="CY468" s="65"/>
      <c r="CZ468" s="65"/>
      <c r="DA468" s="65"/>
      <c r="DB468" s="65"/>
      <c r="DC468" s="65"/>
      <c r="DD468" s="65"/>
      <c r="DE468" s="65"/>
      <c r="DF468" s="65"/>
      <c r="DG468" s="65"/>
      <c r="DH468" s="65"/>
      <c r="DI468" s="65"/>
      <c r="DJ468" s="65"/>
      <c r="DK468" s="65"/>
      <c r="DL468" s="65"/>
      <c r="DM468" s="65"/>
      <c r="DN468" s="65"/>
      <c r="DO468" s="65"/>
      <c r="DP468" s="65"/>
      <c r="DQ468" s="65"/>
      <c r="DR468" s="65"/>
      <c r="DS468" s="65"/>
      <c r="DT468" s="65"/>
      <c r="DU468" s="65"/>
      <c r="DV468" s="65"/>
      <c r="DW468" s="65"/>
      <c r="DX468" s="65"/>
      <c r="DY468" s="65"/>
      <c r="DZ468" s="65"/>
      <c r="EA468" s="65"/>
      <c r="EB468" s="65"/>
      <c r="EC468" s="65"/>
      <c r="ED468" s="65"/>
      <c r="EE468" s="65"/>
      <c r="EF468" s="65"/>
      <c r="EG468" s="65"/>
      <c r="EH468" s="65"/>
      <c r="EI468" s="65"/>
      <c r="EJ468" s="65"/>
      <c r="EK468" s="65"/>
      <c r="EL468" s="65"/>
      <c r="EM468" s="65"/>
      <c r="EN468" s="65"/>
      <c r="EO468" s="65"/>
      <c r="EP468" s="65"/>
      <c r="EQ468" s="65"/>
      <c r="ER468" s="65"/>
      <c r="ES468" s="65"/>
      <c r="ET468" s="65"/>
      <c r="EU468" s="65"/>
      <c r="EV468" s="65"/>
      <c r="EW468" s="65"/>
      <c r="EX468" s="65"/>
      <c r="EY468" s="65"/>
      <c r="EZ468" s="65"/>
      <c r="FA468" s="65"/>
      <c r="FB468" s="65"/>
      <c r="FC468" s="65"/>
      <c r="FD468" s="65"/>
      <c r="FE468" s="65"/>
      <c r="FF468" s="65"/>
      <c r="FG468" s="65"/>
      <c r="FH468" s="65"/>
      <c r="FI468" s="65"/>
      <c r="FJ468" s="65"/>
      <c r="FK468" s="65"/>
      <c r="FL468" s="65"/>
      <c r="FM468" s="65"/>
      <c r="FN468" s="65"/>
      <c r="FO468" s="65"/>
      <c r="FP468" s="65"/>
      <c r="FQ468" s="65"/>
      <c r="FR468" s="65"/>
      <c r="FS468" s="65"/>
    </row>
    <row r="469">
      <c r="A469" t="s">
        <v>156</v>
      </c>
      <c r="B469" t="s">
        <v>112</v>
      </c>
      <c r="C469" t="s">
        <v>98</v>
      </c>
      <c r="D469" t="s">
        <v>99</v>
      </c>
      <c r="E469"/>
      <c r="F469" t="str">
        <f>$A469&amp;IF($C469&lt;&gt;"","|"&amp;$C469,"")&amp;IF($D469&lt;&gt;"","|"&amp;$D469,"")&amp;IF($E469&lt;&gt;"","|"&amp;$E469,"")</f>
      </c>
      <c r="G469" s="65" t="n">
        <v>1</v>
      </c>
      <c r="H469" s="65" t="str">
        <f>SUM($CJ469,$CW469)</f>
      </c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 t="n">
        <v>1</v>
      </c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5" t="str">
        <f>ROUND(SUM($CP469,$CV469),0)</f>
      </c>
      <c r="CG469" s="65" t="str">
        <f>ROUND(MAX($CP469,$CV469),0)</f>
      </c>
      <c r="CH469"/>
      <c r="CI469" s="62"/>
      <c r="CJ469" s="65" t="str">
        <f>IF(SUM($CF469)=0,"",IF(SUM($CF469)=SUM($CG469),SUM($CF469),IF(UPPER($CH469)="MAX",$CG469,IF(UPPER($CH469)="CUSTOM",MIN(MAX(ROUND($CF469+$G469*($CI469),0),$CG469),$CF469),$CF469))))</f>
      </c>
      <c r="CK469" s="65" t="str">
        <f>ROUND(SUMIFS($CW469:$FS469,$CW$14:$FS$14,"*DSD*"),0)</f>
      </c>
      <c r="CL469" s="65" t="str">
        <f>MIN_DSD</f>
      </c>
      <c r="CM469" s="65" t="str">
        <f>COUNTIFS($CW$14:$FS$14,"*DSD*",$CW469:$FS469,"&gt;0")</f>
      </c>
      <c r="CN469"/>
      <c r="CO469" s="62"/>
      <c r="CP469" s="65" t="str">
        <f>IF(SUM($CK469)=0,"",IF(OR(SUM($CK469)=SUM($CL469),AND(SUM($CK469)=ROUND(SUM($G469)*(1-SUM($I469)),0),SUM($CQ469)=0)),SUM($CK469),IF(UPPER($CN469)="MAX",$CL469,IF(UPPER($CN469)="CUSTOM",MIN(MAX(ROUND($CK469+$G469*($CO469),0),$CL469),$CK469),$CK469))))</f>
      </c>
      <c r="CQ469" s="65" t="str">
        <f>ROUND(SUMIFS($CW469:$FS469,$CW$14:$FS$14,"*TA*"),0)</f>
      </c>
      <c r="CR469" s="65" t="str">
        <f>MIN_TA</f>
      </c>
      <c r="CS469" s="65" t="str">
        <f>COUNTIFS($CW$14:$FS$14,"*TA*",$CW469:$FS469,"&gt;0")</f>
      </c>
      <c r="CT469"/>
      <c r="CU469" s="62"/>
      <c r="CV469" s="65" t="str">
        <f>IF(SUM($CQ469)=0,"",IF(OR(SUM($CQ469)=SUM($CR469),AND(SUM($CQ469)=ROUND(SUM($G469)*(1-SUM($I469)),0),SUM($CK469)=0)),SUM($CQ469),IF(UPPER($CT469)="MAX",$CR469,IF(UPPER($CT469)="CUSTOM",MIN(MAX(ROUND($CQ469+$G469*($CU469),0),$CR469),$CQ469),$CQ469))))</f>
      </c>
      <c r="CW469" s="65"/>
      <c r="CX469" s="65"/>
      <c r="CY469" s="65"/>
      <c r="CZ469" s="65"/>
      <c r="DA469" s="65"/>
      <c r="DB469" s="65"/>
      <c r="DC469" s="65"/>
      <c r="DD469" s="65"/>
      <c r="DE469" s="65"/>
      <c r="DF469" s="65"/>
      <c r="DG469" s="65"/>
      <c r="DH469" s="65"/>
      <c r="DI469" s="65"/>
      <c r="DJ469" s="65"/>
      <c r="DK469" s="65"/>
      <c r="DL469" s="65"/>
      <c r="DM469" s="65"/>
      <c r="DN469" s="65"/>
      <c r="DO469" s="65"/>
      <c r="DP469" s="65"/>
      <c r="DQ469" s="65"/>
      <c r="DR469" s="65"/>
      <c r="DS469" s="65"/>
      <c r="DT469" s="65"/>
      <c r="DU469" s="65"/>
      <c r="DV469" s="65"/>
      <c r="DW469" s="65"/>
      <c r="DX469" s="65"/>
      <c r="DY469" s="65"/>
      <c r="DZ469" s="65"/>
      <c r="EA469" s="65"/>
      <c r="EB469" s="65"/>
      <c r="EC469" s="65"/>
      <c r="ED469" s="65"/>
      <c r="EE469" s="65"/>
      <c r="EF469" s="65"/>
      <c r="EG469" s="65"/>
      <c r="EH469" s="65"/>
      <c r="EI469" s="65"/>
      <c r="EJ469" s="65"/>
      <c r="EK469" s="65"/>
      <c r="EL469" s="65"/>
      <c r="EM469" s="65"/>
      <c r="EN469" s="65"/>
      <c r="EO469" s="65"/>
      <c r="EP469" s="65"/>
      <c r="EQ469" s="65"/>
      <c r="ER469" s="65"/>
      <c r="ES469" s="65"/>
      <c r="ET469" s="65"/>
      <c r="EU469" s="65"/>
      <c r="EV469" s="65"/>
      <c r="EW469" s="65"/>
      <c r="EX469" s="65"/>
      <c r="EY469" s="65"/>
      <c r="EZ469" s="65"/>
      <c r="FA469" s="65"/>
      <c r="FB469" s="65"/>
      <c r="FC469" s="65"/>
      <c r="FD469" s="65"/>
      <c r="FE469" s="65"/>
      <c r="FF469" s="65"/>
      <c r="FG469" s="65"/>
      <c r="FH469" s="65"/>
      <c r="FI469" s="65"/>
      <c r="FJ469" s="65"/>
      <c r="FK469" s="65"/>
      <c r="FL469" s="65"/>
      <c r="FM469" s="65"/>
      <c r="FN469" s="65"/>
      <c r="FO469" s="65"/>
      <c r="FP469" s="65"/>
      <c r="FQ469" s="65"/>
      <c r="FR469" s="65"/>
      <c r="FS469" s="65"/>
    </row>
    <row r="470">
      <c r="A470" t="s">
        <v>156</v>
      </c>
      <c r="B470" t="s">
        <v>112</v>
      </c>
      <c r="C470" t="s">
        <v>98</v>
      </c>
      <c r="D470" t="s">
        <v>100</v>
      </c>
      <c r="E470"/>
      <c r="F470" t="str">
        <f>$A470&amp;IF($C470&lt;&gt;"","|"&amp;$C470,"")&amp;IF($D470&lt;&gt;"","|"&amp;$D470,"")&amp;IF($E470&lt;&gt;"","|"&amp;$E470,"")</f>
      </c>
      <c r="G470" s="65" t="n">
        <v>4</v>
      </c>
      <c r="H470" s="65" t="str">
        <f>SUM($CJ470,$CW470)</f>
      </c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 t="n">
        <v>1</v>
      </c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5" t="str">
        <f>ROUND(SUM($CP470,$CV470),0)</f>
      </c>
      <c r="CG470" s="65" t="str">
        <f>ROUND(MAX($CP470,$CV470),0)</f>
      </c>
      <c r="CH470"/>
      <c r="CI470" s="62"/>
      <c r="CJ470" s="65" t="str">
        <f>IF(SUM($CF470)=0,"",IF(SUM($CF470)=SUM($CG470),SUM($CF470),IF(UPPER($CH470)="MAX",$CG470,IF(UPPER($CH470)="CUSTOM",MIN(MAX(ROUND($CF470+$G470*($CI470),0),$CG470),$CF470),$CF470))))</f>
      </c>
      <c r="CK470" s="65" t="str">
        <f>ROUND(SUMIFS($CW470:$FS470,$CW$14:$FS$14,"*DSD*"),0)</f>
      </c>
      <c r="CL470" s="65" t="str">
        <f>MIN_DSD</f>
      </c>
      <c r="CM470" s="65" t="str">
        <f>COUNTIFS($CW$14:$FS$14,"*DSD*",$CW470:$FS470,"&gt;0")</f>
      </c>
      <c r="CN470"/>
      <c r="CO470" s="62"/>
      <c r="CP470" s="65" t="str">
        <f>IF(SUM($CK470)=0,"",IF(OR(SUM($CK470)=SUM($CL470),AND(SUM($CK470)=ROUND(SUM($G470)*(1-SUM($I470)),0),SUM($CQ470)=0)),SUM($CK470),IF(UPPER($CN470)="MAX",$CL470,IF(UPPER($CN470)="CUSTOM",MIN(MAX(ROUND($CK470+$G470*($CO470),0),$CL470),$CK470),$CK470))))</f>
      </c>
      <c r="CQ470" s="65" t="str">
        <f>ROUND(SUMIFS($CW470:$FS470,$CW$14:$FS$14,"*TA*"),0)</f>
      </c>
      <c r="CR470" s="65" t="str">
        <f>MIN_TA</f>
      </c>
      <c r="CS470" s="65" t="str">
        <f>COUNTIFS($CW$14:$FS$14,"*TA*",$CW470:$FS470,"&gt;0")</f>
      </c>
      <c r="CT470"/>
      <c r="CU470" s="62"/>
      <c r="CV470" s="65" t="str">
        <f>IF(SUM($CQ470)=0,"",IF(OR(SUM($CQ470)=SUM($CR470),AND(SUM($CQ470)=ROUND(SUM($G470)*(1-SUM($I470)),0),SUM($CK470)=0)),SUM($CQ470),IF(UPPER($CT470)="MAX",$CR470,IF(UPPER($CT470)="CUSTOM",MIN(MAX(ROUND($CQ470+$G470*($CU470),0),$CR470),$CQ470),$CQ470))))</f>
      </c>
      <c r="CW470" s="65"/>
      <c r="CX470" s="65"/>
      <c r="CY470" s="65"/>
      <c r="CZ470" s="65"/>
      <c r="DA470" s="65"/>
      <c r="DB470" s="65"/>
      <c r="DC470" s="65"/>
      <c r="DD470" s="65"/>
      <c r="DE470" s="65"/>
      <c r="DF470" s="65"/>
      <c r="DG470" s="65"/>
      <c r="DH470" s="65"/>
      <c r="DI470" s="65"/>
      <c r="DJ470" s="65"/>
      <c r="DK470" s="65"/>
      <c r="DL470" s="65"/>
      <c r="DM470" s="65"/>
      <c r="DN470" s="65"/>
      <c r="DO470" s="65"/>
      <c r="DP470" s="65"/>
      <c r="DQ470" s="65"/>
      <c r="DR470" s="65"/>
      <c r="DS470" s="65"/>
      <c r="DT470" s="65"/>
      <c r="DU470" s="65"/>
      <c r="DV470" s="65"/>
      <c r="DW470" s="65"/>
      <c r="DX470" s="65"/>
      <c r="DY470" s="65"/>
      <c r="DZ470" s="65"/>
      <c r="EA470" s="65"/>
      <c r="EB470" s="65"/>
      <c r="EC470" s="65"/>
      <c r="ED470" s="65"/>
      <c r="EE470" s="65"/>
      <c r="EF470" s="65"/>
      <c r="EG470" s="65"/>
      <c r="EH470" s="65"/>
      <c r="EI470" s="65"/>
      <c r="EJ470" s="65"/>
      <c r="EK470" s="65"/>
      <c r="EL470" s="65"/>
      <c r="EM470" s="65"/>
      <c r="EN470" s="65"/>
      <c r="EO470" s="65"/>
      <c r="EP470" s="65"/>
      <c r="EQ470" s="65"/>
      <c r="ER470" s="65"/>
      <c r="ES470" s="65"/>
      <c r="ET470" s="65"/>
      <c r="EU470" s="65"/>
      <c r="EV470" s="65"/>
      <c r="EW470" s="65"/>
      <c r="EX470" s="65"/>
      <c r="EY470" s="65"/>
      <c r="EZ470" s="65"/>
      <c r="FA470" s="65"/>
      <c r="FB470" s="65"/>
      <c r="FC470" s="65"/>
      <c r="FD470" s="65"/>
      <c r="FE470" s="65"/>
      <c r="FF470" s="65"/>
      <c r="FG470" s="65"/>
      <c r="FH470" s="65"/>
      <c r="FI470" s="65"/>
      <c r="FJ470" s="65"/>
      <c r="FK470" s="65"/>
      <c r="FL470" s="65"/>
      <c r="FM470" s="65"/>
      <c r="FN470" s="65"/>
      <c r="FO470" s="65"/>
      <c r="FP470" s="65"/>
      <c r="FQ470" s="65"/>
      <c r="FR470" s="65"/>
      <c r="FS470" s="65"/>
    </row>
    <row r="471">
      <c r="A471" t="s">
        <v>156</v>
      </c>
      <c r="B471" t="s">
        <v>113</v>
      </c>
      <c r="C471" t="s">
        <v>114</v>
      </c>
      <c r="D471" t="s">
        <v>99</v>
      </c>
      <c r="E471"/>
      <c r="F471" t="str">
        <f>$A471&amp;IF($C471&lt;&gt;"","|"&amp;$C471,"")&amp;IF($D471&lt;&gt;"","|"&amp;$D471,"")&amp;IF($E471&lt;&gt;"","|"&amp;$E471,"")</f>
      </c>
      <c r="G471" s="65" t="n">
        <v>8</v>
      </c>
      <c r="H471" s="65" t="str">
        <f>SUM($CJ471,$CW471)</f>
      </c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5" t="str">
        <f>ROUND(SUM($CP471,$CV471),0)</f>
      </c>
      <c r="CG471" s="65" t="str">
        <f>ROUND(MAX($CP471,$CV471),0)</f>
      </c>
      <c r="CH471"/>
      <c r="CI471" s="62"/>
      <c r="CJ471" s="65" t="str">
        <f>IF(SUM($CF471)=0,"",IF(SUM($CF471)=SUM($CG471),SUM($CF471),IF(UPPER($CH471)="MAX",$CG471,IF(UPPER($CH471)="CUSTOM",MIN(MAX(ROUND($CF471+$G471*($CI471),0),$CG471),$CF471),$CF471))))</f>
      </c>
      <c r="CK471" s="65" t="str">
        <f>ROUND(SUMIFS($CW471:$FS471,$CW$14:$FS$14,"*DSD*"),0)</f>
      </c>
      <c r="CL471" s="65" t="str">
        <f>MIN_DSD</f>
      </c>
      <c r="CM471" s="65" t="str">
        <f>COUNTIFS($CW$14:$FS$14,"*DSD*",$CW471:$FS471,"&gt;0")</f>
      </c>
      <c r="CN471"/>
      <c r="CO471" s="62"/>
      <c r="CP471" s="65" t="str">
        <f>IF(SUM($CK471)=0,"",IF(OR(SUM($CK471)=SUM($CL471),AND(SUM($CK471)=ROUND(SUM($G471)*(1-SUM($I471)),0),SUM($CQ471)=0)),SUM($CK471),IF(UPPER($CN471)="MAX",$CL471,IF(UPPER($CN471)="CUSTOM",MIN(MAX(ROUND($CK471+$G471*($CO471),0),$CL471),$CK471),$CK471))))</f>
      </c>
      <c r="CQ471" s="65" t="str">
        <f>ROUND(SUMIFS($CW471:$FS471,$CW$14:$FS$14,"*TA*"),0)</f>
      </c>
      <c r="CR471" s="65" t="str">
        <f>MIN_TA</f>
      </c>
      <c r="CS471" s="65" t="str">
        <f>COUNTIFS($CW$14:$FS$14,"*TA*",$CW471:$FS471,"&gt;0")</f>
      </c>
      <c r="CT471"/>
      <c r="CU471" s="62"/>
      <c r="CV471" s="65" t="str">
        <f>IF(SUM($CQ471)=0,"",IF(OR(SUM($CQ471)=SUM($CR471),AND(SUM($CQ471)=ROUND(SUM($G471)*(1-SUM($I471)),0),SUM($CK471)=0)),SUM($CQ471),IF(UPPER($CT471)="MAX",$CR471,IF(UPPER($CT471)="CUSTOM",MIN(MAX(ROUND($CQ471+$G471*($CU471),0),$CR471),$CQ471),$CQ471))))</f>
      </c>
      <c r="CW471" s="65"/>
      <c r="CX471" s="65"/>
      <c r="CY471" s="65"/>
      <c r="CZ471" s="65"/>
      <c r="DA471" s="65"/>
      <c r="DB471" s="65"/>
      <c r="DC471" s="65"/>
      <c r="DD471" s="65"/>
      <c r="DE471" s="65"/>
      <c r="DF471" s="65"/>
      <c r="DG471" s="65"/>
      <c r="DH471" s="65"/>
      <c r="DI471" s="65"/>
      <c r="DJ471" s="65"/>
      <c r="DK471" s="65"/>
      <c r="DL471" s="65"/>
      <c r="DM471" s="65"/>
      <c r="DN471" s="65"/>
      <c r="DO471" s="65"/>
      <c r="DP471" s="65"/>
      <c r="DQ471" s="65"/>
      <c r="DR471" s="65"/>
      <c r="DS471" s="65"/>
      <c r="DT471" s="65"/>
      <c r="DU471" s="65"/>
      <c r="DV471" s="65"/>
      <c r="DW471" s="65"/>
      <c r="DX471" s="65"/>
      <c r="DY471" s="65"/>
      <c r="DZ471" s="65"/>
      <c r="EA471" s="65"/>
      <c r="EB471" s="65"/>
      <c r="EC471" s="65"/>
      <c r="ED471" s="65"/>
      <c r="EE471" s="65"/>
      <c r="EF471" s="65"/>
      <c r="EG471" s="65"/>
      <c r="EH471" s="65"/>
      <c r="EI471" s="65"/>
      <c r="EJ471" s="65"/>
      <c r="EK471" s="65"/>
      <c r="EL471" s="65"/>
      <c r="EM471" s="65"/>
      <c r="EN471" s="65"/>
      <c r="EO471" s="65"/>
      <c r="EP471" s="65"/>
      <c r="EQ471" s="65"/>
      <c r="ER471" s="65"/>
      <c r="ES471" s="65"/>
      <c r="ET471" s="65"/>
      <c r="EU471" s="65"/>
      <c r="EV471" s="65"/>
      <c r="EW471" s="65"/>
      <c r="EX471" s="65"/>
      <c r="EY471" s="65"/>
      <c r="EZ471" s="65"/>
      <c r="FA471" s="65"/>
      <c r="FB471" s="65"/>
      <c r="FC471" s="65"/>
      <c r="FD471" s="65"/>
      <c r="FE471" s="65"/>
      <c r="FF471" s="65"/>
      <c r="FG471" s="65"/>
      <c r="FH471" s="65"/>
      <c r="FI471" s="65"/>
      <c r="FJ471" s="65"/>
      <c r="FK471" s="65"/>
      <c r="FL471" s="65"/>
      <c r="FM471" s="65"/>
      <c r="FN471" s="65"/>
      <c r="FO471" s="65"/>
      <c r="FP471" s="65"/>
      <c r="FQ471" s="65"/>
      <c r="FR471" s="65"/>
      <c r="FS471" s="65"/>
    </row>
    <row r="472">
      <c r="A472" t="s">
        <v>156</v>
      </c>
      <c r="B472" t="s">
        <v>113</v>
      </c>
      <c r="C472" t="s">
        <v>114</v>
      </c>
      <c r="D472" t="s">
        <v>100</v>
      </c>
      <c r="E472"/>
      <c r="F472" t="str">
        <f>$A472&amp;IF($C472&lt;&gt;"","|"&amp;$C472,"")&amp;IF($D472&lt;&gt;"","|"&amp;$D472,"")&amp;IF($E472&lt;&gt;"","|"&amp;$E472,"")</f>
      </c>
      <c r="G472" s="65" t="n">
        <v>3</v>
      </c>
      <c r="H472" s="65" t="str">
        <f>SUM($CJ472,$CW472)</f>
      </c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5" t="str">
        <f>ROUND(SUM($CP472,$CV472),0)</f>
      </c>
      <c r="CG472" s="65" t="str">
        <f>ROUND(MAX($CP472,$CV472),0)</f>
      </c>
      <c r="CH472"/>
      <c r="CI472" s="62"/>
      <c r="CJ472" s="65" t="str">
        <f>IF(SUM($CF472)=0,"",IF(SUM($CF472)=SUM($CG472),SUM($CF472),IF(UPPER($CH472)="MAX",$CG472,IF(UPPER($CH472)="CUSTOM",MIN(MAX(ROUND($CF472+$G472*($CI472),0),$CG472),$CF472),$CF472))))</f>
      </c>
      <c r="CK472" s="65" t="str">
        <f>ROUND(SUMIFS($CW472:$FS472,$CW$14:$FS$14,"*DSD*"),0)</f>
      </c>
      <c r="CL472" s="65" t="str">
        <f>MIN_DSD</f>
      </c>
      <c r="CM472" s="65" t="str">
        <f>COUNTIFS($CW$14:$FS$14,"*DSD*",$CW472:$FS472,"&gt;0")</f>
      </c>
      <c r="CN472"/>
      <c r="CO472" s="62"/>
      <c r="CP472" s="65" t="str">
        <f>IF(SUM($CK472)=0,"",IF(OR(SUM($CK472)=SUM($CL472),AND(SUM($CK472)=ROUND(SUM($G472)*(1-SUM($I472)),0),SUM($CQ472)=0)),SUM($CK472),IF(UPPER($CN472)="MAX",$CL472,IF(UPPER($CN472)="CUSTOM",MIN(MAX(ROUND($CK472+$G472*($CO472),0),$CL472),$CK472),$CK472))))</f>
      </c>
      <c r="CQ472" s="65" t="str">
        <f>ROUND(SUMIFS($CW472:$FS472,$CW$14:$FS$14,"*TA*"),0)</f>
      </c>
      <c r="CR472" s="65" t="str">
        <f>MIN_TA</f>
      </c>
      <c r="CS472" s="65" t="str">
        <f>COUNTIFS($CW$14:$FS$14,"*TA*",$CW472:$FS472,"&gt;0")</f>
      </c>
      <c r="CT472"/>
      <c r="CU472" s="62"/>
      <c r="CV472" s="65" t="str">
        <f>IF(SUM($CQ472)=0,"",IF(OR(SUM($CQ472)=SUM($CR472),AND(SUM($CQ472)=ROUND(SUM($G472)*(1-SUM($I472)),0),SUM($CK472)=0)),SUM($CQ472),IF(UPPER($CT472)="MAX",$CR472,IF(UPPER($CT472)="CUSTOM",MIN(MAX(ROUND($CQ472+$G472*($CU472),0),$CR472),$CQ472),$CQ472))))</f>
      </c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5"/>
      <c r="DI472" s="65"/>
      <c r="DJ472" s="65"/>
      <c r="DK472" s="65"/>
      <c r="DL472" s="65"/>
      <c r="DM472" s="65"/>
      <c r="DN472" s="65"/>
      <c r="DO472" s="65"/>
      <c r="DP472" s="65"/>
      <c r="DQ472" s="65"/>
      <c r="DR472" s="65"/>
      <c r="DS472" s="65"/>
      <c r="DT472" s="65"/>
      <c r="DU472" s="65"/>
      <c r="DV472" s="65"/>
      <c r="DW472" s="65"/>
      <c r="DX472" s="65"/>
      <c r="DY472" s="65"/>
      <c r="DZ472" s="65"/>
      <c r="EA472" s="65"/>
      <c r="EB472" s="65"/>
      <c r="EC472" s="65"/>
      <c r="ED472" s="65"/>
      <c r="EE472" s="65"/>
      <c r="EF472" s="65"/>
      <c r="EG472" s="65"/>
      <c r="EH472" s="65"/>
      <c r="EI472" s="65"/>
      <c r="EJ472" s="65"/>
      <c r="EK472" s="65"/>
      <c r="EL472" s="65"/>
      <c r="EM472" s="65"/>
      <c r="EN472" s="65"/>
      <c r="EO472" s="65"/>
      <c r="EP472" s="65"/>
      <c r="EQ472" s="65"/>
      <c r="ER472" s="65"/>
      <c r="ES472" s="65"/>
      <c r="ET472" s="65"/>
      <c r="EU472" s="65"/>
      <c r="EV472" s="65"/>
      <c r="EW472" s="65"/>
      <c r="EX472" s="65"/>
      <c r="EY472" s="65"/>
      <c r="EZ472" s="65"/>
      <c r="FA472" s="65"/>
      <c r="FB472" s="65"/>
      <c r="FC472" s="65"/>
      <c r="FD472" s="65"/>
      <c r="FE472" s="65"/>
      <c r="FF472" s="65"/>
      <c r="FG472" s="65"/>
      <c r="FH472" s="65"/>
      <c r="FI472" s="65"/>
      <c r="FJ472" s="65"/>
      <c r="FK472" s="65"/>
      <c r="FL472" s="65"/>
      <c r="FM472" s="65"/>
      <c r="FN472" s="65"/>
      <c r="FO472" s="65"/>
      <c r="FP472" s="65"/>
      <c r="FQ472" s="65"/>
      <c r="FR472" s="65"/>
      <c r="FS472" s="65"/>
    </row>
    <row r="473">
      <c r="A473" t="s">
        <v>156</v>
      </c>
      <c r="B473" t="s">
        <v>116</v>
      </c>
      <c r="C473" t="s">
        <v>114</v>
      </c>
      <c r="D473" t="s">
        <v>99</v>
      </c>
      <c r="E473"/>
      <c r="F473" t="str">
        <f>$A473&amp;IF($C473&lt;&gt;"","|"&amp;$C473,"")&amp;IF($D473&lt;&gt;"","|"&amp;$D473,"")&amp;IF($E473&lt;&gt;"","|"&amp;$E473,"")</f>
      </c>
      <c r="G473" s="65" t="n">
        <v>7</v>
      </c>
      <c r="H473" s="65" t="str">
        <f>SUM($CJ473,$CW473)</f>
      </c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5" t="str">
        <f>ROUND(SUM($CP473,$CV473),0)</f>
      </c>
      <c r="CG473" s="65" t="str">
        <f>ROUND(MAX($CP473,$CV473),0)</f>
      </c>
      <c r="CH473"/>
      <c r="CI473" s="62"/>
      <c r="CJ473" s="65" t="str">
        <f>IF(SUM($CF473)=0,"",IF(SUM($CF473)=SUM($CG473),SUM($CF473),IF(UPPER($CH473)="MAX",$CG473,IF(UPPER($CH473)="CUSTOM",MIN(MAX(ROUND($CF473+$G473*($CI473),0),$CG473),$CF473),$CF473))))</f>
      </c>
      <c r="CK473" s="65" t="str">
        <f>ROUND(SUMIFS($CW473:$FS473,$CW$14:$FS$14,"*DSD*"),0)</f>
      </c>
      <c r="CL473" s="65" t="str">
        <f>MIN_DSD</f>
      </c>
      <c r="CM473" s="65" t="str">
        <f>COUNTIFS($CW$14:$FS$14,"*DSD*",$CW473:$FS473,"&gt;0")</f>
      </c>
      <c r="CN473"/>
      <c r="CO473" s="62"/>
      <c r="CP473" s="65" t="str">
        <f>IF(SUM($CK473)=0,"",IF(OR(SUM($CK473)=SUM($CL473),AND(SUM($CK473)=ROUND(SUM($G473)*(1-SUM($I473)),0),SUM($CQ473)=0)),SUM($CK473),IF(UPPER($CN473)="MAX",$CL473,IF(UPPER($CN473)="CUSTOM",MIN(MAX(ROUND($CK473+$G473*($CO473),0),$CL473),$CK473),$CK473))))</f>
      </c>
      <c r="CQ473" s="65" t="str">
        <f>ROUND(SUMIFS($CW473:$FS473,$CW$14:$FS$14,"*TA*"),0)</f>
      </c>
      <c r="CR473" s="65" t="str">
        <f>MIN_TA</f>
      </c>
      <c r="CS473" s="65" t="str">
        <f>COUNTIFS($CW$14:$FS$14,"*TA*",$CW473:$FS473,"&gt;0")</f>
      </c>
      <c r="CT473"/>
      <c r="CU473" s="62"/>
      <c r="CV473" s="65" t="str">
        <f>IF(SUM($CQ473)=0,"",IF(OR(SUM($CQ473)=SUM($CR473),AND(SUM($CQ473)=ROUND(SUM($G473)*(1-SUM($I473)),0),SUM($CK473)=0)),SUM($CQ473),IF(UPPER($CT473)="MAX",$CR473,IF(UPPER($CT473)="CUSTOM",MIN(MAX(ROUND($CQ473+$G473*($CU473),0),$CR473),$CQ473),$CQ473))))</f>
      </c>
      <c r="CW473" s="65"/>
      <c r="CX473" s="65"/>
      <c r="CY473" s="65"/>
      <c r="CZ473" s="65"/>
      <c r="DA473" s="65"/>
      <c r="DB473" s="65"/>
      <c r="DC473" s="65"/>
      <c r="DD473" s="65"/>
      <c r="DE473" s="65"/>
      <c r="DF473" s="65"/>
      <c r="DG473" s="65"/>
      <c r="DH473" s="65"/>
      <c r="DI473" s="65"/>
      <c r="DJ473" s="65"/>
      <c r="DK473" s="65"/>
      <c r="DL473" s="65"/>
      <c r="DM473" s="65"/>
      <c r="DN473" s="65"/>
      <c r="DO473" s="65"/>
      <c r="DP473" s="65"/>
      <c r="DQ473" s="65"/>
      <c r="DR473" s="65"/>
      <c r="DS473" s="65"/>
      <c r="DT473" s="65"/>
      <c r="DU473" s="65"/>
      <c r="DV473" s="65"/>
      <c r="DW473" s="65"/>
      <c r="DX473" s="65"/>
      <c r="DY473" s="65"/>
      <c r="DZ473" s="65"/>
      <c r="EA473" s="65"/>
      <c r="EB473" s="65"/>
      <c r="EC473" s="65"/>
      <c r="ED473" s="65"/>
      <c r="EE473" s="65"/>
      <c r="EF473" s="65"/>
      <c r="EG473" s="65"/>
      <c r="EH473" s="65"/>
      <c r="EI473" s="65"/>
      <c r="EJ473" s="65"/>
      <c r="EK473" s="65"/>
      <c r="EL473" s="65"/>
      <c r="EM473" s="65"/>
      <c r="EN473" s="65"/>
      <c r="EO473" s="65"/>
      <c r="EP473" s="65"/>
      <c r="EQ473" s="65"/>
      <c r="ER473" s="65"/>
      <c r="ES473" s="65"/>
      <c r="ET473" s="65"/>
      <c r="EU473" s="65"/>
      <c r="EV473" s="65"/>
      <c r="EW473" s="65"/>
      <c r="EX473" s="65"/>
      <c r="EY473" s="65"/>
      <c r="EZ473" s="65"/>
      <c r="FA473" s="65"/>
      <c r="FB473" s="65"/>
      <c r="FC473" s="65"/>
      <c r="FD473" s="65"/>
      <c r="FE473" s="65"/>
      <c r="FF473" s="65"/>
      <c r="FG473" s="65"/>
      <c r="FH473" s="65"/>
      <c r="FI473" s="65"/>
      <c r="FJ473" s="65"/>
      <c r="FK473" s="65"/>
      <c r="FL473" s="65"/>
      <c r="FM473" s="65"/>
      <c r="FN473" s="65"/>
      <c r="FO473" s="65"/>
      <c r="FP473" s="65"/>
      <c r="FQ473" s="65"/>
      <c r="FR473" s="65"/>
      <c r="FS473" s="65"/>
    </row>
    <row r="474">
      <c r="A474" t="s">
        <v>156</v>
      </c>
      <c r="B474" t="s">
        <v>116</v>
      </c>
      <c r="C474" t="s">
        <v>114</v>
      </c>
      <c r="D474" t="s">
        <v>100</v>
      </c>
      <c r="E474"/>
      <c r="F474" t="str">
        <f>$A474&amp;IF($C474&lt;&gt;"","|"&amp;$C474,"")&amp;IF($D474&lt;&gt;"","|"&amp;$D474,"")&amp;IF($E474&lt;&gt;"","|"&amp;$E474,"")</f>
      </c>
      <c r="G474" s="65" t="n">
        <v>3</v>
      </c>
      <c r="H474" s="65" t="str">
        <f>SUM($CJ474,$CW474)</f>
      </c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5" t="str">
        <f>ROUND(SUM($CP474,$CV474),0)</f>
      </c>
      <c r="CG474" s="65" t="str">
        <f>ROUND(MAX($CP474,$CV474),0)</f>
      </c>
      <c r="CH474"/>
      <c r="CI474" s="62"/>
      <c r="CJ474" s="65" t="str">
        <f>IF(SUM($CF474)=0,"",IF(SUM($CF474)=SUM($CG474),SUM($CF474),IF(UPPER($CH474)="MAX",$CG474,IF(UPPER($CH474)="CUSTOM",MIN(MAX(ROUND($CF474+$G474*($CI474),0),$CG474),$CF474),$CF474))))</f>
      </c>
      <c r="CK474" s="65" t="str">
        <f>ROUND(SUMIFS($CW474:$FS474,$CW$14:$FS$14,"*DSD*"),0)</f>
      </c>
      <c r="CL474" s="65" t="str">
        <f>MIN_DSD</f>
      </c>
      <c r="CM474" s="65" t="str">
        <f>COUNTIFS($CW$14:$FS$14,"*DSD*",$CW474:$FS474,"&gt;0")</f>
      </c>
      <c r="CN474"/>
      <c r="CO474" s="62"/>
      <c r="CP474" s="65" t="str">
        <f>IF(SUM($CK474)=0,"",IF(OR(SUM($CK474)=SUM($CL474),AND(SUM($CK474)=ROUND(SUM($G474)*(1-SUM($I474)),0),SUM($CQ474)=0)),SUM($CK474),IF(UPPER($CN474)="MAX",$CL474,IF(UPPER($CN474)="CUSTOM",MIN(MAX(ROUND($CK474+$G474*($CO474),0),$CL474),$CK474),$CK474))))</f>
      </c>
      <c r="CQ474" s="65" t="str">
        <f>ROUND(SUMIFS($CW474:$FS474,$CW$14:$FS$14,"*TA*"),0)</f>
      </c>
      <c r="CR474" s="65" t="str">
        <f>MIN_TA</f>
      </c>
      <c r="CS474" s="65" t="str">
        <f>COUNTIFS($CW$14:$FS$14,"*TA*",$CW474:$FS474,"&gt;0")</f>
      </c>
      <c r="CT474"/>
      <c r="CU474" s="62"/>
      <c r="CV474" s="65" t="str">
        <f>IF(SUM($CQ474)=0,"",IF(OR(SUM($CQ474)=SUM($CR474),AND(SUM($CQ474)=ROUND(SUM($G474)*(1-SUM($I474)),0),SUM($CK474)=0)),SUM($CQ474),IF(UPPER($CT474)="MAX",$CR474,IF(UPPER($CT474)="CUSTOM",MIN(MAX(ROUND($CQ474+$G474*($CU474),0),$CR474),$CQ474),$CQ474))))</f>
      </c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5"/>
      <c r="DV474" s="65"/>
      <c r="DW474" s="65"/>
      <c r="DX474" s="65"/>
      <c r="DY474" s="65"/>
      <c r="DZ474" s="65"/>
      <c r="EA474" s="65"/>
      <c r="EB474" s="65"/>
      <c r="EC474" s="65"/>
      <c r="ED474" s="65"/>
      <c r="EE474" s="65"/>
      <c r="EF474" s="65"/>
      <c r="EG474" s="65"/>
      <c r="EH474" s="65"/>
      <c r="EI474" s="65"/>
      <c r="EJ474" s="65"/>
      <c r="EK474" s="65"/>
      <c r="EL474" s="65"/>
      <c r="EM474" s="65"/>
      <c r="EN474" s="65"/>
      <c r="EO474" s="65"/>
      <c r="EP474" s="65"/>
      <c r="EQ474" s="65"/>
      <c r="ER474" s="65"/>
      <c r="ES474" s="65"/>
      <c r="ET474" s="65"/>
      <c r="EU474" s="65"/>
      <c r="EV474" s="65"/>
      <c r="EW474" s="65"/>
      <c r="EX474" s="65"/>
      <c r="EY474" s="65"/>
      <c r="EZ474" s="65"/>
      <c r="FA474" s="65"/>
      <c r="FB474" s="65"/>
      <c r="FC474" s="65"/>
      <c r="FD474" s="65"/>
      <c r="FE474" s="65"/>
      <c r="FF474" s="65"/>
      <c r="FG474" s="65"/>
      <c r="FH474" s="65"/>
      <c r="FI474" s="65"/>
      <c r="FJ474" s="65"/>
      <c r="FK474" s="65"/>
      <c r="FL474" s="65"/>
      <c r="FM474" s="65"/>
      <c r="FN474" s="65"/>
      <c r="FO474" s="65"/>
      <c r="FP474" s="65"/>
      <c r="FQ474" s="65"/>
      <c r="FR474" s="65"/>
      <c r="FS474" s="65"/>
    </row>
    <row r="475">
      <c r="A475" t="s">
        <v>156</v>
      </c>
      <c r="B475" t="s">
        <v>118</v>
      </c>
      <c r="C475" t="s">
        <v>103</v>
      </c>
      <c r="D475" t="s">
        <v>99</v>
      </c>
      <c r="E475"/>
      <c r="F475" t="str">
        <f>$A475&amp;IF($C475&lt;&gt;"","|"&amp;$C475,"")&amp;IF($D475&lt;&gt;"","|"&amp;$D475,"")&amp;IF($E475&lt;&gt;"","|"&amp;$E475,"")</f>
      </c>
      <c r="G475" s="65" t="n">
        <v>1</v>
      </c>
      <c r="H475" s="65" t="str">
        <f>SUM($CJ475,$CW475)</f>
      </c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 t="n">
        <v>1</v>
      </c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5" t="str">
        <f>ROUND(SUM($CP475,$CV475),0)</f>
      </c>
      <c r="CG475" s="65" t="str">
        <f>ROUND(MAX($CP475,$CV475),0)</f>
      </c>
      <c r="CH475"/>
      <c r="CI475" s="62"/>
      <c r="CJ475" s="65" t="str">
        <f>IF(SUM($CF475)=0,"",IF(SUM($CF475)=SUM($CG475),SUM($CF475),IF(UPPER($CH475)="MAX",$CG475,IF(UPPER($CH475)="CUSTOM",MIN(MAX(ROUND($CF475+$G475*($CI475),0),$CG475),$CF475),$CF475))))</f>
      </c>
      <c r="CK475" s="65" t="str">
        <f>ROUND(SUMIFS($CW475:$FS475,$CW$14:$FS$14,"*DSD*"),0)</f>
      </c>
      <c r="CL475" s="65" t="str">
        <f>MIN_DSD</f>
      </c>
      <c r="CM475" s="65" t="str">
        <f>COUNTIFS($CW$14:$FS$14,"*DSD*",$CW475:$FS475,"&gt;0")</f>
      </c>
      <c r="CN475"/>
      <c r="CO475" s="62"/>
      <c r="CP475" s="65" t="str">
        <f>IF(SUM($CK475)=0,"",IF(OR(SUM($CK475)=SUM($CL475),AND(SUM($CK475)=ROUND(SUM($G475)*(1-SUM($I475)),0),SUM($CQ475)=0)),SUM($CK475),IF(UPPER($CN475)="MAX",$CL475,IF(UPPER($CN475)="CUSTOM",MIN(MAX(ROUND($CK475+$G475*($CO475),0),$CL475),$CK475),$CK475))))</f>
      </c>
      <c r="CQ475" s="65" t="str">
        <f>ROUND(SUMIFS($CW475:$FS475,$CW$14:$FS$14,"*TA*"),0)</f>
      </c>
      <c r="CR475" s="65" t="str">
        <f>MIN_TA</f>
      </c>
      <c r="CS475" s="65" t="str">
        <f>COUNTIFS($CW$14:$FS$14,"*TA*",$CW475:$FS475,"&gt;0")</f>
      </c>
      <c r="CT475"/>
      <c r="CU475" s="62"/>
      <c r="CV475" s="65" t="str">
        <f>IF(SUM($CQ475)=0,"",IF(OR(SUM($CQ475)=SUM($CR475),AND(SUM($CQ475)=ROUND(SUM($G475)*(1-SUM($I475)),0),SUM($CK475)=0)),SUM($CQ475),IF(UPPER($CT475)="MAX",$CR475,IF(UPPER($CT475)="CUSTOM",MIN(MAX(ROUND($CQ475+$G475*($CU475),0),$CR475),$CQ475),$CQ475))))</f>
      </c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  <c r="DU475" s="65"/>
      <c r="DV475" s="65"/>
      <c r="DW475" s="65"/>
      <c r="DX475" s="65"/>
      <c r="DY475" s="65"/>
      <c r="DZ475" s="65"/>
      <c r="EA475" s="65"/>
      <c r="EB475" s="65"/>
      <c r="EC475" s="65"/>
      <c r="ED475" s="65"/>
      <c r="EE475" s="65"/>
      <c r="EF475" s="65"/>
      <c r="EG475" s="65"/>
      <c r="EH475" s="65"/>
      <c r="EI475" s="65"/>
      <c r="EJ475" s="65"/>
      <c r="EK475" s="65"/>
      <c r="EL475" s="65"/>
      <c r="EM475" s="65"/>
      <c r="EN475" s="65"/>
      <c r="EO475" s="65"/>
      <c r="EP475" s="65"/>
      <c r="EQ475" s="65"/>
      <c r="ER475" s="65"/>
      <c r="ES475" s="65"/>
      <c r="ET475" s="65"/>
      <c r="EU475" s="65"/>
      <c r="EV475" s="65"/>
      <c r="EW475" s="65"/>
      <c r="EX475" s="65"/>
      <c r="EY475" s="65"/>
      <c r="EZ475" s="65"/>
      <c r="FA475" s="65"/>
      <c r="FB475" s="65"/>
      <c r="FC475" s="65"/>
      <c r="FD475" s="65"/>
      <c r="FE475" s="65"/>
      <c r="FF475" s="65"/>
      <c r="FG475" s="65"/>
      <c r="FH475" s="65"/>
      <c r="FI475" s="65"/>
      <c r="FJ475" s="65"/>
      <c r="FK475" s="65"/>
      <c r="FL475" s="65"/>
      <c r="FM475" s="65"/>
      <c r="FN475" s="65"/>
      <c r="FO475" s="65"/>
      <c r="FP475" s="65"/>
      <c r="FQ475" s="65"/>
      <c r="FR475" s="65"/>
      <c r="FS475" s="65"/>
    </row>
    <row r="476">
      <c r="A476" t="s">
        <v>156</v>
      </c>
      <c r="B476" t="s">
        <v>118</v>
      </c>
      <c r="C476" t="s">
        <v>103</v>
      </c>
      <c r="D476" t="s">
        <v>100</v>
      </c>
      <c r="E476"/>
      <c r="F476" t="str">
        <f>$A476&amp;IF($C476&lt;&gt;"","|"&amp;$C476,"")&amp;IF($D476&lt;&gt;"","|"&amp;$D476,"")&amp;IF($E476&lt;&gt;"","|"&amp;$E476,"")</f>
      </c>
      <c r="G476" s="65" t="n">
        <v>1</v>
      </c>
      <c r="H476" s="65" t="str">
        <f>SUM($CJ476,$CW476)</f>
      </c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 t="n">
        <v>1</v>
      </c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5" t="str">
        <f>ROUND(SUM($CP476,$CV476),0)</f>
      </c>
      <c r="CG476" s="65" t="str">
        <f>ROUND(MAX($CP476,$CV476),0)</f>
      </c>
      <c r="CH476"/>
      <c r="CI476" s="62"/>
      <c r="CJ476" s="65" t="str">
        <f>IF(SUM($CF476)=0,"",IF(SUM($CF476)=SUM($CG476),SUM($CF476),IF(UPPER($CH476)="MAX",$CG476,IF(UPPER($CH476)="CUSTOM",MIN(MAX(ROUND($CF476+$G476*($CI476),0),$CG476),$CF476),$CF476))))</f>
      </c>
      <c r="CK476" s="65" t="str">
        <f>ROUND(SUMIFS($CW476:$FS476,$CW$14:$FS$14,"*DSD*"),0)</f>
      </c>
      <c r="CL476" s="65" t="str">
        <f>MIN_DSD</f>
      </c>
      <c r="CM476" s="65" t="str">
        <f>COUNTIFS($CW$14:$FS$14,"*DSD*",$CW476:$FS476,"&gt;0")</f>
      </c>
      <c r="CN476"/>
      <c r="CO476" s="62"/>
      <c r="CP476" s="65" t="str">
        <f>IF(SUM($CK476)=0,"",IF(OR(SUM($CK476)=SUM($CL476),AND(SUM($CK476)=ROUND(SUM($G476)*(1-SUM($I476)),0),SUM($CQ476)=0)),SUM($CK476),IF(UPPER($CN476)="MAX",$CL476,IF(UPPER($CN476)="CUSTOM",MIN(MAX(ROUND($CK476+$G476*($CO476),0),$CL476),$CK476),$CK476))))</f>
      </c>
      <c r="CQ476" s="65" t="str">
        <f>ROUND(SUMIFS($CW476:$FS476,$CW$14:$FS$14,"*TA*"),0)</f>
      </c>
      <c r="CR476" s="65" t="str">
        <f>MIN_TA</f>
      </c>
      <c r="CS476" s="65" t="str">
        <f>COUNTIFS($CW$14:$FS$14,"*TA*",$CW476:$FS476,"&gt;0")</f>
      </c>
      <c r="CT476"/>
      <c r="CU476" s="62"/>
      <c r="CV476" s="65" t="str">
        <f>IF(SUM($CQ476)=0,"",IF(OR(SUM($CQ476)=SUM($CR476),AND(SUM($CQ476)=ROUND(SUM($G476)*(1-SUM($I476)),0),SUM($CK476)=0)),SUM($CQ476),IF(UPPER($CT476)="MAX",$CR476,IF(UPPER($CT476)="CUSTOM",MIN(MAX(ROUND($CQ476+$G476*($CU476),0),$CR476),$CQ476),$CQ476))))</f>
      </c>
      <c r="CW476" s="65"/>
      <c r="CX476" s="65"/>
      <c r="CY476" s="65"/>
      <c r="CZ476" s="65"/>
      <c r="DA476" s="65"/>
      <c r="DB476" s="65"/>
      <c r="DC476" s="65"/>
      <c r="DD476" s="65"/>
      <c r="DE476" s="65"/>
      <c r="DF476" s="65"/>
      <c r="DG476" s="65"/>
      <c r="DH476" s="65"/>
      <c r="DI476" s="65"/>
      <c r="DJ476" s="65"/>
      <c r="DK476" s="65"/>
      <c r="DL476" s="65"/>
      <c r="DM476" s="65"/>
      <c r="DN476" s="65"/>
      <c r="DO476" s="65"/>
      <c r="DP476" s="65"/>
      <c r="DQ476" s="65"/>
      <c r="DR476" s="65"/>
      <c r="DS476" s="65"/>
      <c r="DT476" s="65"/>
      <c r="DU476" s="65"/>
      <c r="DV476" s="65"/>
      <c r="DW476" s="65"/>
      <c r="DX476" s="65"/>
      <c r="DY476" s="65"/>
      <c r="DZ476" s="65"/>
      <c r="EA476" s="65"/>
      <c r="EB476" s="65"/>
      <c r="EC476" s="65"/>
      <c r="ED476" s="65"/>
      <c r="EE476" s="65"/>
      <c r="EF476" s="65"/>
      <c r="EG476" s="65"/>
      <c r="EH476" s="65"/>
      <c r="EI476" s="65"/>
      <c r="EJ476" s="65"/>
      <c r="EK476" s="65"/>
      <c r="EL476" s="65"/>
      <c r="EM476" s="65"/>
      <c r="EN476" s="65"/>
      <c r="EO476" s="65"/>
      <c r="EP476" s="65"/>
      <c r="EQ476" s="65"/>
      <c r="ER476" s="65"/>
      <c r="ES476" s="65"/>
      <c r="ET476" s="65"/>
      <c r="EU476" s="65"/>
      <c r="EV476" s="65"/>
      <c r="EW476" s="65"/>
      <c r="EX476" s="65"/>
      <c r="EY476" s="65"/>
      <c r="EZ476" s="65"/>
      <c r="FA476" s="65"/>
      <c r="FB476" s="65"/>
      <c r="FC476" s="65"/>
      <c r="FD476" s="65"/>
      <c r="FE476" s="65"/>
      <c r="FF476" s="65"/>
      <c r="FG476" s="65"/>
      <c r="FH476" s="65"/>
      <c r="FI476" s="65"/>
      <c r="FJ476" s="65"/>
      <c r="FK476" s="65"/>
      <c r="FL476" s="65"/>
      <c r="FM476" s="65"/>
      <c r="FN476" s="65"/>
      <c r="FO476" s="65"/>
      <c r="FP476" s="65"/>
      <c r="FQ476" s="65"/>
      <c r="FR476" s="65"/>
      <c r="FS476" s="65"/>
    </row>
    <row r="477">
      <c r="A477" t="s">
        <v>156</v>
      </c>
      <c r="B477" t="s">
        <v>119</v>
      </c>
      <c r="C477" t="s">
        <v>103</v>
      </c>
      <c r="D477" t="s">
        <v>99</v>
      </c>
      <c r="E477"/>
      <c r="F477" t="str">
        <f>$A477&amp;IF($C477&lt;&gt;"","|"&amp;$C477,"")&amp;IF($D477&lt;&gt;"","|"&amp;$D477,"")&amp;IF($E477&lt;&gt;"","|"&amp;$E477,"")</f>
      </c>
      <c r="G477" s="65" t="n">
        <v>1</v>
      </c>
      <c r="H477" s="65" t="str">
        <f>SUM($CJ477,$CW477)</f>
      </c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 t="n">
        <v>1</v>
      </c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5" t="str">
        <f>ROUND(SUM($CP477,$CV477),0)</f>
      </c>
      <c r="CG477" s="65" t="str">
        <f>ROUND(MAX($CP477,$CV477),0)</f>
      </c>
      <c r="CH477"/>
      <c r="CI477" s="62"/>
      <c r="CJ477" s="65" t="str">
        <f>IF(SUM($CF477)=0,"",IF(SUM($CF477)=SUM($CG477),SUM($CF477),IF(UPPER($CH477)="MAX",$CG477,IF(UPPER($CH477)="CUSTOM",MIN(MAX(ROUND($CF477+$G477*($CI477),0),$CG477),$CF477),$CF477))))</f>
      </c>
      <c r="CK477" s="65" t="str">
        <f>ROUND(SUMIFS($CW477:$FS477,$CW$14:$FS$14,"*DSD*"),0)</f>
      </c>
      <c r="CL477" s="65" t="str">
        <f>MIN_DSD</f>
      </c>
      <c r="CM477" s="65" t="str">
        <f>COUNTIFS($CW$14:$FS$14,"*DSD*",$CW477:$FS477,"&gt;0")</f>
      </c>
      <c r="CN477"/>
      <c r="CO477" s="62"/>
      <c r="CP477" s="65" t="str">
        <f>IF(SUM($CK477)=0,"",IF(OR(SUM($CK477)=SUM($CL477),AND(SUM($CK477)=ROUND(SUM($G477)*(1-SUM($I477)),0),SUM($CQ477)=0)),SUM($CK477),IF(UPPER($CN477)="MAX",$CL477,IF(UPPER($CN477)="CUSTOM",MIN(MAX(ROUND($CK477+$G477*($CO477),0),$CL477),$CK477),$CK477))))</f>
      </c>
      <c r="CQ477" s="65" t="str">
        <f>ROUND(SUMIFS($CW477:$FS477,$CW$14:$FS$14,"*TA*"),0)</f>
      </c>
      <c r="CR477" s="65" t="str">
        <f>MIN_TA</f>
      </c>
      <c r="CS477" s="65" t="str">
        <f>COUNTIFS($CW$14:$FS$14,"*TA*",$CW477:$FS477,"&gt;0")</f>
      </c>
      <c r="CT477"/>
      <c r="CU477" s="62"/>
      <c r="CV477" s="65" t="str">
        <f>IF(SUM($CQ477)=0,"",IF(OR(SUM($CQ477)=SUM($CR477),AND(SUM($CQ477)=ROUND(SUM($G477)*(1-SUM($I477)),0),SUM($CK477)=0)),SUM($CQ477),IF(UPPER($CT477)="MAX",$CR477,IF(UPPER($CT477)="CUSTOM",MIN(MAX(ROUND($CQ477+$G477*($CU477),0),$CR477),$CQ477),$CQ477))))</f>
      </c>
      <c r="CW477" s="65"/>
      <c r="CX477" s="65"/>
      <c r="CY477" s="65"/>
      <c r="CZ477" s="65"/>
      <c r="DA477" s="65"/>
      <c r="DB477" s="65"/>
      <c r="DC477" s="65"/>
      <c r="DD477" s="65"/>
      <c r="DE477" s="65"/>
      <c r="DF477" s="65"/>
      <c r="DG477" s="65"/>
      <c r="DH477" s="65"/>
      <c r="DI477" s="65"/>
      <c r="DJ477" s="65"/>
      <c r="DK477" s="65"/>
      <c r="DL477" s="65"/>
      <c r="DM477" s="65"/>
      <c r="DN477" s="65"/>
      <c r="DO477" s="65"/>
      <c r="DP477" s="65"/>
      <c r="DQ477" s="65"/>
      <c r="DR477" s="65"/>
      <c r="DS477" s="65"/>
      <c r="DT477" s="65"/>
      <c r="DU477" s="65"/>
      <c r="DV477" s="65"/>
      <c r="DW477" s="65"/>
      <c r="DX477" s="65"/>
      <c r="DY477" s="65"/>
      <c r="DZ477" s="65"/>
      <c r="EA477" s="65"/>
      <c r="EB477" s="65"/>
      <c r="EC477" s="65"/>
      <c r="ED477" s="65"/>
      <c r="EE477" s="65"/>
      <c r="EF477" s="65"/>
      <c r="EG477" s="65"/>
      <c r="EH477" s="65"/>
      <c r="EI477" s="65"/>
      <c r="EJ477" s="65"/>
      <c r="EK477" s="65"/>
      <c r="EL477" s="65"/>
      <c r="EM477" s="65"/>
      <c r="EN477" s="65"/>
      <c r="EO477" s="65"/>
      <c r="EP477" s="65"/>
      <c r="EQ477" s="65"/>
      <c r="ER477" s="65"/>
      <c r="ES477" s="65"/>
      <c r="ET477" s="65"/>
      <c r="EU477" s="65"/>
      <c r="EV477" s="65"/>
      <c r="EW477" s="65"/>
      <c r="EX477" s="65"/>
      <c r="EY477" s="65"/>
      <c r="EZ477" s="65"/>
      <c r="FA477" s="65"/>
      <c r="FB477" s="65"/>
      <c r="FC477" s="65"/>
      <c r="FD477" s="65"/>
      <c r="FE477" s="65"/>
      <c r="FF477" s="65"/>
      <c r="FG477" s="65"/>
      <c r="FH477" s="65"/>
      <c r="FI477" s="65"/>
      <c r="FJ477" s="65"/>
      <c r="FK477" s="65"/>
      <c r="FL477" s="65"/>
      <c r="FM477" s="65"/>
      <c r="FN477" s="65"/>
      <c r="FO477" s="65"/>
      <c r="FP477" s="65"/>
      <c r="FQ477" s="65"/>
      <c r="FR477" s="65"/>
      <c r="FS477" s="65"/>
    </row>
    <row r="478">
      <c r="A478" t="s">
        <v>156</v>
      </c>
      <c r="B478" t="s">
        <v>119</v>
      </c>
      <c r="C478" t="s">
        <v>103</v>
      </c>
      <c r="D478" t="s">
        <v>100</v>
      </c>
      <c r="E478"/>
      <c r="F478" t="str">
        <f>$A478&amp;IF($C478&lt;&gt;"","|"&amp;$C478,"")&amp;IF($D478&lt;&gt;"","|"&amp;$D478,"")&amp;IF($E478&lt;&gt;"","|"&amp;$E478,"")</f>
      </c>
      <c r="G478" s="65" t="n">
        <v>1</v>
      </c>
      <c r="H478" s="65" t="str">
        <f>SUM($CJ478,$CW478)</f>
      </c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 t="n">
        <v>1</v>
      </c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5" t="str">
        <f>ROUND(SUM($CP478,$CV478),0)</f>
      </c>
      <c r="CG478" s="65" t="str">
        <f>ROUND(MAX($CP478,$CV478),0)</f>
      </c>
      <c r="CH478"/>
      <c r="CI478" s="62"/>
      <c r="CJ478" s="65" t="str">
        <f>IF(SUM($CF478)=0,"",IF(SUM($CF478)=SUM($CG478),SUM($CF478),IF(UPPER($CH478)="MAX",$CG478,IF(UPPER($CH478)="CUSTOM",MIN(MAX(ROUND($CF478+$G478*($CI478),0),$CG478),$CF478),$CF478))))</f>
      </c>
      <c r="CK478" s="65" t="str">
        <f>ROUND(SUMIFS($CW478:$FS478,$CW$14:$FS$14,"*DSD*"),0)</f>
      </c>
      <c r="CL478" s="65" t="str">
        <f>MIN_DSD</f>
      </c>
      <c r="CM478" s="65" t="str">
        <f>COUNTIFS($CW$14:$FS$14,"*DSD*",$CW478:$FS478,"&gt;0")</f>
      </c>
      <c r="CN478"/>
      <c r="CO478" s="62"/>
      <c r="CP478" s="65" t="str">
        <f>IF(SUM($CK478)=0,"",IF(OR(SUM($CK478)=SUM($CL478),AND(SUM($CK478)=ROUND(SUM($G478)*(1-SUM($I478)),0),SUM($CQ478)=0)),SUM($CK478),IF(UPPER($CN478)="MAX",$CL478,IF(UPPER($CN478)="CUSTOM",MIN(MAX(ROUND($CK478+$G478*($CO478),0),$CL478),$CK478),$CK478))))</f>
      </c>
      <c r="CQ478" s="65" t="str">
        <f>ROUND(SUMIFS($CW478:$FS478,$CW$14:$FS$14,"*TA*"),0)</f>
      </c>
      <c r="CR478" s="65" t="str">
        <f>MIN_TA</f>
      </c>
      <c r="CS478" s="65" t="str">
        <f>COUNTIFS($CW$14:$FS$14,"*TA*",$CW478:$FS478,"&gt;0")</f>
      </c>
      <c r="CT478"/>
      <c r="CU478" s="62"/>
      <c r="CV478" s="65" t="str">
        <f>IF(SUM($CQ478)=0,"",IF(OR(SUM($CQ478)=SUM($CR478),AND(SUM($CQ478)=ROUND(SUM($G478)*(1-SUM($I478)),0),SUM($CK478)=0)),SUM($CQ478),IF(UPPER($CT478)="MAX",$CR478,IF(UPPER($CT478)="CUSTOM",MIN(MAX(ROUND($CQ478+$G478*($CU478),0),$CR478),$CQ478),$CQ478))))</f>
      </c>
      <c r="CW478" s="65"/>
      <c r="CX478" s="65"/>
      <c r="CY478" s="65"/>
      <c r="CZ478" s="65"/>
      <c r="DA478" s="65"/>
      <c r="DB478" s="65"/>
      <c r="DC478" s="65"/>
      <c r="DD478" s="65"/>
      <c r="DE478" s="65"/>
      <c r="DF478" s="65"/>
      <c r="DG478" s="65"/>
      <c r="DH478" s="65"/>
      <c r="DI478" s="65"/>
      <c r="DJ478" s="65"/>
      <c r="DK478" s="65"/>
      <c r="DL478" s="65"/>
      <c r="DM478" s="65"/>
      <c r="DN478" s="65"/>
      <c r="DO478" s="65"/>
      <c r="DP478" s="65"/>
      <c r="DQ478" s="65"/>
      <c r="DR478" s="65"/>
      <c r="DS478" s="65"/>
      <c r="DT478" s="65"/>
      <c r="DU478" s="65"/>
      <c r="DV478" s="65"/>
      <c r="DW478" s="65"/>
      <c r="DX478" s="65"/>
      <c r="DY478" s="65"/>
      <c r="DZ478" s="65"/>
      <c r="EA478" s="65"/>
      <c r="EB478" s="65"/>
      <c r="EC478" s="65"/>
      <c r="ED478" s="65"/>
      <c r="EE478" s="65"/>
      <c r="EF478" s="65"/>
      <c r="EG478" s="65"/>
      <c r="EH478" s="65"/>
      <c r="EI478" s="65"/>
      <c r="EJ478" s="65"/>
      <c r="EK478" s="65"/>
      <c r="EL478" s="65"/>
      <c r="EM478" s="65"/>
      <c r="EN478" s="65"/>
      <c r="EO478" s="65"/>
      <c r="EP478" s="65"/>
      <c r="EQ478" s="65"/>
      <c r="ER478" s="65"/>
      <c r="ES478" s="65"/>
      <c r="ET478" s="65"/>
      <c r="EU478" s="65"/>
      <c r="EV478" s="65"/>
      <c r="EW478" s="65"/>
      <c r="EX478" s="65"/>
      <c r="EY478" s="65"/>
      <c r="EZ478" s="65"/>
      <c r="FA478" s="65"/>
      <c r="FB478" s="65"/>
      <c r="FC478" s="65"/>
      <c r="FD478" s="65"/>
      <c r="FE478" s="65"/>
      <c r="FF478" s="65"/>
      <c r="FG478" s="65"/>
      <c r="FH478" s="65"/>
      <c r="FI478" s="65"/>
      <c r="FJ478" s="65"/>
      <c r="FK478" s="65"/>
      <c r="FL478" s="65"/>
      <c r="FM478" s="65"/>
      <c r="FN478" s="65"/>
      <c r="FO478" s="65"/>
      <c r="FP478" s="65"/>
      <c r="FQ478" s="65"/>
      <c r="FR478" s="65"/>
      <c r="FS478" s="65"/>
    </row>
    <row r="479">
      <c r="A479" t="s">
        <v>156</v>
      </c>
      <c r="B479" t="s">
        <v>120</v>
      </c>
      <c r="C479"/>
      <c r="D479"/>
      <c r="E479" t="s">
        <v>96</v>
      </c>
      <c r="F479" t="str">
        <f>$A479&amp;IF($C479&lt;&gt;"","|"&amp;$C479,"")&amp;IF($D479&lt;&gt;"","|"&amp;$D479,"")&amp;IF($E479&lt;&gt;"","|"&amp;$E479,"")</f>
      </c>
      <c r="G479" s="65" t="n">
        <v>61</v>
      </c>
      <c r="H479" s="65" t="str">
        <f>SUM($CJ479,$CW479)</f>
      </c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 t="n">
        <v>1</v>
      </c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5" t="str">
        <f>ROUND(SUM($CP479,$CV479),0)</f>
      </c>
      <c r="CG479" s="65" t="str">
        <f>ROUND(MAX($CP479,$CV479),0)</f>
      </c>
      <c r="CH479"/>
      <c r="CI479" s="62"/>
      <c r="CJ479" s="65" t="str">
        <f>IF(SUM($CF479)=0,"",IF(SUM($CF479)=SUM($CG479),SUM($CF479),IF(UPPER($CH479)="MAX",$CG479,IF(UPPER($CH479)="CUSTOM",MIN(MAX(ROUND($CF479+$G479*($CI479),0),$CG479),$CF479),$CF479))))</f>
      </c>
      <c r="CK479" s="65" t="str">
        <f>ROUND(SUMIFS($CW479:$FS479,$CW$14:$FS$14,"*DSD*"),0)</f>
      </c>
      <c r="CL479" s="65" t="str">
        <f>MIN_DSD</f>
      </c>
      <c r="CM479" s="65" t="str">
        <f>COUNTIFS($CW$14:$FS$14,"*DSD*",$CW479:$FS479,"&gt;0")</f>
      </c>
      <c r="CN479"/>
      <c r="CO479" s="62"/>
      <c r="CP479" s="65" t="str">
        <f>IF(SUM($CK479)=0,"",IF(OR(SUM($CK479)=SUM($CL479),AND(SUM($CK479)=ROUND(SUM($G479)*(1-SUM($I479)),0),SUM($CQ479)=0)),SUM($CK479),IF(UPPER($CN479)="MAX",$CL479,IF(UPPER($CN479)="CUSTOM",MIN(MAX(ROUND($CK479+$G479*($CO479),0),$CL479),$CK479),$CK479))))</f>
      </c>
      <c r="CQ479" s="65" t="str">
        <f>ROUND(SUMIFS($CW479:$FS479,$CW$14:$FS$14,"*TA*"),0)</f>
      </c>
      <c r="CR479" s="65" t="str">
        <f>MIN_TA</f>
      </c>
      <c r="CS479" s="65" t="str">
        <f>COUNTIFS($CW$14:$FS$14,"*TA*",$CW479:$FS479,"&gt;0")</f>
      </c>
      <c r="CT479"/>
      <c r="CU479" s="62"/>
      <c r="CV479" s="65" t="str">
        <f>IF(SUM($CQ479)=0,"",IF(OR(SUM($CQ479)=SUM($CR479),AND(SUM($CQ479)=ROUND(SUM($G479)*(1-SUM($I479)),0),SUM($CK479)=0)),SUM($CQ479),IF(UPPER($CT479)="MAX",$CR479,IF(UPPER($CT479)="CUSTOM",MIN(MAX(ROUND($CQ479+$G479*($CU479),0),$CR479),$CQ479),$CQ479))))</f>
      </c>
      <c r="CW479" s="65"/>
      <c r="CX479" s="65"/>
      <c r="CY479" s="65"/>
      <c r="CZ479" s="65"/>
      <c r="DA479" s="65"/>
      <c r="DB479" s="65"/>
      <c r="DC479" s="65"/>
      <c r="DD479" s="65"/>
      <c r="DE479" s="65"/>
      <c r="DF479" s="65"/>
      <c r="DG479" s="65"/>
      <c r="DH479" s="65"/>
      <c r="DI479" s="65"/>
      <c r="DJ479" s="65"/>
      <c r="DK479" s="65"/>
      <c r="DL479" s="65"/>
      <c r="DM479" s="65"/>
      <c r="DN479" s="65"/>
      <c r="DO479" s="65"/>
      <c r="DP479" s="65"/>
      <c r="DQ479" s="65"/>
      <c r="DR479" s="65"/>
      <c r="DS479" s="65"/>
      <c r="DT479" s="65"/>
      <c r="DU479" s="65"/>
      <c r="DV479" s="65"/>
      <c r="DW479" s="65"/>
      <c r="DX479" s="65"/>
      <c r="DY479" s="65"/>
      <c r="DZ479" s="65"/>
      <c r="EA479" s="65"/>
      <c r="EB479" s="65"/>
      <c r="EC479" s="65"/>
      <c r="ED479" s="65"/>
      <c r="EE479" s="65"/>
      <c r="EF479" s="65"/>
      <c r="EG479" s="65"/>
      <c r="EH479" s="65"/>
      <c r="EI479" s="65"/>
      <c r="EJ479" s="65"/>
      <c r="EK479" s="65"/>
      <c r="EL479" s="65"/>
      <c r="EM479" s="65"/>
      <c r="EN479" s="65"/>
      <c r="EO479" s="65"/>
      <c r="EP479" s="65"/>
      <c r="EQ479" s="65"/>
      <c r="ER479" s="65"/>
      <c r="ES479" s="65"/>
      <c r="ET479" s="65"/>
      <c r="EU479" s="65"/>
      <c r="EV479" s="65"/>
      <c r="EW479" s="65"/>
      <c r="EX479" s="65"/>
      <c r="EY479" s="65"/>
      <c r="EZ479" s="65"/>
      <c r="FA479" s="65"/>
      <c r="FB479" s="65"/>
      <c r="FC479" s="65"/>
      <c r="FD479" s="65"/>
      <c r="FE479" s="65"/>
      <c r="FF479" s="65"/>
      <c r="FG479" s="65"/>
      <c r="FH479" s="65"/>
      <c r="FI479" s="65"/>
      <c r="FJ479" s="65"/>
      <c r="FK479" s="65"/>
      <c r="FL479" s="65"/>
      <c r="FM479" s="65"/>
      <c r="FN479" s="65"/>
      <c r="FO479" s="65"/>
      <c r="FP479" s="65"/>
      <c r="FQ479" s="65"/>
      <c r="FR479" s="65"/>
      <c r="FS479" s="65"/>
    </row>
    <row r="480">
      <c r="A480" t="s">
        <v>156</v>
      </c>
      <c r="B480" t="s">
        <v>120</v>
      </c>
      <c r="C480"/>
      <c r="D480"/>
      <c r="E480" t="s">
        <v>121</v>
      </c>
      <c r="F480" t="str">
        <f>$A480&amp;IF($C480&lt;&gt;"","|"&amp;$C480,"")&amp;IF($D480&lt;&gt;"","|"&amp;$D480,"")&amp;IF($E480&lt;&gt;"","|"&amp;$E480,"")</f>
      </c>
      <c r="G480" s="65" t="n">
        <v>5</v>
      </c>
      <c r="H480" s="65" t="str">
        <f>SUM($CJ480,$CW480)</f>
      </c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 t="n">
        <v>1</v>
      </c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5" t="str">
        <f>ROUND(SUM($CP480,$CV480),0)</f>
      </c>
      <c r="CG480" s="65" t="str">
        <f>ROUND(MAX($CP480,$CV480),0)</f>
      </c>
      <c r="CH480"/>
      <c r="CI480" s="62"/>
      <c r="CJ480" s="65" t="str">
        <f>IF(SUM($CF480)=0,"",IF(SUM($CF480)=SUM($CG480),SUM($CF480),IF(UPPER($CH480)="MAX",$CG480,IF(UPPER($CH480)="CUSTOM",MIN(MAX(ROUND($CF480+$G480*($CI480),0),$CG480),$CF480),$CF480))))</f>
      </c>
      <c r="CK480" s="65" t="str">
        <f>ROUND(SUMIFS($CW480:$FS480,$CW$14:$FS$14,"*DSD*"),0)</f>
      </c>
      <c r="CL480" s="65" t="str">
        <f>MIN_DSD</f>
      </c>
      <c r="CM480" s="65" t="str">
        <f>COUNTIFS($CW$14:$FS$14,"*DSD*",$CW480:$FS480,"&gt;0")</f>
      </c>
      <c r="CN480"/>
      <c r="CO480" s="62"/>
      <c r="CP480" s="65" t="str">
        <f>IF(SUM($CK480)=0,"",IF(OR(SUM($CK480)=SUM($CL480),AND(SUM($CK480)=ROUND(SUM($G480)*(1-SUM($I480)),0),SUM($CQ480)=0)),SUM($CK480),IF(UPPER($CN480)="MAX",$CL480,IF(UPPER($CN480)="CUSTOM",MIN(MAX(ROUND($CK480+$G480*($CO480),0),$CL480),$CK480),$CK480))))</f>
      </c>
      <c r="CQ480" s="65" t="str">
        <f>ROUND(SUMIFS($CW480:$FS480,$CW$14:$FS$14,"*TA*"),0)</f>
      </c>
      <c r="CR480" s="65" t="str">
        <f>MIN_TA</f>
      </c>
      <c r="CS480" s="65" t="str">
        <f>COUNTIFS($CW$14:$FS$14,"*TA*",$CW480:$FS480,"&gt;0")</f>
      </c>
      <c r="CT480"/>
      <c r="CU480" s="62"/>
      <c r="CV480" s="65" t="str">
        <f>IF(SUM($CQ480)=0,"",IF(OR(SUM($CQ480)=SUM($CR480),AND(SUM($CQ480)=ROUND(SUM($G480)*(1-SUM($I480)),0),SUM($CK480)=0)),SUM($CQ480),IF(UPPER($CT480)="MAX",$CR480,IF(UPPER($CT480)="CUSTOM",MIN(MAX(ROUND($CQ480+$G480*($CU480),0),$CR480),$CQ480),$CQ480))))</f>
      </c>
      <c r="CW480" s="65"/>
      <c r="CX480" s="65"/>
      <c r="CY480" s="65"/>
      <c r="CZ480" s="65"/>
      <c r="DA480" s="65"/>
      <c r="DB480" s="65"/>
      <c r="DC480" s="65"/>
      <c r="DD480" s="65"/>
      <c r="DE480" s="65"/>
      <c r="DF480" s="65"/>
      <c r="DG480" s="65"/>
      <c r="DH480" s="65"/>
      <c r="DI480" s="65"/>
      <c r="DJ480" s="65"/>
      <c r="DK480" s="65"/>
      <c r="DL480" s="65"/>
      <c r="DM480" s="65"/>
      <c r="DN480" s="65"/>
      <c r="DO480" s="65"/>
      <c r="DP480" s="65"/>
      <c r="DQ480" s="65"/>
      <c r="DR480" s="65"/>
      <c r="DS480" s="65"/>
      <c r="DT480" s="65"/>
      <c r="DU480" s="65"/>
      <c r="DV480" s="65"/>
      <c r="DW480" s="65"/>
      <c r="DX480" s="65"/>
      <c r="DY480" s="65"/>
      <c r="DZ480" s="65"/>
      <c r="EA480" s="65"/>
      <c r="EB480" s="65"/>
      <c r="EC480" s="65"/>
      <c r="ED480" s="65"/>
      <c r="EE480" s="65"/>
      <c r="EF480" s="65"/>
      <c r="EG480" s="65"/>
      <c r="EH480" s="65"/>
      <c r="EI480" s="65"/>
      <c r="EJ480" s="65"/>
      <c r="EK480" s="65"/>
      <c r="EL480" s="65"/>
      <c r="EM480" s="65"/>
      <c r="EN480" s="65"/>
      <c r="EO480" s="65"/>
      <c r="EP480" s="65"/>
      <c r="EQ480" s="65"/>
      <c r="ER480" s="65"/>
      <c r="ES480" s="65"/>
      <c r="ET480" s="65"/>
      <c r="EU480" s="65"/>
      <c r="EV480" s="65"/>
      <c r="EW480" s="65"/>
      <c r="EX480" s="65"/>
      <c r="EY480" s="65"/>
      <c r="EZ480" s="65"/>
      <c r="FA480" s="65"/>
      <c r="FB480" s="65"/>
      <c r="FC480" s="65"/>
      <c r="FD480" s="65"/>
      <c r="FE480" s="65"/>
      <c r="FF480" s="65"/>
      <c r="FG480" s="65"/>
      <c r="FH480" s="65"/>
      <c r="FI480" s="65"/>
      <c r="FJ480" s="65"/>
      <c r="FK480" s="65"/>
      <c r="FL480" s="65"/>
      <c r="FM480" s="65"/>
      <c r="FN480" s="65"/>
      <c r="FO480" s="65"/>
      <c r="FP480" s="65"/>
      <c r="FQ480" s="65"/>
      <c r="FR480" s="65"/>
      <c r="FS480" s="65"/>
    </row>
    <row r="481">
      <c r="A481" t="s">
        <v>156</v>
      </c>
      <c r="B481" t="s">
        <v>124</v>
      </c>
      <c r="C481"/>
      <c r="D481"/>
      <c r="E481" t="s">
        <v>96</v>
      </c>
      <c r="F481" t="str">
        <f>$A481&amp;IF($C481&lt;&gt;"","|"&amp;$C481,"")&amp;IF($D481&lt;&gt;"","|"&amp;$D481,"")&amp;IF($E481&lt;&gt;"","|"&amp;$E481,"")</f>
      </c>
      <c r="G481" s="65" t="n">
        <v>1</v>
      </c>
      <c r="H481" s="65" t="str">
        <f>SUM($CJ481,$CW481)</f>
      </c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 t="n">
        <v>1</v>
      </c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5" t="str">
        <f>ROUND(SUM($CP481,$CV481),0)</f>
      </c>
      <c r="CG481" s="65" t="str">
        <f>ROUND(MAX($CP481,$CV481),0)</f>
      </c>
      <c r="CH481"/>
      <c r="CI481" s="62"/>
      <c r="CJ481" s="65" t="str">
        <f>IF(SUM($CF481)=0,"",IF(SUM($CF481)=SUM($CG481),SUM($CF481),IF(UPPER($CH481)="MAX",$CG481,IF(UPPER($CH481)="CUSTOM",MIN(MAX(ROUND($CF481+$G481*($CI481),0),$CG481),$CF481),$CF481))))</f>
      </c>
      <c r="CK481" s="65" t="str">
        <f>ROUND(SUMIFS($CW481:$FS481,$CW$14:$FS$14,"*DSD*"),0)</f>
      </c>
      <c r="CL481" s="65" t="str">
        <f>MIN_DSD</f>
      </c>
      <c r="CM481" s="65" t="str">
        <f>COUNTIFS($CW$14:$FS$14,"*DSD*",$CW481:$FS481,"&gt;0")</f>
      </c>
      <c r="CN481"/>
      <c r="CO481" s="62"/>
      <c r="CP481" s="65" t="str">
        <f>IF(SUM($CK481)=0,"",IF(OR(SUM($CK481)=SUM($CL481),AND(SUM($CK481)=ROUND(SUM($G481)*(1-SUM($I481)),0),SUM($CQ481)=0)),SUM($CK481),IF(UPPER($CN481)="MAX",$CL481,IF(UPPER($CN481)="CUSTOM",MIN(MAX(ROUND($CK481+$G481*($CO481),0),$CL481),$CK481),$CK481))))</f>
      </c>
      <c r="CQ481" s="65" t="str">
        <f>ROUND(SUMIFS($CW481:$FS481,$CW$14:$FS$14,"*TA*"),0)</f>
      </c>
      <c r="CR481" s="65" t="str">
        <f>MIN_TA</f>
      </c>
      <c r="CS481" s="65" t="str">
        <f>COUNTIFS($CW$14:$FS$14,"*TA*",$CW481:$FS481,"&gt;0")</f>
      </c>
      <c r="CT481"/>
      <c r="CU481" s="62"/>
      <c r="CV481" s="65" t="str">
        <f>IF(SUM($CQ481)=0,"",IF(OR(SUM($CQ481)=SUM($CR481),AND(SUM($CQ481)=ROUND(SUM($G481)*(1-SUM($I481)),0),SUM($CK481)=0)),SUM($CQ481),IF(UPPER($CT481)="MAX",$CR481,IF(UPPER($CT481)="CUSTOM",MIN(MAX(ROUND($CQ481+$G481*($CU481),0),$CR481),$CQ481),$CQ481))))</f>
      </c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5"/>
      <c r="DV481" s="65"/>
      <c r="DW481" s="65"/>
      <c r="DX481" s="65"/>
      <c r="DY481" s="65"/>
      <c r="DZ481" s="65"/>
      <c r="EA481" s="65"/>
      <c r="EB481" s="65"/>
      <c r="EC481" s="65"/>
      <c r="ED481" s="65"/>
      <c r="EE481" s="65"/>
      <c r="EF481" s="65"/>
      <c r="EG481" s="65"/>
      <c r="EH481" s="65"/>
      <c r="EI481" s="65"/>
      <c r="EJ481" s="65"/>
      <c r="EK481" s="65"/>
      <c r="EL481" s="65"/>
      <c r="EM481" s="65"/>
      <c r="EN481" s="65"/>
      <c r="EO481" s="65"/>
      <c r="EP481" s="65"/>
      <c r="EQ481" s="65"/>
      <c r="ER481" s="65"/>
      <c r="ES481" s="65"/>
      <c r="ET481" s="65"/>
      <c r="EU481" s="65"/>
      <c r="EV481" s="65"/>
      <c r="EW481" s="65"/>
      <c r="EX481" s="65"/>
      <c r="EY481" s="65"/>
      <c r="EZ481" s="65"/>
      <c r="FA481" s="65"/>
      <c r="FB481" s="65"/>
      <c r="FC481" s="65"/>
      <c r="FD481" s="65"/>
      <c r="FE481" s="65"/>
      <c r="FF481" s="65"/>
      <c r="FG481" s="65"/>
      <c r="FH481" s="65"/>
      <c r="FI481" s="65"/>
      <c r="FJ481" s="65"/>
      <c r="FK481" s="65"/>
      <c r="FL481" s="65"/>
      <c r="FM481" s="65"/>
      <c r="FN481" s="65"/>
      <c r="FO481" s="65"/>
      <c r="FP481" s="65"/>
      <c r="FQ481" s="65"/>
      <c r="FR481" s="65"/>
      <c r="FS481" s="65"/>
    </row>
    <row r="482">
      <c r="A482" t="s">
        <v>156</v>
      </c>
      <c r="B482" t="s">
        <v>126</v>
      </c>
      <c r="C482"/>
      <c r="D482"/>
      <c r="E482" t="s">
        <v>96</v>
      </c>
      <c r="F482" t="str">
        <f>$A482&amp;IF($C482&lt;&gt;"","|"&amp;$C482,"")&amp;IF($D482&lt;&gt;"","|"&amp;$D482,"")&amp;IF($E482&lt;&gt;"","|"&amp;$E482,"")</f>
      </c>
      <c r="G482" s="65" t="n">
        <v>59</v>
      </c>
      <c r="H482" s="65" t="str">
        <f>SUM($CJ482,$CW482)</f>
      </c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 t="n">
        <v>1</v>
      </c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5" t="str">
        <f>ROUND(SUM($CP482,$CV482),0)</f>
      </c>
      <c r="CG482" s="65" t="str">
        <f>ROUND(MAX($CP482,$CV482),0)</f>
      </c>
      <c r="CH482"/>
      <c r="CI482" s="62"/>
      <c r="CJ482" s="65" t="str">
        <f>IF(SUM($CF482)=0,"",IF(SUM($CF482)=SUM($CG482),SUM($CF482),IF(UPPER($CH482)="MAX",$CG482,IF(UPPER($CH482)="CUSTOM",MIN(MAX(ROUND($CF482+$G482*($CI482),0),$CG482),$CF482),$CF482))))</f>
      </c>
      <c r="CK482" s="65" t="str">
        <f>ROUND(SUMIFS($CW482:$FS482,$CW$14:$FS$14,"*DSD*"),0)</f>
      </c>
      <c r="CL482" s="65" t="str">
        <f>MIN_DSD</f>
      </c>
      <c r="CM482" s="65" t="str">
        <f>COUNTIFS($CW$14:$FS$14,"*DSD*",$CW482:$FS482,"&gt;0")</f>
      </c>
      <c r="CN482"/>
      <c r="CO482" s="62"/>
      <c r="CP482" s="65" t="str">
        <f>IF(SUM($CK482)=0,"",IF(OR(SUM($CK482)=SUM($CL482),AND(SUM($CK482)=ROUND(SUM($G482)*(1-SUM($I482)),0),SUM($CQ482)=0)),SUM($CK482),IF(UPPER($CN482)="MAX",$CL482,IF(UPPER($CN482)="CUSTOM",MIN(MAX(ROUND($CK482+$G482*($CO482),0),$CL482),$CK482),$CK482))))</f>
      </c>
      <c r="CQ482" s="65" t="str">
        <f>ROUND(SUMIFS($CW482:$FS482,$CW$14:$FS$14,"*TA*"),0)</f>
      </c>
      <c r="CR482" s="65" t="str">
        <f>MIN_TA</f>
      </c>
      <c r="CS482" s="65" t="str">
        <f>COUNTIFS($CW$14:$FS$14,"*TA*",$CW482:$FS482,"&gt;0")</f>
      </c>
      <c r="CT482"/>
      <c r="CU482" s="62"/>
      <c r="CV482" s="65" t="str">
        <f>IF(SUM($CQ482)=0,"",IF(OR(SUM($CQ482)=SUM($CR482),AND(SUM($CQ482)=ROUND(SUM($G482)*(1-SUM($I482)),0),SUM($CK482)=0)),SUM($CQ482),IF(UPPER($CT482)="MAX",$CR482,IF(UPPER($CT482)="CUSTOM",MIN(MAX(ROUND($CQ482+$G482*($CU482),0),$CR482),$CQ482),$CQ482))))</f>
      </c>
      <c r="CW482" s="65"/>
      <c r="CX482" s="65"/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65"/>
      <c r="DN482" s="65"/>
      <c r="DO482" s="65"/>
      <c r="DP482" s="65"/>
      <c r="DQ482" s="65"/>
      <c r="DR482" s="65"/>
      <c r="DS482" s="65"/>
      <c r="DT482" s="65"/>
      <c r="DU482" s="65"/>
      <c r="DV482" s="65"/>
      <c r="DW482" s="65"/>
      <c r="DX482" s="65"/>
      <c r="DY482" s="65"/>
      <c r="DZ482" s="65"/>
      <c r="EA482" s="65"/>
      <c r="EB482" s="65"/>
      <c r="EC482" s="65"/>
      <c r="ED482" s="65"/>
      <c r="EE482" s="65"/>
      <c r="EF482" s="65"/>
      <c r="EG482" s="65"/>
      <c r="EH482" s="65"/>
      <c r="EI482" s="65"/>
      <c r="EJ482" s="65"/>
      <c r="EK482" s="65"/>
      <c r="EL482" s="65"/>
      <c r="EM482" s="65"/>
      <c r="EN482" s="65"/>
      <c r="EO482" s="65"/>
      <c r="EP482" s="65"/>
      <c r="EQ482" s="65"/>
      <c r="ER482" s="65"/>
      <c r="ES482" s="65"/>
      <c r="ET482" s="65"/>
      <c r="EU482" s="65"/>
      <c r="EV482" s="65"/>
      <c r="EW482" s="65"/>
      <c r="EX482" s="65"/>
      <c r="EY482" s="65"/>
      <c r="EZ482" s="65"/>
      <c r="FA482" s="65"/>
      <c r="FB482" s="65"/>
      <c r="FC482" s="65"/>
      <c r="FD482" s="65"/>
      <c r="FE482" s="65"/>
      <c r="FF482" s="65"/>
      <c r="FG482" s="65"/>
      <c r="FH482" s="65"/>
      <c r="FI482" s="65"/>
      <c r="FJ482" s="65"/>
      <c r="FK482" s="65"/>
      <c r="FL482" s="65"/>
      <c r="FM482" s="65"/>
      <c r="FN482" s="65"/>
      <c r="FO482" s="65"/>
      <c r="FP482" s="65"/>
      <c r="FQ482" s="65"/>
      <c r="FR482" s="65"/>
      <c r="FS482" s="65"/>
    </row>
    <row r="483">
      <c r="A483" t="s">
        <v>156</v>
      </c>
      <c r="B483" t="s">
        <v>126</v>
      </c>
      <c r="C483"/>
      <c r="D483"/>
      <c r="E483" t="s">
        <v>121</v>
      </c>
      <c r="F483" t="str">
        <f>$A483&amp;IF($C483&lt;&gt;"","|"&amp;$C483,"")&amp;IF($D483&lt;&gt;"","|"&amp;$D483,"")&amp;IF($E483&lt;&gt;"","|"&amp;$E483,"")</f>
      </c>
      <c r="G483" s="65" t="n">
        <v>5</v>
      </c>
      <c r="H483" s="65" t="str">
        <f>SUM($CJ483,$CW483)</f>
      </c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 t="n">
        <v>1</v>
      </c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5" t="str">
        <f>ROUND(SUM($CP483,$CV483),0)</f>
      </c>
      <c r="CG483" s="65" t="str">
        <f>ROUND(MAX($CP483,$CV483),0)</f>
      </c>
      <c r="CH483"/>
      <c r="CI483" s="62"/>
      <c r="CJ483" s="65" t="str">
        <f>IF(SUM($CF483)=0,"",IF(SUM($CF483)=SUM($CG483),SUM($CF483),IF(UPPER($CH483)="MAX",$CG483,IF(UPPER($CH483)="CUSTOM",MIN(MAX(ROUND($CF483+$G483*($CI483),0),$CG483),$CF483),$CF483))))</f>
      </c>
      <c r="CK483" s="65" t="str">
        <f>ROUND(SUMIFS($CW483:$FS483,$CW$14:$FS$14,"*DSD*"),0)</f>
      </c>
      <c r="CL483" s="65" t="str">
        <f>MIN_DSD</f>
      </c>
      <c r="CM483" s="65" t="str">
        <f>COUNTIFS($CW$14:$FS$14,"*DSD*",$CW483:$FS483,"&gt;0")</f>
      </c>
      <c r="CN483"/>
      <c r="CO483" s="62"/>
      <c r="CP483" s="65" t="str">
        <f>IF(SUM($CK483)=0,"",IF(OR(SUM($CK483)=SUM($CL483),AND(SUM($CK483)=ROUND(SUM($G483)*(1-SUM($I483)),0),SUM($CQ483)=0)),SUM($CK483),IF(UPPER($CN483)="MAX",$CL483,IF(UPPER($CN483)="CUSTOM",MIN(MAX(ROUND($CK483+$G483*($CO483),0),$CL483),$CK483),$CK483))))</f>
      </c>
      <c r="CQ483" s="65" t="str">
        <f>ROUND(SUMIFS($CW483:$FS483,$CW$14:$FS$14,"*TA*"),0)</f>
      </c>
      <c r="CR483" s="65" t="str">
        <f>MIN_TA</f>
      </c>
      <c r="CS483" s="65" t="str">
        <f>COUNTIFS($CW$14:$FS$14,"*TA*",$CW483:$FS483,"&gt;0")</f>
      </c>
      <c r="CT483"/>
      <c r="CU483" s="62"/>
      <c r="CV483" s="65" t="str">
        <f>IF(SUM($CQ483)=0,"",IF(OR(SUM($CQ483)=SUM($CR483),AND(SUM($CQ483)=ROUND(SUM($G483)*(1-SUM($I483)),0),SUM($CK483)=0)),SUM($CQ483),IF(UPPER($CT483)="MAX",$CR483,IF(UPPER($CT483)="CUSTOM",MIN(MAX(ROUND($CQ483+$G483*($CU483),0),$CR483),$CQ483),$CQ483))))</f>
      </c>
      <c r="CW483" s="65"/>
      <c r="CX483" s="65"/>
      <c r="CY483" s="65"/>
      <c r="CZ483" s="65"/>
      <c r="DA483" s="65"/>
      <c r="DB483" s="65"/>
      <c r="DC483" s="65"/>
      <c r="DD483" s="65"/>
      <c r="DE483" s="65"/>
      <c r="DF483" s="65"/>
      <c r="DG483" s="65"/>
      <c r="DH483" s="65"/>
      <c r="DI483" s="65"/>
      <c r="DJ483" s="65"/>
      <c r="DK483" s="65"/>
      <c r="DL483" s="65"/>
      <c r="DM483" s="65"/>
      <c r="DN483" s="65"/>
      <c r="DO483" s="65"/>
      <c r="DP483" s="65"/>
      <c r="DQ483" s="65"/>
      <c r="DR483" s="65"/>
      <c r="DS483" s="65"/>
      <c r="DT483" s="65"/>
      <c r="DU483" s="65"/>
      <c r="DV483" s="65"/>
      <c r="DW483" s="65"/>
      <c r="DX483" s="65"/>
      <c r="DY483" s="65"/>
      <c r="DZ483" s="65"/>
      <c r="EA483" s="65"/>
      <c r="EB483" s="65"/>
      <c r="EC483" s="65"/>
      <c r="ED483" s="65"/>
      <c r="EE483" s="65"/>
      <c r="EF483" s="65"/>
      <c r="EG483" s="65"/>
      <c r="EH483" s="65"/>
      <c r="EI483" s="65"/>
      <c r="EJ483" s="65"/>
      <c r="EK483" s="65"/>
      <c r="EL483" s="65"/>
      <c r="EM483" s="65"/>
      <c r="EN483" s="65"/>
      <c r="EO483" s="65"/>
      <c r="EP483" s="65"/>
      <c r="EQ483" s="65"/>
      <c r="ER483" s="65"/>
      <c r="ES483" s="65"/>
      <c r="ET483" s="65"/>
      <c r="EU483" s="65"/>
      <c r="EV483" s="65"/>
      <c r="EW483" s="65"/>
      <c r="EX483" s="65"/>
      <c r="EY483" s="65"/>
      <c r="EZ483" s="65"/>
      <c r="FA483" s="65"/>
      <c r="FB483" s="65"/>
      <c r="FC483" s="65"/>
      <c r="FD483" s="65"/>
      <c r="FE483" s="65"/>
      <c r="FF483" s="65"/>
      <c r="FG483" s="65"/>
      <c r="FH483" s="65"/>
      <c r="FI483" s="65"/>
      <c r="FJ483" s="65"/>
      <c r="FK483" s="65"/>
      <c r="FL483" s="65"/>
      <c r="FM483" s="65"/>
      <c r="FN483" s="65"/>
      <c r="FO483" s="65"/>
      <c r="FP483" s="65"/>
      <c r="FQ483" s="65"/>
      <c r="FR483" s="65"/>
      <c r="FS483" s="65"/>
    </row>
    <row r="484">
      <c r="A484" t="s">
        <v>156</v>
      </c>
      <c r="B484" t="s">
        <v>127</v>
      </c>
      <c r="C484" t="s">
        <v>103</v>
      </c>
      <c r="D484" t="s">
        <v>99</v>
      </c>
      <c r="E484"/>
      <c r="F484" t="str">
        <f>$A484&amp;IF($C484&lt;&gt;"","|"&amp;$C484,"")&amp;IF($D484&lt;&gt;"","|"&amp;$D484,"")&amp;IF($E484&lt;&gt;"","|"&amp;$E484,"")</f>
      </c>
      <c r="G484" s="65" t="n">
        <v>24</v>
      </c>
      <c r="H484" s="65" t="str">
        <f>SUM($CJ484,$CW484)</f>
      </c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 t="n">
        <v>0.0348027842227378</v>
      </c>
      <c r="AD484" s="62"/>
      <c r="AE484" s="62" t="n">
        <v>0.965197215777262</v>
      </c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5" t="str">
        <f>ROUND(SUM($CP484,$CV484),0)</f>
      </c>
      <c r="CG484" s="65" t="str">
        <f>ROUND(MAX($CP484,$CV484),0)</f>
      </c>
      <c r="CH484" t="s">
        <v>54</v>
      </c>
      <c r="CI484" s="62"/>
      <c r="CJ484" s="65" t="str">
        <f>IF(SUM($CF484)=0,"",IF(SUM($CF484)=SUM($CG484),SUM($CF484),IF(UPPER($CH484)="MAX",$CG484,IF(UPPER($CH484)="CUSTOM",MIN(MAX(ROUND($CF484+$G484*($CI484),0),$CG484),$CF484),$CF484))))</f>
      </c>
      <c r="CK484" s="65" t="str">
        <f>ROUND(SUMIFS($CW484:$FS484,$CW$14:$FS$14,"*DSD*"),0)</f>
      </c>
      <c r="CL484" s="65" t="str">
        <f>MIN_DSD</f>
      </c>
      <c r="CM484" s="65" t="str">
        <f>COUNTIFS($CW$14:$FS$14,"*DSD*",$CW484:$FS484,"&gt;0")</f>
      </c>
      <c r="CN484"/>
      <c r="CO484" s="62"/>
      <c r="CP484" s="65" t="str">
        <f>IF(SUM($CK484)=0,"",IF(OR(SUM($CK484)=SUM($CL484),AND(SUM($CK484)=ROUND(SUM($G484)*(1-SUM($I484)),0),SUM($CQ484)=0)),SUM($CK484),IF(UPPER($CN484)="MAX",$CL484,IF(UPPER($CN484)="CUSTOM",MIN(MAX(ROUND($CK484+$G484*($CO484),0),$CL484),$CK484),$CK484))))</f>
      </c>
      <c r="CQ484" s="65" t="str">
        <f>ROUND(SUMIFS($CW484:$FS484,$CW$14:$FS$14,"*TA*"),0)</f>
      </c>
      <c r="CR484" s="65" t="str">
        <f>MIN_TA</f>
      </c>
      <c r="CS484" s="65" t="str">
        <f>COUNTIFS($CW$14:$FS$14,"*TA*",$CW484:$FS484,"&gt;0")</f>
      </c>
      <c r="CT484"/>
      <c r="CU484" s="62"/>
      <c r="CV484" s="65" t="str">
        <f>IF(SUM($CQ484)=0,"",IF(OR(SUM($CQ484)=SUM($CR484),AND(SUM($CQ484)=ROUND(SUM($G484)*(1-SUM($I484)),0),SUM($CK484)=0)),SUM($CQ484),IF(UPPER($CT484)="MAX",$CR484,IF(UPPER($CT484)="CUSTOM",MIN(MAX(ROUND($CQ484+$G484*($CU484),0),$CR484),$CQ484),$CQ484))))</f>
      </c>
      <c r="CW484" s="65"/>
      <c r="CX484" s="65"/>
      <c r="CY484" s="65"/>
      <c r="CZ484" s="65"/>
      <c r="DA484" s="65"/>
      <c r="DB484" s="65"/>
      <c r="DC484" s="65"/>
      <c r="DD484" s="65"/>
      <c r="DE484" s="65"/>
      <c r="DF484" s="65"/>
      <c r="DG484" s="65"/>
      <c r="DH484" s="65"/>
      <c r="DI484" s="65"/>
      <c r="DJ484" s="65"/>
      <c r="DK484" s="65"/>
      <c r="DL484" s="65"/>
      <c r="DM484" s="65"/>
      <c r="DN484" s="65"/>
      <c r="DO484" s="65"/>
      <c r="DP484" s="65"/>
      <c r="DQ484" s="65"/>
      <c r="DR484" s="65"/>
      <c r="DS484" s="65"/>
      <c r="DT484" s="65"/>
      <c r="DU484" s="65"/>
      <c r="DV484" s="65"/>
      <c r="DW484" s="65"/>
      <c r="DX484" s="65"/>
      <c r="DY484" s="65"/>
      <c r="DZ484" s="65"/>
      <c r="EA484" s="65"/>
      <c r="EB484" s="65"/>
      <c r="EC484" s="65"/>
      <c r="ED484" s="65"/>
      <c r="EE484" s="65"/>
      <c r="EF484" s="65"/>
      <c r="EG484" s="65"/>
      <c r="EH484" s="65"/>
      <c r="EI484" s="65"/>
      <c r="EJ484" s="65"/>
      <c r="EK484" s="65"/>
      <c r="EL484" s="65"/>
      <c r="EM484" s="65"/>
      <c r="EN484" s="65"/>
      <c r="EO484" s="65"/>
      <c r="EP484" s="65"/>
      <c r="EQ484" s="65"/>
      <c r="ER484" s="65"/>
      <c r="ES484" s="65"/>
      <c r="ET484" s="65"/>
      <c r="EU484" s="65"/>
      <c r="EV484" s="65"/>
      <c r="EW484" s="65"/>
      <c r="EX484" s="65"/>
      <c r="EY484" s="65"/>
      <c r="EZ484" s="65"/>
      <c r="FA484" s="65"/>
      <c r="FB484" s="65"/>
      <c r="FC484" s="65"/>
      <c r="FD484" s="65"/>
      <c r="FE484" s="65"/>
      <c r="FF484" s="65"/>
      <c r="FG484" s="65"/>
      <c r="FH484" s="65"/>
      <c r="FI484" s="65"/>
      <c r="FJ484" s="65"/>
      <c r="FK484" s="65"/>
      <c r="FL484" s="65"/>
      <c r="FM484" s="65"/>
      <c r="FN484" s="65"/>
      <c r="FO484" s="65"/>
      <c r="FP484" s="65"/>
      <c r="FQ484" s="65"/>
      <c r="FR484" s="65"/>
      <c r="FS484" s="65"/>
    </row>
    <row r="485">
      <c r="A485" t="s">
        <v>156</v>
      </c>
      <c r="B485" t="s">
        <v>127</v>
      </c>
      <c r="C485" t="s">
        <v>103</v>
      </c>
      <c r="D485" t="s">
        <v>100</v>
      </c>
      <c r="E485"/>
      <c r="F485" t="str">
        <f>$A485&amp;IF($C485&lt;&gt;"","|"&amp;$C485,"")&amp;IF($D485&lt;&gt;"","|"&amp;$D485,"")&amp;IF($E485&lt;&gt;"","|"&amp;$E485,"")</f>
      </c>
      <c r="G485" s="65" t="n">
        <v>15</v>
      </c>
      <c r="H485" s="65" t="str">
        <f>SUM($CJ485,$CW485)</f>
      </c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 t="n">
        <v>0.0350467289719626</v>
      </c>
      <c r="AD485" s="62"/>
      <c r="AE485" s="62" t="n">
        <v>0.964953271028037</v>
      </c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5" t="str">
        <f>ROUND(SUM($CP485,$CV485),0)</f>
      </c>
      <c r="CG485" s="65" t="str">
        <f>ROUND(MAX($CP485,$CV485),0)</f>
      </c>
      <c r="CH485" t="s">
        <v>54</v>
      </c>
      <c r="CI485" s="62"/>
      <c r="CJ485" s="65" t="str">
        <f>IF(SUM($CF485)=0,"",IF(SUM($CF485)=SUM($CG485),SUM($CF485),IF(UPPER($CH485)="MAX",$CG485,IF(UPPER($CH485)="CUSTOM",MIN(MAX(ROUND($CF485+$G485*($CI485),0),$CG485),$CF485),$CF485))))</f>
      </c>
      <c r="CK485" s="65" t="str">
        <f>ROUND(SUMIFS($CW485:$FS485,$CW$14:$FS$14,"*DSD*"),0)</f>
      </c>
      <c r="CL485" s="65" t="str">
        <f>MIN_DSD</f>
      </c>
      <c r="CM485" s="65" t="str">
        <f>COUNTIFS($CW$14:$FS$14,"*DSD*",$CW485:$FS485,"&gt;0")</f>
      </c>
      <c r="CN485"/>
      <c r="CO485" s="62"/>
      <c r="CP485" s="65" t="str">
        <f>IF(SUM($CK485)=0,"",IF(OR(SUM($CK485)=SUM($CL485),AND(SUM($CK485)=ROUND(SUM($G485)*(1-SUM($I485)),0),SUM($CQ485)=0)),SUM($CK485),IF(UPPER($CN485)="MAX",$CL485,IF(UPPER($CN485)="CUSTOM",MIN(MAX(ROUND($CK485+$G485*($CO485),0),$CL485),$CK485),$CK485))))</f>
      </c>
      <c r="CQ485" s="65" t="str">
        <f>ROUND(SUMIFS($CW485:$FS485,$CW$14:$FS$14,"*TA*"),0)</f>
      </c>
      <c r="CR485" s="65" t="str">
        <f>MIN_TA</f>
      </c>
      <c r="CS485" s="65" t="str">
        <f>COUNTIFS($CW$14:$FS$14,"*TA*",$CW485:$FS485,"&gt;0")</f>
      </c>
      <c r="CT485"/>
      <c r="CU485" s="62"/>
      <c r="CV485" s="65" t="str">
        <f>IF(SUM($CQ485)=0,"",IF(OR(SUM($CQ485)=SUM($CR485),AND(SUM($CQ485)=ROUND(SUM($G485)*(1-SUM($I485)),0),SUM($CK485)=0)),SUM($CQ485),IF(UPPER($CT485)="MAX",$CR485,IF(UPPER($CT485)="CUSTOM",MIN(MAX(ROUND($CQ485+$G485*($CU485),0),$CR485),$CQ485),$CQ485))))</f>
      </c>
      <c r="CW485" s="65"/>
      <c r="CX485" s="65"/>
      <c r="CY485" s="65"/>
      <c r="CZ485" s="65"/>
      <c r="DA485" s="65"/>
      <c r="DB485" s="65"/>
      <c r="DC485" s="65"/>
      <c r="DD485" s="65"/>
      <c r="DE485" s="65"/>
      <c r="DF485" s="65"/>
      <c r="DG485" s="65"/>
      <c r="DH485" s="65"/>
      <c r="DI485" s="65"/>
      <c r="DJ485" s="65"/>
      <c r="DK485" s="65"/>
      <c r="DL485" s="65"/>
      <c r="DM485" s="65"/>
      <c r="DN485" s="65"/>
      <c r="DO485" s="65"/>
      <c r="DP485" s="65"/>
      <c r="DQ485" s="65"/>
      <c r="DR485" s="65"/>
      <c r="DS485" s="65"/>
      <c r="DT485" s="65"/>
      <c r="DU485" s="65"/>
      <c r="DV485" s="65"/>
      <c r="DW485" s="65"/>
      <c r="DX485" s="65"/>
      <c r="DY485" s="65"/>
      <c r="DZ485" s="65"/>
      <c r="EA485" s="65"/>
      <c r="EB485" s="65"/>
      <c r="EC485" s="65"/>
      <c r="ED485" s="65"/>
      <c r="EE485" s="65"/>
      <c r="EF485" s="65"/>
      <c r="EG485" s="65"/>
      <c r="EH485" s="65"/>
      <c r="EI485" s="65"/>
      <c r="EJ485" s="65"/>
      <c r="EK485" s="65"/>
      <c r="EL485" s="65"/>
      <c r="EM485" s="65"/>
      <c r="EN485" s="65"/>
      <c r="EO485" s="65"/>
      <c r="EP485" s="65"/>
      <c r="EQ485" s="65"/>
      <c r="ER485" s="65"/>
      <c r="ES485" s="65"/>
      <c r="ET485" s="65"/>
      <c r="EU485" s="65"/>
      <c r="EV485" s="65"/>
      <c r="EW485" s="65"/>
      <c r="EX485" s="65"/>
      <c r="EY485" s="65"/>
      <c r="EZ485" s="65"/>
      <c r="FA485" s="65"/>
      <c r="FB485" s="65"/>
      <c r="FC485" s="65"/>
      <c r="FD485" s="65"/>
      <c r="FE485" s="65"/>
      <c r="FF485" s="65"/>
      <c r="FG485" s="65"/>
      <c r="FH485" s="65"/>
      <c r="FI485" s="65"/>
      <c r="FJ485" s="65"/>
      <c r="FK485" s="65"/>
      <c r="FL485" s="65"/>
      <c r="FM485" s="65"/>
      <c r="FN485" s="65"/>
      <c r="FO485" s="65"/>
      <c r="FP485" s="65"/>
      <c r="FQ485" s="65"/>
      <c r="FR485" s="65"/>
      <c r="FS485" s="65"/>
    </row>
    <row r="486">
      <c r="A486" t="s">
        <v>156</v>
      </c>
      <c r="B486" t="s">
        <v>128</v>
      </c>
      <c r="C486"/>
      <c r="D486"/>
      <c r="E486" t="s">
        <v>96</v>
      </c>
      <c r="F486" t="str">
        <f>$A486&amp;IF($C486&lt;&gt;"","|"&amp;$C486,"")&amp;IF($D486&lt;&gt;"","|"&amp;$D486,"")&amp;IF($E486&lt;&gt;"","|"&amp;$E486,"")</f>
      </c>
      <c r="G486" s="65" t="n">
        <v>56</v>
      </c>
      <c r="H486" s="65" t="str">
        <f>SUM($CJ486,$CW486)</f>
      </c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 t="n">
        <v>1</v>
      </c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5" t="str">
        <f>ROUND(SUM($CP486,$CV486),0)</f>
      </c>
      <c r="CG486" s="65" t="str">
        <f>ROUND(MAX($CP486,$CV486),0)</f>
      </c>
      <c r="CH486"/>
      <c r="CI486" s="62"/>
      <c r="CJ486" s="65" t="str">
        <f>IF(SUM($CF486)=0,"",IF(SUM($CF486)=SUM($CG486),SUM($CF486),IF(UPPER($CH486)="MAX",$CG486,IF(UPPER($CH486)="CUSTOM",MIN(MAX(ROUND($CF486+$G486*($CI486),0),$CG486),$CF486),$CF486))))</f>
      </c>
      <c r="CK486" s="65" t="str">
        <f>ROUND(SUMIFS($CW486:$FS486,$CW$14:$FS$14,"*DSD*"),0)</f>
      </c>
      <c r="CL486" s="65" t="str">
        <f>MIN_DSD</f>
      </c>
      <c r="CM486" s="65" t="str">
        <f>COUNTIFS($CW$14:$FS$14,"*DSD*",$CW486:$FS486,"&gt;0")</f>
      </c>
      <c r="CN486"/>
      <c r="CO486" s="62"/>
      <c r="CP486" s="65" t="str">
        <f>IF(SUM($CK486)=0,"",IF(OR(SUM($CK486)=SUM($CL486),AND(SUM($CK486)=ROUND(SUM($G486)*(1-SUM($I486)),0),SUM($CQ486)=0)),SUM($CK486),IF(UPPER($CN486)="MAX",$CL486,IF(UPPER($CN486)="CUSTOM",MIN(MAX(ROUND($CK486+$G486*($CO486),0),$CL486),$CK486),$CK486))))</f>
      </c>
      <c r="CQ486" s="65" t="str">
        <f>ROUND(SUMIFS($CW486:$FS486,$CW$14:$FS$14,"*TA*"),0)</f>
      </c>
      <c r="CR486" s="65" t="str">
        <f>MIN_TA</f>
      </c>
      <c r="CS486" s="65" t="str">
        <f>COUNTIFS($CW$14:$FS$14,"*TA*",$CW486:$FS486,"&gt;0")</f>
      </c>
      <c r="CT486"/>
      <c r="CU486" s="62"/>
      <c r="CV486" s="65" t="str">
        <f>IF(SUM($CQ486)=0,"",IF(OR(SUM($CQ486)=SUM($CR486),AND(SUM($CQ486)=ROUND(SUM($G486)*(1-SUM($I486)),0),SUM($CK486)=0)),SUM($CQ486),IF(UPPER($CT486)="MAX",$CR486,IF(UPPER($CT486)="CUSTOM",MIN(MAX(ROUND($CQ486+$G486*($CU486),0),$CR486),$CQ486),$CQ486))))</f>
      </c>
      <c r="CW486" s="65"/>
      <c r="CX486" s="65"/>
      <c r="CY486" s="65"/>
      <c r="CZ486" s="65"/>
      <c r="DA486" s="65"/>
      <c r="DB486" s="65"/>
      <c r="DC486" s="65"/>
      <c r="DD486" s="65"/>
      <c r="DE486" s="65"/>
      <c r="DF486" s="65"/>
      <c r="DG486" s="65"/>
      <c r="DH486" s="65"/>
      <c r="DI486" s="65"/>
      <c r="DJ486" s="65"/>
      <c r="DK486" s="65"/>
      <c r="DL486" s="65"/>
      <c r="DM486" s="65"/>
      <c r="DN486" s="65"/>
      <c r="DO486" s="65"/>
      <c r="DP486" s="65"/>
      <c r="DQ486" s="65"/>
      <c r="DR486" s="65"/>
      <c r="DS486" s="65"/>
      <c r="DT486" s="65"/>
      <c r="DU486" s="65"/>
      <c r="DV486" s="65"/>
      <c r="DW486" s="65"/>
      <c r="DX486" s="65"/>
      <c r="DY486" s="65"/>
      <c r="DZ486" s="65"/>
      <c r="EA486" s="65"/>
      <c r="EB486" s="65"/>
      <c r="EC486" s="65"/>
      <c r="ED486" s="65"/>
      <c r="EE486" s="65"/>
      <c r="EF486" s="65"/>
      <c r="EG486" s="65"/>
      <c r="EH486" s="65"/>
      <c r="EI486" s="65"/>
      <c r="EJ486" s="65"/>
      <c r="EK486" s="65"/>
      <c r="EL486" s="65"/>
      <c r="EM486" s="65"/>
      <c r="EN486" s="65"/>
      <c r="EO486" s="65"/>
      <c r="EP486" s="65"/>
      <c r="EQ486" s="65"/>
      <c r="ER486" s="65"/>
      <c r="ES486" s="65"/>
      <c r="ET486" s="65"/>
      <c r="EU486" s="65"/>
      <c r="EV486" s="65"/>
      <c r="EW486" s="65"/>
      <c r="EX486" s="65"/>
      <c r="EY486" s="65"/>
      <c r="EZ486" s="65"/>
      <c r="FA486" s="65"/>
      <c r="FB486" s="65"/>
      <c r="FC486" s="65"/>
      <c r="FD486" s="65"/>
      <c r="FE486" s="65"/>
      <c r="FF486" s="65"/>
      <c r="FG486" s="65"/>
      <c r="FH486" s="65"/>
      <c r="FI486" s="65"/>
      <c r="FJ486" s="65"/>
      <c r="FK486" s="65"/>
      <c r="FL486" s="65"/>
      <c r="FM486" s="65"/>
      <c r="FN486" s="65"/>
      <c r="FO486" s="65"/>
      <c r="FP486" s="65"/>
      <c r="FQ486" s="65"/>
      <c r="FR486" s="65"/>
      <c r="FS486" s="65"/>
    </row>
    <row r="487">
      <c r="A487" t="s">
        <v>156</v>
      </c>
      <c r="B487" t="s">
        <v>128</v>
      </c>
      <c r="C487"/>
      <c r="D487"/>
      <c r="E487" t="s">
        <v>121</v>
      </c>
      <c r="F487" t="str">
        <f>$A487&amp;IF($C487&lt;&gt;"","|"&amp;$C487,"")&amp;IF($D487&lt;&gt;"","|"&amp;$D487,"")&amp;IF($E487&lt;&gt;"","|"&amp;$E487,"")</f>
      </c>
      <c r="G487" s="65" t="n">
        <v>5</v>
      </c>
      <c r="H487" s="65" t="str">
        <f>SUM($CJ487,$CW487)</f>
      </c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 t="n">
        <v>1</v>
      </c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5" t="str">
        <f>ROUND(SUM($CP487,$CV487),0)</f>
      </c>
      <c r="CG487" s="65" t="str">
        <f>ROUND(MAX($CP487,$CV487),0)</f>
      </c>
      <c r="CH487"/>
      <c r="CI487" s="62"/>
      <c r="CJ487" s="65" t="str">
        <f>IF(SUM($CF487)=0,"",IF(SUM($CF487)=SUM($CG487),SUM($CF487),IF(UPPER($CH487)="MAX",$CG487,IF(UPPER($CH487)="CUSTOM",MIN(MAX(ROUND($CF487+$G487*($CI487),0),$CG487),$CF487),$CF487))))</f>
      </c>
      <c r="CK487" s="65" t="str">
        <f>ROUND(SUMIFS($CW487:$FS487,$CW$14:$FS$14,"*DSD*"),0)</f>
      </c>
      <c r="CL487" s="65" t="str">
        <f>MIN_DSD</f>
      </c>
      <c r="CM487" s="65" t="str">
        <f>COUNTIFS($CW$14:$FS$14,"*DSD*",$CW487:$FS487,"&gt;0")</f>
      </c>
      <c r="CN487"/>
      <c r="CO487" s="62"/>
      <c r="CP487" s="65" t="str">
        <f>IF(SUM($CK487)=0,"",IF(OR(SUM($CK487)=SUM($CL487),AND(SUM($CK487)=ROUND(SUM($G487)*(1-SUM($I487)),0),SUM($CQ487)=0)),SUM($CK487),IF(UPPER($CN487)="MAX",$CL487,IF(UPPER($CN487)="CUSTOM",MIN(MAX(ROUND($CK487+$G487*($CO487),0),$CL487),$CK487),$CK487))))</f>
      </c>
      <c r="CQ487" s="65" t="str">
        <f>ROUND(SUMIFS($CW487:$FS487,$CW$14:$FS$14,"*TA*"),0)</f>
      </c>
      <c r="CR487" s="65" t="str">
        <f>MIN_TA</f>
      </c>
      <c r="CS487" s="65" t="str">
        <f>COUNTIFS($CW$14:$FS$14,"*TA*",$CW487:$FS487,"&gt;0")</f>
      </c>
      <c r="CT487"/>
      <c r="CU487" s="62"/>
      <c r="CV487" s="65" t="str">
        <f>IF(SUM($CQ487)=0,"",IF(OR(SUM($CQ487)=SUM($CR487),AND(SUM($CQ487)=ROUND(SUM($G487)*(1-SUM($I487)),0),SUM($CK487)=0)),SUM($CQ487),IF(UPPER($CT487)="MAX",$CR487,IF(UPPER($CT487)="CUSTOM",MIN(MAX(ROUND($CQ487+$G487*($CU487),0),$CR487),$CQ487),$CQ487))))</f>
      </c>
      <c r="CW487" s="65"/>
      <c r="CX487" s="65"/>
      <c r="CY487" s="65"/>
      <c r="CZ487" s="65"/>
      <c r="DA487" s="65"/>
      <c r="DB487" s="65"/>
      <c r="DC487" s="65"/>
      <c r="DD487" s="65"/>
      <c r="DE487" s="65"/>
      <c r="DF487" s="65"/>
      <c r="DG487" s="65"/>
      <c r="DH487" s="65"/>
      <c r="DI487" s="65"/>
      <c r="DJ487" s="65"/>
      <c r="DK487" s="65"/>
      <c r="DL487" s="65"/>
      <c r="DM487" s="65"/>
      <c r="DN487" s="65"/>
      <c r="DO487" s="65"/>
      <c r="DP487" s="65"/>
      <c r="DQ487" s="65"/>
      <c r="DR487" s="65"/>
      <c r="DS487" s="65"/>
      <c r="DT487" s="65"/>
      <c r="DU487" s="65"/>
      <c r="DV487" s="65"/>
      <c r="DW487" s="65"/>
      <c r="DX487" s="65"/>
      <c r="DY487" s="65"/>
      <c r="DZ487" s="65"/>
      <c r="EA487" s="65"/>
      <c r="EB487" s="65"/>
      <c r="EC487" s="65"/>
      <c r="ED487" s="65"/>
      <c r="EE487" s="65"/>
      <c r="EF487" s="65"/>
      <c r="EG487" s="65"/>
      <c r="EH487" s="65"/>
      <c r="EI487" s="65"/>
      <c r="EJ487" s="65"/>
      <c r="EK487" s="65"/>
      <c r="EL487" s="65"/>
      <c r="EM487" s="65"/>
      <c r="EN487" s="65"/>
      <c r="EO487" s="65"/>
      <c r="EP487" s="65"/>
      <c r="EQ487" s="65"/>
      <c r="ER487" s="65"/>
      <c r="ES487" s="65"/>
      <c r="ET487" s="65"/>
      <c r="EU487" s="65"/>
      <c r="EV487" s="65"/>
      <c r="EW487" s="65"/>
      <c r="EX487" s="65"/>
      <c r="EY487" s="65"/>
      <c r="EZ487" s="65"/>
      <c r="FA487" s="65"/>
      <c r="FB487" s="65"/>
      <c r="FC487" s="65"/>
      <c r="FD487" s="65"/>
      <c r="FE487" s="65"/>
      <c r="FF487" s="65"/>
      <c r="FG487" s="65"/>
      <c r="FH487" s="65"/>
      <c r="FI487" s="65"/>
      <c r="FJ487" s="65"/>
      <c r="FK487" s="65"/>
      <c r="FL487" s="65"/>
      <c r="FM487" s="65"/>
      <c r="FN487" s="65"/>
      <c r="FO487" s="65"/>
      <c r="FP487" s="65"/>
      <c r="FQ487" s="65"/>
      <c r="FR487" s="65"/>
      <c r="FS487" s="65"/>
    </row>
    <row r="488">
      <c r="A488" t="s">
        <v>156</v>
      </c>
      <c r="B488" t="s">
        <v>129</v>
      </c>
      <c r="C488" t="s">
        <v>103</v>
      </c>
      <c r="D488" t="s">
        <v>99</v>
      </c>
      <c r="E488"/>
      <c r="F488" t="str">
        <f>$A488&amp;IF($C488&lt;&gt;"","|"&amp;$C488,"")&amp;IF($D488&lt;&gt;"","|"&amp;$D488,"")&amp;IF($E488&lt;&gt;"","|"&amp;$E488,"")</f>
      </c>
      <c r="G488" s="65" t="n">
        <v>23</v>
      </c>
      <c r="H488" s="65" t="str">
        <f>SUM($CJ488,$CW488)</f>
      </c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 t="n">
        <v>0.0342298288508557</v>
      </c>
      <c r="AD488" s="62"/>
      <c r="AE488" s="62" t="n">
        <v>0.965770171149144</v>
      </c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5" t="str">
        <f>ROUND(SUM($CP488,$CV488),0)</f>
      </c>
      <c r="CG488" s="65" t="str">
        <f>ROUND(MAX($CP488,$CV488),0)</f>
      </c>
      <c r="CH488" t="s">
        <v>54</v>
      </c>
      <c r="CI488" s="62"/>
      <c r="CJ488" s="65" t="str">
        <f>IF(SUM($CF488)=0,"",IF(SUM($CF488)=SUM($CG488),SUM($CF488),IF(UPPER($CH488)="MAX",$CG488,IF(UPPER($CH488)="CUSTOM",MIN(MAX(ROUND($CF488+$G488*($CI488),0),$CG488),$CF488),$CF488))))</f>
      </c>
      <c r="CK488" s="65" t="str">
        <f>ROUND(SUMIFS($CW488:$FS488,$CW$14:$FS$14,"*DSD*"),0)</f>
      </c>
      <c r="CL488" s="65" t="str">
        <f>MIN_DSD</f>
      </c>
      <c r="CM488" s="65" t="str">
        <f>COUNTIFS($CW$14:$FS$14,"*DSD*",$CW488:$FS488,"&gt;0")</f>
      </c>
      <c r="CN488"/>
      <c r="CO488" s="62"/>
      <c r="CP488" s="65" t="str">
        <f>IF(SUM($CK488)=0,"",IF(OR(SUM($CK488)=SUM($CL488),AND(SUM($CK488)=ROUND(SUM($G488)*(1-SUM($I488)),0),SUM($CQ488)=0)),SUM($CK488),IF(UPPER($CN488)="MAX",$CL488,IF(UPPER($CN488)="CUSTOM",MIN(MAX(ROUND($CK488+$G488*($CO488),0),$CL488),$CK488),$CK488))))</f>
      </c>
      <c r="CQ488" s="65" t="str">
        <f>ROUND(SUMIFS($CW488:$FS488,$CW$14:$FS$14,"*TA*"),0)</f>
      </c>
      <c r="CR488" s="65" t="str">
        <f>MIN_TA</f>
      </c>
      <c r="CS488" s="65" t="str">
        <f>COUNTIFS($CW$14:$FS$14,"*TA*",$CW488:$FS488,"&gt;0")</f>
      </c>
      <c r="CT488"/>
      <c r="CU488" s="62"/>
      <c r="CV488" s="65" t="str">
        <f>IF(SUM($CQ488)=0,"",IF(OR(SUM($CQ488)=SUM($CR488),AND(SUM($CQ488)=ROUND(SUM($G488)*(1-SUM($I488)),0),SUM($CK488)=0)),SUM($CQ488),IF(UPPER($CT488)="MAX",$CR488,IF(UPPER($CT488)="CUSTOM",MIN(MAX(ROUND($CQ488+$G488*($CU488),0),$CR488),$CQ488),$CQ488))))</f>
      </c>
      <c r="CW488" s="65"/>
      <c r="CX488" s="65"/>
      <c r="CY488" s="65"/>
      <c r="CZ488" s="65"/>
      <c r="DA488" s="65"/>
      <c r="DB488" s="65"/>
      <c r="DC488" s="65"/>
      <c r="DD488" s="65"/>
      <c r="DE488" s="65"/>
      <c r="DF488" s="65"/>
      <c r="DG488" s="65"/>
      <c r="DH488" s="65"/>
      <c r="DI488" s="65"/>
      <c r="DJ488" s="65"/>
      <c r="DK488" s="65"/>
      <c r="DL488" s="65"/>
      <c r="DM488" s="65"/>
      <c r="DN488" s="65"/>
      <c r="DO488" s="65"/>
      <c r="DP488" s="65"/>
      <c r="DQ488" s="65"/>
      <c r="DR488" s="65"/>
      <c r="DS488" s="65"/>
      <c r="DT488" s="65"/>
      <c r="DU488" s="65"/>
      <c r="DV488" s="65"/>
      <c r="DW488" s="65"/>
      <c r="DX488" s="65"/>
      <c r="DY488" s="65"/>
      <c r="DZ488" s="65"/>
      <c r="EA488" s="65"/>
      <c r="EB488" s="65"/>
      <c r="EC488" s="65"/>
      <c r="ED488" s="65"/>
      <c r="EE488" s="65"/>
      <c r="EF488" s="65"/>
      <c r="EG488" s="65"/>
      <c r="EH488" s="65"/>
      <c r="EI488" s="65"/>
      <c r="EJ488" s="65"/>
      <c r="EK488" s="65"/>
      <c r="EL488" s="65"/>
      <c r="EM488" s="65"/>
      <c r="EN488" s="65"/>
      <c r="EO488" s="65"/>
      <c r="EP488" s="65"/>
      <c r="EQ488" s="65"/>
      <c r="ER488" s="65"/>
      <c r="ES488" s="65"/>
      <c r="ET488" s="65"/>
      <c r="EU488" s="65"/>
      <c r="EV488" s="65"/>
      <c r="EW488" s="65"/>
      <c r="EX488" s="65"/>
      <c r="EY488" s="65"/>
      <c r="EZ488" s="65"/>
      <c r="FA488" s="65"/>
      <c r="FB488" s="65"/>
      <c r="FC488" s="65"/>
      <c r="FD488" s="65"/>
      <c r="FE488" s="65"/>
      <c r="FF488" s="65"/>
      <c r="FG488" s="65"/>
      <c r="FH488" s="65"/>
      <c r="FI488" s="65"/>
      <c r="FJ488" s="65"/>
      <c r="FK488" s="65"/>
      <c r="FL488" s="65"/>
      <c r="FM488" s="65"/>
      <c r="FN488" s="65"/>
      <c r="FO488" s="65"/>
      <c r="FP488" s="65"/>
      <c r="FQ488" s="65"/>
      <c r="FR488" s="65"/>
      <c r="FS488" s="65"/>
    </row>
    <row r="489">
      <c r="A489" t="s">
        <v>156</v>
      </c>
      <c r="B489" t="s">
        <v>129</v>
      </c>
      <c r="C489" t="s">
        <v>103</v>
      </c>
      <c r="D489" t="s">
        <v>100</v>
      </c>
      <c r="E489"/>
      <c r="F489" t="str">
        <f>$A489&amp;IF($C489&lt;&gt;"","|"&amp;$C489,"")&amp;IF($D489&lt;&gt;"","|"&amp;$D489,"")&amp;IF($E489&lt;&gt;"","|"&amp;$E489,"")</f>
      </c>
      <c r="G489" s="65" t="n">
        <v>14</v>
      </c>
      <c r="H489" s="65" t="str">
        <f>SUM($CJ489,$CW489)</f>
      </c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 t="n">
        <v>0.0343980343980344</v>
      </c>
      <c r="AD489" s="62"/>
      <c r="AE489" s="62" t="n">
        <v>0.965601965601966</v>
      </c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5" t="str">
        <f>ROUND(SUM($CP489,$CV489),0)</f>
      </c>
      <c r="CG489" s="65" t="str">
        <f>ROUND(MAX($CP489,$CV489),0)</f>
      </c>
      <c r="CH489" t="s">
        <v>54</v>
      </c>
      <c r="CI489" s="62"/>
      <c r="CJ489" s="65" t="str">
        <f>IF(SUM($CF489)=0,"",IF(SUM($CF489)=SUM($CG489),SUM($CF489),IF(UPPER($CH489)="MAX",$CG489,IF(UPPER($CH489)="CUSTOM",MIN(MAX(ROUND($CF489+$G489*($CI489),0),$CG489),$CF489),$CF489))))</f>
      </c>
      <c r="CK489" s="65" t="str">
        <f>ROUND(SUMIFS($CW489:$FS489,$CW$14:$FS$14,"*DSD*"),0)</f>
      </c>
      <c r="CL489" s="65" t="str">
        <f>MIN_DSD</f>
      </c>
      <c r="CM489" s="65" t="str">
        <f>COUNTIFS($CW$14:$FS$14,"*DSD*",$CW489:$FS489,"&gt;0")</f>
      </c>
      <c r="CN489"/>
      <c r="CO489" s="62"/>
      <c r="CP489" s="65" t="str">
        <f>IF(SUM($CK489)=0,"",IF(OR(SUM($CK489)=SUM($CL489),AND(SUM($CK489)=ROUND(SUM($G489)*(1-SUM($I489)),0),SUM($CQ489)=0)),SUM($CK489),IF(UPPER($CN489)="MAX",$CL489,IF(UPPER($CN489)="CUSTOM",MIN(MAX(ROUND($CK489+$G489*($CO489),0),$CL489),$CK489),$CK489))))</f>
      </c>
      <c r="CQ489" s="65" t="str">
        <f>ROUND(SUMIFS($CW489:$FS489,$CW$14:$FS$14,"*TA*"),0)</f>
      </c>
      <c r="CR489" s="65" t="str">
        <f>MIN_TA</f>
      </c>
      <c r="CS489" s="65" t="str">
        <f>COUNTIFS($CW$14:$FS$14,"*TA*",$CW489:$FS489,"&gt;0")</f>
      </c>
      <c r="CT489"/>
      <c r="CU489" s="62"/>
      <c r="CV489" s="65" t="str">
        <f>IF(SUM($CQ489)=0,"",IF(OR(SUM($CQ489)=SUM($CR489),AND(SUM($CQ489)=ROUND(SUM($G489)*(1-SUM($I489)),0),SUM($CK489)=0)),SUM($CQ489),IF(UPPER($CT489)="MAX",$CR489,IF(UPPER($CT489)="CUSTOM",MIN(MAX(ROUND($CQ489+$G489*($CU489),0),$CR489),$CQ489),$CQ489))))</f>
      </c>
      <c r="CW489" s="65"/>
      <c r="CX489" s="65"/>
      <c r="CY489" s="65"/>
      <c r="CZ489" s="65"/>
      <c r="DA489" s="65"/>
      <c r="DB489" s="65"/>
      <c r="DC489" s="65"/>
      <c r="DD489" s="65"/>
      <c r="DE489" s="65"/>
      <c r="DF489" s="65"/>
      <c r="DG489" s="65"/>
      <c r="DH489" s="65"/>
      <c r="DI489" s="65"/>
      <c r="DJ489" s="65"/>
      <c r="DK489" s="65"/>
      <c r="DL489" s="65"/>
      <c r="DM489" s="65"/>
      <c r="DN489" s="65"/>
      <c r="DO489" s="65"/>
      <c r="DP489" s="65"/>
      <c r="DQ489" s="65"/>
      <c r="DR489" s="65"/>
      <c r="DS489" s="65"/>
      <c r="DT489" s="65"/>
      <c r="DU489" s="65"/>
      <c r="DV489" s="65"/>
      <c r="DW489" s="65"/>
      <c r="DX489" s="65"/>
      <c r="DY489" s="65"/>
      <c r="DZ489" s="65"/>
      <c r="EA489" s="65"/>
      <c r="EB489" s="65"/>
      <c r="EC489" s="65"/>
      <c r="ED489" s="65"/>
      <c r="EE489" s="65"/>
      <c r="EF489" s="65"/>
      <c r="EG489" s="65"/>
      <c r="EH489" s="65"/>
      <c r="EI489" s="65"/>
      <c r="EJ489" s="65"/>
      <c r="EK489" s="65"/>
      <c r="EL489" s="65"/>
      <c r="EM489" s="65"/>
      <c r="EN489" s="65"/>
      <c r="EO489" s="65"/>
      <c r="EP489" s="65"/>
      <c r="EQ489" s="65"/>
      <c r="ER489" s="65"/>
      <c r="ES489" s="65"/>
      <c r="ET489" s="65"/>
      <c r="EU489" s="65"/>
      <c r="EV489" s="65"/>
      <c r="EW489" s="65"/>
      <c r="EX489" s="65"/>
      <c r="EY489" s="65"/>
      <c r="EZ489" s="65"/>
      <c r="FA489" s="65"/>
      <c r="FB489" s="65"/>
      <c r="FC489" s="65"/>
      <c r="FD489" s="65"/>
      <c r="FE489" s="65"/>
      <c r="FF489" s="65"/>
      <c r="FG489" s="65"/>
      <c r="FH489" s="65"/>
      <c r="FI489" s="65"/>
      <c r="FJ489" s="65"/>
      <c r="FK489" s="65"/>
      <c r="FL489" s="65"/>
      <c r="FM489" s="65"/>
      <c r="FN489" s="65"/>
      <c r="FO489" s="65"/>
      <c r="FP489" s="65"/>
      <c r="FQ489" s="65"/>
      <c r="FR489" s="65"/>
      <c r="FS489" s="65"/>
    </row>
    <row r="490">
      <c r="A490" t="s">
        <v>156</v>
      </c>
      <c r="B490" t="s">
        <v>130</v>
      </c>
      <c r="C490" t="s">
        <v>114</v>
      </c>
      <c r="D490" t="s">
        <v>99</v>
      </c>
      <c r="E490"/>
      <c r="F490" t="str">
        <f>$A490&amp;IF($C490&lt;&gt;"","|"&amp;$C490,"")&amp;IF($D490&lt;&gt;"","|"&amp;$D490,"")&amp;IF($E490&lt;&gt;"","|"&amp;$E490,"")</f>
      </c>
      <c r="G490" s="65" t="n">
        <v>8</v>
      </c>
      <c r="H490" s="65" t="str">
        <f>SUM($CJ490,$CW490)</f>
      </c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 t="n">
        <v>0.0343347639484979</v>
      </c>
      <c r="AD490" s="62"/>
      <c r="AE490" s="62" t="n">
        <v>0.965665236051502</v>
      </c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5" t="str">
        <f>ROUND(SUM($CP490,$CV490),0)</f>
      </c>
      <c r="CG490" s="65" t="str">
        <f>ROUND(MAX($CP490,$CV490),0)</f>
      </c>
      <c r="CH490" t="s">
        <v>54</v>
      </c>
      <c r="CI490" s="62"/>
      <c r="CJ490" s="65" t="str">
        <f>IF(SUM($CF490)=0,"",IF(SUM($CF490)=SUM($CG490),SUM($CF490),IF(UPPER($CH490)="MAX",$CG490,IF(UPPER($CH490)="CUSTOM",MIN(MAX(ROUND($CF490+$G490*($CI490),0),$CG490),$CF490),$CF490))))</f>
      </c>
      <c r="CK490" s="65" t="str">
        <f>ROUND(SUMIFS($CW490:$FS490,$CW$14:$FS$14,"*DSD*"),0)</f>
      </c>
      <c r="CL490" s="65" t="str">
        <f>MIN_DSD</f>
      </c>
      <c r="CM490" s="65" t="str">
        <f>COUNTIFS($CW$14:$FS$14,"*DSD*",$CW490:$FS490,"&gt;0")</f>
      </c>
      <c r="CN490"/>
      <c r="CO490" s="62"/>
      <c r="CP490" s="65" t="str">
        <f>IF(SUM($CK490)=0,"",IF(OR(SUM($CK490)=SUM($CL490),AND(SUM($CK490)=ROUND(SUM($G490)*(1-SUM($I490)),0),SUM($CQ490)=0)),SUM($CK490),IF(UPPER($CN490)="MAX",$CL490,IF(UPPER($CN490)="CUSTOM",MIN(MAX(ROUND($CK490+$G490*($CO490),0),$CL490),$CK490),$CK490))))</f>
      </c>
      <c r="CQ490" s="65" t="str">
        <f>ROUND(SUMIFS($CW490:$FS490,$CW$14:$FS$14,"*TA*"),0)</f>
      </c>
      <c r="CR490" s="65" t="str">
        <f>MIN_TA</f>
      </c>
      <c r="CS490" s="65" t="str">
        <f>COUNTIFS($CW$14:$FS$14,"*TA*",$CW490:$FS490,"&gt;0")</f>
      </c>
      <c r="CT490"/>
      <c r="CU490" s="62"/>
      <c r="CV490" s="65" t="str">
        <f>IF(SUM($CQ490)=0,"",IF(OR(SUM($CQ490)=SUM($CR490),AND(SUM($CQ490)=ROUND(SUM($G490)*(1-SUM($I490)),0),SUM($CK490)=0)),SUM($CQ490),IF(UPPER($CT490)="MAX",$CR490,IF(UPPER($CT490)="CUSTOM",MIN(MAX(ROUND($CQ490+$G490*($CU490),0),$CR490),$CQ490),$CQ490))))</f>
      </c>
      <c r="CW490" s="65"/>
      <c r="CX490" s="65"/>
      <c r="CY490" s="65"/>
      <c r="CZ490" s="65"/>
      <c r="DA490" s="65"/>
      <c r="DB490" s="65"/>
      <c r="DC490" s="65"/>
      <c r="DD490" s="65"/>
      <c r="DE490" s="65"/>
      <c r="DF490" s="65"/>
      <c r="DG490" s="65"/>
      <c r="DH490" s="65"/>
      <c r="DI490" s="65"/>
      <c r="DJ490" s="65"/>
      <c r="DK490" s="65"/>
      <c r="DL490" s="65"/>
      <c r="DM490" s="65"/>
      <c r="DN490" s="65"/>
      <c r="DO490" s="65"/>
      <c r="DP490" s="65"/>
      <c r="DQ490" s="65"/>
      <c r="DR490" s="65"/>
      <c r="DS490" s="65"/>
      <c r="DT490" s="65"/>
      <c r="DU490" s="65"/>
      <c r="DV490" s="65"/>
      <c r="DW490" s="65"/>
      <c r="DX490" s="65"/>
      <c r="DY490" s="65"/>
      <c r="DZ490" s="65"/>
      <c r="EA490" s="65"/>
      <c r="EB490" s="65"/>
      <c r="EC490" s="65"/>
      <c r="ED490" s="65"/>
      <c r="EE490" s="65"/>
      <c r="EF490" s="65"/>
      <c r="EG490" s="65"/>
      <c r="EH490" s="65"/>
      <c r="EI490" s="65"/>
      <c r="EJ490" s="65"/>
      <c r="EK490" s="65"/>
      <c r="EL490" s="65"/>
      <c r="EM490" s="65"/>
      <c r="EN490" s="65"/>
      <c r="EO490" s="65"/>
      <c r="EP490" s="65"/>
      <c r="EQ490" s="65"/>
      <c r="ER490" s="65"/>
      <c r="ES490" s="65"/>
      <c r="ET490" s="65"/>
      <c r="EU490" s="65"/>
      <c r="EV490" s="65"/>
      <c r="EW490" s="65"/>
      <c r="EX490" s="65"/>
      <c r="EY490" s="65"/>
      <c r="EZ490" s="65"/>
      <c r="FA490" s="65"/>
      <c r="FB490" s="65"/>
      <c r="FC490" s="65"/>
      <c r="FD490" s="65"/>
      <c r="FE490" s="65"/>
      <c r="FF490" s="65"/>
      <c r="FG490" s="65"/>
      <c r="FH490" s="65"/>
      <c r="FI490" s="65"/>
      <c r="FJ490" s="65"/>
      <c r="FK490" s="65"/>
      <c r="FL490" s="65"/>
      <c r="FM490" s="65"/>
      <c r="FN490" s="65"/>
      <c r="FO490" s="65"/>
      <c r="FP490" s="65"/>
      <c r="FQ490" s="65"/>
      <c r="FR490" s="65"/>
      <c r="FS490" s="65"/>
    </row>
    <row r="491">
      <c r="A491" t="s">
        <v>156</v>
      </c>
      <c r="B491" t="s">
        <v>130</v>
      </c>
      <c r="C491" t="s">
        <v>114</v>
      </c>
      <c r="D491" t="s">
        <v>100</v>
      </c>
      <c r="E491"/>
      <c r="F491" t="str">
        <f>$A491&amp;IF($C491&lt;&gt;"","|"&amp;$C491,"")&amp;IF($D491&lt;&gt;"","|"&amp;$D491,"")&amp;IF($E491&lt;&gt;"","|"&amp;$E491,"")</f>
      </c>
      <c r="G491" s="65" t="n">
        <v>8</v>
      </c>
      <c r="H491" s="65" t="str">
        <f>SUM($CJ491,$CW491)</f>
      </c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 t="n">
        <v>0.0334872979214781</v>
      </c>
      <c r="AD491" s="62"/>
      <c r="AE491" s="62" t="n">
        <v>0.966512702078522</v>
      </c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5" t="str">
        <f>ROUND(SUM($CP491,$CV491),0)</f>
      </c>
      <c r="CG491" s="65" t="str">
        <f>ROUND(MAX($CP491,$CV491),0)</f>
      </c>
      <c r="CH491" t="s">
        <v>54</v>
      </c>
      <c r="CI491" s="62"/>
      <c r="CJ491" s="65" t="str">
        <f>IF(SUM($CF491)=0,"",IF(SUM($CF491)=SUM($CG491),SUM($CF491),IF(UPPER($CH491)="MAX",$CG491,IF(UPPER($CH491)="CUSTOM",MIN(MAX(ROUND($CF491+$G491*($CI491),0),$CG491),$CF491),$CF491))))</f>
      </c>
      <c r="CK491" s="65" t="str">
        <f>ROUND(SUMIFS($CW491:$FS491,$CW$14:$FS$14,"*DSD*"),0)</f>
      </c>
      <c r="CL491" s="65" t="str">
        <f>MIN_DSD</f>
      </c>
      <c r="CM491" s="65" t="str">
        <f>COUNTIFS($CW$14:$FS$14,"*DSD*",$CW491:$FS491,"&gt;0")</f>
      </c>
      <c r="CN491"/>
      <c r="CO491" s="62"/>
      <c r="CP491" s="65" t="str">
        <f>IF(SUM($CK491)=0,"",IF(OR(SUM($CK491)=SUM($CL491),AND(SUM($CK491)=ROUND(SUM($G491)*(1-SUM($I491)),0),SUM($CQ491)=0)),SUM($CK491),IF(UPPER($CN491)="MAX",$CL491,IF(UPPER($CN491)="CUSTOM",MIN(MAX(ROUND($CK491+$G491*($CO491),0),$CL491),$CK491),$CK491))))</f>
      </c>
      <c r="CQ491" s="65" t="str">
        <f>ROUND(SUMIFS($CW491:$FS491,$CW$14:$FS$14,"*TA*"),0)</f>
      </c>
      <c r="CR491" s="65" t="str">
        <f>MIN_TA</f>
      </c>
      <c r="CS491" s="65" t="str">
        <f>COUNTIFS($CW$14:$FS$14,"*TA*",$CW491:$FS491,"&gt;0")</f>
      </c>
      <c r="CT491"/>
      <c r="CU491" s="62"/>
      <c r="CV491" s="65" t="str">
        <f>IF(SUM($CQ491)=0,"",IF(OR(SUM($CQ491)=SUM($CR491),AND(SUM($CQ491)=ROUND(SUM($G491)*(1-SUM($I491)),0),SUM($CK491)=0)),SUM($CQ491),IF(UPPER($CT491)="MAX",$CR491,IF(UPPER($CT491)="CUSTOM",MIN(MAX(ROUND($CQ491+$G491*($CU491),0),$CR491),$CQ491),$CQ491))))</f>
      </c>
      <c r="CW491" s="65"/>
      <c r="CX491" s="65"/>
      <c r="CY491" s="65"/>
      <c r="CZ491" s="65"/>
      <c r="DA491" s="65"/>
      <c r="DB491" s="65"/>
      <c r="DC491" s="65"/>
      <c r="DD491" s="65"/>
      <c r="DE491" s="65"/>
      <c r="DF491" s="65"/>
      <c r="DG491" s="65"/>
      <c r="DH491" s="65"/>
      <c r="DI491" s="65"/>
      <c r="DJ491" s="65"/>
      <c r="DK491" s="65"/>
      <c r="DL491" s="65"/>
      <c r="DM491" s="65"/>
      <c r="DN491" s="65"/>
      <c r="DO491" s="65"/>
      <c r="DP491" s="65"/>
      <c r="DQ491" s="65"/>
      <c r="DR491" s="65"/>
      <c r="DS491" s="65"/>
      <c r="DT491" s="65"/>
      <c r="DU491" s="65"/>
      <c r="DV491" s="65"/>
      <c r="DW491" s="65"/>
      <c r="DX491" s="65"/>
      <c r="DY491" s="65"/>
      <c r="DZ491" s="65"/>
      <c r="EA491" s="65"/>
      <c r="EB491" s="65"/>
      <c r="EC491" s="65"/>
      <c r="ED491" s="65"/>
      <c r="EE491" s="65"/>
      <c r="EF491" s="65"/>
      <c r="EG491" s="65"/>
      <c r="EH491" s="65"/>
      <c r="EI491" s="65"/>
      <c r="EJ491" s="65"/>
      <c r="EK491" s="65"/>
      <c r="EL491" s="65"/>
      <c r="EM491" s="65"/>
      <c r="EN491" s="65"/>
      <c r="EO491" s="65"/>
      <c r="EP491" s="65"/>
      <c r="EQ491" s="65"/>
      <c r="ER491" s="65"/>
      <c r="ES491" s="65"/>
      <c r="ET491" s="65"/>
      <c r="EU491" s="65"/>
      <c r="EV491" s="65"/>
      <c r="EW491" s="65"/>
      <c r="EX491" s="65"/>
      <c r="EY491" s="65"/>
      <c r="EZ491" s="65"/>
      <c r="FA491" s="65"/>
      <c r="FB491" s="65"/>
      <c r="FC491" s="65"/>
      <c r="FD491" s="65"/>
      <c r="FE491" s="65"/>
      <c r="FF491" s="65"/>
      <c r="FG491" s="65"/>
      <c r="FH491" s="65"/>
      <c r="FI491" s="65"/>
      <c r="FJ491" s="65"/>
      <c r="FK491" s="65"/>
      <c r="FL491" s="65"/>
      <c r="FM491" s="65"/>
      <c r="FN491" s="65"/>
      <c r="FO491" s="65"/>
      <c r="FP491" s="65"/>
      <c r="FQ491" s="65"/>
      <c r="FR491" s="65"/>
      <c r="FS491" s="65"/>
    </row>
    <row r="492">
      <c r="A492" t="s">
        <v>157</v>
      </c>
      <c r="B492" t="s">
        <v>133</v>
      </c>
      <c r="C492"/>
      <c r="D492"/>
      <c r="E492"/>
      <c r="F492" t="str">
        <f>$A492&amp;IF($C492&lt;&gt;"","|"&amp;$C492,"")&amp;IF($D492&lt;&gt;"","|"&amp;$D492,"")&amp;IF($E492&lt;&gt;"","|"&amp;$E492,"")</f>
      </c>
      <c r="G492" s="65" t="n">
        <v>34</v>
      </c>
      <c r="H492" s="65" t="str">
        <f>SUM($CJ492,$CW492)</f>
      </c>
      <c r="I492" s="62"/>
      <c r="J492" s="62"/>
      <c r="K492" s="62"/>
      <c r="L492" s="62"/>
      <c r="M492" s="62"/>
      <c r="N492" s="62"/>
      <c r="O492" s="62"/>
      <c r="P492" s="62"/>
      <c r="Q492" s="62"/>
      <c r="R492" s="62" t="n">
        <v>0.0502793296089385</v>
      </c>
      <c r="S492" s="62"/>
      <c r="T492" s="62"/>
      <c r="U492" s="62" t="n">
        <v>0.0400372439478585</v>
      </c>
      <c r="V492" s="62" t="n">
        <v>0.0102420856610801</v>
      </c>
      <c r="W492" s="62"/>
      <c r="X492" s="62"/>
      <c r="Y492" s="62"/>
      <c r="Z492" s="62"/>
      <c r="AA492" s="62"/>
      <c r="AB492" s="62"/>
      <c r="AC492" s="62"/>
      <c r="AD492" s="62"/>
      <c r="AE492" s="62" t="n">
        <v>0.899441340782123</v>
      </c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5" t="str">
        <f>ROUND(SUM($CP492,$CV492),0)</f>
      </c>
      <c r="CG492" s="65" t="str">
        <f>ROUND(MAX($CP492,$CV492),0)</f>
      </c>
      <c r="CH492"/>
      <c r="CI492" s="62"/>
      <c r="CJ492" s="65" t="str">
        <f>IF(SUM($CF492)=0,"",IF(SUM($CF492)=SUM($CG492),SUM($CF492),IF(UPPER($CH492)="MAX",$CG492,IF(UPPER($CH492)="CUSTOM",MIN(MAX(ROUND($CF492+$G492*($CI492),0),$CG492),$CF492),$CF492))))</f>
      </c>
      <c r="CK492" s="65" t="str">
        <f>ROUND(SUMIFS($CW492:$FS492,$CW$14:$FS$14,"*DSD*"),0)</f>
      </c>
      <c r="CL492" s="65" t="str">
        <f>MIN_DSD</f>
      </c>
      <c r="CM492" s="65" t="str">
        <f>COUNTIFS($CW$14:$FS$14,"*DSD*",$CW492:$FS492,"&gt;0")</f>
      </c>
      <c r="CN492" t="s">
        <v>54</v>
      </c>
      <c r="CO492" s="62"/>
      <c r="CP492" s="65" t="str">
        <f>IF(SUM($CK492)=0,"",IF(OR(SUM($CK492)=SUM($CL492),AND(SUM($CK492)=ROUND(SUM($G492)*(1-SUM($I492)),0),SUM($CQ492)=0)),SUM($CK492),IF(UPPER($CN492)="MAX",$CL492,IF(UPPER($CN492)="CUSTOM",MIN(MAX(ROUND($CK492+$G492*($CO492),0),$CL492),$CK492),$CK492))))</f>
      </c>
      <c r="CQ492" s="65" t="str">
        <f>ROUND(SUMIFS($CW492:$FS492,$CW$14:$FS$14,"*TA*"),0)</f>
      </c>
      <c r="CR492" s="65" t="str">
        <f>MIN_TA</f>
      </c>
      <c r="CS492" s="65" t="str">
        <f>COUNTIFS($CW$14:$FS$14,"*TA*",$CW492:$FS492,"&gt;0")</f>
      </c>
      <c r="CT492"/>
      <c r="CU492" s="62"/>
      <c r="CV492" s="65" t="str">
        <f>IF(SUM($CQ492)=0,"",IF(OR(SUM($CQ492)=SUM($CR492),AND(SUM($CQ492)=ROUND(SUM($G492)*(1-SUM($I492)),0),SUM($CK492)=0)),SUM($CQ492),IF(UPPER($CT492)="MAX",$CR492,IF(UPPER($CT492)="CUSTOM",MIN(MAX(ROUND($CQ492+$G492*($CU492),0),$CR492),$CQ492),$CQ492))))</f>
      </c>
      <c r="CW492" s="65"/>
      <c r="CX492" s="65"/>
      <c r="CY492" s="65"/>
      <c r="CZ492" s="65"/>
      <c r="DA492" s="65"/>
      <c r="DB492" s="65"/>
      <c r="DC492" s="65"/>
      <c r="DD492" s="65"/>
      <c r="DE492" s="65"/>
      <c r="DF492" s="65"/>
      <c r="DG492" s="65"/>
      <c r="DH492" s="65"/>
      <c r="DI492" s="65"/>
      <c r="DJ492" s="65"/>
      <c r="DK492" s="65"/>
      <c r="DL492" s="65"/>
      <c r="DM492" s="65"/>
      <c r="DN492" s="65"/>
      <c r="DO492" s="65"/>
      <c r="DP492" s="65"/>
      <c r="DQ492" s="65"/>
      <c r="DR492" s="65"/>
      <c r="DS492" s="65"/>
      <c r="DT492" s="65"/>
      <c r="DU492" s="65"/>
      <c r="DV492" s="65"/>
      <c r="DW492" s="65"/>
      <c r="DX492" s="65"/>
      <c r="DY492" s="65"/>
      <c r="DZ492" s="65"/>
      <c r="EA492" s="65"/>
      <c r="EB492" s="65"/>
      <c r="EC492" s="65"/>
      <c r="ED492" s="65"/>
      <c r="EE492" s="65"/>
      <c r="EF492" s="65"/>
      <c r="EG492" s="65"/>
      <c r="EH492" s="65"/>
      <c r="EI492" s="65"/>
      <c r="EJ492" s="65"/>
      <c r="EK492" s="65"/>
      <c r="EL492" s="65"/>
      <c r="EM492" s="65"/>
      <c r="EN492" s="65"/>
      <c r="EO492" s="65"/>
      <c r="EP492" s="65"/>
      <c r="EQ492" s="65"/>
      <c r="ER492" s="65"/>
      <c r="ES492" s="65"/>
      <c r="ET492" s="65"/>
      <c r="EU492" s="65"/>
      <c r="EV492" s="65"/>
      <c r="EW492" s="65"/>
      <c r="EX492" s="65"/>
      <c r="EY492" s="65"/>
      <c r="EZ492" s="65"/>
      <c r="FA492" s="65"/>
      <c r="FB492" s="65"/>
      <c r="FC492" s="65"/>
      <c r="FD492" s="65"/>
      <c r="FE492" s="65"/>
      <c r="FF492" s="65"/>
      <c r="FG492" s="65"/>
      <c r="FH492" s="65"/>
      <c r="FI492" s="65"/>
      <c r="FJ492" s="65"/>
      <c r="FK492" s="65"/>
      <c r="FL492" s="65"/>
      <c r="FM492" s="65"/>
      <c r="FN492" s="65"/>
      <c r="FO492" s="65"/>
      <c r="FP492" s="65"/>
      <c r="FQ492" s="65"/>
      <c r="FR492" s="65"/>
      <c r="FS492" s="65"/>
    </row>
    <row r="493">
      <c r="A493" t="s">
        <v>157</v>
      </c>
      <c r="B493" t="s">
        <v>134</v>
      </c>
      <c r="C493"/>
      <c r="D493"/>
      <c r="E493"/>
      <c r="F493" t="str">
        <f>$A493&amp;IF($C493&lt;&gt;"","|"&amp;$C493,"")&amp;IF($D493&lt;&gt;"","|"&amp;$D493,"")&amp;IF($E493&lt;&gt;"","|"&amp;$E493,"")</f>
      </c>
      <c r="G493" s="65" t="n">
        <v>8</v>
      </c>
      <c r="H493" s="65" t="str">
        <f>SUM($CJ493,$CW493)</f>
      </c>
      <c r="I493" s="62"/>
      <c r="J493" s="62"/>
      <c r="K493" s="62"/>
      <c r="L493" s="62"/>
      <c r="M493" s="62"/>
      <c r="N493" s="62"/>
      <c r="O493" s="62"/>
      <c r="P493" s="62"/>
      <c r="Q493" s="62"/>
      <c r="R493" s="62" t="n">
        <v>0.0496551724137931</v>
      </c>
      <c r="S493" s="62"/>
      <c r="T493" s="62"/>
      <c r="U493" s="62" t="n">
        <v>0.04</v>
      </c>
      <c r="V493" s="62" t="n">
        <v>0.0096551724137931</v>
      </c>
      <c r="W493" s="62"/>
      <c r="X493" s="62"/>
      <c r="Y493" s="62"/>
      <c r="Z493" s="62"/>
      <c r="AA493" s="62"/>
      <c r="AB493" s="62"/>
      <c r="AC493" s="62"/>
      <c r="AD493" s="62"/>
      <c r="AE493" s="62" t="n">
        <v>0.900689655172414</v>
      </c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5" t="str">
        <f>ROUND(SUM($CP493,$CV493),0)</f>
      </c>
      <c r="CG493" s="65" t="str">
        <f>ROUND(MAX($CP493,$CV493),0)</f>
      </c>
      <c r="CH493"/>
      <c r="CI493" s="62"/>
      <c r="CJ493" s="65" t="str">
        <f>IF(SUM($CF493)=0,"",IF(SUM($CF493)=SUM($CG493),SUM($CF493),IF(UPPER($CH493)="MAX",$CG493,IF(UPPER($CH493)="CUSTOM",MIN(MAX(ROUND($CF493+$G493*($CI493),0),$CG493),$CF493),$CF493))))</f>
      </c>
      <c r="CK493" s="65" t="str">
        <f>ROUND(SUMIFS($CW493:$FS493,$CW$14:$FS$14,"*DSD*"),0)</f>
      </c>
      <c r="CL493" s="65" t="str">
        <f>MIN_DSD</f>
      </c>
      <c r="CM493" s="65" t="str">
        <f>COUNTIFS($CW$14:$FS$14,"*DSD*",$CW493:$FS493,"&gt;0")</f>
      </c>
      <c r="CN493" t="s">
        <v>54</v>
      </c>
      <c r="CO493" s="62"/>
      <c r="CP493" s="65" t="str">
        <f>IF(SUM($CK493)=0,"",IF(OR(SUM($CK493)=SUM($CL493),AND(SUM($CK493)=ROUND(SUM($G493)*(1-SUM($I493)),0),SUM($CQ493)=0)),SUM($CK493),IF(UPPER($CN493)="MAX",$CL493,IF(UPPER($CN493)="CUSTOM",MIN(MAX(ROUND($CK493+$G493*($CO493),0),$CL493),$CK493),$CK493))))</f>
      </c>
      <c r="CQ493" s="65" t="str">
        <f>ROUND(SUMIFS($CW493:$FS493,$CW$14:$FS$14,"*TA*"),0)</f>
      </c>
      <c r="CR493" s="65" t="str">
        <f>MIN_TA</f>
      </c>
      <c r="CS493" s="65" t="str">
        <f>COUNTIFS($CW$14:$FS$14,"*TA*",$CW493:$FS493,"&gt;0")</f>
      </c>
      <c r="CT493"/>
      <c r="CU493" s="62"/>
      <c r="CV493" s="65" t="str">
        <f>IF(SUM($CQ493)=0,"",IF(OR(SUM($CQ493)=SUM($CR493),AND(SUM($CQ493)=ROUND(SUM($G493)*(1-SUM($I493)),0),SUM($CK493)=0)),SUM($CQ493),IF(UPPER($CT493)="MAX",$CR493,IF(UPPER($CT493)="CUSTOM",MIN(MAX(ROUND($CQ493+$G493*($CU493),0),$CR493),$CQ493),$CQ493))))</f>
      </c>
      <c r="CW493" s="65"/>
      <c r="CX493" s="65"/>
      <c r="CY493" s="65"/>
      <c r="CZ493" s="65"/>
      <c r="DA493" s="65"/>
      <c r="DB493" s="65"/>
      <c r="DC493" s="65"/>
      <c r="DD493" s="65"/>
      <c r="DE493" s="65"/>
      <c r="DF493" s="65"/>
      <c r="DG493" s="65"/>
      <c r="DH493" s="65"/>
      <c r="DI493" s="65"/>
      <c r="DJ493" s="65"/>
      <c r="DK493" s="65"/>
      <c r="DL493" s="65"/>
      <c r="DM493" s="65"/>
      <c r="DN493" s="65"/>
      <c r="DO493" s="65"/>
      <c r="DP493" s="65"/>
      <c r="DQ493" s="65"/>
      <c r="DR493" s="65"/>
      <c r="DS493" s="65"/>
      <c r="DT493" s="65"/>
      <c r="DU493" s="65"/>
      <c r="DV493" s="65"/>
      <c r="DW493" s="65"/>
      <c r="DX493" s="65"/>
      <c r="DY493" s="65"/>
      <c r="DZ493" s="65"/>
      <c r="EA493" s="65"/>
      <c r="EB493" s="65"/>
      <c r="EC493" s="65"/>
      <c r="ED493" s="65"/>
      <c r="EE493" s="65"/>
      <c r="EF493" s="65"/>
      <c r="EG493" s="65"/>
      <c r="EH493" s="65"/>
      <c r="EI493" s="65"/>
      <c r="EJ493" s="65"/>
      <c r="EK493" s="65"/>
      <c r="EL493" s="65"/>
      <c r="EM493" s="65"/>
      <c r="EN493" s="65"/>
      <c r="EO493" s="65"/>
      <c r="EP493" s="65"/>
      <c r="EQ493" s="65"/>
      <c r="ER493" s="65"/>
      <c r="ES493" s="65"/>
      <c r="ET493" s="65"/>
      <c r="EU493" s="65"/>
      <c r="EV493" s="65"/>
      <c r="EW493" s="65"/>
      <c r="EX493" s="65"/>
      <c r="EY493" s="65"/>
      <c r="EZ493" s="65"/>
      <c r="FA493" s="65"/>
      <c r="FB493" s="65"/>
      <c r="FC493" s="65"/>
      <c r="FD493" s="65"/>
      <c r="FE493" s="65"/>
      <c r="FF493" s="65"/>
      <c r="FG493" s="65"/>
      <c r="FH493" s="65"/>
      <c r="FI493" s="65"/>
      <c r="FJ493" s="65"/>
      <c r="FK493" s="65"/>
      <c r="FL493" s="65"/>
      <c r="FM493" s="65"/>
      <c r="FN493" s="65"/>
      <c r="FO493" s="65"/>
      <c r="FP493" s="65"/>
      <c r="FQ493" s="65"/>
      <c r="FR493" s="65"/>
      <c r="FS493" s="65"/>
    </row>
    <row r="494">
      <c r="A494" t="s">
        <v>157</v>
      </c>
      <c r="B494" t="s">
        <v>95</v>
      </c>
      <c r="C494"/>
      <c r="D494"/>
      <c r="E494" t="s">
        <v>96</v>
      </c>
      <c r="F494" t="str">
        <f>$A494&amp;IF($C494&lt;&gt;"","|"&amp;$C494,"")&amp;IF($D494&lt;&gt;"","|"&amp;$D494,"")&amp;IF($E494&lt;&gt;"","|"&amp;$E494,"")</f>
      </c>
      <c r="G494" s="65" t="n">
        <v>3</v>
      </c>
      <c r="H494" s="65" t="str">
        <f>SUM($CJ494,$CW494)</f>
      </c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5" t="str">
        <f>ROUND(SUM($CP494,$CV494),0)</f>
      </c>
      <c r="CG494" s="65" t="str">
        <f>ROUND(MAX($CP494,$CV494),0)</f>
      </c>
      <c r="CH494"/>
      <c r="CI494" s="62"/>
      <c r="CJ494" s="65" t="str">
        <f>IF(SUM($CF494)=0,"",IF(SUM($CF494)=SUM($CG494),SUM($CF494),IF(UPPER($CH494)="MAX",$CG494,IF(UPPER($CH494)="CUSTOM",MIN(MAX(ROUND($CF494+$G494*($CI494),0),$CG494),$CF494),$CF494))))</f>
      </c>
      <c r="CK494" s="65" t="str">
        <f>ROUND(SUMIFS($CW494:$FS494,$CW$14:$FS$14,"*DSD*"),0)</f>
      </c>
      <c r="CL494" s="65" t="str">
        <f>MIN_DSD</f>
      </c>
      <c r="CM494" s="65" t="str">
        <f>COUNTIFS($CW$14:$FS$14,"*DSD*",$CW494:$FS494,"&gt;0")</f>
      </c>
      <c r="CN494"/>
      <c r="CO494" s="62"/>
      <c r="CP494" s="65" t="str">
        <f>IF(SUM($CK494)=0,"",IF(OR(SUM($CK494)=SUM($CL494),AND(SUM($CK494)=ROUND(SUM($G494)*(1-SUM($I494)),0),SUM($CQ494)=0)),SUM($CK494),IF(UPPER($CN494)="MAX",$CL494,IF(UPPER($CN494)="CUSTOM",MIN(MAX(ROUND($CK494+$G494*($CO494),0),$CL494),$CK494),$CK494))))</f>
      </c>
      <c r="CQ494" s="65" t="str">
        <f>ROUND(SUMIFS($CW494:$FS494,$CW$14:$FS$14,"*TA*"),0)</f>
      </c>
      <c r="CR494" s="65" t="str">
        <f>MIN_TA</f>
      </c>
      <c r="CS494" s="65" t="str">
        <f>COUNTIFS($CW$14:$FS$14,"*TA*",$CW494:$FS494,"&gt;0")</f>
      </c>
      <c r="CT494"/>
      <c r="CU494" s="62"/>
      <c r="CV494" s="65" t="str">
        <f>IF(SUM($CQ494)=0,"",IF(OR(SUM($CQ494)=SUM($CR494),AND(SUM($CQ494)=ROUND(SUM($G494)*(1-SUM($I494)),0),SUM($CK494)=0)),SUM($CQ494),IF(UPPER($CT494)="MAX",$CR494,IF(UPPER($CT494)="CUSTOM",MIN(MAX(ROUND($CQ494+$G494*($CU494),0),$CR494),$CQ494),$CQ494))))</f>
      </c>
      <c r="CW494" s="65"/>
      <c r="CX494" s="65"/>
      <c r="CY494" s="65"/>
      <c r="CZ494" s="65"/>
      <c r="DA494" s="65"/>
      <c r="DB494" s="65"/>
      <c r="DC494" s="65"/>
      <c r="DD494" s="65"/>
      <c r="DE494" s="65"/>
      <c r="DF494" s="65"/>
      <c r="DG494" s="65"/>
      <c r="DH494" s="65"/>
      <c r="DI494" s="65"/>
      <c r="DJ494" s="65"/>
      <c r="DK494" s="65"/>
      <c r="DL494" s="65"/>
      <c r="DM494" s="65"/>
      <c r="DN494" s="65"/>
      <c r="DO494" s="65"/>
      <c r="DP494" s="65"/>
      <c r="DQ494" s="65"/>
      <c r="DR494" s="65"/>
      <c r="DS494" s="65"/>
      <c r="DT494" s="65"/>
      <c r="DU494" s="65"/>
      <c r="DV494" s="65"/>
      <c r="DW494" s="65"/>
      <c r="DX494" s="65"/>
      <c r="DY494" s="65"/>
      <c r="DZ494" s="65"/>
      <c r="EA494" s="65"/>
      <c r="EB494" s="65"/>
      <c r="EC494" s="65"/>
      <c r="ED494" s="65"/>
      <c r="EE494" s="65"/>
      <c r="EF494" s="65"/>
      <c r="EG494" s="65"/>
      <c r="EH494" s="65"/>
      <c r="EI494" s="65"/>
      <c r="EJ494" s="65"/>
      <c r="EK494" s="65"/>
      <c r="EL494" s="65"/>
      <c r="EM494" s="65"/>
      <c r="EN494" s="65"/>
      <c r="EO494" s="65"/>
      <c r="EP494" s="65"/>
      <c r="EQ494" s="65"/>
      <c r="ER494" s="65"/>
      <c r="ES494" s="65"/>
      <c r="ET494" s="65"/>
      <c r="EU494" s="65"/>
      <c r="EV494" s="65"/>
      <c r="EW494" s="65"/>
      <c r="EX494" s="65"/>
      <c r="EY494" s="65"/>
      <c r="EZ494" s="65"/>
      <c r="FA494" s="65"/>
      <c r="FB494" s="65"/>
      <c r="FC494" s="65"/>
      <c r="FD494" s="65"/>
      <c r="FE494" s="65"/>
      <c r="FF494" s="65"/>
      <c r="FG494" s="65"/>
      <c r="FH494" s="65"/>
      <c r="FI494" s="65"/>
      <c r="FJ494" s="65"/>
      <c r="FK494" s="65"/>
      <c r="FL494" s="65"/>
      <c r="FM494" s="65"/>
      <c r="FN494" s="65"/>
      <c r="FO494" s="65"/>
      <c r="FP494" s="65"/>
      <c r="FQ494" s="65"/>
      <c r="FR494" s="65"/>
      <c r="FS494" s="65"/>
    </row>
    <row r="495">
      <c r="A495" t="s">
        <v>157</v>
      </c>
      <c r="B495" t="s">
        <v>95</v>
      </c>
      <c r="C495"/>
      <c r="D495"/>
      <c r="E495" t="s">
        <v>121</v>
      </c>
      <c r="F495" t="str">
        <f>$A495&amp;IF($C495&lt;&gt;"","|"&amp;$C495,"")&amp;IF($D495&lt;&gt;"","|"&amp;$D495,"")&amp;IF($E495&lt;&gt;"","|"&amp;$E495,"")</f>
      </c>
      <c r="G495" s="65" t="n">
        <v>2</v>
      </c>
      <c r="H495" s="65" t="str">
        <f>SUM($CJ495,$CW495)</f>
      </c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5" t="str">
        <f>ROUND(SUM($CP495,$CV495),0)</f>
      </c>
      <c r="CG495" s="65" t="str">
        <f>ROUND(MAX($CP495,$CV495),0)</f>
      </c>
      <c r="CH495"/>
      <c r="CI495" s="62"/>
      <c r="CJ495" s="65" t="str">
        <f>IF(SUM($CF495)=0,"",IF(SUM($CF495)=SUM($CG495),SUM($CF495),IF(UPPER($CH495)="MAX",$CG495,IF(UPPER($CH495)="CUSTOM",MIN(MAX(ROUND($CF495+$G495*($CI495),0),$CG495),$CF495),$CF495))))</f>
      </c>
      <c r="CK495" s="65" t="str">
        <f>ROUND(SUMIFS($CW495:$FS495,$CW$14:$FS$14,"*DSD*"),0)</f>
      </c>
      <c r="CL495" s="65" t="str">
        <f>MIN_DSD</f>
      </c>
      <c r="CM495" s="65" t="str">
        <f>COUNTIFS($CW$14:$FS$14,"*DSD*",$CW495:$FS495,"&gt;0")</f>
      </c>
      <c r="CN495"/>
      <c r="CO495" s="62"/>
      <c r="CP495" s="65" t="str">
        <f>IF(SUM($CK495)=0,"",IF(OR(SUM($CK495)=SUM($CL495),AND(SUM($CK495)=ROUND(SUM($G495)*(1-SUM($I495)),0),SUM($CQ495)=0)),SUM($CK495),IF(UPPER($CN495)="MAX",$CL495,IF(UPPER($CN495)="CUSTOM",MIN(MAX(ROUND($CK495+$G495*($CO495),0),$CL495),$CK495),$CK495))))</f>
      </c>
      <c r="CQ495" s="65" t="str">
        <f>ROUND(SUMIFS($CW495:$FS495,$CW$14:$FS$14,"*TA*"),0)</f>
      </c>
      <c r="CR495" s="65" t="str">
        <f>MIN_TA</f>
      </c>
      <c r="CS495" s="65" t="str">
        <f>COUNTIFS($CW$14:$FS$14,"*TA*",$CW495:$FS495,"&gt;0")</f>
      </c>
      <c r="CT495"/>
      <c r="CU495" s="62"/>
      <c r="CV495" s="65" t="str">
        <f>IF(SUM($CQ495)=0,"",IF(OR(SUM($CQ495)=SUM($CR495),AND(SUM($CQ495)=ROUND(SUM($G495)*(1-SUM($I495)),0),SUM($CK495)=0)),SUM($CQ495),IF(UPPER($CT495)="MAX",$CR495,IF(UPPER($CT495)="CUSTOM",MIN(MAX(ROUND($CQ495+$G495*($CU495),0),$CR495),$CQ495),$CQ495))))</f>
      </c>
      <c r="CW495" s="65"/>
      <c r="CX495" s="65"/>
      <c r="CY495" s="65"/>
      <c r="CZ495" s="65"/>
      <c r="DA495" s="65"/>
      <c r="DB495" s="65"/>
      <c r="DC495" s="65"/>
      <c r="DD495" s="65"/>
      <c r="DE495" s="65"/>
      <c r="DF495" s="65"/>
      <c r="DG495" s="65"/>
      <c r="DH495" s="65"/>
      <c r="DI495" s="65"/>
      <c r="DJ495" s="65"/>
      <c r="DK495" s="65"/>
      <c r="DL495" s="65"/>
      <c r="DM495" s="65"/>
      <c r="DN495" s="65"/>
      <c r="DO495" s="65"/>
      <c r="DP495" s="65"/>
      <c r="DQ495" s="65"/>
      <c r="DR495" s="65"/>
      <c r="DS495" s="65"/>
      <c r="DT495" s="65"/>
      <c r="DU495" s="65"/>
      <c r="DV495" s="65"/>
      <c r="DW495" s="65"/>
      <c r="DX495" s="65"/>
      <c r="DY495" s="65"/>
      <c r="DZ495" s="65"/>
      <c r="EA495" s="65"/>
      <c r="EB495" s="65"/>
      <c r="EC495" s="65"/>
      <c r="ED495" s="65"/>
      <c r="EE495" s="65"/>
      <c r="EF495" s="65"/>
      <c r="EG495" s="65"/>
      <c r="EH495" s="65"/>
      <c r="EI495" s="65"/>
      <c r="EJ495" s="65"/>
      <c r="EK495" s="65"/>
      <c r="EL495" s="65"/>
      <c r="EM495" s="65"/>
      <c r="EN495" s="65"/>
      <c r="EO495" s="65"/>
      <c r="EP495" s="65"/>
      <c r="EQ495" s="65"/>
      <c r="ER495" s="65"/>
      <c r="ES495" s="65"/>
      <c r="ET495" s="65"/>
      <c r="EU495" s="65"/>
      <c r="EV495" s="65"/>
      <c r="EW495" s="65"/>
      <c r="EX495" s="65"/>
      <c r="EY495" s="65"/>
      <c r="EZ495" s="65"/>
      <c r="FA495" s="65"/>
      <c r="FB495" s="65"/>
      <c r="FC495" s="65"/>
      <c r="FD495" s="65"/>
      <c r="FE495" s="65"/>
      <c r="FF495" s="65"/>
      <c r="FG495" s="65"/>
      <c r="FH495" s="65"/>
      <c r="FI495" s="65"/>
      <c r="FJ495" s="65"/>
      <c r="FK495" s="65"/>
      <c r="FL495" s="65"/>
      <c r="FM495" s="65"/>
      <c r="FN495" s="65"/>
      <c r="FO495" s="65"/>
      <c r="FP495" s="65"/>
      <c r="FQ495" s="65"/>
      <c r="FR495" s="65"/>
      <c r="FS495" s="65"/>
    </row>
    <row r="496">
      <c r="A496" t="s">
        <v>157</v>
      </c>
      <c r="B496" t="s">
        <v>97</v>
      </c>
      <c r="C496" t="s">
        <v>98</v>
      </c>
      <c r="D496" t="s">
        <v>99</v>
      </c>
      <c r="E496"/>
      <c r="F496" t="str">
        <f>$A496&amp;IF($C496&lt;&gt;"","|"&amp;$C496,"")&amp;IF($D496&lt;&gt;"","|"&amp;$D496,"")&amp;IF($E496&lt;&gt;"","|"&amp;$E496,"")</f>
      </c>
      <c r="G496" s="65" t="n">
        <v>78</v>
      </c>
      <c r="H496" s="65" t="str">
        <f>SUM($CJ496,$CW496)</f>
      </c>
      <c r="I496" s="62"/>
      <c r="J496" s="62"/>
      <c r="K496" s="62"/>
      <c r="L496" s="62"/>
      <c r="M496" s="62"/>
      <c r="N496" s="62"/>
      <c r="O496" s="62"/>
      <c r="P496" s="62"/>
      <c r="Q496" s="62"/>
      <c r="R496" s="62" t="n">
        <v>0.0996376811594203</v>
      </c>
      <c r="S496" s="62"/>
      <c r="T496" s="62"/>
      <c r="U496" s="62" t="n">
        <v>0.0108695652173913</v>
      </c>
      <c r="V496" s="62"/>
      <c r="W496" s="62"/>
      <c r="X496" s="62"/>
      <c r="Y496" s="62"/>
      <c r="Z496" s="62"/>
      <c r="AA496" s="62"/>
      <c r="AB496" s="62"/>
      <c r="AC496" s="62"/>
      <c r="AD496" s="62"/>
      <c r="AE496" s="62" t="n">
        <v>0.889492753623188</v>
      </c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5" t="str">
        <f>ROUND(SUM($CP496,$CV496),0)</f>
      </c>
      <c r="CG496" s="65" t="str">
        <f>ROUND(MAX($CP496,$CV496),0)</f>
      </c>
      <c r="CH496"/>
      <c r="CI496" s="62"/>
      <c r="CJ496" s="65" t="str">
        <f>IF(SUM($CF496)=0,"",IF(SUM($CF496)=SUM($CG496),SUM($CF496),IF(UPPER($CH496)="MAX",$CG496,IF(UPPER($CH496)="CUSTOM",MIN(MAX(ROUND($CF496+$G496*($CI496),0),$CG496),$CF496),$CF496))))</f>
      </c>
      <c r="CK496" s="65" t="str">
        <f>ROUND(SUMIFS($CW496:$FS496,$CW$14:$FS$14,"*DSD*"),0)</f>
      </c>
      <c r="CL496" s="65" t="str">
        <f>MIN_DSD</f>
      </c>
      <c r="CM496" s="65" t="str">
        <f>COUNTIFS($CW$14:$FS$14,"*DSD*",$CW496:$FS496,"&gt;0")</f>
      </c>
      <c r="CN496" t="s">
        <v>54</v>
      </c>
      <c r="CO496" s="62"/>
      <c r="CP496" s="65" t="str">
        <f>IF(SUM($CK496)=0,"",IF(OR(SUM($CK496)=SUM($CL496),AND(SUM($CK496)=ROUND(SUM($G496)*(1-SUM($I496)),0),SUM($CQ496)=0)),SUM($CK496),IF(UPPER($CN496)="MAX",$CL496,IF(UPPER($CN496)="CUSTOM",MIN(MAX(ROUND($CK496+$G496*($CO496),0),$CL496),$CK496),$CK496))))</f>
      </c>
      <c r="CQ496" s="65" t="str">
        <f>ROUND(SUMIFS($CW496:$FS496,$CW$14:$FS$14,"*TA*"),0)</f>
      </c>
      <c r="CR496" s="65" t="str">
        <f>MIN_TA</f>
      </c>
      <c r="CS496" s="65" t="str">
        <f>COUNTIFS($CW$14:$FS$14,"*TA*",$CW496:$FS496,"&gt;0")</f>
      </c>
      <c r="CT496"/>
      <c r="CU496" s="62"/>
      <c r="CV496" s="65" t="str">
        <f>IF(SUM($CQ496)=0,"",IF(OR(SUM($CQ496)=SUM($CR496),AND(SUM($CQ496)=ROUND(SUM($G496)*(1-SUM($I496)),0),SUM($CK496)=0)),SUM($CQ496),IF(UPPER($CT496)="MAX",$CR496,IF(UPPER($CT496)="CUSTOM",MIN(MAX(ROUND($CQ496+$G496*($CU496),0),$CR496),$CQ496),$CQ496))))</f>
      </c>
      <c r="CW496" s="65"/>
      <c r="CX496" s="65"/>
      <c r="CY496" s="65"/>
      <c r="CZ496" s="65"/>
      <c r="DA496" s="65"/>
      <c r="DB496" s="65"/>
      <c r="DC496" s="65"/>
      <c r="DD496" s="65"/>
      <c r="DE496" s="65"/>
      <c r="DF496" s="65"/>
      <c r="DG496" s="65"/>
      <c r="DH496" s="65"/>
      <c r="DI496" s="65"/>
      <c r="DJ496" s="65"/>
      <c r="DK496" s="65"/>
      <c r="DL496" s="65"/>
      <c r="DM496" s="65"/>
      <c r="DN496" s="65"/>
      <c r="DO496" s="65"/>
      <c r="DP496" s="65"/>
      <c r="DQ496" s="65"/>
      <c r="DR496" s="65"/>
      <c r="DS496" s="65"/>
      <c r="DT496" s="65"/>
      <c r="DU496" s="65"/>
      <c r="DV496" s="65"/>
      <c r="DW496" s="65"/>
      <c r="DX496" s="65"/>
      <c r="DY496" s="65"/>
      <c r="DZ496" s="65"/>
      <c r="EA496" s="65"/>
      <c r="EB496" s="65"/>
      <c r="EC496" s="65"/>
      <c r="ED496" s="65"/>
      <c r="EE496" s="65"/>
      <c r="EF496" s="65"/>
      <c r="EG496" s="65"/>
      <c r="EH496" s="65"/>
      <c r="EI496" s="65"/>
      <c r="EJ496" s="65"/>
      <c r="EK496" s="65"/>
      <c r="EL496" s="65"/>
      <c r="EM496" s="65"/>
      <c r="EN496" s="65"/>
      <c r="EO496" s="65"/>
      <c r="EP496" s="65"/>
      <c r="EQ496" s="65"/>
      <c r="ER496" s="65"/>
      <c r="ES496" s="65"/>
      <c r="ET496" s="65"/>
      <c r="EU496" s="65"/>
      <c r="EV496" s="65"/>
      <c r="EW496" s="65"/>
      <c r="EX496" s="65"/>
      <c r="EY496" s="65"/>
      <c r="EZ496" s="65"/>
      <c r="FA496" s="65"/>
      <c r="FB496" s="65"/>
      <c r="FC496" s="65"/>
      <c r="FD496" s="65"/>
      <c r="FE496" s="65"/>
      <c r="FF496" s="65"/>
      <c r="FG496" s="65"/>
      <c r="FH496" s="65"/>
      <c r="FI496" s="65"/>
      <c r="FJ496" s="65"/>
      <c r="FK496" s="65"/>
      <c r="FL496" s="65"/>
      <c r="FM496" s="65"/>
      <c r="FN496" s="65"/>
      <c r="FO496" s="65"/>
      <c r="FP496" s="65"/>
      <c r="FQ496" s="65"/>
      <c r="FR496" s="65"/>
      <c r="FS496" s="65"/>
    </row>
    <row r="497">
      <c r="A497" t="s">
        <v>157</v>
      </c>
      <c r="B497" t="s">
        <v>97</v>
      </c>
      <c r="C497" t="s">
        <v>98</v>
      </c>
      <c r="D497" t="s">
        <v>100</v>
      </c>
      <c r="E497"/>
      <c r="F497" t="str">
        <f>$A497&amp;IF($C497&lt;&gt;"","|"&amp;$C497,"")&amp;IF($D497&lt;&gt;"","|"&amp;$D497,"")&amp;IF($E497&lt;&gt;"","|"&amp;$E497,"")</f>
      </c>
      <c r="G497" s="65" t="n">
        <v>45</v>
      </c>
      <c r="H497" s="65" t="str">
        <f>SUM($CJ497,$CW497)</f>
      </c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 t="n">
        <v>0.00955414012738853</v>
      </c>
      <c r="V497" s="62" t="n">
        <v>0.10031847133758</v>
      </c>
      <c r="W497" s="62"/>
      <c r="X497" s="62"/>
      <c r="Y497" s="62"/>
      <c r="Z497" s="62"/>
      <c r="AA497" s="62"/>
      <c r="AB497" s="62"/>
      <c r="AC497" s="62"/>
      <c r="AD497" s="62"/>
      <c r="AE497" s="62" t="n">
        <v>0.890127388535032</v>
      </c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5" t="str">
        <f>ROUND(SUM($CP497,$CV497),0)</f>
      </c>
      <c r="CG497" s="65" t="str">
        <f>ROUND(MAX($CP497,$CV497),0)</f>
      </c>
      <c r="CH497"/>
      <c r="CI497" s="62"/>
      <c r="CJ497" s="65" t="str">
        <f>IF(SUM($CF497)=0,"",IF(SUM($CF497)=SUM($CG497),SUM($CF497),IF(UPPER($CH497)="MAX",$CG497,IF(UPPER($CH497)="CUSTOM",MIN(MAX(ROUND($CF497+$G497*($CI497),0),$CG497),$CF497),$CF497))))</f>
      </c>
      <c r="CK497" s="65" t="str">
        <f>ROUND(SUMIFS($CW497:$FS497,$CW$14:$FS$14,"*DSD*"),0)</f>
      </c>
      <c r="CL497" s="65" t="str">
        <f>MIN_DSD</f>
      </c>
      <c r="CM497" s="65" t="str">
        <f>COUNTIFS($CW$14:$FS$14,"*DSD*",$CW497:$FS497,"&gt;0")</f>
      </c>
      <c r="CN497" t="s">
        <v>54</v>
      </c>
      <c r="CO497" s="62"/>
      <c r="CP497" s="65" t="str">
        <f>IF(SUM($CK497)=0,"",IF(OR(SUM($CK497)=SUM($CL497),AND(SUM($CK497)=ROUND(SUM($G497)*(1-SUM($I497)),0),SUM($CQ497)=0)),SUM($CK497),IF(UPPER($CN497)="MAX",$CL497,IF(UPPER($CN497)="CUSTOM",MIN(MAX(ROUND($CK497+$G497*($CO497),0),$CL497),$CK497),$CK497))))</f>
      </c>
      <c r="CQ497" s="65" t="str">
        <f>ROUND(SUMIFS($CW497:$FS497,$CW$14:$FS$14,"*TA*"),0)</f>
      </c>
      <c r="CR497" s="65" t="str">
        <f>MIN_TA</f>
      </c>
      <c r="CS497" s="65" t="str">
        <f>COUNTIFS($CW$14:$FS$14,"*TA*",$CW497:$FS497,"&gt;0")</f>
      </c>
      <c r="CT497"/>
      <c r="CU497" s="62"/>
      <c r="CV497" s="65" t="str">
        <f>IF(SUM($CQ497)=0,"",IF(OR(SUM($CQ497)=SUM($CR497),AND(SUM($CQ497)=ROUND(SUM($G497)*(1-SUM($I497)),0),SUM($CK497)=0)),SUM($CQ497),IF(UPPER($CT497)="MAX",$CR497,IF(UPPER($CT497)="CUSTOM",MIN(MAX(ROUND($CQ497+$G497*($CU497),0),$CR497),$CQ497),$CQ497))))</f>
      </c>
      <c r="CW497" s="65"/>
      <c r="CX497" s="65"/>
      <c r="CY497" s="65"/>
      <c r="CZ497" s="65"/>
      <c r="DA497" s="65"/>
      <c r="DB497" s="65"/>
      <c r="DC497" s="65"/>
      <c r="DD497" s="65"/>
      <c r="DE497" s="65"/>
      <c r="DF497" s="65"/>
      <c r="DG497" s="65"/>
      <c r="DH497" s="65"/>
      <c r="DI497" s="65"/>
      <c r="DJ497" s="65"/>
      <c r="DK497" s="65"/>
      <c r="DL497" s="65"/>
      <c r="DM497" s="65"/>
      <c r="DN497" s="65"/>
      <c r="DO497" s="65"/>
      <c r="DP497" s="65"/>
      <c r="DQ497" s="65"/>
      <c r="DR497" s="65"/>
      <c r="DS497" s="65"/>
      <c r="DT497" s="65"/>
      <c r="DU497" s="65"/>
      <c r="DV497" s="65"/>
      <c r="DW497" s="65"/>
      <c r="DX497" s="65"/>
      <c r="DY497" s="65"/>
      <c r="DZ497" s="65"/>
      <c r="EA497" s="65"/>
      <c r="EB497" s="65"/>
      <c r="EC497" s="65"/>
      <c r="ED497" s="65"/>
      <c r="EE497" s="65"/>
      <c r="EF497" s="65"/>
      <c r="EG497" s="65"/>
      <c r="EH497" s="65"/>
      <c r="EI497" s="65"/>
      <c r="EJ497" s="65"/>
      <c r="EK497" s="65"/>
      <c r="EL497" s="65"/>
      <c r="EM497" s="65"/>
      <c r="EN497" s="65"/>
      <c r="EO497" s="65"/>
      <c r="EP497" s="65"/>
      <c r="EQ497" s="65"/>
      <c r="ER497" s="65"/>
      <c r="ES497" s="65"/>
      <c r="ET497" s="65"/>
      <c r="EU497" s="65"/>
      <c r="EV497" s="65"/>
      <c r="EW497" s="65"/>
      <c r="EX497" s="65"/>
      <c r="EY497" s="65"/>
      <c r="EZ497" s="65"/>
      <c r="FA497" s="65"/>
      <c r="FB497" s="65"/>
      <c r="FC497" s="65"/>
      <c r="FD497" s="65"/>
      <c r="FE497" s="65"/>
      <c r="FF497" s="65"/>
      <c r="FG497" s="65"/>
      <c r="FH497" s="65"/>
      <c r="FI497" s="65"/>
      <c r="FJ497" s="65"/>
      <c r="FK497" s="65"/>
      <c r="FL497" s="65"/>
      <c r="FM497" s="65"/>
      <c r="FN497" s="65"/>
      <c r="FO497" s="65"/>
      <c r="FP497" s="65"/>
      <c r="FQ497" s="65"/>
      <c r="FR497" s="65"/>
      <c r="FS497" s="65"/>
    </row>
    <row r="498">
      <c r="A498" t="s">
        <v>157</v>
      </c>
      <c r="B498" t="s">
        <v>101</v>
      </c>
      <c r="C498"/>
      <c r="D498"/>
      <c r="E498" t="s">
        <v>96</v>
      </c>
      <c r="F498" t="str">
        <f>$A498&amp;IF($C498&lt;&gt;"","|"&amp;$C498,"")&amp;IF($D498&lt;&gt;"","|"&amp;$D498,"")&amp;IF($E498&lt;&gt;"","|"&amp;$E498,"")</f>
      </c>
      <c r="G498" s="65" t="n">
        <v>3</v>
      </c>
      <c r="H498" s="65" t="str">
        <f>SUM($CJ498,$CW498)</f>
      </c>
      <c r="I498" s="62"/>
      <c r="J498" s="62"/>
      <c r="K498" s="62"/>
      <c r="L498" s="62"/>
      <c r="M498" s="62"/>
      <c r="N498" s="62"/>
      <c r="O498" s="62"/>
      <c r="P498" s="62"/>
      <c r="Q498" s="62"/>
      <c r="R498" s="62" t="n">
        <v>0.900662251655629</v>
      </c>
      <c r="S498" s="62"/>
      <c r="T498" s="62"/>
      <c r="U498" s="62" t="n">
        <v>0.0993377483443709</v>
      </c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5" t="str">
        <f>ROUND(SUM($CP498,$CV498),0)</f>
      </c>
      <c r="CG498" s="65" t="str">
        <f>ROUND(MAX($CP498,$CV498),0)</f>
      </c>
      <c r="CH498"/>
      <c r="CI498" s="62"/>
      <c r="CJ498" s="65" t="str">
        <f>IF(SUM($CF498)=0,"",IF(SUM($CF498)=SUM($CG498),SUM($CF498),IF(UPPER($CH498)="MAX",$CG498,IF(UPPER($CH498)="CUSTOM",MIN(MAX(ROUND($CF498+$G498*($CI498),0),$CG498),$CF498),$CF498))))</f>
      </c>
      <c r="CK498" s="65" t="str">
        <f>ROUND(SUMIFS($CW498:$FS498,$CW$14:$FS$14,"*DSD*"),0)</f>
      </c>
      <c r="CL498" s="65" t="str">
        <f>MIN_DSD</f>
      </c>
      <c r="CM498" s="65" t="str">
        <f>COUNTIFS($CW$14:$FS$14,"*DSD*",$CW498:$FS498,"&gt;0")</f>
      </c>
      <c r="CN498" t="s">
        <v>54</v>
      </c>
      <c r="CO498" s="62"/>
      <c r="CP498" s="65" t="str">
        <f>IF(SUM($CK498)=0,"",IF(OR(SUM($CK498)=SUM($CL498),AND(SUM($CK498)=ROUND(SUM($G498)*(1-SUM($I498)),0),SUM($CQ498)=0)),SUM($CK498),IF(UPPER($CN498)="MAX",$CL498,IF(UPPER($CN498)="CUSTOM",MIN(MAX(ROUND($CK498+$G498*($CO498),0),$CL498),$CK498),$CK498))))</f>
      </c>
      <c r="CQ498" s="65" t="str">
        <f>ROUND(SUMIFS($CW498:$FS498,$CW$14:$FS$14,"*TA*"),0)</f>
      </c>
      <c r="CR498" s="65" t="str">
        <f>MIN_TA</f>
      </c>
      <c r="CS498" s="65" t="str">
        <f>COUNTIFS($CW$14:$FS$14,"*TA*",$CW498:$FS498,"&gt;0")</f>
      </c>
      <c r="CT498"/>
      <c r="CU498" s="62"/>
      <c r="CV498" s="65" t="str">
        <f>IF(SUM($CQ498)=0,"",IF(OR(SUM($CQ498)=SUM($CR498),AND(SUM($CQ498)=ROUND(SUM($G498)*(1-SUM($I498)),0),SUM($CK498)=0)),SUM($CQ498),IF(UPPER($CT498)="MAX",$CR498,IF(UPPER($CT498)="CUSTOM",MIN(MAX(ROUND($CQ498+$G498*($CU498),0),$CR498),$CQ498),$CQ498))))</f>
      </c>
      <c r="CW498" s="65"/>
      <c r="CX498" s="65"/>
      <c r="CY498" s="65"/>
      <c r="CZ498" s="65"/>
      <c r="DA498" s="65"/>
      <c r="DB498" s="65"/>
      <c r="DC498" s="65"/>
      <c r="DD498" s="65"/>
      <c r="DE498" s="65"/>
      <c r="DF498" s="65"/>
      <c r="DG498" s="65"/>
      <c r="DH498" s="65"/>
      <c r="DI498" s="65"/>
      <c r="DJ498" s="65"/>
      <c r="DK498" s="65"/>
      <c r="DL498" s="65"/>
      <c r="DM498" s="65"/>
      <c r="DN498" s="65"/>
      <c r="DO498" s="65"/>
      <c r="DP498" s="65"/>
      <c r="DQ498" s="65"/>
      <c r="DR498" s="65"/>
      <c r="DS498" s="65"/>
      <c r="DT498" s="65"/>
      <c r="DU498" s="65"/>
      <c r="DV498" s="65"/>
      <c r="DW498" s="65"/>
      <c r="DX498" s="65"/>
      <c r="DY498" s="65"/>
      <c r="DZ498" s="65"/>
      <c r="EA498" s="65"/>
      <c r="EB498" s="65"/>
      <c r="EC498" s="65"/>
      <c r="ED498" s="65"/>
      <c r="EE498" s="65"/>
      <c r="EF498" s="65"/>
      <c r="EG498" s="65"/>
      <c r="EH498" s="65"/>
      <c r="EI498" s="65"/>
      <c r="EJ498" s="65"/>
      <c r="EK498" s="65"/>
      <c r="EL498" s="65"/>
      <c r="EM498" s="65"/>
      <c r="EN498" s="65"/>
      <c r="EO498" s="65"/>
      <c r="EP498" s="65"/>
      <c r="EQ498" s="65"/>
      <c r="ER498" s="65"/>
      <c r="ES498" s="65"/>
      <c r="ET498" s="65"/>
      <c r="EU498" s="65"/>
      <c r="EV498" s="65"/>
      <c r="EW498" s="65"/>
      <c r="EX498" s="65"/>
      <c r="EY498" s="65"/>
      <c r="EZ498" s="65"/>
      <c r="FA498" s="65"/>
      <c r="FB498" s="65"/>
      <c r="FC498" s="65"/>
      <c r="FD498" s="65"/>
      <c r="FE498" s="65"/>
      <c r="FF498" s="65"/>
      <c r="FG498" s="65"/>
      <c r="FH498" s="65"/>
      <c r="FI498" s="65"/>
      <c r="FJ498" s="65"/>
      <c r="FK498" s="65"/>
      <c r="FL498" s="65"/>
      <c r="FM498" s="65"/>
      <c r="FN498" s="65"/>
      <c r="FO498" s="65"/>
      <c r="FP498" s="65"/>
      <c r="FQ498" s="65"/>
      <c r="FR498" s="65"/>
      <c r="FS498" s="65"/>
    </row>
    <row r="499">
      <c r="A499" t="s">
        <v>157</v>
      </c>
      <c r="B499" t="s">
        <v>101</v>
      </c>
      <c r="C499"/>
      <c r="D499"/>
      <c r="E499" t="s">
        <v>121</v>
      </c>
      <c r="F499" t="str">
        <f>$A499&amp;IF($C499&lt;&gt;"","|"&amp;$C499,"")&amp;IF($D499&lt;&gt;"","|"&amp;$D499,"")&amp;IF($E499&lt;&gt;"","|"&amp;$E499,"")</f>
      </c>
      <c r="G499" s="65" t="n">
        <v>2</v>
      </c>
      <c r="H499" s="65" t="str">
        <f>SUM($CJ499,$CW499)</f>
      </c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 t="n">
        <v>0.108433734939759</v>
      </c>
      <c r="V499" s="62" t="n">
        <v>0.891566265060241</v>
      </c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5" t="str">
        <f>ROUND(SUM($CP499,$CV499),0)</f>
      </c>
      <c r="CG499" s="65" t="str">
        <f>ROUND(MAX($CP499,$CV499),0)</f>
      </c>
      <c r="CH499"/>
      <c r="CI499" s="62"/>
      <c r="CJ499" s="65" t="str">
        <f>IF(SUM($CF499)=0,"",IF(SUM($CF499)=SUM($CG499),SUM($CF499),IF(UPPER($CH499)="MAX",$CG499,IF(UPPER($CH499)="CUSTOM",MIN(MAX(ROUND($CF499+$G499*($CI499),0),$CG499),$CF499),$CF499))))</f>
      </c>
      <c r="CK499" s="65" t="str">
        <f>ROUND(SUMIFS($CW499:$FS499,$CW$14:$FS$14,"*DSD*"),0)</f>
      </c>
      <c r="CL499" s="65" t="str">
        <f>MIN_DSD</f>
      </c>
      <c r="CM499" s="65" t="str">
        <f>COUNTIFS($CW$14:$FS$14,"*DSD*",$CW499:$FS499,"&gt;0")</f>
      </c>
      <c r="CN499" t="s">
        <v>54</v>
      </c>
      <c r="CO499" s="62"/>
      <c r="CP499" s="65" t="str">
        <f>IF(SUM($CK499)=0,"",IF(OR(SUM($CK499)=SUM($CL499),AND(SUM($CK499)=ROUND(SUM($G499)*(1-SUM($I499)),0),SUM($CQ499)=0)),SUM($CK499),IF(UPPER($CN499)="MAX",$CL499,IF(UPPER($CN499)="CUSTOM",MIN(MAX(ROUND($CK499+$G499*($CO499),0),$CL499),$CK499),$CK499))))</f>
      </c>
      <c r="CQ499" s="65" t="str">
        <f>ROUND(SUMIFS($CW499:$FS499,$CW$14:$FS$14,"*TA*"),0)</f>
      </c>
      <c r="CR499" s="65" t="str">
        <f>MIN_TA</f>
      </c>
      <c r="CS499" s="65" t="str">
        <f>COUNTIFS($CW$14:$FS$14,"*TA*",$CW499:$FS499,"&gt;0")</f>
      </c>
      <c r="CT499"/>
      <c r="CU499" s="62"/>
      <c r="CV499" s="65" t="str">
        <f>IF(SUM($CQ499)=0,"",IF(OR(SUM($CQ499)=SUM($CR499),AND(SUM($CQ499)=ROUND(SUM($G499)*(1-SUM($I499)),0),SUM($CK499)=0)),SUM($CQ499),IF(UPPER($CT499)="MAX",$CR499,IF(UPPER($CT499)="CUSTOM",MIN(MAX(ROUND($CQ499+$G499*($CU499),0),$CR499),$CQ499),$CQ499))))</f>
      </c>
      <c r="CW499" s="65"/>
      <c r="CX499" s="65"/>
      <c r="CY499" s="65"/>
      <c r="CZ499" s="65"/>
      <c r="DA499" s="65"/>
      <c r="DB499" s="65"/>
      <c r="DC499" s="65"/>
      <c r="DD499" s="65"/>
      <c r="DE499" s="65"/>
      <c r="DF499" s="65"/>
      <c r="DG499" s="65"/>
      <c r="DH499" s="65"/>
      <c r="DI499" s="65"/>
      <c r="DJ499" s="65"/>
      <c r="DK499" s="65"/>
      <c r="DL499" s="65"/>
      <c r="DM499" s="65"/>
      <c r="DN499" s="65"/>
      <c r="DO499" s="65"/>
      <c r="DP499" s="65"/>
      <c r="DQ499" s="65"/>
      <c r="DR499" s="65"/>
      <c r="DS499" s="65"/>
      <c r="DT499" s="65"/>
      <c r="DU499" s="65"/>
      <c r="DV499" s="65"/>
      <c r="DW499" s="65"/>
      <c r="DX499" s="65"/>
      <c r="DY499" s="65"/>
      <c r="DZ499" s="65"/>
      <c r="EA499" s="65"/>
      <c r="EB499" s="65"/>
      <c r="EC499" s="65"/>
      <c r="ED499" s="65"/>
      <c r="EE499" s="65"/>
      <c r="EF499" s="65"/>
      <c r="EG499" s="65"/>
      <c r="EH499" s="65"/>
      <c r="EI499" s="65"/>
      <c r="EJ499" s="65"/>
      <c r="EK499" s="65"/>
      <c r="EL499" s="65"/>
      <c r="EM499" s="65"/>
      <c r="EN499" s="65"/>
      <c r="EO499" s="65"/>
      <c r="EP499" s="65"/>
      <c r="EQ499" s="65"/>
      <c r="ER499" s="65"/>
      <c r="ES499" s="65"/>
      <c r="ET499" s="65"/>
      <c r="EU499" s="65"/>
      <c r="EV499" s="65"/>
      <c r="EW499" s="65"/>
      <c r="EX499" s="65"/>
      <c r="EY499" s="65"/>
      <c r="EZ499" s="65"/>
      <c r="FA499" s="65"/>
      <c r="FB499" s="65"/>
      <c r="FC499" s="65"/>
      <c r="FD499" s="65"/>
      <c r="FE499" s="65"/>
      <c r="FF499" s="65"/>
      <c r="FG499" s="65"/>
      <c r="FH499" s="65"/>
      <c r="FI499" s="65"/>
      <c r="FJ499" s="65"/>
      <c r="FK499" s="65"/>
      <c r="FL499" s="65"/>
      <c r="FM499" s="65"/>
      <c r="FN499" s="65"/>
      <c r="FO499" s="65"/>
      <c r="FP499" s="65"/>
      <c r="FQ499" s="65"/>
      <c r="FR499" s="65"/>
      <c r="FS499" s="65"/>
    </row>
    <row r="500">
      <c r="A500" t="s">
        <v>157</v>
      </c>
      <c r="B500" t="s">
        <v>102</v>
      </c>
      <c r="C500" t="s">
        <v>103</v>
      </c>
      <c r="D500" t="s">
        <v>99</v>
      </c>
      <c r="E500"/>
      <c r="F500" t="str">
        <f>$A500&amp;IF($C500&lt;&gt;"","|"&amp;$C500,"")&amp;IF($D500&lt;&gt;"","|"&amp;$D500,"")&amp;IF($E500&lt;&gt;"","|"&amp;$E500,"")</f>
      </c>
      <c r="G500" s="65" t="n">
        <v>57</v>
      </c>
      <c r="H500" s="65" t="str">
        <f>SUM($CJ500,$CW500)</f>
      </c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 t="n">
        <v>0.0714285714285714</v>
      </c>
      <c r="AD500" s="62"/>
      <c r="AE500" s="62" t="n">
        <v>0.928571428571429</v>
      </c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5" t="str">
        <f>ROUND(SUM($CP500,$CV500),0)</f>
      </c>
      <c r="CG500" s="65" t="str">
        <f>ROUND(MAX($CP500,$CV500),0)</f>
      </c>
      <c r="CH500" t="s">
        <v>54</v>
      </c>
      <c r="CI500" s="62"/>
      <c r="CJ500" s="65" t="str">
        <f>IF(SUM($CF500)=0,"",IF(SUM($CF500)=SUM($CG500),SUM($CF500),IF(UPPER($CH500)="MAX",$CG500,IF(UPPER($CH500)="CUSTOM",MIN(MAX(ROUND($CF500+$G500*($CI500),0),$CG500),$CF500),$CF500))))</f>
      </c>
      <c r="CK500" s="65" t="str">
        <f>ROUND(SUMIFS($CW500:$FS500,$CW$14:$FS$14,"*DSD*"),0)</f>
      </c>
      <c r="CL500" s="65" t="str">
        <f>MIN_DSD</f>
      </c>
      <c r="CM500" s="65" t="str">
        <f>COUNTIFS($CW$14:$FS$14,"*DSD*",$CW500:$FS500,"&gt;0")</f>
      </c>
      <c r="CN500"/>
      <c r="CO500" s="62"/>
      <c r="CP500" s="65" t="str">
        <f>IF(SUM($CK500)=0,"",IF(OR(SUM($CK500)=SUM($CL500),AND(SUM($CK500)=ROUND(SUM($G500)*(1-SUM($I500)),0),SUM($CQ500)=0)),SUM($CK500),IF(UPPER($CN500)="MAX",$CL500,IF(UPPER($CN500)="CUSTOM",MIN(MAX(ROUND($CK500+$G500*($CO500),0),$CL500),$CK500),$CK500))))</f>
      </c>
      <c r="CQ500" s="65" t="str">
        <f>ROUND(SUMIFS($CW500:$FS500,$CW$14:$FS$14,"*TA*"),0)</f>
      </c>
      <c r="CR500" s="65" t="str">
        <f>MIN_TA</f>
      </c>
      <c r="CS500" s="65" t="str">
        <f>COUNTIFS($CW$14:$FS$14,"*TA*",$CW500:$FS500,"&gt;0")</f>
      </c>
      <c r="CT500"/>
      <c r="CU500" s="62"/>
      <c r="CV500" s="65" t="str">
        <f>IF(SUM($CQ500)=0,"",IF(OR(SUM($CQ500)=SUM($CR500),AND(SUM($CQ500)=ROUND(SUM($G500)*(1-SUM($I500)),0),SUM($CK500)=0)),SUM($CQ500),IF(UPPER($CT500)="MAX",$CR500,IF(UPPER($CT500)="CUSTOM",MIN(MAX(ROUND($CQ500+$G500*($CU500),0),$CR500),$CQ500),$CQ500))))</f>
      </c>
      <c r="CW500" s="65"/>
      <c r="CX500" s="65"/>
      <c r="CY500" s="65"/>
      <c r="CZ500" s="65"/>
      <c r="DA500" s="65"/>
      <c r="DB500" s="65"/>
      <c r="DC500" s="65"/>
      <c r="DD500" s="65"/>
      <c r="DE500" s="65"/>
      <c r="DF500" s="65"/>
      <c r="DG500" s="65"/>
      <c r="DH500" s="65"/>
      <c r="DI500" s="65"/>
      <c r="DJ500" s="65"/>
      <c r="DK500" s="65"/>
      <c r="DL500" s="65"/>
      <c r="DM500" s="65"/>
      <c r="DN500" s="65"/>
      <c r="DO500" s="65"/>
      <c r="DP500" s="65"/>
      <c r="DQ500" s="65"/>
      <c r="DR500" s="65"/>
      <c r="DS500" s="65"/>
      <c r="DT500" s="65"/>
      <c r="DU500" s="65"/>
      <c r="DV500" s="65"/>
      <c r="DW500" s="65"/>
      <c r="DX500" s="65"/>
      <c r="DY500" s="65"/>
      <c r="DZ500" s="65"/>
      <c r="EA500" s="65"/>
      <c r="EB500" s="65"/>
      <c r="EC500" s="65"/>
      <c r="ED500" s="65"/>
      <c r="EE500" s="65"/>
      <c r="EF500" s="65"/>
      <c r="EG500" s="65"/>
      <c r="EH500" s="65"/>
      <c r="EI500" s="65"/>
      <c r="EJ500" s="65"/>
      <c r="EK500" s="65"/>
      <c r="EL500" s="65"/>
      <c r="EM500" s="65"/>
      <c r="EN500" s="65"/>
      <c r="EO500" s="65"/>
      <c r="EP500" s="65"/>
      <c r="EQ500" s="65"/>
      <c r="ER500" s="65"/>
      <c r="ES500" s="65"/>
      <c r="ET500" s="65"/>
      <c r="EU500" s="65"/>
      <c r="EV500" s="65"/>
      <c r="EW500" s="65"/>
      <c r="EX500" s="65"/>
      <c r="EY500" s="65"/>
      <c r="EZ500" s="65"/>
      <c r="FA500" s="65"/>
      <c r="FB500" s="65"/>
      <c r="FC500" s="65"/>
      <c r="FD500" s="65"/>
      <c r="FE500" s="65"/>
      <c r="FF500" s="65"/>
      <c r="FG500" s="65"/>
      <c r="FH500" s="65"/>
      <c r="FI500" s="65"/>
      <c r="FJ500" s="65"/>
      <c r="FK500" s="65"/>
      <c r="FL500" s="65"/>
      <c r="FM500" s="65"/>
      <c r="FN500" s="65"/>
      <c r="FO500" s="65"/>
      <c r="FP500" s="65"/>
      <c r="FQ500" s="65"/>
      <c r="FR500" s="65"/>
      <c r="FS500" s="65"/>
    </row>
    <row r="501">
      <c r="A501" t="s">
        <v>157</v>
      </c>
      <c r="B501" t="s">
        <v>104</v>
      </c>
      <c r="C501"/>
      <c r="D501"/>
      <c r="E501"/>
      <c r="F501" t="str">
        <f>$A501&amp;IF($C501&lt;&gt;"","|"&amp;$C501,"")&amp;IF($D501&lt;&gt;"","|"&amp;$D501,"")&amp;IF($E501&lt;&gt;"","|"&amp;$E501,"")</f>
      </c>
      <c r="G501" s="65" t="n">
        <v>2218</v>
      </c>
      <c r="H501" s="65" t="str">
        <f>SUM($CJ501,$CW501)</f>
      </c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 t="n">
        <v>1</v>
      </c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5" t="str">
        <f>ROUND(SUM($CP501,$CV501),0)</f>
      </c>
      <c r="CG501" s="65" t="str">
        <f>ROUND(MAX($CP501,$CV501),0)</f>
      </c>
      <c r="CH501"/>
      <c r="CI501" s="62"/>
      <c r="CJ501" s="65" t="str">
        <f>IF(SUM($CF501)=0,"",IF(SUM($CF501)=SUM($CG501),SUM($CF501),IF(UPPER($CH501)="MAX",$CG501,IF(UPPER($CH501)="CUSTOM",MIN(MAX(ROUND($CF501+$G501*($CI501),0),$CG501),$CF501),$CF501))))</f>
      </c>
      <c r="CK501" s="65" t="str">
        <f>ROUND(SUMIFS($CW501:$FS501,$CW$14:$FS$14,"*DSD*"),0)</f>
      </c>
      <c r="CL501" s="65" t="str">
        <f>MIN_DSD</f>
      </c>
      <c r="CM501" s="65" t="str">
        <f>COUNTIFS($CW$14:$FS$14,"*DSD*",$CW501:$FS501,"&gt;0")</f>
      </c>
      <c r="CN501"/>
      <c r="CO501" s="62"/>
      <c r="CP501" s="65" t="str">
        <f>IF(SUM($CK501)=0,"",IF(OR(SUM($CK501)=SUM($CL501),AND(SUM($CK501)=ROUND(SUM($G501)*(1-SUM($I501)),0),SUM($CQ501)=0)),SUM($CK501),IF(UPPER($CN501)="MAX",$CL501,IF(UPPER($CN501)="CUSTOM",MIN(MAX(ROUND($CK501+$G501*($CO501),0),$CL501),$CK501),$CK501))))</f>
      </c>
      <c r="CQ501" s="65" t="str">
        <f>ROUND(SUMIFS($CW501:$FS501,$CW$14:$FS$14,"*TA*"),0)</f>
      </c>
      <c r="CR501" s="65" t="str">
        <f>MIN_TA</f>
      </c>
      <c r="CS501" s="65" t="str">
        <f>COUNTIFS($CW$14:$FS$14,"*TA*",$CW501:$FS501,"&gt;0")</f>
      </c>
      <c r="CT501"/>
      <c r="CU501" s="62"/>
      <c r="CV501" s="65" t="str">
        <f>IF(SUM($CQ501)=0,"",IF(OR(SUM($CQ501)=SUM($CR501),AND(SUM($CQ501)=ROUND(SUM($G501)*(1-SUM($I501)),0),SUM($CK501)=0)),SUM($CQ501),IF(UPPER($CT501)="MAX",$CR501,IF(UPPER($CT501)="CUSTOM",MIN(MAX(ROUND($CQ501+$G501*($CU501),0),$CR501),$CQ501),$CQ501))))</f>
      </c>
      <c r="CW501" s="65"/>
      <c r="CX501" s="65"/>
      <c r="CY501" s="65"/>
      <c r="CZ501" s="65"/>
      <c r="DA501" s="65"/>
      <c r="DB501" s="65"/>
      <c r="DC501" s="65"/>
      <c r="DD501" s="65"/>
      <c r="DE501" s="65"/>
      <c r="DF501" s="65"/>
      <c r="DG501" s="65"/>
      <c r="DH501" s="65"/>
      <c r="DI501" s="65"/>
      <c r="DJ501" s="65"/>
      <c r="DK501" s="65"/>
      <c r="DL501" s="65"/>
      <c r="DM501" s="65"/>
      <c r="DN501" s="65"/>
      <c r="DO501" s="65"/>
      <c r="DP501" s="65"/>
      <c r="DQ501" s="65"/>
      <c r="DR501" s="65"/>
      <c r="DS501" s="65"/>
      <c r="DT501" s="65"/>
      <c r="DU501" s="65"/>
      <c r="DV501" s="65"/>
      <c r="DW501" s="65"/>
      <c r="DX501" s="65"/>
      <c r="DY501" s="65"/>
      <c r="DZ501" s="65"/>
      <c r="EA501" s="65"/>
      <c r="EB501" s="65"/>
      <c r="EC501" s="65"/>
      <c r="ED501" s="65"/>
      <c r="EE501" s="65"/>
      <c r="EF501" s="65"/>
      <c r="EG501" s="65"/>
      <c r="EH501" s="65"/>
      <c r="EI501" s="65"/>
      <c r="EJ501" s="65"/>
      <c r="EK501" s="65"/>
      <c r="EL501" s="65"/>
      <c r="EM501" s="65"/>
      <c r="EN501" s="65"/>
      <c r="EO501" s="65"/>
      <c r="EP501" s="65"/>
      <c r="EQ501" s="65"/>
      <c r="ER501" s="65"/>
      <c r="ES501" s="65"/>
      <c r="ET501" s="65"/>
      <c r="EU501" s="65"/>
      <c r="EV501" s="65"/>
      <c r="EW501" s="65"/>
      <c r="EX501" s="65"/>
      <c r="EY501" s="65"/>
      <c r="EZ501" s="65"/>
      <c r="FA501" s="65"/>
      <c r="FB501" s="65"/>
      <c r="FC501" s="65"/>
      <c r="FD501" s="65"/>
      <c r="FE501" s="65"/>
      <c r="FF501" s="65"/>
      <c r="FG501" s="65"/>
      <c r="FH501" s="65"/>
      <c r="FI501" s="65"/>
      <c r="FJ501" s="65"/>
      <c r="FK501" s="65"/>
      <c r="FL501" s="65"/>
      <c r="FM501" s="65"/>
      <c r="FN501" s="65"/>
      <c r="FO501" s="65"/>
      <c r="FP501" s="65"/>
      <c r="FQ501" s="65"/>
      <c r="FR501" s="65"/>
      <c r="FS501" s="65"/>
    </row>
    <row r="502">
      <c r="A502" t="s">
        <v>157</v>
      </c>
      <c r="B502" t="s">
        <v>105</v>
      </c>
      <c r="C502" t="s">
        <v>137</v>
      </c>
      <c r="D502" t="s">
        <v>99</v>
      </c>
      <c r="E502"/>
      <c r="F502" t="str">
        <f>$A502&amp;IF($C502&lt;&gt;"","|"&amp;$C502,"")&amp;IF($D502&lt;&gt;"","|"&amp;$D502,"")&amp;IF($E502&lt;&gt;"","|"&amp;$E502,"")</f>
      </c>
      <c r="G502" s="65" t="n">
        <v>34</v>
      </c>
      <c r="H502" s="65" t="str">
        <f>SUM($CJ502,$CW502)</f>
      </c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 t="n">
        <v>1</v>
      </c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5" t="str">
        <f>ROUND(SUM($CP502,$CV502),0)</f>
      </c>
      <c r="CG502" s="65" t="str">
        <f>ROUND(MAX($CP502,$CV502),0)</f>
      </c>
      <c r="CH502"/>
      <c r="CI502" s="62"/>
      <c r="CJ502" s="65" t="str">
        <f>IF(SUM($CF502)=0,"",IF(SUM($CF502)=SUM($CG502),SUM($CF502),IF(UPPER($CH502)="MAX",$CG502,IF(UPPER($CH502)="CUSTOM",MIN(MAX(ROUND($CF502+$G502*($CI502),0),$CG502),$CF502),$CF502))))</f>
      </c>
      <c r="CK502" s="65" t="str">
        <f>ROUND(SUMIFS($CW502:$FS502,$CW$14:$FS$14,"*DSD*"),0)</f>
      </c>
      <c r="CL502" s="65" t="str">
        <f>MIN_DSD</f>
      </c>
      <c r="CM502" s="65" t="str">
        <f>COUNTIFS($CW$14:$FS$14,"*DSD*",$CW502:$FS502,"&gt;0")</f>
      </c>
      <c r="CN502"/>
      <c r="CO502" s="62"/>
      <c r="CP502" s="65" t="str">
        <f>IF(SUM($CK502)=0,"",IF(OR(SUM($CK502)=SUM($CL502),AND(SUM($CK502)=ROUND(SUM($G502)*(1-SUM($I502)),0),SUM($CQ502)=0)),SUM($CK502),IF(UPPER($CN502)="MAX",$CL502,IF(UPPER($CN502)="CUSTOM",MIN(MAX(ROUND($CK502+$G502*($CO502),0),$CL502),$CK502),$CK502))))</f>
      </c>
      <c r="CQ502" s="65" t="str">
        <f>ROUND(SUMIFS($CW502:$FS502,$CW$14:$FS$14,"*TA*"),0)</f>
      </c>
      <c r="CR502" s="65" t="str">
        <f>MIN_TA</f>
      </c>
      <c r="CS502" s="65" t="str">
        <f>COUNTIFS($CW$14:$FS$14,"*TA*",$CW502:$FS502,"&gt;0")</f>
      </c>
      <c r="CT502"/>
      <c r="CU502" s="62"/>
      <c r="CV502" s="65" t="str">
        <f>IF(SUM($CQ502)=0,"",IF(OR(SUM($CQ502)=SUM($CR502),AND(SUM($CQ502)=ROUND(SUM($G502)*(1-SUM($I502)),0),SUM($CK502)=0)),SUM($CQ502),IF(UPPER($CT502)="MAX",$CR502,IF(UPPER($CT502)="CUSTOM",MIN(MAX(ROUND($CQ502+$G502*($CU502),0),$CR502),$CQ502),$CQ502))))</f>
      </c>
      <c r="CW502" s="65"/>
      <c r="CX502" s="65"/>
      <c r="CY502" s="65"/>
      <c r="CZ502" s="65"/>
      <c r="DA502" s="65"/>
      <c r="DB502" s="65"/>
      <c r="DC502" s="65"/>
      <c r="DD502" s="65"/>
      <c r="DE502" s="65"/>
      <c r="DF502" s="65"/>
      <c r="DG502" s="65"/>
      <c r="DH502" s="65"/>
      <c r="DI502" s="65"/>
      <c r="DJ502" s="65"/>
      <c r="DK502" s="65"/>
      <c r="DL502" s="65"/>
      <c r="DM502" s="65"/>
      <c r="DN502" s="65"/>
      <c r="DO502" s="65"/>
      <c r="DP502" s="65"/>
      <c r="DQ502" s="65"/>
      <c r="DR502" s="65"/>
      <c r="DS502" s="65"/>
      <c r="DT502" s="65"/>
      <c r="DU502" s="65"/>
      <c r="DV502" s="65"/>
      <c r="DW502" s="65"/>
      <c r="DX502" s="65"/>
      <c r="DY502" s="65"/>
      <c r="DZ502" s="65"/>
      <c r="EA502" s="65"/>
      <c r="EB502" s="65"/>
      <c r="EC502" s="65"/>
      <c r="ED502" s="65"/>
      <c r="EE502" s="65"/>
      <c r="EF502" s="65"/>
      <c r="EG502" s="65"/>
      <c r="EH502" s="65"/>
      <c r="EI502" s="65"/>
      <c r="EJ502" s="65"/>
      <c r="EK502" s="65"/>
      <c r="EL502" s="65"/>
      <c r="EM502" s="65"/>
      <c r="EN502" s="65"/>
      <c r="EO502" s="65"/>
      <c r="EP502" s="65"/>
      <c r="EQ502" s="65"/>
      <c r="ER502" s="65"/>
      <c r="ES502" s="65"/>
      <c r="ET502" s="65"/>
      <c r="EU502" s="65"/>
      <c r="EV502" s="65"/>
      <c r="EW502" s="65"/>
      <c r="EX502" s="65"/>
      <c r="EY502" s="65"/>
      <c r="EZ502" s="65"/>
      <c r="FA502" s="65"/>
      <c r="FB502" s="65"/>
      <c r="FC502" s="65"/>
      <c r="FD502" s="65"/>
      <c r="FE502" s="65"/>
      <c r="FF502" s="65"/>
      <c r="FG502" s="65"/>
      <c r="FH502" s="65"/>
      <c r="FI502" s="65"/>
      <c r="FJ502" s="65"/>
      <c r="FK502" s="65"/>
      <c r="FL502" s="65"/>
      <c r="FM502" s="65"/>
      <c r="FN502" s="65"/>
      <c r="FO502" s="65"/>
      <c r="FP502" s="65"/>
      <c r="FQ502" s="65"/>
      <c r="FR502" s="65"/>
      <c r="FS502" s="65"/>
    </row>
    <row r="503">
      <c r="A503" t="s">
        <v>157</v>
      </c>
      <c r="B503" t="s">
        <v>105</v>
      </c>
      <c r="C503" t="s">
        <v>137</v>
      </c>
      <c r="D503" t="s">
        <v>100</v>
      </c>
      <c r="E503"/>
      <c r="F503" t="str">
        <f>$A503&amp;IF($C503&lt;&gt;"","|"&amp;$C503,"")&amp;IF($D503&lt;&gt;"","|"&amp;$D503,"")&amp;IF($E503&lt;&gt;"","|"&amp;$E503,"")</f>
      </c>
      <c r="G503" s="65" t="n">
        <v>28</v>
      </c>
      <c r="H503" s="65" t="str">
        <f>SUM($CJ503,$CW503)</f>
      </c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 t="n">
        <v>1</v>
      </c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5" t="str">
        <f>ROUND(SUM($CP503,$CV503),0)</f>
      </c>
      <c r="CG503" s="65" t="str">
        <f>ROUND(MAX($CP503,$CV503),0)</f>
      </c>
      <c r="CH503"/>
      <c r="CI503" s="62"/>
      <c r="CJ503" s="65" t="str">
        <f>IF(SUM($CF503)=0,"",IF(SUM($CF503)=SUM($CG503),SUM($CF503),IF(UPPER($CH503)="MAX",$CG503,IF(UPPER($CH503)="CUSTOM",MIN(MAX(ROUND($CF503+$G503*($CI503),0),$CG503),$CF503),$CF503))))</f>
      </c>
      <c r="CK503" s="65" t="str">
        <f>ROUND(SUMIFS($CW503:$FS503,$CW$14:$FS$14,"*DSD*"),0)</f>
      </c>
      <c r="CL503" s="65" t="str">
        <f>MIN_DSD</f>
      </c>
      <c r="CM503" s="65" t="str">
        <f>COUNTIFS($CW$14:$FS$14,"*DSD*",$CW503:$FS503,"&gt;0")</f>
      </c>
      <c r="CN503"/>
      <c r="CO503" s="62"/>
      <c r="CP503" s="65" t="str">
        <f>IF(SUM($CK503)=0,"",IF(OR(SUM($CK503)=SUM($CL503),AND(SUM($CK503)=ROUND(SUM($G503)*(1-SUM($I503)),0),SUM($CQ503)=0)),SUM($CK503),IF(UPPER($CN503)="MAX",$CL503,IF(UPPER($CN503)="CUSTOM",MIN(MAX(ROUND($CK503+$G503*($CO503),0),$CL503),$CK503),$CK503))))</f>
      </c>
      <c r="CQ503" s="65" t="str">
        <f>ROUND(SUMIFS($CW503:$FS503,$CW$14:$FS$14,"*TA*"),0)</f>
      </c>
      <c r="CR503" s="65" t="str">
        <f>MIN_TA</f>
      </c>
      <c r="CS503" s="65" t="str">
        <f>COUNTIFS($CW$14:$FS$14,"*TA*",$CW503:$FS503,"&gt;0")</f>
      </c>
      <c r="CT503"/>
      <c r="CU503" s="62"/>
      <c r="CV503" s="65" t="str">
        <f>IF(SUM($CQ503)=0,"",IF(OR(SUM($CQ503)=SUM($CR503),AND(SUM($CQ503)=ROUND(SUM($G503)*(1-SUM($I503)),0),SUM($CK503)=0)),SUM($CQ503),IF(UPPER($CT503)="MAX",$CR503,IF(UPPER($CT503)="CUSTOM",MIN(MAX(ROUND($CQ503+$G503*($CU503),0),$CR503),$CQ503),$CQ503))))</f>
      </c>
      <c r="CW503" s="65"/>
      <c r="CX503" s="65"/>
      <c r="CY503" s="65"/>
      <c r="CZ503" s="65"/>
      <c r="DA503" s="65"/>
      <c r="DB503" s="65"/>
      <c r="DC503" s="65"/>
      <c r="DD503" s="65"/>
      <c r="DE503" s="65"/>
      <c r="DF503" s="65"/>
      <c r="DG503" s="65"/>
      <c r="DH503" s="65"/>
      <c r="DI503" s="65"/>
      <c r="DJ503" s="65"/>
      <c r="DK503" s="65"/>
      <c r="DL503" s="65"/>
      <c r="DM503" s="65"/>
      <c r="DN503" s="65"/>
      <c r="DO503" s="65"/>
      <c r="DP503" s="65"/>
      <c r="DQ503" s="65"/>
      <c r="DR503" s="65"/>
      <c r="DS503" s="65"/>
      <c r="DT503" s="65"/>
      <c r="DU503" s="65"/>
      <c r="DV503" s="65"/>
      <c r="DW503" s="65"/>
      <c r="DX503" s="65"/>
      <c r="DY503" s="65"/>
      <c r="DZ503" s="65"/>
      <c r="EA503" s="65"/>
      <c r="EB503" s="65"/>
      <c r="EC503" s="65"/>
      <c r="ED503" s="65"/>
      <c r="EE503" s="65"/>
      <c r="EF503" s="65"/>
      <c r="EG503" s="65"/>
      <c r="EH503" s="65"/>
      <c r="EI503" s="65"/>
      <c r="EJ503" s="65"/>
      <c r="EK503" s="65"/>
      <c r="EL503" s="65"/>
      <c r="EM503" s="65"/>
      <c r="EN503" s="65"/>
      <c r="EO503" s="65"/>
      <c r="EP503" s="65"/>
      <c r="EQ503" s="65"/>
      <c r="ER503" s="65"/>
      <c r="ES503" s="65"/>
      <c r="ET503" s="65"/>
      <c r="EU503" s="65"/>
      <c r="EV503" s="65"/>
      <c r="EW503" s="65"/>
      <c r="EX503" s="65"/>
      <c r="EY503" s="65"/>
      <c r="EZ503" s="65"/>
      <c r="FA503" s="65"/>
      <c r="FB503" s="65"/>
      <c r="FC503" s="65"/>
      <c r="FD503" s="65"/>
      <c r="FE503" s="65"/>
      <c r="FF503" s="65"/>
      <c r="FG503" s="65"/>
      <c r="FH503" s="65"/>
      <c r="FI503" s="65"/>
      <c r="FJ503" s="65"/>
      <c r="FK503" s="65"/>
      <c r="FL503" s="65"/>
      <c r="FM503" s="65"/>
      <c r="FN503" s="65"/>
      <c r="FO503" s="65"/>
      <c r="FP503" s="65"/>
      <c r="FQ503" s="65"/>
      <c r="FR503" s="65"/>
      <c r="FS503" s="65"/>
    </row>
    <row r="504">
      <c r="A504" t="s">
        <v>157</v>
      </c>
      <c r="B504" t="s">
        <v>105</v>
      </c>
      <c r="C504" t="s">
        <v>138</v>
      </c>
      <c r="D504" t="s">
        <v>99</v>
      </c>
      <c r="E504"/>
      <c r="F504" t="str">
        <f>$A504&amp;IF($C504&lt;&gt;"","|"&amp;$C504,"")&amp;IF($D504&lt;&gt;"","|"&amp;$D504,"")&amp;IF($E504&lt;&gt;"","|"&amp;$E504,"")</f>
      </c>
      <c r="G504" s="65" t="n">
        <v>72</v>
      </c>
      <c r="H504" s="65" t="str">
        <f>SUM($CJ504,$CW504)</f>
      </c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 t="n">
        <v>1</v>
      </c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5" t="str">
        <f>ROUND(SUM($CP504,$CV504),0)</f>
      </c>
      <c r="CG504" s="65" t="str">
        <f>ROUND(MAX($CP504,$CV504),0)</f>
      </c>
      <c r="CH504"/>
      <c r="CI504" s="62"/>
      <c r="CJ504" s="65" t="str">
        <f>IF(SUM($CF504)=0,"",IF(SUM($CF504)=SUM($CG504),SUM($CF504),IF(UPPER($CH504)="MAX",$CG504,IF(UPPER($CH504)="CUSTOM",MIN(MAX(ROUND($CF504+$G504*($CI504),0),$CG504),$CF504),$CF504))))</f>
      </c>
      <c r="CK504" s="65" t="str">
        <f>ROUND(SUMIFS($CW504:$FS504,$CW$14:$FS$14,"*DSD*"),0)</f>
      </c>
      <c r="CL504" s="65" t="str">
        <f>MIN_DSD</f>
      </c>
      <c r="CM504" s="65" t="str">
        <f>COUNTIFS($CW$14:$FS$14,"*DSD*",$CW504:$FS504,"&gt;0")</f>
      </c>
      <c r="CN504"/>
      <c r="CO504" s="62"/>
      <c r="CP504" s="65" t="str">
        <f>IF(SUM($CK504)=0,"",IF(OR(SUM($CK504)=SUM($CL504),AND(SUM($CK504)=ROUND(SUM($G504)*(1-SUM($I504)),0),SUM($CQ504)=0)),SUM($CK504),IF(UPPER($CN504)="MAX",$CL504,IF(UPPER($CN504)="CUSTOM",MIN(MAX(ROUND($CK504+$G504*($CO504),0),$CL504),$CK504),$CK504))))</f>
      </c>
      <c r="CQ504" s="65" t="str">
        <f>ROUND(SUMIFS($CW504:$FS504,$CW$14:$FS$14,"*TA*"),0)</f>
      </c>
      <c r="CR504" s="65" t="str">
        <f>MIN_TA</f>
      </c>
      <c r="CS504" s="65" t="str">
        <f>COUNTIFS($CW$14:$FS$14,"*TA*",$CW504:$FS504,"&gt;0")</f>
      </c>
      <c r="CT504"/>
      <c r="CU504" s="62"/>
      <c r="CV504" s="65" t="str">
        <f>IF(SUM($CQ504)=0,"",IF(OR(SUM($CQ504)=SUM($CR504),AND(SUM($CQ504)=ROUND(SUM($G504)*(1-SUM($I504)),0),SUM($CK504)=0)),SUM($CQ504),IF(UPPER($CT504)="MAX",$CR504,IF(UPPER($CT504)="CUSTOM",MIN(MAX(ROUND($CQ504+$G504*($CU504),0),$CR504),$CQ504),$CQ504))))</f>
      </c>
      <c r="CW504" s="65"/>
      <c r="CX504" s="65"/>
      <c r="CY504" s="65"/>
      <c r="CZ504" s="65"/>
      <c r="DA504" s="65"/>
      <c r="DB504" s="65"/>
      <c r="DC504" s="65"/>
      <c r="DD504" s="65"/>
      <c r="DE504" s="65"/>
      <c r="DF504" s="65"/>
      <c r="DG504" s="65"/>
      <c r="DH504" s="65"/>
      <c r="DI504" s="65"/>
      <c r="DJ504" s="65"/>
      <c r="DK504" s="65"/>
      <c r="DL504" s="65"/>
      <c r="DM504" s="65"/>
      <c r="DN504" s="65"/>
      <c r="DO504" s="65"/>
      <c r="DP504" s="65"/>
      <c r="DQ504" s="65"/>
      <c r="DR504" s="65"/>
      <c r="DS504" s="65"/>
      <c r="DT504" s="65"/>
      <c r="DU504" s="65"/>
      <c r="DV504" s="65"/>
      <c r="DW504" s="65"/>
      <c r="DX504" s="65"/>
      <c r="DY504" s="65"/>
      <c r="DZ504" s="65"/>
      <c r="EA504" s="65"/>
      <c r="EB504" s="65"/>
      <c r="EC504" s="65"/>
      <c r="ED504" s="65"/>
      <c r="EE504" s="65"/>
      <c r="EF504" s="65"/>
      <c r="EG504" s="65"/>
      <c r="EH504" s="65"/>
      <c r="EI504" s="65"/>
      <c r="EJ504" s="65"/>
      <c r="EK504" s="65"/>
      <c r="EL504" s="65"/>
      <c r="EM504" s="65"/>
      <c r="EN504" s="65"/>
      <c r="EO504" s="65"/>
      <c r="EP504" s="65"/>
      <c r="EQ504" s="65"/>
      <c r="ER504" s="65"/>
      <c r="ES504" s="65"/>
      <c r="ET504" s="65"/>
      <c r="EU504" s="65"/>
      <c r="EV504" s="65"/>
      <c r="EW504" s="65"/>
      <c r="EX504" s="65"/>
      <c r="EY504" s="65"/>
      <c r="EZ504" s="65"/>
      <c r="FA504" s="65"/>
      <c r="FB504" s="65"/>
      <c r="FC504" s="65"/>
      <c r="FD504" s="65"/>
      <c r="FE504" s="65"/>
      <c r="FF504" s="65"/>
      <c r="FG504" s="65"/>
      <c r="FH504" s="65"/>
      <c r="FI504" s="65"/>
      <c r="FJ504" s="65"/>
      <c r="FK504" s="65"/>
      <c r="FL504" s="65"/>
      <c r="FM504" s="65"/>
      <c r="FN504" s="65"/>
      <c r="FO504" s="65"/>
      <c r="FP504" s="65"/>
      <c r="FQ504" s="65"/>
      <c r="FR504" s="65"/>
      <c r="FS504" s="65"/>
    </row>
    <row r="505">
      <c r="A505" t="s">
        <v>157</v>
      </c>
      <c r="B505" t="s">
        <v>105</v>
      </c>
      <c r="C505" t="s">
        <v>138</v>
      </c>
      <c r="D505" t="s">
        <v>100</v>
      </c>
      <c r="E505"/>
      <c r="F505" t="str">
        <f>$A505&amp;IF($C505&lt;&gt;"","|"&amp;$C505,"")&amp;IF($D505&lt;&gt;"","|"&amp;$D505,"")&amp;IF($E505&lt;&gt;"","|"&amp;$E505,"")</f>
      </c>
      <c r="G505" s="65" t="n">
        <v>11</v>
      </c>
      <c r="H505" s="65" t="str">
        <f>SUM($CJ505,$CW505)</f>
      </c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 t="n">
        <v>1</v>
      </c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5" t="str">
        <f>ROUND(SUM($CP505,$CV505),0)</f>
      </c>
      <c r="CG505" s="65" t="str">
        <f>ROUND(MAX($CP505,$CV505),0)</f>
      </c>
      <c r="CH505"/>
      <c r="CI505" s="62"/>
      <c r="CJ505" s="65" t="str">
        <f>IF(SUM($CF505)=0,"",IF(SUM($CF505)=SUM($CG505),SUM($CF505),IF(UPPER($CH505)="MAX",$CG505,IF(UPPER($CH505)="CUSTOM",MIN(MAX(ROUND($CF505+$G505*($CI505),0),$CG505),$CF505),$CF505))))</f>
      </c>
      <c r="CK505" s="65" t="str">
        <f>ROUND(SUMIFS($CW505:$FS505,$CW$14:$FS$14,"*DSD*"),0)</f>
      </c>
      <c r="CL505" s="65" t="str">
        <f>MIN_DSD</f>
      </c>
      <c r="CM505" s="65" t="str">
        <f>COUNTIFS($CW$14:$FS$14,"*DSD*",$CW505:$FS505,"&gt;0")</f>
      </c>
      <c r="CN505"/>
      <c r="CO505" s="62"/>
      <c r="CP505" s="65" t="str">
        <f>IF(SUM($CK505)=0,"",IF(OR(SUM($CK505)=SUM($CL505),AND(SUM($CK505)=ROUND(SUM($G505)*(1-SUM($I505)),0),SUM($CQ505)=0)),SUM($CK505),IF(UPPER($CN505)="MAX",$CL505,IF(UPPER($CN505)="CUSTOM",MIN(MAX(ROUND($CK505+$G505*($CO505),0),$CL505),$CK505),$CK505))))</f>
      </c>
      <c r="CQ505" s="65" t="str">
        <f>ROUND(SUMIFS($CW505:$FS505,$CW$14:$FS$14,"*TA*"),0)</f>
      </c>
      <c r="CR505" s="65" t="str">
        <f>MIN_TA</f>
      </c>
      <c r="CS505" s="65" t="str">
        <f>COUNTIFS($CW$14:$FS$14,"*TA*",$CW505:$FS505,"&gt;0")</f>
      </c>
      <c r="CT505"/>
      <c r="CU505" s="62"/>
      <c r="CV505" s="65" t="str">
        <f>IF(SUM($CQ505)=0,"",IF(OR(SUM($CQ505)=SUM($CR505),AND(SUM($CQ505)=ROUND(SUM($G505)*(1-SUM($I505)),0),SUM($CK505)=0)),SUM($CQ505),IF(UPPER($CT505)="MAX",$CR505,IF(UPPER($CT505)="CUSTOM",MIN(MAX(ROUND($CQ505+$G505*($CU505),0),$CR505),$CQ505),$CQ505))))</f>
      </c>
      <c r="CW505" s="65"/>
      <c r="CX505" s="65"/>
      <c r="CY505" s="65"/>
      <c r="CZ505" s="65"/>
      <c r="DA505" s="65"/>
      <c r="DB505" s="65"/>
      <c r="DC505" s="65"/>
      <c r="DD505" s="65"/>
      <c r="DE505" s="65"/>
      <c r="DF505" s="65"/>
      <c r="DG505" s="65"/>
      <c r="DH505" s="65"/>
      <c r="DI505" s="65"/>
      <c r="DJ505" s="65"/>
      <c r="DK505" s="65"/>
      <c r="DL505" s="65"/>
      <c r="DM505" s="65"/>
      <c r="DN505" s="65"/>
      <c r="DO505" s="65"/>
      <c r="DP505" s="65"/>
      <c r="DQ505" s="65"/>
      <c r="DR505" s="65"/>
      <c r="DS505" s="65"/>
      <c r="DT505" s="65"/>
      <c r="DU505" s="65"/>
      <c r="DV505" s="65"/>
      <c r="DW505" s="65"/>
      <c r="DX505" s="65"/>
      <c r="DY505" s="65"/>
      <c r="DZ505" s="65"/>
      <c r="EA505" s="65"/>
      <c r="EB505" s="65"/>
      <c r="EC505" s="65"/>
      <c r="ED505" s="65"/>
      <c r="EE505" s="65"/>
      <c r="EF505" s="65"/>
      <c r="EG505" s="65"/>
      <c r="EH505" s="65"/>
      <c r="EI505" s="65"/>
      <c r="EJ505" s="65"/>
      <c r="EK505" s="65"/>
      <c r="EL505" s="65"/>
      <c r="EM505" s="65"/>
      <c r="EN505" s="65"/>
      <c r="EO505" s="65"/>
      <c r="EP505" s="65"/>
      <c r="EQ505" s="65"/>
      <c r="ER505" s="65"/>
      <c r="ES505" s="65"/>
      <c r="ET505" s="65"/>
      <c r="EU505" s="65"/>
      <c r="EV505" s="65"/>
      <c r="EW505" s="65"/>
      <c r="EX505" s="65"/>
      <c r="EY505" s="65"/>
      <c r="EZ505" s="65"/>
      <c r="FA505" s="65"/>
      <c r="FB505" s="65"/>
      <c r="FC505" s="65"/>
      <c r="FD505" s="65"/>
      <c r="FE505" s="65"/>
      <c r="FF505" s="65"/>
      <c r="FG505" s="65"/>
      <c r="FH505" s="65"/>
      <c r="FI505" s="65"/>
      <c r="FJ505" s="65"/>
      <c r="FK505" s="65"/>
      <c r="FL505" s="65"/>
      <c r="FM505" s="65"/>
      <c r="FN505" s="65"/>
      <c r="FO505" s="65"/>
      <c r="FP505" s="65"/>
      <c r="FQ505" s="65"/>
      <c r="FR505" s="65"/>
      <c r="FS505" s="65"/>
    </row>
    <row r="506">
      <c r="A506" t="s">
        <v>157</v>
      </c>
      <c r="B506" t="s">
        <v>105</v>
      </c>
      <c r="C506" t="s">
        <v>103</v>
      </c>
      <c r="D506" t="s">
        <v>99</v>
      </c>
      <c r="E506"/>
      <c r="F506" t="str">
        <f>$A506&amp;IF($C506&lt;&gt;"","|"&amp;$C506,"")&amp;IF($D506&lt;&gt;"","|"&amp;$D506,"")&amp;IF($E506&lt;&gt;"","|"&amp;$E506,"")</f>
      </c>
      <c r="G506" s="65" t="n">
        <v>771</v>
      </c>
      <c r="H506" s="65" t="str">
        <f>SUM($CJ506,$CW506)</f>
      </c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 t="n">
        <v>1</v>
      </c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5" t="str">
        <f>ROUND(SUM($CP506,$CV506),0)</f>
      </c>
      <c r="CG506" s="65" t="str">
        <f>ROUND(MAX($CP506,$CV506),0)</f>
      </c>
      <c r="CH506"/>
      <c r="CI506" s="62"/>
      <c r="CJ506" s="65" t="str">
        <f>IF(SUM($CF506)=0,"",IF(SUM($CF506)=SUM($CG506),SUM($CF506),IF(UPPER($CH506)="MAX",$CG506,IF(UPPER($CH506)="CUSTOM",MIN(MAX(ROUND($CF506+$G506*($CI506),0),$CG506),$CF506),$CF506))))</f>
      </c>
      <c r="CK506" s="65" t="str">
        <f>ROUND(SUMIFS($CW506:$FS506,$CW$14:$FS$14,"*DSD*"),0)</f>
      </c>
      <c r="CL506" s="65" t="str">
        <f>MIN_DSD</f>
      </c>
      <c r="CM506" s="65" t="str">
        <f>COUNTIFS($CW$14:$FS$14,"*DSD*",$CW506:$FS506,"&gt;0")</f>
      </c>
      <c r="CN506"/>
      <c r="CO506" s="62"/>
      <c r="CP506" s="65" t="str">
        <f>IF(SUM($CK506)=0,"",IF(OR(SUM($CK506)=SUM($CL506),AND(SUM($CK506)=ROUND(SUM($G506)*(1-SUM($I506)),0),SUM($CQ506)=0)),SUM($CK506),IF(UPPER($CN506)="MAX",$CL506,IF(UPPER($CN506)="CUSTOM",MIN(MAX(ROUND($CK506+$G506*($CO506),0),$CL506),$CK506),$CK506))))</f>
      </c>
      <c r="CQ506" s="65" t="str">
        <f>ROUND(SUMIFS($CW506:$FS506,$CW$14:$FS$14,"*TA*"),0)</f>
      </c>
      <c r="CR506" s="65" t="str">
        <f>MIN_TA</f>
      </c>
      <c r="CS506" s="65" t="str">
        <f>COUNTIFS($CW$14:$FS$14,"*TA*",$CW506:$FS506,"&gt;0")</f>
      </c>
      <c r="CT506"/>
      <c r="CU506" s="62"/>
      <c r="CV506" s="65" t="str">
        <f>IF(SUM($CQ506)=0,"",IF(OR(SUM($CQ506)=SUM($CR506),AND(SUM($CQ506)=ROUND(SUM($G506)*(1-SUM($I506)),0),SUM($CK506)=0)),SUM($CQ506),IF(UPPER($CT506)="MAX",$CR506,IF(UPPER($CT506)="CUSTOM",MIN(MAX(ROUND($CQ506+$G506*($CU506),0),$CR506),$CQ506),$CQ506))))</f>
      </c>
      <c r="CW506" s="65"/>
      <c r="CX506" s="65"/>
      <c r="CY506" s="65"/>
      <c r="CZ506" s="65"/>
      <c r="DA506" s="65"/>
      <c r="DB506" s="65"/>
      <c r="DC506" s="65"/>
      <c r="DD506" s="65"/>
      <c r="DE506" s="65"/>
      <c r="DF506" s="65"/>
      <c r="DG506" s="65"/>
      <c r="DH506" s="65"/>
      <c r="DI506" s="65"/>
      <c r="DJ506" s="65"/>
      <c r="DK506" s="65"/>
      <c r="DL506" s="65"/>
      <c r="DM506" s="65"/>
      <c r="DN506" s="65"/>
      <c r="DO506" s="65"/>
      <c r="DP506" s="65"/>
      <c r="DQ506" s="65"/>
      <c r="DR506" s="65"/>
      <c r="DS506" s="65"/>
      <c r="DT506" s="65"/>
      <c r="DU506" s="65"/>
      <c r="DV506" s="65"/>
      <c r="DW506" s="65"/>
      <c r="DX506" s="65"/>
      <c r="DY506" s="65"/>
      <c r="DZ506" s="65"/>
      <c r="EA506" s="65"/>
      <c r="EB506" s="65"/>
      <c r="EC506" s="65"/>
      <c r="ED506" s="65"/>
      <c r="EE506" s="65"/>
      <c r="EF506" s="65"/>
      <c r="EG506" s="65"/>
      <c r="EH506" s="65"/>
      <c r="EI506" s="65"/>
      <c r="EJ506" s="65"/>
      <c r="EK506" s="65"/>
      <c r="EL506" s="65"/>
      <c r="EM506" s="65"/>
      <c r="EN506" s="65"/>
      <c r="EO506" s="65"/>
      <c r="EP506" s="65"/>
      <c r="EQ506" s="65"/>
      <c r="ER506" s="65"/>
      <c r="ES506" s="65"/>
      <c r="ET506" s="65"/>
      <c r="EU506" s="65"/>
      <c r="EV506" s="65"/>
      <c r="EW506" s="65"/>
      <c r="EX506" s="65"/>
      <c r="EY506" s="65"/>
      <c r="EZ506" s="65"/>
      <c r="FA506" s="65"/>
      <c r="FB506" s="65"/>
      <c r="FC506" s="65"/>
      <c r="FD506" s="65"/>
      <c r="FE506" s="65"/>
      <c r="FF506" s="65"/>
      <c r="FG506" s="65"/>
      <c r="FH506" s="65"/>
      <c r="FI506" s="65"/>
      <c r="FJ506" s="65"/>
      <c r="FK506" s="65"/>
      <c r="FL506" s="65"/>
      <c r="FM506" s="65"/>
      <c r="FN506" s="65"/>
      <c r="FO506" s="65"/>
      <c r="FP506" s="65"/>
      <c r="FQ506" s="65"/>
      <c r="FR506" s="65"/>
      <c r="FS506" s="65"/>
    </row>
    <row r="507">
      <c r="A507" t="s">
        <v>157</v>
      </c>
      <c r="B507" t="s">
        <v>105</v>
      </c>
      <c r="C507" t="s">
        <v>103</v>
      </c>
      <c r="D507" t="s">
        <v>100</v>
      </c>
      <c r="E507"/>
      <c r="F507" t="str">
        <f>$A507&amp;IF($C507&lt;&gt;"","|"&amp;$C507,"")&amp;IF($D507&lt;&gt;"","|"&amp;$D507,"")&amp;IF($E507&lt;&gt;"","|"&amp;$E507,"")</f>
      </c>
      <c r="G507" s="65" t="n">
        <v>707</v>
      </c>
      <c r="H507" s="65" t="str">
        <f>SUM($CJ507,$CW507)</f>
      </c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 t="n">
        <v>1</v>
      </c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5" t="str">
        <f>ROUND(SUM($CP507,$CV507),0)</f>
      </c>
      <c r="CG507" s="65" t="str">
        <f>ROUND(MAX($CP507,$CV507),0)</f>
      </c>
      <c r="CH507"/>
      <c r="CI507" s="62"/>
      <c r="CJ507" s="65" t="str">
        <f>IF(SUM($CF507)=0,"",IF(SUM($CF507)=SUM($CG507),SUM($CF507),IF(UPPER($CH507)="MAX",$CG507,IF(UPPER($CH507)="CUSTOM",MIN(MAX(ROUND($CF507+$G507*($CI507),0),$CG507),$CF507),$CF507))))</f>
      </c>
      <c r="CK507" s="65" t="str">
        <f>ROUND(SUMIFS($CW507:$FS507,$CW$14:$FS$14,"*DSD*"),0)</f>
      </c>
      <c r="CL507" s="65" t="str">
        <f>MIN_DSD</f>
      </c>
      <c r="CM507" s="65" t="str">
        <f>COUNTIFS($CW$14:$FS$14,"*DSD*",$CW507:$FS507,"&gt;0")</f>
      </c>
      <c r="CN507"/>
      <c r="CO507" s="62"/>
      <c r="CP507" s="65" t="str">
        <f>IF(SUM($CK507)=0,"",IF(OR(SUM($CK507)=SUM($CL507),AND(SUM($CK507)=ROUND(SUM($G507)*(1-SUM($I507)),0),SUM($CQ507)=0)),SUM($CK507),IF(UPPER($CN507)="MAX",$CL507,IF(UPPER($CN507)="CUSTOM",MIN(MAX(ROUND($CK507+$G507*($CO507),0),$CL507),$CK507),$CK507))))</f>
      </c>
      <c r="CQ507" s="65" t="str">
        <f>ROUND(SUMIFS($CW507:$FS507,$CW$14:$FS$14,"*TA*"),0)</f>
      </c>
      <c r="CR507" s="65" t="str">
        <f>MIN_TA</f>
      </c>
      <c r="CS507" s="65" t="str">
        <f>COUNTIFS($CW$14:$FS$14,"*TA*",$CW507:$FS507,"&gt;0")</f>
      </c>
      <c r="CT507"/>
      <c r="CU507" s="62"/>
      <c r="CV507" s="65" t="str">
        <f>IF(SUM($CQ507)=0,"",IF(OR(SUM($CQ507)=SUM($CR507),AND(SUM($CQ507)=ROUND(SUM($G507)*(1-SUM($I507)),0),SUM($CK507)=0)),SUM($CQ507),IF(UPPER($CT507)="MAX",$CR507,IF(UPPER($CT507)="CUSTOM",MIN(MAX(ROUND($CQ507+$G507*($CU507),0),$CR507),$CQ507),$CQ507))))</f>
      </c>
      <c r="CW507" s="65"/>
      <c r="CX507" s="65"/>
      <c r="CY507" s="65"/>
      <c r="CZ507" s="65"/>
      <c r="DA507" s="65"/>
      <c r="DB507" s="65"/>
      <c r="DC507" s="65"/>
      <c r="DD507" s="65"/>
      <c r="DE507" s="65"/>
      <c r="DF507" s="65"/>
      <c r="DG507" s="65"/>
      <c r="DH507" s="65"/>
      <c r="DI507" s="65"/>
      <c r="DJ507" s="65"/>
      <c r="DK507" s="65"/>
      <c r="DL507" s="65"/>
      <c r="DM507" s="65"/>
      <c r="DN507" s="65"/>
      <c r="DO507" s="65"/>
      <c r="DP507" s="65"/>
      <c r="DQ507" s="65"/>
      <c r="DR507" s="65"/>
      <c r="DS507" s="65"/>
      <c r="DT507" s="65"/>
      <c r="DU507" s="65"/>
      <c r="DV507" s="65"/>
      <c r="DW507" s="65"/>
      <c r="DX507" s="65"/>
      <c r="DY507" s="65"/>
      <c r="DZ507" s="65"/>
      <c r="EA507" s="65"/>
      <c r="EB507" s="65"/>
      <c r="EC507" s="65"/>
      <c r="ED507" s="65"/>
      <c r="EE507" s="65"/>
      <c r="EF507" s="65"/>
      <c r="EG507" s="65"/>
      <c r="EH507" s="65"/>
      <c r="EI507" s="65"/>
      <c r="EJ507" s="65"/>
      <c r="EK507" s="65"/>
      <c r="EL507" s="65"/>
      <c r="EM507" s="65"/>
      <c r="EN507" s="65"/>
      <c r="EO507" s="65"/>
      <c r="EP507" s="65"/>
      <c r="EQ507" s="65"/>
      <c r="ER507" s="65"/>
      <c r="ES507" s="65"/>
      <c r="ET507" s="65"/>
      <c r="EU507" s="65"/>
      <c r="EV507" s="65"/>
      <c r="EW507" s="65"/>
      <c r="EX507" s="65"/>
      <c r="EY507" s="65"/>
      <c r="EZ507" s="65"/>
      <c r="FA507" s="65"/>
      <c r="FB507" s="65"/>
      <c r="FC507" s="65"/>
      <c r="FD507" s="65"/>
      <c r="FE507" s="65"/>
      <c r="FF507" s="65"/>
      <c r="FG507" s="65"/>
      <c r="FH507" s="65"/>
      <c r="FI507" s="65"/>
      <c r="FJ507" s="65"/>
      <c r="FK507" s="65"/>
      <c r="FL507" s="65"/>
      <c r="FM507" s="65"/>
      <c r="FN507" s="65"/>
      <c r="FO507" s="65"/>
      <c r="FP507" s="65"/>
      <c r="FQ507" s="65"/>
      <c r="FR507" s="65"/>
      <c r="FS507" s="65"/>
    </row>
    <row r="508">
      <c r="A508" t="s">
        <v>157</v>
      </c>
      <c r="B508" t="s">
        <v>105</v>
      </c>
      <c r="C508" t="s">
        <v>139</v>
      </c>
      <c r="D508" t="s">
        <v>99</v>
      </c>
      <c r="E508"/>
      <c r="F508" t="str">
        <f>$A508&amp;IF($C508&lt;&gt;"","|"&amp;$C508,"")&amp;IF($D508&lt;&gt;"","|"&amp;$D508,"")&amp;IF($E508&lt;&gt;"","|"&amp;$E508,"")</f>
      </c>
      <c r="G508" s="65" t="n">
        <v>36</v>
      </c>
      <c r="H508" s="65" t="str">
        <f>SUM($CJ508,$CW508)</f>
      </c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 t="n">
        <v>1</v>
      </c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5" t="str">
        <f>ROUND(SUM($CP508,$CV508),0)</f>
      </c>
      <c r="CG508" s="65" t="str">
        <f>ROUND(MAX($CP508,$CV508),0)</f>
      </c>
      <c r="CH508"/>
      <c r="CI508" s="62"/>
      <c r="CJ508" s="65" t="str">
        <f>IF(SUM($CF508)=0,"",IF(SUM($CF508)=SUM($CG508),SUM($CF508),IF(UPPER($CH508)="MAX",$CG508,IF(UPPER($CH508)="CUSTOM",MIN(MAX(ROUND($CF508+$G508*($CI508),0),$CG508),$CF508),$CF508))))</f>
      </c>
      <c r="CK508" s="65" t="str">
        <f>ROUND(SUMIFS($CW508:$FS508,$CW$14:$FS$14,"*DSD*"),0)</f>
      </c>
      <c r="CL508" s="65" t="str">
        <f>MIN_DSD</f>
      </c>
      <c r="CM508" s="65" t="str">
        <f>COUNTIFS($CW$14:$FS$14,"*DSD*",$CW508:$FS508,"&gt;0")</f>
      </c>
      <c r="CN508"/>
      <c r="CO508" s="62"/>
      <c r="CP508" s="65" t="str">
        <f>IF(SUM($CK508)=0,"",IF(OR(SUM($CK508)=SUM($CL508),AND(SUM($CK508)=ROUND(SUM($G508)*(1-SUM($I508)),0),SUM($CQ508)=0)),SUM($CK508),IF(UPPER($CN508)="MAX",$CL508,IF(UPPER($CN508)="CUSTOM",MIN(MAX(ROUND($CK508+$G508*($CO508),0),$CL508),$CK508),$CK508))))</f>
      </c>
      <c r="CQ508" s="65" t="str">
        <f>ROUND(SUMIFS($CW508:$FS508,$CW$14:$FS$14,"*TA*"),0)</f>
      </c>
      <c r="CR508" s="65" t="str">
        <f>MIN_TA</f>
      </c>
      <c r="CS508" s="65" t="str">
        <f>COUNTIFS($CW$14:$FS$14,"*TA*",$CW508:$FS508,"&gt;0")</f>
      </c>
      <c r="CT508"/>
      <c r="CU508" s="62"/>
      <c r="CV508" s="65" t="str">
        <f>IF(SUM($CQ508)=0,"",IF(OR(SUM($CQ508)=SUM($CR508),AND(SUM($CQ508)=ROUND(SUM($G508)*(1-SUM($I508)),0),SUM($CK508)=0)),SUM($CQ508),IF(UPPER($CT508)="MAX",$CR508,IF(UPPER($CT508)="CUSTOM",MIN(MAX(ROUND($CQ508+$G508*($CU508),0),$CR508),$CQ508),$CQ508))))</f>
      </c>
      <c r="CW508" s="65"/>
      <c r="CX508" s="65"/>
      <c r="CY508" s="65"/>
      <c r="CZ508" s="65"/>
      <c r="DA508" s="65"/>
      <c r="DB508" s="65"/>
      <c r="DC508" s="65"/>
      <c r="DD508" s="65"/>
      <c r="DE508" s="65"/>
      <c r="DF508" s="65"/>
      <c r="DG508" s="65"/>
      <c r="DH508" s="65"/>
      <c r="DI508" s="65"/>
      <c r="DJ508" s="65"/>
      <c r="DK508" s="65"/>
      <c r="DL508" s="65"/>
      <c r="DM508" s="65"/>
      <c r="DN508" s="65"/>
      <c r="DO508" s="65"/>
      <c r="DP508" s="65"/>
      <c r="DQ508" s="65"/>
      <c r="DR508" s="65"/>
      <c r="DS508" s="65"/>
      <c r="DT508" s="65"/>
      <c r="DU508" s="65"/>
      <c r="DV508" s="65"/>
      <c r="DW508" s="65"/>
      <c r="DX508" s="65"/>
      <c r="DY508" s="65"/>
      <c r="DZ508" s="65"/>
      <c r="EA508" s="65"/>
      <c r="EB508" s="65"/>
      <c r="EC508" s="65"/>
      <c r="ED508" s="65"/>
      <c r="EE508" s="65"/>
      <c r="EF508" s="65"/>
      <c r="EG508" s="65"/>
      <c r="EH508" s="65"/>
      <c r="EI508" s="65"/>
      <c r="EJ508" s="65"/>
      <c r="EK508" s="65"/>
      <c r="EL508" s="65"/>
      <c r="EM508" s="65"/>
      <c r="EN508" s="65"/>
      <c r="EO508" s="65"/>
      <c r="EP508" s="65"/>
      <c r="EQ508" s="65"/>
      <c r="ER508" s="65"/>
      <c r="ES508" s="65"/>
      <c r="ET508" s="65"/>
      <c r="EU508" s="65"/>
      <c r="EV508" s="65"/>
      <c r="EW508" s="65"/>
      <c r="EX508" s="65"/>
      <c r="EY508" s="65"/>
      <c r="EZ508" s="65"/>
      <c r="FA508" s="65"/>
      <c r="FB508" s="65"/>
      <c r="FC508" s="65"/>
      <c r="FD508" s="65"/>
      <c r="FE508" s="65"/>
      <c r="FF508" s="65"/>
      <c r="FG508" s="65"/>
      <c r="FH508" s="65"/>
      <c r="FI508" s="65"/>
      <c r="FJ508" s="65"/>
      <c r="FK508" s="65"/>
      <c r="FL508" s="65"/>
      <c r="FM508" s="65"/>
      <c r="FN508" s="65"/>
      <c r="FO508" s="65"/>
      <c r="FP508" s="65"/>
      <c r="FQ508" s="65"/>
      <c r="FR508" s="65"/>
      <c r="FS508" s="65"/>
    </row>
    <row r="509">
      <c r="A509" t="s">
        <v>157</v>
      </c>
      <c r="B509" t="s">
        <v>105</v>
      </c>
      <c r="C509" t="s">
        <v>139</v>
      </c>
      <c r="D509" t="s">
        <v>100</v>
      </c>
      <c r="E509"/>
      <c r="F509" t="str">
        <f>$A509&amp;IF($C509&lt;&gt;"","|"&amp;$C509,"")&amp;IF($D509&lt;&gt;"","|"&amp;$D509,"")&amp;IF($E509&lt;&gt;"","|"&amp;$E509,"")</f>
      </c>
      <c r="G509" s="65" t="n">
        <v>35</v>
      </c>
      <c r="H509" s="65" t="str">
        <f>SUM($CJ509,$CW509)</f>
      </c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 t="n">
        <v>1</v>
      </c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5" t="str">
        <f>ROUND(SUM($CP509,$CV509),0)</f>
      </c>
      <c r="CG509" s="65" t="str">
        <f>ROUND(MAX($CP509,$CV509),0)</f>
      </c>
      <c r="CH509"/>
      <c r="CI509" s="62"/>
      <c r="CJ509" s="65" t="str">
        <f>IF(SUM($CF509)=0,"",IF(SUM($CF509)=SUM($CG509),SUM($CF509),IF(UPPER($CH509)="MAX",$CG509,IF(UPPER($CH509)="CUSTOM",MIN(MAX(ROUND($CF509+$G509*($CI509),0),$CG509),$CF509),$CF509))))</f>
      </c>
      <c r="CK509" s="65" t="str">
        <f>ROUND(SUMIFS($CW509:$FS509,$CW$14:$FS$14,"*DSD*"),0)</f>
      </c>
      <c r="CL509" s="65" t="str">
        <f>MIN_DSD</f>
      </c>
      <c r="CM509" s="65" t="str">
        <f>COUNTIFS($CW$14:$FS$14,"*DSD*",$CW509:$FS509,"&gt;0")</f>
      </c>
      <c r="CN509"/>
      <c r="CO509" s="62"/>
      <c r="CP509" s="65" t="str">
        <f>IF(SUM($CK509)=0,"",IF(OR(SUM($CK509)=SUM($CL509),AND(SUM($CK509)=ROUND(SUM($G509)*(1-SUM($I509)),0),SUM($CQ509)=0)),SUM($CK509),IF(UPPER($CN509)="MAX",$CL509,IF(UPPER($CN509)="CUSTOM",MIN(MAX(ROUND($CK509+$G509*($CO509),0),$CL509),$CK509),$CK509))))</f>
      </c>
      <c r="CQ509" s="65" t="str">
        <f>ROUND(SUMIFS($CW509:$FS509,$CW$14:$FS$14,"*TA*"),0)</f>
      </c>
      <c r="CR509" s="65" t="str">
        <f>MIN_TA</f>
      </c>
      <c r="CS509" s="65" t="str">
        <f>COUNTIFS($CW$14:$FS$14,"*TA*",$CW509:$FS509,"&gt;0")</f>
      </c>
      <c r="CT509"/>
      <c r="CU509" s="62"/>
      <c r="CV509" s="65" t="str">
        <f>IF(SUM($CQ509)=0,"",IF(OR(SUM($CQ509)=SUM($CR509),AND(SUM($CQ509)=ROUND(SUM($G509)*(1-SUM($I509)),0),SUM($CK509)=0)),SUM($CQ509),IF(UPPER($CT509)="MAX",$CR509,IF(UPPER($CT509)="CUSTOM",MIN(MAX(ROUND($CQ509+$G509*($CU509),0),$CR509),$CQ509),$CQ509))))</f>
      </c>
      <c r="CW509" s="65"/>
      <c r="CX509" s="65"/>
      <c r="CY509" s="65"/>
      <c r="CZ509" s="65"/>
      <c r="DA509" s="65"/>
      <c r="DB509" s="65"/>
      <c r="DC509" s="65"/>
      <c r="DD509" s="65"/>
      <c r="DE509" s="65"/>
      <c r="DF509" s="65"/>
      <c r="DG509" s="65"/>
      <c r="DH509" s="65"/>
      <c r="DI509" s="65"/>
      <c r="DJ509" s="65"/>
      <c r="DK509" s="65"/>
      <c r="DL509" s="65"/>
      <c r="DM509" s="65"/>
      <c r="DN509" s="65"/>
      <c r="DO509" s="65"/>
      <c r="DP509" s="65"/>
      <c r="DQ509" s="65"/>
      <c r="DR509" s="65"/>
      <c r="DS509" s="65"/>
      <c r="DT509" s="65"/>
      <c r="DU509" s="65"/>
      <c r="DV509" s="65"/>
      <c r="DW509" s="65"/>
      <c r="DX509" s="65"/>
      <c r="DY509" s="65"/>
      <c r="DZ509" s="65"/>
      <c r="EA509" s="65"/>
      <c r="EB509" s="65"/>
      <c r="EC509" s="65"/>
      <c r="ED509" s="65"/>
      <c r="EE509" s="65"/>
      <c r="EF509" s="65"/>
      <c r="EG509" s="65"/>
      <c r="EH509" s="65"/>
      <c r="EI509" s="65"/>
      <c r="EJ509" s="65"/>
      <c r="EK509" s="65"/>
      <c r="EL509" s="65"/>
      <c r="EM509" s="65"/>
      <c r="EN509" s="65"/>
      <c r="EO509" s="65"/>
      <c r="EP509" s="65"/>
      <c r="EQ509" s="65"/>
      <c r="ER509" s="65"/>
      <c r="ES509" s="65"/>
      <c r="ET509" s="65"/>
      <c r="EU509" s="65"/>
      <c r="EV509" s="65"/>
      <c r="EW509" s="65"/>
      <c r="EX509" s="65"/>
      <c r="EY509" s="65"/>
      <c r="EZ509" s="65"/>
      <c r="FA509" s="65"/>
      <c r="FB509" s="65"/>
      <c r="FC509" s="65"/>
      <c r="FD509" s="65"/>
      <c r="FE509" s="65"/>
      <c r="FF509" s="65"/>
      <c r="FG509" s="65"/>
      <c r="FH509" s="65"/>
      <c r="FI509" s="65"/>
      <c r="FJ509" s="65"/>
      <c r="FK509" s="65"/>
      <c r="FL509" s="65"/>
      <c r="FM509" s="65"/>
      <c r="FN509" s="65"/>
      <c r="FO509" s="65"/>
      <c r="FP509" s="65"/>
      <c r="FQ509" s="65"/>
      <c r="FR509" s="65"/>
      <c r="FS509" s="65"/>
    </row>
    <row r="510">
      <c r="A510" t="s">
        <v>157</v>
      </c>
      <c r="B510" t="s">
        <v>105</v>
      </c>
      <c r="C510" t="s">
        <v>140</v>
      </c>
      <c r="D510" t="s">
        <v>99</v>
      </c>
      <c r="E510"/>
      <c r="F510" t="str">
        <f>$A510&amp;IF($C510&lt;&gt;"","|"&amp;$C510,"")&amp;IF($D510&lt;&gt;"","|"&amp;$D510,"")&amp;IF($E510&lt;&gt;"","|"&amp;$E510,"")</f>
      </c>
      <c r="G510" s="65" t="n">
        <v>794</v>
      </c>
      <c r="H510" s="65" t="str">
        <f>SUM($CJ510,$CW510)</f>
      </c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 t="n">
        <v>1</v>
      </c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5" t="str">
        <f>ROUND(SUM($CP510,$CV510),0)</f>
      </c>
      <c r="CG510" s="65" t="str">
        <f>ROUND(MAX($CP510,$CV510),0)</f>
      </c>
      <c r="CH510"/>
      <c r="CI510" s="62"/>
      <c r="CJ510" s="65" t="str">
        <f>IF(SUM($CF510)=0,"",IF(SUM($CF510)=SUM($CG510),SUM($CF510),IF(UPPER($CH510)="MAX",$CG510,IF(UPPER($CH510)="CUSTOM",MIN(MAX(ROUND($CF510+$G510*($CI510),0),$CG510),$CF510),$CF510))))</f>
      </c>
      <c r="CK510" s="65" t="str">
        <f>ROUND(SUMIFS($CW510:$FS510,$CW$14:$FS$14,"*DSD*"),0)</f>
      </c>
      <c r="CL510" s="65" t="str">
        <f>MIN_DSD</f>
      </c>
      <c r="CM510" s="65" t="str">
        <f>COUNTIFS($CW$14:$FS$14,"*DSD*",$CW510:$FS510,"&gt;0")</f>
      </c>
      <c r="CN510"/>
      <c r="CO510" s="62"/>
      <c r="CP510" s="65" t="str">
        <f>IF(SUM($CK510)=0,"",IF(OR(SUM($CK510)=SUM($CL510),AND(SUM($CK510)=ROUND(SUM($G510)*(1-SUM($I510)),0),SUM($CQ510)=0)),SUM($CK510),IF(UPPER($CN510)="MAX",$CL510,IF(UPPER($CN510)="CUSTOM",MIN(MAX(ROUND($CK510+$G510*($CO510),0),$CL510),$CK510),$CK510))))</f>
      </c>
      <c r="CQ510" s="65" t="str">
        <f>ROUND(SUMIFS($CW510:$FS510,$CW$14:$FS$14,"*TA*"),0)</f>
      </c>
      <c r="CR510" s="65" t="str">
        <f>MIN_TA</f>
      </c>
      <c r="CS510" s="65" t="str">
        <f>COUNTIFS($CW$14:$FS$14,"*TA*",$CW510:$FS510,"&gt;0")</f>
      </c>
      <c r="CT510"/>
      <c r="CU510" s="62"/>
      <c r="CV510" s="65" t="str">
        <f>IF(SUM($CQ510)=0,"",IF(OR(SUM($CQ510)=SUM($CR510),AND(SUM($CQ510)=ROUND(SUM($G510)*(1-SUM($I510)),0),SUM($CK510)=0)),SUM($CQ510),IF(UPPER($CT510)="MAX",$CR510,IF(UPPER($CT510)="CUSTOM",MIN(MAX(ROUND($CQ510+$G510*($CU510),0),$CR510),$CQ510),$CQ510))))</f>
      </c>
      <c r="CW510" s="65"/>
      <c r="CX510" s="65"/>
      <c r="CY510" s="65"/>
      <c r="CZ510" s="65"/>
      <c r="DA510" s="65"/>
      <c r="DB510" s="65"/>
      <c r="DC510" s="65"/>
      <c r="DD510" s="65"/>
      <c r="DE510" s="65"/>
      <c r="DF510" s="65"/>
      <c r="DG510" s="65"/>
      <c r="DH510" s="65"/>
      <c r="DI510" s="65"/>
      <c r="DJ510" s="65"/>
      <c r="DK510" s="65"/>
      <c r="DL510" s="65"/>
      <c r="DM510" s="65"/>
      <c r="DN510" s="65"/>
      <c r="DO510" s="65"/>
      <c r="DP510" s="65"/>
      <c r="DQ510" s="65"/>
      <c r="DR510" s="65"/>
      <c r="DS510" s="65"/>
      <c r="DT510" s="65"/>
      <c r="DU510" s="65"/>
      <c r="DV510" s="65"/>
      <c r="DW510" s="65"/>
      <c r="DX510" s="65"/>
      <c r="DY510" s="65"/>
      <c r="DZ510" s="65"/>
      <c r="EA510" s="65"/>
      <c r="EB510" s="65"/>
      <c r="EC510" s="65"/>
      <c r="ED510" s="65"/>
      <c r="EE510" s="65"/>
      <c r="EF510" s="65"/>
      <c r="EG510" s="65"/>
      <c r="EH510" s="65"/>
      <c r="EI510" s="65"/>
      <c r="EJ510" s="65"/>
      <c r="EK510" s="65"/>
      <c r="EL510" s="65"/>
      <c r="EM510" s="65"/>
      <c r="EN510" s="65"/>
      <c r="EO510" s="65"/>
      <c r="EP510" s="65"/>
      <c r="EQ510" s="65"/>
      <c r="ER510" s="65"/>
      <c r="ES510" s="65"/>
      <c r="ET510" s="65"/>
      <c r="EU510" s="65"/>
      <c r="EV510" s="65"/>
      <c r="EW510" s="65"/>
      <c r="EX510" s="65"/>
      <c r="EY510" s="65"/>
      <c r="EZ510" s="65"/>
      <c r="FA510" s="65"/>
      <c r="FB510" s="65"/>
      <c r="FC510" s="65"/>
      <c r="FD510" s="65"/>
      <c r="FE510" s="65"/>
      <c r="FF510" s="65"/>
      <c r="FG510" s="65"/>
      <c r="FH510" s="65"/>
      <c r="FI510" s="65"/>
      <c r="FJ510" s="65"/>
      <c r="FK510" s="65"/>
      <c r="FL510" s="65"/>
      <c r="FM510" s="65"/>
      <c r="FN510" s="65"/>
      <c r="FO510" s="65"/>
      <c r="FP510" s="65"/>
      <c r="FQ510" s="65"/>
      <c r="FR510" s="65"/>
      <c r="FS510" s="65"/>
    </row>
    <row r="511">
      <c r="A511" t="s">
        <v>157</v>
      </c>
      <c r="B511" t="s">
        <v>105</v>
      </c>
      <c r="C511" t="s">
        <v>140</v>
      </c>
      <c r="D511" t="s">
        <v>100</v>
      </c>
      <c r="E511"/>
      <c r="F511" t="str">
        <f>$A511&amp;IF($C511&lt;&gt;"","|"&amp;$C511,"")&amp;IF($D511&lt;&gt;"","|"&amp;$D511,"")&amp;IF($E511&lt;&gt;"","|"&amp;$E511,"")</f>
      </c>
      <c r="G511" s="65" t="n">
        <v>52</v>
      </c>
      <c r="H511" s="65" t="str">
        <f>SUM($CJ511,$CW511)</f>
      </c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 t="n">
        <v>1</v>
      </c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5" t="str">
        <f>ROUND(SUM($CP511,$CV511),0)</f>
      </c>
      <c r="CG511" s="65" t="str">
        <f>ROUND(MAX($CP511,$CV511),0)</f>
      </c>
      <c r="CH511"/>
      <c r="CI511" s="62"/>
      <c r="CJ511" s="65" t="str">
        <f>IF(SUM($CF511)=0,"",IF(SUM($CF511)=SUM($CG511),SUM($CF511),IF(UPPER($CH511)="MAX",$CG511,IF(UPPER($CH511)="CUSTOM",MIN(MAX(ROUND($CF511+$G511*($CI511),0),$CG511),$CF511),$CF511))))</f>
      </c>
      <c r="CK511" s="65" t="str">
        <f>ROUND(SUMIFS($CW511:$FS511,$CW$14:$FS$14,"*DSD*"),0)</f>
      </c>
      <c r="CL511" s="65" t="str">
        <f>MIN_DSD</f>
      </c>
      <c r="CM511" s="65" t="str">
        <f>COUNTIFS($CW$14:$FS$14,"*DSD*",$CW511:$FS511,"&gt;0")</f>
      </c>
      <c r="CN511"/>
      <c r="CO511" s="62"/>
      <c r="CP511" s="65" t="str">
        <f>IF(SUM($CK511)=0,"",IF(OR(SUM($CK511)=SUM($CL511),AND(SUM($CK511)=ROUND(SUM($G511)*(1-SUM($I511)),0),SUM($CQ511)=0)),SUM($CK511),IF(UPPER($CN511)="MAX",$CL511,IF(UPPER($CN511)="CUSTOM",MIN(MAX(ROUND($CK511+$G511*($CO511),0),$CL511),$CK511),$CK511))))</f>
      </c>
      <c r="CQ511" s="65" t="str">
        <f>ROUND(SUMIFS($CW511:$FS511,$CW$14:$FS$14,"*TA*"),0)</f>
      </c>
      <c r="CR511" s="65" t="str">
        <f>MIN_TA</f>
      </c>
      <c r="CS511" s="65" t="str">
        <f>COUNTIFS($CW$14:$FS$14,"*TA*",$CW511:$FS511,"&gt;0")</f>
      </c>
      <c r="CT511"/>
      <c r="CU511" s="62"/>
      <c r="CV511" s="65" t="str">
        <f>IF(SUM($CQ511)=0,"",IF(OR(SUM($CQ511)=SUM($CR511),AND(SUM($CQ511)=ROUND(SUM($G511)*(1-SUM($I511)),0),SUM($CK511)=0)),SUM($CQ511),IF(UPPER($CT511)="MAX",$CR511,IF(UPPER($CT511)="CUSTOM",MIN(MAX(ROUND($CQ511+$G511*($CU511),0),$CR511),$CQ511),$CQ511))))</f>
      </c>
      <c r="CW511" s="65"/>
      <c r="CX511" s="65"/>
      <c r="CY511" s="65"/>
      <c r="CZ511" s="65"/>
      <c r="DA511" s="65"/>
      <c r="DB511" s="65"/>
      <c r="DC511" s="65"/>
      <c r="DD511" s="65"/>
      <c r="DE511" s="65"/>
      <c r="DF511" s="65"/>
      <c r="DG511" s="65"/>
      <c r="DH511" s="65"/>
      <c r="DI511" s="65"/>
      <c r="DJ511" s="65"/>
      <c r="DK511" s="65"/>
      <c r="DL511" s="65"/>
      <c r="DM511" s="65"/>
      <c r="DN511" s="65"/>
      <c r="DO511" s="65"/>
      <c r="DP511" s="65"/>
      <c r="DQ511" s="65"/>
      <c r="DR511" s="65"/>
      <c r="DS511" s="65"/>
      <c r="DT511" s="65"/>
      <c r="DU511" s="65"/>
      <c r="DV511" s="65"/>
      <c r="DW511" s="65"/>
      <c r="DX511" s="65"/>
      <c r="DY511" s="65"/>
      <c r="DZ511" s="65"/>
      <c r="EA511" s="65"/>
      <c r="EB511" s="65"/>
      <c r="EC511" s="65"/>
      <c r="ED511" s="65"/>
      <c r="EE511" s="65"/>
      <c r="EF511" s="65"/>
      <c r="EG511" s="65"/>
      <c r="EH511" s="65"/>
      <c r="EI511" s="65"/>
      <c r="EJ511" s="65"/>
      <c r="EK511" s="65"/>
      <c r="EL511" s="65"/>
      <c r="EM511" s="65"/>
      <c r="EN511" s="65"/>
      <c r="EO511" s="65"/>
      <c r="EP511" s="65"/>
      <c r="EQ511" s="65"/>
      <c r="ER511" s="65"/>
      <c r="ES511" s="65"/>
      <c r="ET511" s="65"/>
      <c r="EU511" s="65"/>
      <c r="EV511" s="65"/>
      <c r="EW511" s="65"/>
      <c r="EX511" s="65"/>
      <c r="EY511" s="65"/>
      <c r="EZ511" s="65"/>
      <c r="FA511" s="65"/>
      <c r="FB511" s="65"/>
      <c r="FC511" s="65"/>
      <c r="FD511" s="65"/>
      <c r="FE511" s="65"/>
      <c r="FF511" s="65"/>
      <c r="FG511" s="65"/>
      <c r="FH511" s="65"/>
      <c r="FI511" s="65"/>
      <c r="FJ511" s="65"/>
      <c r="FK511" s="65"/>
      <c r="FL511" s="65"/>
      <c r="FM511" s="65"/>
      <c r="FN511" s="65"/>
      <c r="FO511" s="65"/>
      <c r="FP511" s="65"/>
      <c r="FQ511" s="65"/>
      <c r="FR511" s="65"/>
      <c r="FS511" s="65"/>
    </row>
    <row r="512">
      <c r="A512" t="s">
        <v>157</v>
      </c>
      <c r="B512" t="s">
        <v>105</v>
      </c>
      <c r="C512" t="s">
        <v>141</v>
      </c>
      <c r="D512" t="s">
        <v>100</v>
      </c>
      <c r="E512"/>
      <c r="F512" t="str">
        <f>$A512&amp;IF($C512&lt;&gt;"","|"&amp;$C512,"")&amp;IF($D512&lt;&gt;"","|"&amp;$D512,"")&amp;IF($E512&lt;&gt;"","|"&amp;$E512,"")</f>
      </c>
      <c r="G512" s="65" t="n">
        <v>6</v>
      </c>
      <c r="H512" s="65" t="str">
        <f>SUM($CJ512,$CW512)</f>
      </c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 t="n">
        <v>1</v>
      </c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5" t="str">
        <f>ROUND(SUM($CP512,$CV512),0)</f>
      </c>
      <c r="CG512" s="65" t="str">
        <f>ROUND(MAX($CP512,$CV512),0)</f>
      </c>
      <c r="CH512"/>
      <c r="CI512" s="62"/>
      <c r="CJ512" s="65" t="str">
        <f>IF(SUM($CF512)=0,"",IF(SUM($CF512)=SUM($CG512),SUM($CF512),IF(UPPER($CH512)="MAX",$CG512,IF(UPPER($CH512)="CUSTOM",MIN(MAX(ROUND($CF512+$G512*($CI512),0),$CG512),$CF512),$CF512))))</f>
      </c>
      <c r="CK512" s="65" t="str">
        <f>ROUND(SUMIFS($CW512:$FS512,$CW$14:$FS$14,"*DSD*"),0)</f>
      </c>
      <c r="CL512" s="65" t="str">
        <f>MIN_DSD</f>
      </c>
      <c r="CM512" s="65" t="str">
        <f>COUNTIFS($CW$14:$FS$14,"*DSD*",$CW512:$FS512,"&gt;0")</f>
      </c>
      <c r="CN512"/>
      <c r="CO512" s="62"/>
      <c r="CP512" s="65" t="str">
        <f>IF(SUM($CK512)=0,"",IF(OR(SUM($CK512)=SUM($CL512),AND(SUM($CK512)=ROUND(SUM($G512)*(1-SUM($I512)),0),SUM($CQ512)=0)),SUM($CK512),IF(UPPER($CN512)="MAX",$CL512,IF(UPPER($CN512)="CUSTOM",MIN(MAX(ROUND($CK512+$G512*($CO512),0),$CL512),$CK512),$CK512))))</f>
      </c>
      <c r="CQ512" s="65" t="str">
        <f>ROUND(SUMIFS($CW512:$FS512,$CW$14:$FS$14,"*TA*"),0)</f>
      </c>
      <c r="CR512" s="65" t="str">
        <f>MIN_TA</f>
      </c>
      <c r="CS512" s="65" t="str">
        <f>COUNTIFS($CW$14:$FS$14,"*TA*",$CW512:$FS512,"&gt;0")</f>
      </c>
      <c r="CT512"/>
      <c r="CU512" s="62"/>
      <c r="CV512" s="65" t="str">
        <f>IF(SUM($CQ512)=0,"",IF(OR(SUM($CQ512)=SUM($CR512),AND(SUM($CQ512)=ROUND(SUM($G512)*(1-SUM($I512)),0),SUM($CK512)=0)),SUM($CQ512),IF(UPPER($CT512)="MAX",$CR512,IF(UPPER($CT512)="CUSTOM",MIN(MAX(ROUND($CQ512+$G512*($CU512),0),$CR512),$CQ512),$CQ512))))</f>
      </c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/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U512" s="65"/>
      <c r="EV512" s="65"/>
      <c r="EW512" s="65"/>
      <c r="EX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</row>
    <row r="513">
      <c r="A513" t="s">
        <v>157</v>
      </c>
      <c r="B513" t="s">
        <v>105</v>
      </c>
      <c r="C513" t="s">
        <v>123</v>
      </c>
      <c r="D513" t="s">
        <v>99</v>
      </c>
      <c r="E513"/>
      <c r="F513" t="str">
        <f>$A513&amp;IF($C513&lt;&gt;"","|"&amp;$C513,"")&amp;IF($D513&lt;&gt;"","|"&amp;$D513,"")&amp;IF($E513&lt;&gt;"","|"&amp;$E513,"")</f>
      </c>
      <c r="G513" s="65" t="n">
        <v>38</v>
      </c>
      <c r="H513" s="65" t="str">
        <f>SUM($CJ513,$CW513)</f>
      </c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 t="n">
        <v>1</v>
      </c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5" t="str">
        <f>ROUND(SUM($CP513,$CV513),0)</f>
      </c>
      <c r="CG513" s="65" t="str">
        <f>ROUND(MAX($CP513,$CV513),0)</f>
      </c>
      <c r="CH513"/>
      <c r="CI513" s="62"/>
      <c r="CJ513" s="65" t="str">
        <f>IF(SUM($CF513)=0,"",IF(SUM($CF513)=SUM($CG513),SUM($CF513),IF(UPPER($CH513)="MAX",$CG513,IF(UPPER($CH513)="CUSTOM",MIN(MAX(ROUND($CF513+$G513*($CI513),0),$CG513),$CF513),$CF513))))</f>
      </c>
      <c r="CK513" s="65" t="str">
        <f>ROUND(SUMIFS($CW513:$FS513,$CW$14:$FS$14,"*DSD*"),0)</f>
      </c>
      <c r="CL513" s="65" t="str">
        <f>MIN_DSD</f>
      </c>
      <c r="CM513" s="65" t="str">
        <f>COUNTIFS($CW$14:$FS$14,"*DSD*",$CW513:$FS513,"&gt;0")</f>
      </c>
      <c r="CN513"/>
      <c r="CO513" s="62"/>
      <c r="CP513" s="65" t="str">
        <f>IF(SUM($CK513)=0,"",IF(OR(SUM($CK513)=SUM($CL513),AND(SUM($CK513)=ROUND(SUM($G513)*(1-SUM($I513)),0),SUM($CQ513)=0)),SUM($CK513),IF(UPPER($CN513)="MAX",$CL513,IF(UPPER($CN513)="CUSTOM",MIN(MAX(ROUND($CK513+$G513*($CO513),0),$CL513),$CK513),$CK513))))</f>
      </c>
      <c r="CQ513" s="65" t="str">
        <f>ROUND(SUMIFS($CW513:$FS513,$CW$14:$FS$14,"*TA*"),0)</f>
      </c>
      <c r="CR513" s="65" t="str">
        <f>MIN_TA</f>
      </c>
      <c r="CS513" s="65" t="str">
        <f>COUNTIFS($CW$14:$FS$14,"*TA*",$CW513:$FS513,"&gt;0")</f>
      </c>
      <c r="CT513"/>
      <c r="CU513" s="62"/>
      <c r="CV513" s="65" t="str">
        <f>IF(SUM($CQ513)=0,"",IF(OR(SUM($CQ513)=SUM($CR513),AND(SUM($CQ513)=ROUND(SUM($G513)*(1-SUM($I513)),0),SUM($CK513)=0)),SUM($CQ513),IF(UPPER($CT513)="MAX",$CR513,IF(UPPER($CT513)="CUSTOM",MIN(MAX(ROUND($CQ513+$G513*($CU513),0),$CR513),$CQ513),$CQ513))))</f>
      </c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</row>
    <row r="514">
      <c r="A514" t="s">
        <v>157</v>
      </c>
      <c r="B514" t="s">
        <v>105</v>
      </c>
      <c r="C514" t="s">
        <v>123</v>
      </c>
      <c r="D514" t="s">
        <v>100</v>
      </c>
      <c r="E514"/>
      <c r="F514" t="str">
        <f>$A514&amp;IF($C514&lt;&gt;"","|"&amp;$C514,"")&amp;IF($D514&lt;&gt;"","|"&amp;$D514,"")&amp;IF($E514&lt;&gt;"","|"&amp;$E514,"")</f>
      </c>
      <c r="G514" s="65" t="n">
        <v>42</v>
      </c>
      <c r="H514" s="65" t="str">
        <f>SUM($CJ514,$CW514)</f>
      </c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 t="n">
        <v>1</v>
      </c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5" t="str">
        <f>ROUND(SUM($CP514,$CV514),0)</f>
      </c>
      <c r="CG514" s="65" t="str">
        <f>ROUND(MAX($CP514,$CV514),0)</f>
      </c>
      <c r="CH514"/>
      <c r="CI514" s="62"/>
      <c r="CJ514" s="65" t="str">
        <f>IF(SUM($CF514)=0,"",IF(SUM($CF514)=SUM($CG514),SUM($CF514),IF(UPPER($CH514)="MAX",$CG514,IF(UPPER($CH514)="CUSTOM",MIN(MAX(ROUND($CF514+$G514*($CI514),0),$CG514),$CF514),$CF514))))</f>
      </c>
      <c r="CK514" s="65" t="str">
        <f>ROUND(SUMIFS($CW514:$FS514,$CW$14:$FS$14,"*DSD*"),0)</f>
      </c>
      <c r="CL514" s="65" t="str">
        <f>MIN_DSD</f>
      </c>
      <c r="CM514" s="65" t="str">
        <f>COUNTIFS($CW$14:$FS$14,"*DSD*",$CW514:$FS514,"&gt;0")</f>
      </c>
      <c r="CN514"/>
      <c r="CO514" s="62"/>
      <c r="CP514" s="65" t="str">
        <f>IF(SUM($CK514)=0,"",IF(OR(SUM($CK514)=SUM($CL514),AND(SUM($CK514)=ROUND(SUM($G514)*(1-SUM($I514)),0),SUM($CQ514)=0)),SUM($CK514),IF(UPPER($CN514)="MAX",$CL514,IF(UPPER($CN514)="CUSTOM",MIN(MAX(ROUND($CK514+$G514*($CO514),0),$CL514),$CK514),$CK514))))</f>
      </c>
      <c r="CQ514" s="65" t="str">
        <f>ROUND(SUMIFS($CW514:$FS514,$CW$14:$FS$14,"*TA*"),0)</f>
      </c>
      <c r="CR514" s="65" t="str">
        <f>MIN_TA</f>
      </c>
      <c r="CS514" s="65" t="str">
        <f>COUNTIFS($CW$14:$FS$14,"*TA*",$CW514:$FS514,"&gt;0")</f>
      </c>
      <c r="CT514"/>
      <c r="CU514" s="62"/>
      <c r="CV514" s="65" t="str">
        <f>IF(SUM($CQ514)=0,"",IF(OR(SUM($CQ514)=SUM($CR514),AND(SUM($CQ514)=ROUND(SUM($G514)*(1-SUM($I514)),0),SUM($CK514)=0)),SUM($CQ514),IF(UPPER($CT514)="MAX",$CR514,IF(UPPER($CT514)="CUSTOM",MIN(MAX(ROUND($CQ514+$G514*($CU514),0),$CR514),$CQ514),$CQ514))))</f>
      </c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</row>
    <row r="515">
      <c r="A515" t="s">
        <v>157</v>
      </c>
      <c r="B515" t="s">
        <v>106</v>
      </c>
      <c r="C515" t="s">
        <v>137</v>
      </c>
      <c r="D515" t="s">
        <v>99</v>
      </c>
      <c r="E515"/>
      <c r="F515" t="str">
        <f>$A515&amp;IF($C515&lt;&gt;"","|"&amp;$C515,"")&amp;IF($D515&lt;&gt;"","|"&amp;$D515,"")&amp;IF($E515&lt;&gt;"","|"&amp;$E515,"")</f>
      </c>
      <c r="G515" s="65" t="n">
        <v>8</v>
      </c>
      <c r="H515" s="65" t="str">
        <f>SUM($CJ515,$CW515)</f>
      </c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 t="n">
        <v>1</v>
      </c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5" t="str">
        <f>ROUND(SUM($CP515,$CV515),0)</f>
      </c>
      <c r="CG515" s="65" t="str">
        <f>ROUND(MAX($CP515,$CV515),0)</f>
      </c>
      <c r="CH515"/>
      <c r="CI515" s="62"/>
      <c r="CJ515" s="65" t="str">
        <f>IF(SUM($CF515)=0,"",IF(SUM($CF515)=SUM($CG515),SUM($CF515),IF(UPPER($CH515)="MAX",$CG515,IF(UPPER($CH515)="CUSTOM",MIN(MAX(ROUND($CF515+$G515*($CI515),0),$CG515),$CF515),$CF515))))</f>
      </c>
      <c r="CK515" s="65" t="str">
        <f>ROUND(SUMIFS($CW515:$FS515,$CW$14:$FS$14,"*DSD*"),0)</f>
      </c>
      <c r="CL515" s="65" t="str">
        <f>MIN_DSD</f>
      </c>
      <c r="CM515" s="65" t="str">
        <f>COUNTIFS($CW$14:$FS$14,"*DSD*",$CW515:$FS515,"&gt;0")</f>
      </c>
      <c r="CN515"/>
      <c r="CO515" s="62"/>
      <c r="CP515" s="65" t="str">
        <f>IF(SUM($CK515)=0,"",IF(OR(SUM($CK515)=SUM($CL515),AND(SUM($CK515)=ROUND(SUM($G515)*(1-SUM($I515)),0),SUM($CQ515)=0)),SUM($CK515),IF(UPPER($CN515)="MAX",$CL515,IF(UPPER($CN515)="CUSTOM",MIN(MAX(ROUND($CK515+$G515*($CO515),0),$CL515),$CK515),$CK515))))</f>
      </c>
      <c r="CQ515" s="65" t="str">
        <f>ROUND(SUMIFS($CW515:$FS515,$CW$14:$FS$14,"*TA*"),0)</f>
      </c>
      <c r="CR515" s="65" t="str">
        <f>MIN_TA</f>
      </c>
      <c r="CS515" s="65" t="str">
        <f>COUNTIFS($CW$14:$FS$14,"*TA*",$CW515:$FS515,"&gt;0")</f>
      </c>
      <c r="CT515"/>
      <c r="CU515" s="62"/>
      <c r="CV515" s="65" t="str">
        <f>IF(SUM($CQ515)=0,"",IF(OR(SUM($CQ515)=SUM($CR515),AND(SUM($CQ515)=ROUND(SUM($G515)*(1-SUM($I515)),0),SUM($CK515)=0)),SUM($CQ515),IF(UPPER($CT515)="MAX",$CR515,IF(UPPER($CT515)="CUSTOM",MIN(MAX(ROUND($CQ515+$G515*($CU515),0),$CR515),$CQ515),$CQ515))))</f>
      </c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</row>
    <row r="516">
      <c r="A516" t="s">
        <v>157</v>
      </c>
      <c r="B516" t="s">
        <v>106</v>
      </c>
      <c r="C516" t="s">
        <v>137</v>
      </c>
      <c r="D516" t="s">
        <v>100</v>
      </c>
      <c r="E516"/>
      <c r="F516" t="str">
        <f>$A516&amp;IF($C516&lt;&gt;"","|"&amp;$C516,"")&amp;IF($D516&lt;&gt;"","|"&amp;$D516,"")&amp;IF($E516&lt;&gt;"","|"&amp;$E516,"")</f>
      </c>
      <c r="G516" s="65" t="n">
        <v>7</v>
      </c>
      <c r="H516" s="65" t="str">
        <f>SUM($CJ516,$CW516)</f>
      </c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 t="n">
        <v>1</v>
      </c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5" t="str">
        <f>ROUND(SUM($CP516,$CV516),0)</f>
      </c>
      <c r="CG516" s="65" t="str">
        <f>ROUND(MAX($CP516,$CV516),0)</f>
      </c>
      <c r="CH516"/>
      <c r="CI516" s="62"/>
      <c r="CJ516" s="65" t="str">
        <f>IF(SUM($CF516)=0,"",IF(SUM($CF516)=SUM($CG516),SUM($CF516),IF(UPPER($CH516)="MAX",$CG516,IF(UPPER($CH516)="CUSTOM",MIN(MAX(ROUND($CF516+$G516*($CI516),0),$CG516),$CF516),$CF516))))</f>
      </c>
      <c r="CK516" s="65" t="str">
        <f>ROUND(SUMIFS($CW516:$FS516,$CW$14:$FS$14,"*DSD*"),0)</f>
      </c>
      <c r="CL516" s="65" t="str">
        <f>MIN_DSD</f>
      </c>
      <c r="CM516" s="65" t="str">
        <f>COUNTIFS($CW$14:$FS$14,"*DSD*",$CW516:$FS516,"&gt;0")</f>
      </c>
      <c r="CN516"/>
      <c r="CO516" s="62"/>
      <c r="CP516" s="65" t="str">
        <f>IF(SUM($CK516)=0,"",IF(OR(SUM($CK516)=SUM($CL516),AND(SUM($CK516)=ROUND(SUM($G516)*(1-SUM($I516)),0),SUM($CQ516)=0)),SUM($CK516),IF(UPPER($CN516)="MAX",$CL516,IF(UPPER($CN516)="CUSTOM",MIN(MAX(ROUND($CK516+$G516*($CO516),0),$CL516),$CK516),$CK516))))</f>
      </c>
      <c r="CQ516" s="65" t="str">
        <f>ROUND(SUMIFS($CW516:$FS516,$CW$14:$FS$14,"*TA*"),0)</f>
      </c>
      <c r="CR516" s="65" t="str">
        <f>MIN_TA</f>
      </c>
      <c r="CS516" s="65" t="str">
        <f>COUNTIFS($CW$14:$FS$14,"*TA*",$CW516:$FS516,"&gt;0")</f>
      </c>
      <c r="CT516"/>
      <c r="CU516" s="62"/>
      <c r="CV516" s="65" t="str">
        <f>IF(SUM($CQ516)=0,"",IF(OR(SUM($CQ516)=SUM($CR516),AND(SUM($CQ516)=ROUND(SUM($G516)*(1-SUM($I516)),0),SUM($CK516)=0)),SUM($CQ516),IF(UPPER($CT516)="MAX",$CR516,IF(UPPER($CT516)="CUSTOM",MIN(MAX(ROUND($CQ516+$G516*($CU516),0),$CR516),$CQ516),$CQ516))))</f>
      </c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</row>
    <row r="517">
      <c r="A517" t="s">
        <v>157</v>
      </c>
      <c r="B517" t="s">
        <v>106</v>
      </c>
      <c r="C517" t="s">
        <v>138</v>
      </c>
      <c r="D517" t="s">
        <v>99</v>
      </c>
      <c r="E517"/>
      <c r="F517" t="str">
        <f>$A517&amp;IF($C517&lt;&gt;"","|"&amp;$C517,"")&amp;IF($D517&lt;&gt;"","|"&amp;$D517,"")&amp;IF($E517&lt;&gt;"","|"&amp;$E517,"")</f>
      </c>
      <c r="G517" s="65" t="n">
        <v>18</v>
      </c>
      <c r="H517" s="65" t="str">
        <f>SUM($CJ517,$CW517)</f>
      </c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 t="n">
        <v>1</v>
      </c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5" t="str">
        <f>ROUND(SUM($CP517,$CV517),0)</f>
      </c>
      <c r="CG517" s="65" t="str">
        <f>ROUND(MAX($CP517,$CV517),0)</f>
      </c>
      <c r="CH517"/>
      <c r="CI517" s="62"/>
      <c r="CJ517" s="65" t="str">
        <f>IF(SUM($CF517)=0,"",IF(SUM($CF517)=SUM($CG517),SUM($CF517),IF(UPPER($CH517)="MAX",$CG517,IF(UPPER($CH517)="CUSTOM",MIN(MAX(ROUND($CF517+$G517*($CI517),0),$CG517),$CF517),$CF517))))</f>
      </c>
      <c r="CK517" s="65" t="str">
        <f>ROUND(SUMIFS($CW517:$FS517,$CW$14:$FS$14,"*DSD*"),0)</f>
      </c>
      <c r="CL517" s="65" t="str">
        <f>MIN_DSD</f>
      </c>
      <c r="CM517" s="65" t="str">
        <f>COUNTIFS($CW$14:$FS$14,"*DSD*",$CW517:$FS517,"&gt;0")</f>
      </c>
      <c r="CN517"/>
      <c r="CO517" s="62"/>
      <c r="CP517" s="65" t="str">
        <f>IF(SUM($CK517)=0,"",IF(OR(SUM($CK517)=SUM($CL517),AND(SUM($CK517)=ROUND(SUM($G517)*(1-SUM($I517)),0),SUM($CQ517)=0)),SUM($CK517),IF(UPPER($CN517)="MAX",$CL517,IF(UPPER($CN517)="CUSTOM",MIN(MAX(ROUND($CK517+$G517*($CO517),0),$CL517),$CK517),$CK517))))</f>
      </c>
      <c r="CQ517" s="65" t="str">
        <f>ROUND(SUMIFS($CW517:$FS517,$CW$14:$FS$14,"*TA*"),0)</f>
      </c>
      <c r="CR517" s="65" t="str">
        <f>MIN_TA</f>
      </c>
      <c r="CS517" s="65" t="str">
        <f>COUNTIFS($CW$14:$FS$14,"*TA*",$CW517:$FS517,"&gt;0")</f>
      </c>
      <c r="CT517"/>
      <c r="CU517" s="62"/>
      <c r="CV517" s="65" t="str">
        <f>IF(SUM($CQ517)=0,"",IF(OR(SUM($CQ517)=SUM($CR517),AND(SUM($CQ517)=ROUND(SUM($G517)*(1-SUM($I517)),0),SUM($CK517)=0)),SUM($CQ517),IF(UPPER($CT517)="MAX",$CR517,IF(UPPER($CT517)="CUSTOM",MIN(MAX(ROUND($CQ517+$G517*($CU517),0),$CR517),$CQ517),$CQ517))))</f>
      </c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</row>
    <row r="518">
      <c r="A518" t="s">
        <v>157</v>
      </c>
      <c r="B518" t="s">
        <v>106</v>
      </c>
      <c r="C518" t="s">
        <v>138</v>
      </c>
      <c r="D518" t="s">
        <v>100</v>
      </c>
      <c r="E518"/>
      <c r="F518" t="str">
        <f>$A518&amp;IF($C518&lt;&gt;"","|"&amp;$C518,"")&amp;IF($D518&lt;&gt;"","|"&amp;$D518,"")&amp;IF($E518&lt;&gt;"","|"&amp;$E518,"")</f>
      </c>
      <c r="G518" s="65" t="n">
        <v>3</v>
      </c>
      <c r="H518" s="65" t="str">
        <f>SUM($CJ518,$CW518)</f>
      </c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 t="n">
        <v>1</v>
      </c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5" t="str">
        <f>ROUND(SUM($CP518,$CV518),0)</f>
      </c>
      <c r="CG518" s="65" t="str">
        <f>ROUND(MAX($CP518,$CV518),0)</f>
      </c>
      <c r="CH518"/>
      <c r="CI518" s="62"/>
      <c r="CJ518" s="65" t="str">
        <f>IF(SUM($CF518)=0,"",IF(SUM($CF518)=SUM($CG518),SUM($CF518),IF(UPPER($CH518)="MAX",$CG518,IF(UPPER($CH518)="CUSTOM",MIN(MAX(ROUND($CF518+$G518*($CI518),0),$CG518),$CF518),$CF518))))</f>
      </c>
      <c r="CK518" s="65" t="str">
        <f>ROUND(SUMIFS($CW518:$FS518,$CW$14:$FS$14,"*DSD*"),0)</f>
      </c>
      <c r="CL518" s="65" t="str">
        <f>MIN_DSD</f>
      </c>
      <c r="CM518" s="65" t="str">
        <f>COUNTIFS($CW$14:$FS$14,"*DSD*",$CW518:$FS518,"&gt;0")</f>
      </c>
      <c r="CN518"/>
      <c r="CO518" s="62"/>
      <c r="CP518" s="65" t="str">
        <f>IF(SUM($CK518)=0,"",IF(OR(SUM($CK518)=SUM($CL518),AND(SUM($CK518)=ROUND(SUM($G518)*(1-SUM($I518)),0),SUM($CQ518)=0)),SUM($CK518),IF(UPPER($CN518)="MAX",$CL518,IF(UPPER($CN518)="CUSTOM",MIN(MAX(ROUND($CK518+$G518*($CO518),0),$CL518),$CK518),$CK518))))</f>
      </c>
      <c r="CQ518" s="65" t="str">
        <f>ROUND(SUMIFS($CW518:$FS518,$CW$14:$FS$14,"*TA*"),0)</f>
      </c>
      <c r="CR518" s="65" t="str">
        <f>MIN_TA</f>
      </c>
      <c r="CS518" s="65" t="str">
        <f>COUNTIFS($CW$14:$FS$14,"*TA*",$CW518:$FS518,"&gt;0")</f>
      </c>
      <c r="CT518"/>
      <c r="CU518" s="62"/>
      <c r="CV518" s="65" t="str">
        <f>IF(SUM($CQ518)=0,"",IF(OR(SUM($CQ518)=SUM($CR518),AND(SUM($CQ518)=ROUND(SUM($G518)*(1-SUM($I518)),0),SUM($CK518)=0)),SUM($CQ518),IF(UPPER($CT518)="MAX",$CR518,IF(UPPER($CT518)="CUSTOM",MIN(MAX(ROUND($CQ518+$G518*($CU518),0),$CR518),$CQ518),$CQ518))))</f>
      </c>
      <c r="CW518" s="65"/>
      <c r="CX518" s="65"/>
      <c r="CY518" s="65"/>
      <c r="CZ518" s="65"/>
      <c r="DA518" s="65"/>
      <c r="DB518" s="65"/>
      <c r="DC518" s="65"/>
      <c r="DD518" s="65"/>
      <c r="DE518" s="65"/>
      <c r="DF518" s="65"/>
      <c r="DG518" s="65"/>
      <c r="DH518" s="65"/>
      <c r="DI518" s="65"/>
      <c r="DJ518" s="65"/>
      <c r="DK518" s="65"/>
      <c r="DL518" s="65"/>
      <c r="DM518" s="65"/>
      <c r="DN518" s="65"/>
      <c r="DO518" s="65"/>
      <c r="DP518" s="65"/>
      <c r="DQ518" s="65"/>
      <c r="DR518" s="65"/>
      <c r="DS518" s="65"/>
      <c r="DT518" s="65"/>
      <c r="DU518" s="65"/>
      <c r="DV518" s="65"/>
      <c r="DW518" s="65"/>
      <c r="DX518" s="65"/>
      <c r="DY518" s="65"/>
      <c r="DZ518" s="65"/>
      <c r="EA518" s="65"/>
      <c r="EB518" s="65"/>
      <c r="EC518" s="65"/>
      <c r="ED518" s="65"/>
      <c r="EE518" s="65"/>
      <c r="EF518" s="65"/>
      <c r="EG518" s="65"/>
      <c r="EH518" s="65"/>
      <c r="EI518" s="65"/>
      <c r="EJ518" s="65"/>
      <c r="EK518" s="65"/>
      <c r="EL518" s="65"/>
      <c r="EM518" s="65"/>
      <c r="EN518" s="65"/>
      <c r="EO518" s="65"/>
      <c r="EP518" s="65"/>
      <c r="EQ518" s="65"/>
      <c r="ER518" s="65"/>
      <c r="ES518" s="65"/>
      <c r="ET518" s="65"/>
      <c r="EU518" s="65"/>
      <c r="EV518" s="65"/>
      <c r="EW518" s="65"/>
      <c r="EX518" s="65"/>
      <c r="EY518" s="65"/>
      <c r="EZ518" s="65"/>
      <c r="FA518" s="65"/>
      <c r="FB518" s="65"/>
      <c r="FC518" s="65"/>
      <c r="FD518" s="65"/>
      <c r="FE518" s="65"/>
      <c r="FF518" s="65"/>
      <c r="FG518" s="65"/>
      <c r="FH518" s="65"/>
      <c r="FI518" s="65"/>
      <c r="FJ518" s="65"/>
      <c r="FK518" s="65"/>
      <c r="FL518" s="65"/>
      <c r="FM518" s="65"/>
      <c r="FN518" s="65"/>
      <c r="FO518" s="65"/>
      <c r="FP518" s="65"/>
      <c r="FQ518" s="65"/>
      <c r="FR518" s="65"/>
      <c r="FS518" s="65"/>
    </row>
    <row r="519">
      <c r="A519" t="s">
        <v>157</v>
      </c>
      <c r="B519" t="s">
        <v>106</v>
      </c>
      <c r="C519" t="s">
        <v>103</v>
      </c>
      <c r="D519" t="s">
        <v>99</v>
      </c>
      <c r="E519"/>
      <c r="F519" t="str">
        <f>$A519&amp;IF($C519&lt;&gt;"","|"&amp;$C519,"")&amp;IF($D519&lt;&gt;"","|"&amp;$D519,"")&amp;IF($E519&lt;&gt;"","|"&amp;$E519,"")</f>
      </c>
      <c r="G519" s="65" t="n">
        <v>193</v>
      </c>
      <c r="H519" s="65" t="str">
        <f>SUM($CJ519,$CW519)</f>
      </c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 t="n">
        <v>1</v>
      </c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5" t="str">
        <f>ROUND(SUM($CP519,$CV519),0)</f>
      </c>
      <c r="CG519" s="65" t="str">
        <f>ROUND(MAX($CP519,$CV519),0)</f>
      </c>
      <c r="CH519"/>
      <c r="CI519" s="62"/>
      <c r="CJ519" s="65" t="str">
        <f>IF(SUM($CF519)=0,"",IF(SUM($CF519)=SUM($CG519),SUM($CF519),IF(UPPER($CH519)="MAX",$CG519,IF(UPPER($CH519)="CUSTOM",MIN(MAX(ROUND($CF519+$G519*($CI519),0),$CG519),$CF519),$CF519))))</f>
      </c>
      <c r="CK519" s="65" t="str">
        <f>ROUND(SUMIFS($CW519:$FS519,$CW$14:$FS$14,"*DSD*"),0)</f>
      </c>
      <c r="CL519" s="65" t="str">
        <f>MIN_DSD</f>
      </c>
      <c r="CM519" s="65" t="str">
        <f>COUNTIFS($CW$14:$FS$14,"*DSD*",$CW519:$FS519,"&gt;0")</f>
      </c>
      <c r="CN519"/>
      <c r="CO519" s="62"/>
      <c r="CP519" s="65" t="str">
        <f>IF(SUM($CK519)=0,"",IF(OR(SUM($CK519)=SUM($CL519),AND(SUM($CK519)=ROUND(SUM($G519)*(1-SUM($I519)),0),SUM($CQ519)=0)),SUM($CK519),IF(UPPER($CN519)="MAX",$CL519,IF(UPPER($CN519)="CUSTOM",MIN(MAX(ROUND($CK519+$G519*($CO519),0),$CL519),$CK519),$CK519))))</f>
      </c>
      <c r="CQ519" s="65" t="str">
        <f>ROUND(SUMIFS($CW519:$FS519,$CW$14:$FS$14,"*TA*"),0)</f>
      </c>
      <c r="CR519" s="65" t="str">
        <f>MIN_TA</f>
      </c>
      <c r="CS519" s="65" t="str">
        <f>COUNTIFS($CW$14:$FS$14,"*TA*",$CW519:$FS519,"&gt;0")</f>
      </c>
      <c r="CT519"/>
      <c r="CU519" s="62"/>
      <c r="CV519" s="65" t="str">
        <f>IF(SUM($CQ519)=0,"",IF(OR(SUM($CQ519)=SUM($CR519),AND(SUM($CQ519)=ROUND(SUM($G519)*(1-SUM($I519)),0),SUM($CK519)=0)),SUM($CQ519),IF(UPPER($CT519)="MAX",$CR519,IF(UPPER($CT519)="CUSTOM",MIN(MAX(ROUND($CQ519+$G519*($CU519),0),$CR519),$CQ519),$CQ519))))</f>
      </c>
      <c r="CW519" s="65"/>
      <c r="CX519" s="65"/>
      <c r="CY519" s="65"/>
      <c r="CZ519" s="65"/>
      <c r="DA519" s="65"/>
      <c r="DB519" s="65"/>
      <c r="DC519" s="65"/>
      <c r="DD519" s="65"/>
      <c r="DE519" s="65"/>
      <c r="DF519" s="65"/>
      <c r="DG519" s="65"/>
      <c r="DH519" s="65"/>
      <c r="DI519" s="65"/>
      <c r="DJ519" s="65"/>
      <c r="DK519" s="65"/>
      <c r="DL519" s="65"/>
      <c r="DM519" s="65"/>
      <c r="DN519" s="65"/>
      <c r="DO519" s="65"/>
      <c r="DP519" s="65"/>
      <c r="DQ519" s="65"/>
      <c r="DR519" s="65"/>
      <c r="DS519" s="65"/>
      <c r="DT519" s="65"/>
      <c r="DU519" s="65"/>
      <c r="DV519" s="65"/>
      <c r="DW519" s="65"/>
      <c r="DX519" s="65"/>
      <c r="DY519" s="65"/>
      <c r="DZ519" s="65"/>
      <c r="EA519" s="65"/>
      <c r="EB519" s="65"/>
      <c r="EC519" s="65"/>
      <c r="ED519" s="65"/>
      <c r="EE519" s="65"/>
      <c r="EF519" s="65"/>
      <c r="EG519" s="65"/>
      <c r="EH519" s="65"/>
      <c r="EI519" s="65"/>
      <c r="EJ519" s="65"/>
      <c r="EK519" s="65"/>
      <c r="EL519" s="65"/>
      <c r="EM519" s="65"/>
      <c r="EN519" s="65"/>
      <c r="EO519" s="65"/>
      <c r="EP519" s="65"/>
      <c r="EQ519" s="65"/>
      <c r="ER519" s="65"/>
      <c r="ES519" s="65"/>
      <c r="ET519" s="65"/>
      <c r="EU519" s="65"/>
      <c r="EV519" s="65"/>
      <c r="EW519" s="65"/>
      <c r="EX519" s="65"/>
      <c r="EY519" s="65"/>
      <c r="EZ519" s="65"/>
      <c r="FA519" s="65"/>
      <c r="FB519" s="65"/>
      <c r="FC519" s="65"/>
      <c r="FD519" s="65"/>
      <c r="FE519" s="65"/>
      <c r="FF519" s="65"/>
      <c r="FG519" s="65"/>
      <c r="FH519" s="65"/>
      <c r="FI519" s="65"/>
      <c r="FJ519" s="65"/>
      <c r="FK519" s="65"/>
      <c r="FL519" s="65"/>
      <c r="FM519" s="65"/>
      <c r="FN519" s="65"/>
      <c r="FO519" s="65"/>
      <c r="FP519" s="65"/>
      <c r="FQ519" s="65"/>
      <c r="FR519" s="65"/>
      <c r="FS519" s="65"/>
    </row>
    <row r="520">
      <c r="A520" t="s">
        <v>157</v>
      </c>
      <c r="B520" t="s">
        <v>106</v>
      </c>
      <c r="C520" t="s">
        <v>103</v>
      </c>
      <c r="D520" t="s">
        <v>100</v>
      </c>
      <c r="E520"/>
      <c r="F520" t="str">
        <f>$A520&amp;IF($C520&lt;&gt;"","|"&amp;$C520,"")&amp;IF($D520&lt;&gt;"","|"&amp;$D520,"")&amp;IF($E520&lt;&gt;"","|"&amp;$E520,"")</f>
      </c>
      <c r="G520" s="65" t="n">
        <v>177</v>
      </c>
      <c r="H520" s="65" t="str">
        <f>SUM($CJ520,$CW520)</f>
      </c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 t="n">
        <v>1</v>
      </c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5" t="str">
        <f>ROUND(SUM($CP520,$CV520),0)</f>
      </c>
      <c r="CG520" s="65" t="str">
        <f>ROUND(MAX($CP520,$CV520),0)</f>
      </c>
      <c r="CH520"/>
      <c r="CI520" s="62"/>
      <c r="CJ520" s="65" t="str">
        <f>IF(SUM($CF520)=0,"",IF(SUM($CF520)=SUM($CG520),SUM($CF520),IF(UPPER($CH520)="MAX",$CG520,IF(UPPER($CH520)="CUSTOM",MIN(MAX(ROUND($CF520+$G520*($CI520),0),$CG520),$CF520),$CF520))))</f>
      </c>
      <c r="CK520" s="65" t="str">
        <f>ROUND(SUMIFS($CW520:$FS520,$CW$14:$FS$14,"*DSD*"),0)</f>
      </c>
      <c r="CL520" s="65" t="str">
        <f>MIN_DSD</f>
      </c>
      <c r="CM520" s="65" t="str">
        <f>COUNTIFS($CW$14:$FS$14,"*DSD*",$CW520:$FS520,"&gt;0")</f>
      </c>
      <c r="CN520"/>
      <c r="CO520" s="62"/>
      <c r="CP520" s="65" t="str">
        <f>IF(SUM($CK520)=0,"",IF(OR(SUM($CK520)=SUM($CL520),AND(SUM($CK520)=ROUND(SUM($G520)*(1-SUM($I520)),0),SUM($CQ520)=0)),SUM($CK520),IF(UPPER($CN520)="MAX",$CL520,IF(UPPER($CN520)="CUSTOM",MIN(MAX(ROUND($CK520+$G520*($CO520),0),$CL520),$CK520),$CK520))))</f>
      </c>
      <c r="CQ520" s="65" t="str">
        <f>ROUND(SUMIFS($CW520:$FS520,$CW$14:$FS$14,"*TA*"),0)</f>
      </c>
      <c r="CR520" s="65" t="str">
        <f>MIN_TA</f>
      </c>
      <c r="CS520" s="65" t="str">
        <f>COUNTIFS($CW$14:$FS$14,"*TA*",$CW520:$FS520,"&gt;0")</f>
      </c>
      <c r="CT520"/>
      <c r="CU520" s="62"/>
      <c r="CV520" s="65" t="str">
        <f>IF(SUM($CQ520)=0,"",IF(OR(SUM($CQ520)=SUM($CR520),AND(SUM($CQ520)=ROUND(SUM($G520)*(1-SUM($I520)),0),SUM($CK520)=0)),SUM($CQ520),IF(UPPER($CT520)="MAX",$CR520,IF(UPPER($CT520)="CUSTOM",MIN(MAX(ROUND($CQ520+$G520*($CU520),0),$CR520),$CQ520),$CQ520))))</f>
      </c>
      <c r="CW520" s="65"/>
      <c r="CX520" s="65"/>
      <c r="CY520" s="65"/>
      <c r="CZ520" s="65"/>
      <c r="DA520" s="65"/>
      <c r="DB520" s="65"/>
      <c r="DC520" s="65"/>
      <c r="DD520" s="65"/>
      <c r="DE520" s="65"/>
      <c r="DF520" s="65"/>
      <c r="DG520" s="65"/>
      <c r="DH520" s="65"/>
      <c r="DI520" s="65"/>
      <c r="DJ520" s="65"/>
      <c r="DK520" s="65"/>
      <c r="DL520" s="65"/>
      <c r="DM520" s="65"/>
      <c r="DN520" s="65"/>
      <c r="DO520" s="65"/>
      <c r="DP520" s="65"/>
      <c r="DQ520" s="65"/>
      <c r="DR520" s="65"/>
      <c r="DS520" s="65"/>
      <c r="DT520" s="65"/>
      <c r="DU520" s="65"/>
      <c r="DV520" s="65"/>
      <c r="DW520" s="65"/>
      <c r="DX520" s="65"/>
      <c r="DY520" s="65"/>
      <c r="DZ520" s="65"/>
      <c r="EA520" s="65"/>
      <c r="EB520" s="65"/>
      <c r="EC520" s="65"/>
      <c r="ED520" s="65"/>
      <c r="EE520" s="65"/>
      <c r="EF520" s="65"/>
      <c r="EG520" s="65"/>
      <c r="EH520" s="65"/>
      <c r="EI520" s="65"/>
      <c r="EJ520" s="65"/>
      <c r="EK520" s="65"/>
      <c r="EL520" s="65"/>
      <c r="EM520" s="65"/>
      <c r="EN520" s="65"/>
      <c r="EO520" s="65"/>
      <c r="EP520" s="65"/>
      <c r="EQ520" s="65"/>
      <c r="ER520" s="65"/>
      <c r="ES520" s="65"/>
      <c r="ET520" s="65"/>
      <c r="EU520" s="65"/>
      <c r="EV520" s="65"/>
      <c r="EW520" s="65"/>
      <c r="EX520" s="65"/>
      <c r="EY520" s="65"/>
      <c r="EZ520" s="65"/>
      <c r="FA520" s="65"/>
      <c r="FB520" s="65"/>
      <c r="FC520" s="65"/>
      <c r="FD520" s="65"/>
      <c r="FE520" s="65"/>
      <c r="FF520" s="65"/>
      <c r="FG520" s="65"/>
      <c r="FH520" s="65"/>
      <c r="FI520" s="65"/>
      <c r="FJ520" s="65"/>
      <c r="FK520" s="65"/>
      <c r="FL520" s="65"/>
      <c r="FM520" s="65"/>
      <c r="FN520" s="65"/>
      <c r="FO520" s="65"/>
      <c r="FP520" s="65"/>
      <c r="FQ520" s="65"/>
      <c r="FR520" s="65"/>
      <c r="FS520" s="65"/>
    </row>
    <row r="521">
      <c r="A521" t="s">
        <v>157</v>
      </c>
      <c r="B521" t="s">
        <v>106</v>
      </c>
      <c r="C521" t="s">
        <v>139</v>
      </c>
      <c r="D521" t="s">
        <v>99</v>
      </c>
      <c r="E521"/>
      <c r="F521" t="str">
        <f>$A521&amp;IF($C521&lt;&gt;"","|"&amp;$C521,"")&amp;IF($D521&lt;&gt;"","|"&amp;$D521,"")&amp;IF($E521&lt;&gt;"","|"&amp;$E521,"")</f>
      </c>
      <c r="G521" s="65" t="n">
        <v>9</v>
      </c>
      <c r="H521" s="65" t="str">
        <f>SUM($CJ521,$CW521)</f>
      </c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 t="n">
        <v>1</v>
      </c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5" t="str">
        <f>ROUND(SUM($CP521,$CV521),0)</f>
      </c>
      <c r="CG521" s="65" t="str">
        <f>ROUND(MAX($CP521,$CV521),0)</f>
      </c>
      <c r="CH521"/>
      <c r="CI521" s="62"/>
      <c r="CJ521" s="65" t="str">
        <f>IF(SUM($CF521)=0,"",IF(SUM($CF521)=SUM($CG521),SUM($CF521),IF(UPPER($CH521)="MAX",$CG521,IF(UPPER($CH521)="CUSTOM",MIN(MAX(ROUND($CF521+$G521*($CI521),0),$CG521),$CF521),$CF521))))</f>
      </c>
      <c r="CK521" s="65" t="str">
        <f>ROUND(SUMIFS($CW521:$FS521,$CW$14:$FS$14,"*DSD*"),0)</f>
      </c>
      <c r="CL521" s="65" t="str">
        <f>MIN_DSD</f>
      </c>
      <c r="CM521" s="65" t="str">
        <f>COUNTIFS($CW$14:$FS$14,"*DSD*",$CW521:$FS521,"&gt;0")</f>
      </c>
      <c r="CN521"/>
      <c r="CO521" s="62"/>
      <c r="CP521" s="65" t="str">
        <f>IF(SUM($CK521)=0,"",IF(OR(SUM($CK521)=SUM($CL521),AND(SUM($CK521)=ROUND(SUM($G521)*(1-SUM($I521)),0),SUM($CQ521)=0)),SUM($CK521),IF(UPPER($CN521)="MAX",$CL521,IF(UPPER($CN521)="CUSTOM",MIN(MAX(ROUND($CK521+$G521*($CO521),0),$CL521),$CK521),$CK521))))</f>
      </c>
      <c r="CQ521" s="65" t="str">
        <f>ROUND(SUMIFS($CW521:$FS521,$CW$14:$FS$14,"*TA*"),0)</f>
      </c>
      <c r="CR521" s="65" t="str">
        <f>MIN_TA</f>
      </c>
      <c r="CS521" s="65" t="str">
        <f>COUNTIFS($CW$14:$FS$14,"*TA*",$CW521:$FS521,"&gt;0")</f>
      </c>
      <c r="CT521"/>
      <c r="CU521" s="62"/>
      <c r="CV521" s="65" t="str">
        <f>IF(SUM($CQ521)=0,"",IF(OR(SUM($CQ521)=SUM($CR521),AND(SUM($CQ521)=ROUND(SUM($G521)*(1-SUM($I521)),0),SUM($CK521)=0)),SUM($CQ521),IF(UPPER($CT521)="MAX",$CR521,IF(UPPER($CT521)="CUSTOM",MIN(MAX(ROUND($CQ521+$G521*($CU521),0),$CR521),$CQ521),$CQ521))))</f>
      </c>
      <c r="CW521" s="65"/>
      <c r="CX521" s="65"/>
      <c r="CY521" s="65"/>
      <c r="CZ521" s="65"/>
      <c r="DA521" s="65"/>
      <c r="DB521" s="65"/>
      <c r="DC521" s="65"/>
      <c r="DD521" s="65"/>
      <c r="DE521" s="65"/>
      <c r="DF521" s="65"/>
      <c r="DG521" s="65"/>
      <c r="DH521" s="65"/>
      <c r="DI521" s="65"/>
      <c r="DJ521" s="65"/>
      <c r="DK521" s="65"/>
      <c r="DL521" s="65"/>
      <c r="DM521" s="65"/>
      <c r="DN521" s="65"/>
      <c r="DO521" s="65"/>
      <c r="DP521" s="65"/>
      <c r="DQ521" s="65"/>
      <c r="DR521" s="65"/>
      <c r="DS521" s="65"/>
      <c r="DT521" s="65"/>
      <c r="DU521" s="65"/>
      <c r="DV521" s="65"/>
      <c r="DW521" s="65"/>
      <c r="DX521" s="65"/>
      <c r="DY521" s="65"/>
      <c r="DZ521" s="65"/>
      <c r="EA521" s="65"/>
      <c r="EB521" s="65"/>
      <c r="EC521" s="65"/>
      <c r="ED521" s="65"/>
      <c r="EE521" s="65"/>
      <c r="EF521" s="65"/>
      <c r="EG521" s="65"/>
      <c r="EH521" s="65"/>
      <c r="EI521" s="65"/>
      <c r="EJ521" s="65"/>
      <c r="EK521" s="65"/>
      <c r="EL521" s="65"/>
      <c r="EM521" s="65"/>
      <c r="EN521" s="65"/>
      <c r="EO521" s="65"/>
      <c r="EP521" s="65"/>
      <c r="EQ521" s="65"/>
      <c r="ER521" s="65"/>
      <c r="ES521" s="65"/>
      <c r="ET521" s="65"/>
      <c r="EU521" s="65"/>
      <c r="EV521" s="65"/>
      <c r="EW521" s="65"/>
      <c r="EX521" s="65"/>
      <c r="EY521" s="65"/>
      <c r="EZ521" s="65"/>
      <c r="FA521" s="65"/>
      <c r="FB521" s="65"/>
      <c r="FC521" s="65"/>
      <c r="FD521" s="65"/>
      <c r="FE521" s="65"/>
      <c r="FF521" s="65"/>
      <c r="FG521" s="65"/>
      <c r="FH521" s="65"/>
      <c r="FI521" s="65"/>
      <c r="FJ521" s="65"/>
      <c r="FK521" s="65"/>
      <c r="FL521" s="65"/>
      <c r="FM521" s="65"/>
      <c r="FN521" s="65"/>
      <c r="FO521" s="65"/>
      <c r="FP521" s="65"/>
      <c r="FQ521" s="65"/>
      <c r="FR521" s="65"/>
      <c r="FS521" s="65"/>
    </row>
    <row r="522">
      <c r="A522" t="s">
        <v>157</v>
      </c>
      <c r="B522" t="s">
        <v>106</v>
      </c>
      <c r="C522" t="s">
        <v>139</v>
      </c>
      <c r="D522" t="s">
        <v>100</v>
      </c>
      <c r="E522"/>
      <c r="F522" t="str">
        <f>$A522&amp;IF($C522&lt;&gt;"","|"&amp;$C522,"")&amp;IF($D522&lt;&gt;"","|"&amp;$D522,"")&amp;IF($E522&lt;&gt;"","|"&amp;$E522,"")</f>
      </c>
      <c r="G522" s="65" t="n">
        <v>9</v>
      </c>
      <c r="H522" s="65" t="str">
        <f>SUM($CJ522,$CW522)</f>
      </c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 t="n">
        <v>1</v>
      </c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5" t="str">
        <f>ROUND(SUM($CP522,$CV522),0)</f>
      </c>
      <c r="CG522" s="65" t="str">
        <f>ROUND(MAX($CP522,$CV522),0)</f>
      </c>
      <c r="CH522"/>
      <c r="CI522" s="62"/>
      <c r="CJ522" s="65" t="str">
        <f>IF(SUM($CF522)=0,"",IF(SUM($CF522)=SUM($CG522),SUM($CF522),IF(UPPER($CH522)="MAX",$CG522,IF(UPPER($CH522)="CUSTOM",MIN(MAX(ROUND($CF522+$G522*($CI522),0),$CG522),$CF522),$CF522))))</f>
      </c>
      <c r="CK522" s="65" t="str">
        <f>ROUND(SUMIFS($CW522:$FS522,$CW$14:$FS$14,"*DSD*"),0)</f>
      </c>
      <c r="CL522" s="65" t="str">
        <f>MIN_DSD</f>
      </c>
      <c r="CM522" s="65" t="str">
        <f>COUNTIFS($CW$14:$FS$14,"*DSD*",$CW522:$FS522,"&gt;0")</f>
      </c>
      <c r="CN522"/>
      <c r="CO522" s="62"/>
      <c r="CP522" s="65" t="str">
        <f>IF(SUM($CK522)=0,"",IF(OR(SUM($CK522)=SUM($CL522),AND(SUM($CK522)=ROUND(SUM($G522)*(1-SUM($I522)),0),SUM($CQ522)=0)),SUM($CK522),IF(UPPER($CN522)="MAX",$CL522,IF(UPPER($CN522)="CUSTOM",MIN(MAX(ROUND($CK522+$G522*($CO522),0),$CL522),$CK522),$CK522))))</f>
      </c>
      <c r="CQ522" s="65" t="str">
        <f>ROUND(SUMIFS($CW522:$FS522,$CW$14:$FS$14,"*TA*"),0)</f>
      </c>
      <c r="CR522" s="65" t="str">
        <f>MIN_TA</f>
      </c>
      <c r="CS522" s="65" t="str">
        <f>COUNTIFS($CW$14:$FS$14,"*TA*",$CW522:$FS522,"&gt;0")</f>
      </c>
      <c r="CT522"/>
      <c r="CU522" s="62"/>
      <c r="CV522" s="65" t="str">
        <f>IF(SUM($CQ522)=0,"",IF(OR(SUM($CQ522)=SUM($CR522),AND(SUM($CQ522)=ROUND(SUM($G522)*(1-SUM($I522)),0),SUM($CK522)=0)),SUM($CQ522),IF(UPPER($CT522)="MAX",$CR522,IF(UPPER($CT522)="CUSTOM",MIN(MAX(ROUND($CQ522+$G522*($CU522),0),$CR522),$CQ522),$CQ522))))</f>
      </c>
      <c r="CW522" s="65"/>
      <c r="CX522" s="65"/>
      <c r="CY522" s="65"/>
      <c r="CZ522" s="65"/>
      <c r="DA522" s="65"/>
      <c r="DB522" s="65"/>
      <c r="DC522" s="65"/>
      <c r="DD522" s="65"/>
      <c r="DE522" s="65"/>
      <c r="DF522" s="65"/>
      <c r="DG522" s="65"/>
      <c r="DH522" s="65"/>
      <c r="DI522" s="65"/>
      <c r="DJ522" s="65"/>
      <c r="DK522" s="65"/>
      <c r="DL522" s="65"/>
      <c r="DM522" s="65"/>
      <c r="DN522" s="65"/>
      <c r="DO522" s="65"/>
      <c r="DP522" s="65"/>
      <c r="DQ522" s="65"/>
      <c r="DR522" s="65"/>
      <c r="DS522" s="65"/>
      <c r="DT522" s="65"/>
      <c r="DU522" s="65"/>
      <c r="DV522" s="65"/>
      <c r="DW522" s="65"/>
      <c r="DX522" s="65"/>
      <c r="DY522" s="65"/>
      <c r="DZ522" s="65"/>
      <c r="EA522" s="65"/>
      <c r="EB522" s="65"/>
      <c r="EC522" s="65"/>
      <c r="ED522" s="65"/>
      <c r="EE522" s="65"/>
      <c r="EF522" s="65"/>
      <c r="EG522" s="65"/>
      <c r="EH522" s="65"/>
      <c r="EI522" s="65"/>
      <c r="EJ522" s="65"/>
      <c r="EK522" s="65"/>
      <c r="EL522" s="65"/>
      <c r="EM522" s="65"/>
      <c r="EN522" s="65"/>
      <c r="EO522" s="65"/>
      <c r="EP522" s="65"/>
      <c r="EQ522" s="65"/>
      <c r="ER522" s="65"/>
      <c r="ES522" s="65"/>
      <c r="ET522" s="65"/>
      <c r="EU522" s="65"/>
      <c r="EV522" s="65"/>
      <c r="EW522" s="65"/>
      <c r="EX522" s="65"/>
      <c r="EY522" s="65"/>
      <c r="EZ522" s="65"/>
      <c r="FA522" s="65"/>
      <c r="FB522" s="65"/>
      <c r="FC522" s="65"/>
      <c r="FD522" s="65"/>
      <c r="FE522" s="65"/>
      <c r="FF522" s="65"/>
      <c r="FG522" s="65"/>
      <c r="FH522" s="65"/>
      <c r="FI522" s="65"/>
      <c r="FJ522" s="65"/>
      <c r="FK522" s="65"/>
      <c r="FL522" s="65"/>
      <c r="FM522" s="65"/>
      <c r="FN522" s="65"/>
      <c r="FO522" s="65"/>
      <c r="FP522" s="65"/>
      <c r="FQ522" s="65"/>
      <c r="FR522" s="65"/>
      <c r="FS522" s="65"/>
    </row>
    <row r="523">
      <c r="A523" t="s">
        <v>157</v>
      </c>
      <c r="B523" t="s">
        <v>106</v>
      </c>
      <c r="C523" t="s">
        <v>140</v>
      </c>
      <c r="D523" t="s">
        <v>99</v>
      </c>
      <c r="E523"/>
      <c r="F523" t="str">
        <f>$A523&amp;IF($C523&lt;&gt;"","|"&amp;$C523,"")&amp;IF($D523&lt;&gt;"","|"&amp;$D523,"")&amp;IF($E523&lt;&gt;"","|"&amp;$E523,"")</f>
      </c>
      <c r="G523" s="65" t="n">
        <v>199</v>
      </c>
      <c r="H523" s="65" t="str">
        <f>SUM($CJ523,$CW523)</f>
      </c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 t="n">
        <v>1</v>
      </c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5" t="str">
        <f>ROUND(SUM($CP523,$CV523),0)</f>
      </c>
      <c r="CG523" s="65" t="str">
        <f>ROUND(MAX($CP523,$CV523),0)</f>
      </c>
      <c r="CH523"/>
      <c r="CI523" s="62"/>
      <c r="CJ523" s="65" t="str">
        <f>IF(SUM($CF523)=0,"",IF(SUM($CF523)=SUM($CG523),SUM($CF523),IF(UPPER($CH523)="MAX",$CG523,IF(UPPER($CH523)="CUSTOM",MIN(MAX(ROUND($CF523+$G523*($CI523),0),$CG523),$CF523),$CF523))))</f>
      </c>
      <c r="CK523" s="65" t="str">
        <f>ROUND(SUMIFS($CW523:$FS523,$CW$14:$FS$14,"*DSD*"),0)</f>
      </c>
      <c r="CL523" s="65" t="str">
        <f>MIN_DSD</f>
      </c>
      <c r="CM523" s="65" t="str">
        <f>COUNTIFS($CW$14:$FS$14,"*DSD*",$CW523:$FS523,"&gt;0")</f>
      </c>
      <c r="CN523"/>
      <c r="CO523" s="62"/>
      <c r="CP523" s="65" t="str">
        <f>IF(SUM($CK523)=0,"",IF(OR(SUM($CK523)=SUM($CL523),AND(SUM($CK523)=ROUND(SUM($G523)*(1-SUM($I523)),0),SUM($CQ523)=0)),SUM($CK523),IF(UPPER($CN523)="MAX",$CL523,IF(UPPER($CN523)="CUSTOM",MIN(MAX(ROUND($CK523+$G523*($CO523),0),$CL523),$CK523),$CK523))))</f>
      </c>
      <c r="CQ523" s="65" t="str">
        <f>ROUND(SUMIFS($CW523:$FS523,$CW$14:$FS$14,"*TA*"),0)</f>
      </c>
      <c r="CR523" s="65" t="str">
        <f>MIN_TA</f>
      </c>
      <c r="CS523" s="65" t="str">
        <f>COUNTIFS($CW$14:$FS$14,"*TA*",$CW523:$FS523,"&gt;0")</f>
      </c>
      <c r="CT523"/>
      <c r="CU523" s="62"/>
      <c r="CV523" s="65" t="str">
        <f>IF(SUM($CQ523)=0,"",IF(OR(SUM($CQ523)=SUM($CR523),AND(SUM($CQ523)=ROUND(SUM($G523)*(1-SUM($I523)),0),SUM($CK523)=0)),SUM($CQ523),IF(UPPER($CT523)="MAX",$CR523,IF(UPPER($CT523)="CUSTOM",MIN(MAX(ROUND($CQ523+$G523*($CU523),0),$CR523),$CQ523),$CQ523))))</f>
      </c>
      <c r="CW523" s="65"/>
      <c r="CX523" s="65"/>
      <c r="CY523" s="65"/>
      <c r="CZ523" s="65"/>
      <c r="DA523" s="65"/>
      <c r="DB523" s="65"/>
      <c r="DC523" s="65"/>
      <c r="DD523" s="65"/>
      <c r="DE523" s="65"/>
      <c r="DF523" s="65"/>
      <c r="DG523" s="65"/>
      <c r="DH523" s="65"/>
      <c r="DI523" s="65"/>
      <c r="DJ523" s="65"/>
      <c r="DK523" s="65"/>
      <c r="DL523" s="65"/>
      <c r="DM523" s="65"/>
      <c r="DN523" s="65"/>
      <c r="DO523" s="65"/>
      <c r="DP523" s="65"/>
      <c r="DQ523" s="65"/>
      <c r="DR523" s="65"/>
      <c r="DS523" s="65"/>
      <c r="DT523" s="65"/>
      <c r="DU523" s="65"/>
      <c r="DV523" s="65"/>
      <c r="DW523" s="65"/>
      <c r="DX523" s="65"/>
      <c r="DY523" s="65"/>
      <c r="DZ523" s="65"/>
      <c r="EA523" s="65"/>
      <c r="EB523" s="65"/>
      <c r="EC523" s="65"/>
      <c r="ED523" s="65"/>
      <c r="EE523" s="65"/>
      <c r="EF523" s="65"/>
      <c r="EG523" s="65"/>
      <c r="EH523" s="65"/>
      <c r="EI523" s="65"/>
      <c r="EJ523" s="65"/>
      <c r="EK523" s="65"/>
      <c r="EL523" s="65"/>
      <c r="EM523" s="65"/>
      <c r="EN523" s="65"/>
      <c r="EO523" s="65"/>
      <c r="EP523" s="65"/>
      <c r="EQ523" s="65"/>
      <c r="ER523" s="65"/>
      <c r="ES523" s="65"/>
      <c r="ET523" s="65"/>
      <c r="EU523" s="65"/>
      <c r="EV523" s="65"/>
      <c r="EW523" s="65"/>
      <c r="EX523" s="65"/>
      <c r="EY523" s="65"/>
      <c r="EZ523" s="65"/>
      <c r="FA523" s="65"/>
      <c r="FB523" s="65"/>
      <c r="FC523" s="65"/>
      <c r="FD523" s="65"/>
      <c r="FE523" s="65"/>
      <c r="FF523" s="65"/>
      <c r="FG523" s="65"/>
      <c r="FH523" s="65"/>
      <c r="FI523" s="65"/>
      <c r="FJ523" s="65"/>
      <c r="FK523" s="65"/>
      <c r="FL523" s="65"/>
      <c r="FM523" s="65"/>
      <c r="FN523" s="65"/>
      <c r="FO523" s="65"/>
      <c r="FP523" s="65"/>
      <c r="FQ523" s="65"/>
      <c r="FR523" s="65"/>
      <c r="FS523" s="65"/>
    </row>
    <row r="524">
      <c r="A524" t="s">
        <v>157</v>
      </c>
      <c r="B524" t="s">
        <v>106</v>
      </c>
      <c r="C524" t="s">
        <v>140</v>
      </c>
      <c r="D524" t="s">
        <v>100</v>
      </c>
      <c r="E524"/>
      <c r="F524" t="str">
        <f>$A524&amp;IF($C524&lt;&gt;"","|"&amp;$C524,"")&amp;IF($D524&lt;&gt;"","|"&amp;$D524,"")&amp;IF($E524&lt;&gt;"","|"&amp;$E524,"")</f>
      </c>
      <c r="G524" s="65" t="n">
        <v>13</v>
      </c>
      <c r="H524" s="65" t="str">
        <f>SUM($CJ524,$CW524)</f>
      </c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 t="n">
        <v>1</v>
      </c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5" t="str">
        <f>ROUND(SUM($CP524,$CV524),0)</f>
      </c>
      <c r="CG524" s="65" t="str">
        <f>ROUND(MAX($CP524,$CV524),0)</f>
      </c>
      <c r="CH524"/>
      <c r="CI524" s="62"/>
      <c r="CJ524" s="65" t="str">
        <f>IF(SUM($CF524)=0,"",IF(SUM($CF524)=SUM($CG524),SUM($CF524),IF(UPPER($CH524)="MAX",$CG524,IF(UPPER($CH524)="CUSTOM",MIN(MAX(ROUND($CF524+$G524*($CI524),0),$CG524),$CF524),$CF524))))</f>
      </c>
      <c r="CK524" s="65" t="str">
        <f>ROUND(SUMIFS($CW524:$FS524,$CW$14:$FS$14,"*DSD*"),0)</f>
      </c>
      <c r="CL524" s="65" t="str">
        <f>MIN_DSD</f>
      </c>
      <c r="CM524" s="65" t="str">
        <f>COUNTIFS($CW$14:$FS$14,"*DSD*",$CW524:$FS524,"&gt;0")</f>
      </c>
      <c r="CN524"/>
      <c r="CO524" s="62"/>
      <c r="CP524" s="65" t="str">
        <f>IF(SUM($CK524)=0,"",IF(OR(SUM($CK524)=SUM($CL524),AND(SUM($CK524)=ROUND(SUM($G524)*(1-SUM($I524)),0),SUM($CQ524)=0)),SUM($CK524),IF(UPPER($CN524)="MAX",$CL524,IF(UPPER($CN524)="CUSTOM",MIN(MAX(ROUND($CK524+$G524*($CO524),0),$CL524),$CK524),$CK524))))</f>
      </c>
      <c r="CQ524" s="65" t="str">
        <f>ROUND(SUMIFS($CW524:$FS524,$CW$14:$FS$14,"*TA*"),0)</f>
      </c>
      <c r="CR524" s="65" t="str">
        <f>MIN_TA</f>
      </c>
      <c r="CS524" s="65" t="str">
        <f>COUNTIFS($CW$14:$FS$14,"*TA*",$CW524:$FS524,"&gt;0")</f>
      </c>
      <c r="CT524"/>
      <c r="CU524" s="62"/>
      <c r="CV524" s="65" t="str">
        <f>IF(SUM($CQ524)=0,"",IF(OR(SUM($CQ524)=SUM($CR524),AND(SUM($CQ524)=ROUND(SUM($G524)*(1-SUM($I524)),0),SUM($CK524)=0)),SUM($CQ524),IF(UPPER($CT524)="MAX",$CR524,IF(UPPER($CT524)="CUSTOM",MIN(MAX(ROUND($CQ524+$G524*($CU524),0),$CR524),$CQ524),$CQ524))))</f>
      </c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  <c r="DU524" s="65"/>
      <c r="DV524" s="65"/>
      <c r="DW524" s="65"/>
      <c r="DX524" s="65"/>
      <c r="DY524" s="65"/>
      <c r="DZ524" s="65"/>
      <c r="EA524" s="65"/>
      <c r="EB524" s="65"/>
      <c r="EC524" s="65"/>
      <c r="ED524" s="65"/>
      <c r="EE524" s="65"/>
      <c r="EF524" s="65"/>
      <c r="EG524" s="65"/>
      <c r="EH524" s="65"/>
      <c r="EI524" s="65"/>
      <c r="EJ524" s="65"/>
      <c r="EK524" s="65"/>
      <c r="EL524" s="65"/>
      <c r="EM524" s="65"/>
      <c r="EN524" s="65"/>
      <c r="EO524" s="65"/>
      <c r="EP524" s="65"/>
      <c r="EQ524" s="65"/>
      <c r="ER524" s="65"/>
      <c r="ES524" s="65"/>
      <c r="ET524" s="65"/>
      <c r="EU524" s="65"/>
      <c r="EV524" s="65"/>
      <c r="EW524" s="65"/>
      <c r="EX524" s="65"/>
      <c r="EY524" s="65"/>
      <c r="EZ524" s="65"/>
      <c r="FA524" s="65"/>
      <c r="FB524" s="65"/>
      <c r="FC524" s="65"/>
      <c r="FD524" s="65"/>
      <c r="FE524" s="65"/>
      <c r="FF524" s="65"/>
      <c r="FG524" s="65"/>
      <c r="FH524" s="65"/>
      <c r="FI524" s="65"/>
      <c r="FJ524" s="65"/>
      <c r="FK524" s="65"/>
      <c r="FL524" s="65"/>
      <c r="FM524" s="65"/>
      <c r="FN524" s="65"/>
      <c r="FO524" s="65"/>
      <c r="FP524" s="65"/>
      <c r="FQ524" s="65"/>
      <c r="FR524" s="65"/>
      <c r="FS524" s="65"/>
    </row>
    <row r="525">
      <c r="A525" t="s">
        <v>157</v>
      </c>
      <c r="B525" t="s">
        <v>106</v>
      </c>
      <c r="C525" t="s">
        <v>141</v>
      </c>
      <c r="D525" t="s">
        <v>100</v>
      </c>
      <c r="E525"/>
      <c r="F525" t="str">
        <f>$A525&amp;IF($C525&lt;&gt;"","|"&amp;$C525,"")&amp;IF($D525&lt;&gt;"","|"&amp;$D525,"")&amp;IF($E525&lt;&gt;"","|"&amp;$E525,"")</f>
      </c>
      <c r="G525" s="65" t="n">
        <v>1</v>
      </c>
      <c r="H525" s="65" t="str">
        <f>SUM($CJ525,$CW525)</f>
      </c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 t="n">
        <v>1</v>
      </c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5" t="str">
        <f>ROUND(SUM($CP525,$CV525),0)</f>
      </c>
      <c r="CG525" s="65" t="str">
        <f>ROUND(MAX($CP525,$CV525),0)</f>
      </c>
      <c r="CH525"/>
      <c r="CI525" s="62"/>
      <c r="CJ525" s="65" t="str">
        <f>IF(SUM($CF525)=0,"",IF(SUM($CF525)=SUM($CG525),SUM($CF525),IF(UPPER($CH525)="MAX",$CG525,IF(UPPER($CH525)="CUSTOM",MIN(MAX(ROUND($CF525+$G525*($CI525),0),$CG525),$CF525),$CF525))))</f>
      </c>
      <c r="CK525" s="65" t="str">
        <f>ROUND(SUMIFS($CW525:$FS525,$CW$14:$FS$14,"*DSD*"),0)</f>
      </c>
      <c r="CL525" s="65" t="str">
        <f>MIN_DSD</f>
      </c>
      <c r="CM525" s="65" t="str">
        <f>COUNTIFS($CW$14:$FS$14,"*DSD*",$CW525:$FS525,"&gt;0")</f>
      </c>
      <c r="CN525"/>
      <c r="CO525" s="62"/>
      <c r="CP525" s="65" t="str">
        <f>IF(SUM($CK525)=0,"",IF(OR(SUM($CK525)=SUM($CL525),AND(SUM($CK525)=ROUND(SUM($G525)*(1-SUM($I525)),0),SUM($CQ525)=0)),SUM($CK525),IF(UPPER($CN525)="MAX",$CL525,IF(UPPER($CN525)="CUSTOM",MIN(MAX(ROUND($CK525+$G525*($CO525),0),$CL525),$CK525),$CK525))))</f>
      </c>
      <c r="CQ525" s="65" t="str">
        <f>ROUND(SUMIFS($CW525:$FS525,$CW$14:$FS$14,"*TA*"),0)</f>
      </c>
      <c r="CR525" s="65" t="str">
        <f>MIN_TA</f>
      </c>
      <c r="CS525" s="65" t="str">
        <f>COUNTIFS($CW$14:$FS$14,"*TA*",$CW525:$FS525,"&gt;0")</f>
      </c>
      <c r="CT525"/>
      <c r="CU525" s="62"/>
      <c r="CV525" s="65" t="str">
        <f>IF(SUM($CQ525)=0,"",IF(OR(SUM($CQ525)=SUM($CR525),AND(SUM($CQ525)=ROUND(SUM($G525)*(1-SUM($I525)),0),SUM($CK525)=0)),SUM($CQ525),IF(UPPER($CT525)="MAX",$CR525,IF(UPPER($CT525)="CUSTOM",MIN(MAX(ROUND($CQ525+$G525*($CU525),0),$CR525),$CQ525),$CQ525))))</f>
      </c>
      <c r="CW525" s="65"/>
      <c r="CX525" s="65"/>
      <c r="CY525" s="65"/>
      <c r="CZ525" s="65"/>
      <c r="DA525" s="65"/>
      <c r="DB525" s="65"/>
      <c r="DC525" s="65"/>
      <c r="DD525" s="65"/>
      <c r="DE525" s="65"/>
      <c r="DF525" s="65"/>
      <c r="DG525" s="65"/>
      <c r="DH525" s="65"/>
      <c r="DI525" s="65"/>
      <c r="DJ525" s="65"/>
      <c r="DK525" s="65"/>
      <c r="DL525" s="65"/>
      <c r="DM525" s="65"/>
      <c r="DN525" s="65"/>
      <c r="DO525" s="65"/>
      <c r="DP525" s="65"/>
      <c r="DQ525" s="65"/>
      <c r="DR525" s="65"/>
      <c r="DS525" s="65"/>
      <c r="DT525" s="65"/>
      <c r="DU525" s="65"/>
      <c r="DV525" s="65"/>
      <c r="DW525" s="65"/>
      <c r="DX525" s="65"/>
      <c r="DY525" s="65"/>
      <c r="DZ525" s="65"/>
      <c r="EA525" s="65"/>
      <c r="EB525" s="65"/>
      <c r="EC525" s="65"/>
      <c r="ED525" s="65"/>
      <c r="EE525" s="65"/>
      <c r="EF525" s="65"/>
      <c r="EG525" s="65"/>
      <c r="EH525" s="65"/>
      <c r="EI525" s="65"/>
      <c r="EJ525" s="65"/>
      <c r="EK525" s="65"/>
      <c r="EL525" s="65"/>
      <c r="EM525" s="65"/>
      <c r="EN525" s="65"/>
      <c r="EO525" s="65"/>
      <c r="EP525" s="65"/>
      <c r="EQ525" s="65"/>
      <c r="ER525" s="65"/>
      <c r="ES525" s="65"/>
      <c r="ET525" s="65"/>
      <c r="EU525" s="65"/>
      <c r="EV525" s="65"/>
      <c r="EW525" s="65"/>
      <c r="EX525" s="65"/>
      <c r="EY525" s="65"/>
      <c r="EZ525" s="65"/>
      <c r="FA525" s="65"/>
      <c r="FB525" s="65"/>
      <c r="FC525" s="65"/>
      <c r="FD525" s="65"/>
      <c r="FE525" s="65"/>
      <c r="FF525" s="65"/>
      <c r="FG525" s="65"/>
      <c r="FH525" s="65"/>
      <c r="FI525" s="65"/>
      <c r="FJ525" s="65"/>
      <c r="FK525" s="65"/>
      <c r="FL525" s="65"/>
      <c r="FM525" s="65"/>
      <c r="FN525" s="65"/>
      <c r="FO525" s="65"/>
      <c r="FP525" s="65"/>
      <c r="FQ525" s="65"/>
      <c r="FR525" s="65"/>
      <c r="FS525" s="65"/>
    </row>
    <row r="526">
      <c r="A526" t="s">
        <v>157</v>
      </c>
      <c r="B526" t="s">
        <v>106</v>
      </c>
      <c r="C526" t="s">
        <v>123</v>
      </c>
      <c r="D526" t="s">
        <v>99</v>
      </c>
      <c r="E526"/>
      <c r="F526" t="str">
        <f>$A526&amp;IF($C526&lt;&gt;"","|"&amp;$C526,"")&amp;IF($D526&lt;&gt;"","|"&amp;$D526,"")&amp;IF($E526&lt;&gt;"","|"&amp;$E526,"")</f>
      </c>
      <c r="G526" s="65" t="n">
        <v>9</v>
      </c>
      <c r="H526" s="65" t="str">
        <f>SUM($CJ526,$CW526)</f>
      </c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 t="n">
        <v>1</v>
      </c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5" t="str">
        <f>ROUND(SUM($CP526,$CV526),0)</f>
      </c>
      <c r="CG526" s="65" t="str">
        <f>ROUND(MAX($CP526,$CV526),0)</f>
      </c>
      <c r="CH526"/>
      <c r="CI526" s="62"/>
      <c r="CJ526" s="65" t="str">
        <f>IF(SUM($CF526)=0,"",IF(SUM($CF526)=SUM($CG526),SUM($CF526),IF(UPPER($CH526)="MAX",$CG526,IF(UPPER($CH526)="CUSTOM",MIN(MAX(ROUND($CF526+$G526*($CI526),0),$CG526),$CF526),$CF526))))</f>
      </c>
      <c r="CK526" s="65" t="str">
        <f>ROUND(SUMIFS($CW526:$FS526,$CW$14:$FS$14,"*DSD*"),0)</f>
      </c>
      <c r="CL526" s="65" t="str">
        <f>MIN_DSD</f>
      </c>
      <c r="CM526" s="65" t="str">
        <f>COUNTIFS($CW$14:$FS$14,"*DSD*",$CW526:$FS526,"&gt;0")</f>
      </c>
      <c r="CN526"/>
      <c r="CO526" s="62"/>
      <c r="CP526" s="65" t="str">
        <f>IF(SUM($CK526)=0,"",IF(OR(SUM($CK526)=SUM($CL526),AND(SUM($CK526)=ROUND(SUM($G526)*(1-SUM($I526)),0),SUM($CQ526)=0)),SUM($CK526),IF(UPPER($CN526)="MAX",$CL526,IF(UPPER($CN526)="CUSTOM",MIN(MAX(ROUND($CK526+$G526*($CO526),0),$CL526),$CK526),$CK526))))</f>
      </c>
      <c r="CQ526" s="65" t="str">
        <f>ROUND(SUMIFS($CW526:$FS526,$CW$14:$FS$14,"*TA*"),0)</f>
      </c>
      <c r="CR526" s="65" t="str">
        <f>MIN_TA</f>
      </c>
      <c r="CS526" s="65" t="str">
        <f>COUNTIFS($CW$14:$FS$14,"*TA*",$CW526:$FS526,"&gt;0")</f>
      </c>
      <c r="CT526"/>
      <c r="CU526" s="62"/>
      <c r="CV526" s="65" t="str">
        <f>IF(SUM($CQ526)=0,"",IF(OR(SUM($CQ526)=SUM($CR526),AND(SUM($CQ526)=ROUND(SUM($G526)*(1-SUM($I526)),0),SUM($CK526)=0)),SUM($CQ526),IF(UPPER($CT526)="MAX",$CR526,IF(UPPER($CT526)="CUSTOM",MIN(MAX(ROUND($CQ526+$G526*($CU526),0),$CR526),$CQ526),$CQ526))))</f>
      </c>
      <c r="CW526" s="65"/>
      <c r="CX526" s="65"/>
      <c r="CY526" s="65"/>
      <c r="CZ526" s="65"/>
      <c r="DA526" s="65"/>
      <c r="DB526" s="65"/>
      <c r="DC526" s="65"/>
      <c r="DD526" s="65"/>
      <c r="DE526" s="65"/>
      <c r="DF526" s="65"/>
      <c r="DG526" s="65"/>
      <c r="DH526" s="65"/>
      <c r="DI526" s="65"/>
      <c r="DJ526" s="65"/>
      <c r="DK526" s="65"/>
      <c r="DL526" s="65"/>
      <c r="DM526" s="65"/>
      <c r="DN526" s="65"/>
      <c r="DO526" s="65"/>
      <c r="DP526" s="65"/>
      <c r="DQ526" s="65"/>
      <c r="DR526" s="65"/>
      <c r="DS526" s="65"/>
      <c r="DT526" s="65"/>
      <c r="DU526" s="65"/>
      <c r="DV526" s="65"/>
      <c r="DW526" s="65"/>
      <c r="DX526" s="65"/>
      <c r="DY526" s="65"/>
      <c r="DZ526" s="65"/>
      <c r="EA526" s="65"/>
      <c r="EB526" s="65"/>
      <c r="EC526" s="65"/>
      <c r="ED526" s="65"/>
      <c r="EE526" s="65"/>
      <c r="EF526" s="65"/>
      <c r="EG526" s="65"/>
      <c r="EH526" s="65"/>
      <c r="EI526" s="65"/>
      <c r="EJ526" s="65"/>
      <c r="EK526" s="65"/>
      <c r="EL526" s="65"/>
      <c r="EM526" s="65"/>
      <c r="EN526" s="65"/>
      <c r="EO526" s="65"/>
      <c r="EP526" s="65"/>
      <c r="EQ526" s="65"/>
      <c r="ER526" s="65"/>
      <c r="ES526" s="65"/>
      <c r="ET526" s="65"/>
      <c r="EU526" s="65"/>
      <c r="EV526" s="65"/>
      <c r="EW526" s="65"/>
      <c r="EX526" s="65"/>
      <c r="EY526" s="65"/>
      <c r="EZ526" s="65"/>
      <c r="FA526" s="65"/>
      <c r="FB526" s="65"/>
      <c r="FC526" s="65"/>
      <c r="FD526" s="65"/>
      <c r="FE526" s="65"/>
      <c r="FF526" s="65"/>
      <c r="FG526" s="65"/>
      <c r="FH526" s="65"/>
      <c r="FI526" s="65"/>
      <c r="FJ526" s="65"/>
      <c r="FK526" s="65"/>
      <c r="FL526" s="65"/>
      <c r="FM526" s="65"/>
      <c r="FN526" s="65"/>
      <c r="FO526" s="65"/>
      <c r="FP526" s="65"/>
      <c r="FQ526" s="65"/>
      <c r="FR526" s="65"/>
      <c r="FS526" s="65"/>
    </row>
    <row r="527">
      <c r="A527" t="s">
        <v>157</v>
      </c>
      <c r="B527" t="s">
        <v>106</v>
      </c>
      <c r="C527" t="s">
        <v>123</v>
      </c>
      <c r="D527" t="s">
        <v>100</v>
      </c>
      <c r="E527"/>
      <c r="F527" t="str">
        <f>$A527&amp;IF($C527&lt;&gt;"","|"&amp;$C527,"")&amp;IF($D527&lt;&gt;"","|"&amp;$D527,"")&amp;IF($E527&lt;&gt;"","|"&amp;$E527,"")</f>
      </c>
      <c r="G527" s="65" t="n">
        <v>11</v>
      </c>
      <c r="H527" s="65" t="str">
        <f>SUM($CJ527,$CW527)</f>
      </c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 t="n">
        <v>1</v>
      </c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5" t="str">
        <f>ROUND(SUM($CP527,$CV527),0)</f>
      </c>
      <c r="CG527" s="65" t="str">
        <f>ROUND(MAX($CP527,$CV527),0)</f>
      </c>
      <c r="CH527"/>
      <c r="CI527" s="62"/>
      <c r="CJ527" s="65" t="str">
        <f>IF(SUM($CF527)=0,"",IF(SUM($CF527)=SUM($CG527),SUM($CF527),IF(UPPER($CH527)="MAX",$CG527,IF(UPPER($CH527)="CUSTOM",MIN(MAX(ROUND($CF527+$G527*($CI527),0),$CG527),$CF527),$CF527))))</f>
      </c>
      <c r="CK527" s="65" t="str">
        <f>ROUND(SUMIFS($CW527:$FS527,$CW$14:$FS$14,"*DSD*"),0)</f>
      </c>
      <c r="CL527" s="65" t="str">
        <f>MIN_DSD</f>
      </c>
      <c r="CM527" s="65" t="str">
        <f>COUNTIFS($CW$14:$FS$14,"*DSD*",$CW527:$FS527,"&gt;0")</f>
      </c>
      <c r="CN527"/>
      <c r="CO527" s="62"/>
      <c r="CP527" s="65" t="str">
        <f>IF(SUM($CK527)=0,"",IF(OR(SUM($CK527)=SUM($CL527),AND(SUM($CK527)=ROUND(SUM($G527)*(1-SUM($I527)),0),SUM($CQ527)=0)),SUM($CK527),IF(UPPER($CN527)="MAX",$CL527,IF(UPPER($CN527)="CUSTOM",MIN(MAX(ROUND($CK527+$G527*($CO527),0),$CL527),$CK527),$CK527))))</f>
      </c>
      <c r="CQ527" s="65" t="str">
        <f>ROUND(SUMIFS($CW527:$FS527,$CW$14:$FS$14,"*TA*"),0)</f>
      </c>
      <c r="CR527" s="65" t="str">
        <f>MIN_TA</f>
      </c>
      <c r="CS527" s="65" t="str">
        <f>COUNTIFS($CW$14:$FS$14,"*TA*",$CW527:$FS527,"&gt;0")</f>
      </c>
      <c r="CT527"/>
      <c r="CU527" s="62"/>
      <c r="CV527" s="65" t="str">
        <f>IF(SUM($CQ527)=0,"",IF(OR(SUM($CQ527)=SUM($CR527),AND(SUM($CQ527)=ROUND(SUM($G527)*(1-SUM($I527)),0),SUM($CK527)=0)),SUM($CQ527),IF(UPPER($CT527)="MAX",$CR527,IF(UPPER($CT527)="CUSTOM",MIN(MAX(ROUND($CQ527+$G527*($CU527),0),$CR527),$CQ527),$CQ527))))</f>
      </c>
      <c r="CW527" s="65"/>
      <c r="CX527" s="65"/>
      <c r="CY527" s="65"/>
      <c r="CZ527" s="65"/>
      <c r="DA527" s="65"/>
      <c r="DB527" s="65"/>
      <c r="DC527" s="65"/>
      <c r="DD527" s="65"/>
      <c r="DE527" s="65"/>
      <c r="DF527" s="65"/>
      <c r="DG527" s="65"/>
      <c r="DH527" s="65"/>
      <c r="DI527" s="65"/>
      <c r="DJ527" s="65"/>
      <c r="DK527" s="65"/>
      <c r="DL527" s="65"/>
      <c r="DM527" s="65"/>
      <c r="DN527" s="65"/>
      <c r="DO527" s="65"/>
      <c r="DP527" s="65"/>
      <c r="DQ527" s="65"/>
      <c r="DR527" s="65"/>
      <c r="DS527" s="65"/>
      <c r="DT527" s="65"/>
      <c r="DU527" s="65"/>
      <c r="DV527" s="65"/>
      <c r="DW527" s="65"/>
      <c r="DX527" s="65"/>
      <c r="DY527" s="65"/>
      <c r="DZ527" s="65"/>
      <c r="EA527" s="65"/>
      <c r="EB527" s="65"/>
      <c r="EC527" s="65"/>
      <c r="ED527" s="65"/>
      <c r="EE527" s="65"/>
      <c r="EF527" s="65"/>
      <c r="EG527" s="65"/>
      <c r="EH527" s="65"/>
      <c r="EI527" s="65"/>
      <c r="EJ527" s="65"/>
      <c r="EK527" s="65"/>
      <c r="EL527" s="65"/>
      <c r="EM527" s="65"/>
      <c r="EN527" s="65"/>
      <c r="EO527" s="65"/>
      <c r="EP527" s="65"/>
      <c r="EQ527" s="65"/>
      <c r="ER527" s="65"/>
      <c r="ES527" s="65"/>
      <c r="ET527" s="65"/>
      <c r="EU527" s="65"/>
      <c r="EV527" s="65"/>
      <c r="EW527" s="65"/>
      <c r="EX527" s="65"/>
      <c r="EY527" s="65"/>
      <c r="EZ527" s="65"/>
      <c r="FA527" s="65"/>
      <c r="FB527" s="65"/>
      <c r="FC527" s="65"/>
      <c r="FD527" s="65"/>
      <c r="FE527" s="65"/>
      <c r="FF527" s="65"/>
      <c r="FG527" s="65"/>
      <c r="FH527" s="65"/>
      <c r="FI527" s="65"/>
      <c r="FJ527" s="65"/>
      <c r="FK527" s="65"/>
      <c r="FL527" s="65"/>
      <c r="FM527" s="65"/>
      <c r="FN527" s="65"/>
      <c r="FO527" s="65"/>
      <c r="FP527" s="65"/>
      <c r="FQ527" s="65"/>
      <c r="FR527" s="65"/>
      <c r="FS527" s="65"/>
    </row>
    <row r="528">
      <c r="A528" t="s">
        <v>157</v>
      </c>
      <c r="B528" t="s">
        <v>107</v>
      </c>
      <c r="C528" t="s">
        <v>103</v>
      </c>
      <c r="D528" t="s">
        <v>99</v>
      </c>
      <c r="E528"/>
      <c r="F528" t="str">
        <f>$A528&amp;IF($C528&lt;&gt;"","|"&amp;$C528,"")&amp;IF($D528&lt;&gt;"","|"&amp;$D528,"")&amp;IF($E528&lt;&gt;"","|"&amp;$E528,"")</f>
      </c>
      <c r="G528" s="65" t="n">
        <v>17</v>
      </c>
      <c r="H528" s="65" t="str">
        <f>SUM($CJ528,$CW528)</f>
      </c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 t="n">
        <v>1</v>
      </c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5" t="str">
        <f>ROUND(SUM($CP528,$CV528),0)</f>
      </c>
      <c r="CG528" s="65" t="str">
        <f>ROUND(MAX($CP528,$CV528),0)</f>
      </c>
      <c r="CH528"/>
      <c r="CI528" s="62"/>
      <c r="CJ528" s="65" t="str">
        <f>IF(SUM($CF528)=0,"",IF(SUM($CF528)=SUM($CG528),SUM($CF528),IF(UPPER($CH528)="MAX",$CG528,IF(UPPER($CH528)="CUSTOM",MIN(MAX(ROUND($CF528+$G528*($CI528),0),$CG528),$CF528),$CF528))))</f>
      </c>
      <c r="CK528" s="65" t="str">
        <f>ROUND(SUMIFS($CW528:$FS528,$CW$14:$FS$14,"*DSD*"),0)</f>
      </c>
      <c r="CL528" s="65" t="str">
        <f>MIN_DSD</f>
      </c>
      <c r="CM528" s="65" t="str">
        <f>COUNTIFS($CW$14:$FS$14,"*DSD*",$CW528:$FS528,"&gt;0")</f>
      </c>
      <c r="CN528"/>
      <c r="CO528" s="62"/>
      <c r="CP528" s="65" t="str">
        <f>IF(SUM($CK528)=0,"",IF(OR(SUM($CK528)=SUM($CL528),AND(SUM($CK528)=ROUND(SUM($G528)*(1-SUM($I528)),0),SUM($CQ528)=0)),SUM($CK528),IF(UPPER($CN528)="MAX",$CL528,IF(UPPER($CN528)="CUSTOM",MIN(MAX(ROUND($CK528+$G528*($CO528),0),$CL528),$CK528),$CK528))))</f>
      </c>
      <c r="CQ528" s="65" t="str">
        <f>ROUND(SUMIFS($CW528:$FS528,$CW$14:$FS$14,"*TA*"),0)</f>
      </c>
      <c r="CR528" s="65" t="str">
        <f>MIN_TA</f>
      </c>
      <c r="CS528" s="65" t="str">
        <f>COUNTIFS($CW$14:$FS$14,"*TA*",$CW528:$FS528,"&gt;0")</f>
      </c>
      <c r="CT528"/>
      <c r="CU528" s="62"/>
      <c r="CV528" s="65" t="str">
        <f>IF(SUM($CQ528)=0,"",IF(OR(SUM($CQ528)=SUM($CR528),AND(SUM($CQ528)=ROUND(SUM($G528)*(1-SUM($I528)),0),SUM($CK528)=0)),SUM($CQ528),IF(UPPER($CT528)="MAX",$CR528,IF(UPPER($CT528)="CUSTOM",MIN(MAX(ROUND($CQ528+$G528*($CU528),0),$CR528),$CQ528),$CQ528))))</f>
      </c>
      <c r="CW528" s="65"/>
      <c r="CX528" s="65"/>
      <c r="CY528" s="65"/>
      <c r="CZ528" s="65"/>
      <c r="DA528" s="65"/>
      <c r="DB528" s="65"/>
      <c r="DC528" s="65"/>
      <c r="DD528" s="65"/>
      <c r="DE528" s="65"/>
      <c r="DF528" s="65"/>
      <c r="DG528" s="65"/>
      <c r="DH528" s="65"/>
      <c r="DI528" s="65"/>
      <c r="DJ528" s="65"/>
      <c r="DK528" s="65"/>
      <c r="DL528" s="65"/>
      <c r="DM528" s="65"/>
      <c r="DN528" s="65"/>
      <c r="DO528" s="65"/>
      <c r="DP528" s="65"/>
      <c r="DQ528" s="65"/>
      <c r="DR528" s="65"/>
      <c r="DS528" s="65"/>
      <c r="DT528" s="65"/>
      <c r="DU528" s="65"/>
      <c r="DV528" s="65"/>
      <c r="DW528" s="65"/>
      <c r="DX528" s="65"/>
      <c r="DY528" s="65"/>
      <c r="DZ528" s="65"/>
      <c r="EA528" s="65"/>
      <c r="EB528" s="65"/>
      <c r="EC528" s="65"/>
      <c r="ED528" s="65"/>
      <c r="EE528" s="65"/>
      <c r="EF528" s="65"/>
      <c r="EG528" s="65"/>
      <c r="EH528" s="65"/>
      <c r="EI528" s="65"/>
      <c r="EJ528" s="65"/>
      <c r="EK528" s="65"/>
      <c r="EL528" s="65"/>
      <c r="EM528" s="65"/>
      <c r="EN528" s="65"/>
      <c r="EO528" s="65"/>
      <c r="EP528" s="65"/>
      <c r="EQ528" s="65"/>
      <c r="ER528" s="65"/>
      <c r="ES528" s="65"/>
      <c r="ET528" s="65"/>
      <c r="EU528" s="65"/>
      <c r="EV528" s="65"/>
      <c r="EW528" s="65"/>
      <c r="EX528" s="65"/>
      <c r="EY528" s="65"/>
      <c r="EZ528" s="65"/>
      <c r="FA528" s="65"/>
      <c r="FB528" s="65"/>
      <c r="FC528" s="65"/>
      <c r="FD528" s="65"/>
      <c r="FE528" s="65"/>
      <c r="FF528" s="65"/>
      <c r="FG528" s="65"/>
      <c r="FH528" s="65"/>
      <c r="FI528" s="65"/>
      <c r="FJ528" s="65"/>
      <c r="FK528" s="65"/>
      <c r="FL528" s="65"/>
      <c r="FM528" s="65"/>
      <c r="FN528" s="65"/>
      <c r="FO528" s="65"/>
      <c r="FP528" s="65"/>
      <c r="FQ528" s="65"/>
      <c r="FR528" s="65"/>
      <c r="FS528" s="65"/>
    </row>
    <row r="529">
      <c r="A529" t="s">
        <v>157</v>
      </c>
      <c r="B529" t="s">
        <v>142</v>
      </c>
      <c r="C529" t="s">
        <v>103</v>
      </c>
      <c r="D529" t="s">
        <v>99</v>
      </c>
      <c r="E529"/>
      <c r="F529" t="str">
        <f>$A529&amp;IF($C529&lt;&gt;"","|"&amp;$C529,"")&amp;IF($D529&lt;&gt;"","|"&amp;$D529,"")&amp;IF($E529&lt;&gt;"","|"&amp;$E529,"")</f>
      </c>
      <c r="G529" s="65" t="n">
        <v>4</v>
      </c>
      <c r="H529" s="65" t="str">
        <f>SUM($CJ529,$CW529)</f>
      </c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 t="n">
        <v>1</v>
      </c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5" t="str">
        <f>ROUND(SUM($CP529,$CV529),0)</f>
      </c>
      <c r="CG529" s="65" t="str">
        <f>ROUND(MAX($CP529,$CV529),0)</f>
      </c>
      <c r="CH529"/>
      <c r="CI529" s="62"/>
      <c r="CJ529" s="65" t="str">
        <f>IF(SUM($CF529)=0,"",IF(SUM($CF529)=SUM($CG529),SUM($CF529),IF(UPPER($CH529)="MAX",$CG529,IF(UPPER($CH529)="CUSTOM",MIN(MAX(ROUND($CF529+$G529*($CI529),0),$CG529),$CF529),$CF529))))</f>
      </c>
      <c r="CK529" s="65" t="str">
        <f>ROUND(SUMIFS($CW529:$FS529,$CW$14:$FS$14,"*DSD*"),0)</f>
      </c>
      <c r="CL529" s="65" t="str">
        <f>MIN_DSD</f>
      </c>
      <c r="CM529" s="65" t="str">
        <f>COUNTIFS($CW$14:$FS$14,"*DSD*",$CW529:$FS529,"&gt;0")</f>
      </c>
      <c r="CN529"/>
      <c r="CO529" s="62"/>
      <c r="CP529" s="65" t="str">
        <f>IF(SUM($CK529)=0,"",IF(OR(SUM($CK529)=SUM($CL529),AND(SUM($CK529)=ROUND(SUM($G529)*(1-SUM($I529)),0),SUM($CQ529)=0)),SUM($CK529),IF(UPPER($CN529)="MAX",$CL529,IF(UPPER($CN529)="CUSTOM",MIN(MAX(ROUND($CK529+$G529*($CO529),0),$CL529),$CK529),$CK529))))</f>
      </c>
      <c r="CQ529" s="65" t="str">
        <f>ROUND(SUMIFS($CW529:$FS529,$CW$14:$FS$14,"*TA*"),0)</f>
      </c>
      <c r="CR529" s="65" t="str">
        <f>MIN_TA</f>
      </c>
      <c r="CS529" s="65" t="str">
        <f>COUNTIFS($CW$14:$FS$14,"*TA*",$CW529:$FS529,"&gt;0")</f>
      </c>
      <c r="CT529"/>
      <c r="CU529" s="62"/>
      <c r="CV529" s="65" t="str">
        <f>IF(SUM($CQ529)=0,"",IF(OR(SUM($CQ529)=SUM($CR529),AND(SUM($CQ529)=ROUND(SUM($G529)*(1-SUM($I529)),0),SUM($CK529)=0)),SUM($CQ529),IF(UPPER($CT529)="MAX",$CR529,IF(UPPER($CT529)="CUSTOM",MIN(MAX(ROUND($CQ529+$G529*($CU529),0),$CR529),$CQ529),$CQ529))))</f>
      </c>
      <c r="CW529" s="65"/>
      <c r="CX529" s="65"/>
      <c r="CY529" s="65"/>
      <c r="CZ529" s="65"/>
      <c r="DA529" s="65"/>
      <c r="DB529" s="65"/>
      <c r="DC529" s="65"/>
      <c r="DD529" s="65"/>
      <c r="DE529" s="65"/>
      <c r="DF529" s="65"/>
      <c r="DG529" s="65"/>
      <c r="DH529" s="65"/>
      <c r="DI529" s="65"/>
      <c r="DJ529" s="65"/>
      <c r="DK529" s="65"/>
      <c r="DL529" s="65"/>
      <c r="DM529" s="65"/>
      <c r="DN529" s="65"/>
      <c r="DO529" s="65"/>
      <c r="DP529" s="65"/>
      <c r="DQ529" s="65"/>
      <c r="DR529" s="65"/>
      <c r="DS529" s="65"/>
      <c r="DT529" s="65"/>
      <c r="DU529" s="65"/>
      <c r="DV529" s="65"/>
      <c r="DW529" s="65"/>
      <c r="DX529" s="65"/>
      <c r="DY529" s="65"/>
      <c r="DZ529" s="65"/>
      <c r="EA529" s="65"/>
      <c r="EB529" s="65"/>
      <c r="EC529" s="65"/>
      <c r="ED529" s="65"/>
      <c r="EE529" s="65"/>
      <c r="EF529" s="65"/>
      <c r="EG529" s="65"/>
      <c r="EH529" s="65"/>
      <c r="EI529" s="65"/>
      <c r="EJ529" s="65"/>
      <c r="EK529" s="65"/>
      <c r="EL529" s="65"/>
      <c r="EM529" s="65"/>
      <c r="EN529" s="65"/>
      <c r="EO529" s="65"/>
      <c r="EP529" s="65"/>
      <c r="EQ529" s="65"/>
      <c r="ER529" s="65"/>
      <c r="ES529" s="65"/>
      <c r="ET529" s="65"/>
      <c r="EU529" s="65"/>
      <c r="EV529" s="65"/>
      <c r="EW529" s="65"/>
      <c r="EX529" s="65"/>
      <c r="EY529" s="65"/>
      <c r="EZ529" s="65"/>
      <c r="FA529" s="65"/>
      <c r="FB529" s="65"/>
      <c r="FC529" s="65"/>
      <c r="FD529" s="65"/>
      <c r="FE529" s="65"/>
      <c r="FF529" s="65"/>
      <c r="FG529" s="65"/>
      <c r="FH529" s="65"/>
      <c r="FI529" s="65"/>
      <c r="FJ529" s="65"/>
      <c r="FK529" s="65"/>
      <c r="FL529" s="65"/>
      <c r="FM529" s="65"/>
      <c r="FN529" s="65"/>
      <c r="FO529" s="65"/>
      <c r="FP529" s="65"/>
      <c r="FQ529" s="65"/>
      <c r="FR529" s="65"/>
      <c r="FS529" s="65"/>
    </row>
    <row r="530">
      <c r="A530" t="s">
        <v>157</v>
      </c>
      <c r="B530" t="s">
        <v>155</v>
      </c>
      <c r="C530"/>
      <c r="D530"/>
      <c r="E530"/>
      <c r="F530" t="str">
        <f>$A530&amp;IF($C530&lt;&gt;"","|"&amp;$C530,"")&amp;IF($D530&lt;&gt;"","|"&amp;$D530,"")&amp;IF($E530&lt;&gt;"","|"&amp;$E530,"")</f>
      </c>
      <c r="G530" s="65" t="n">
        <v>1</v>
      </c>
      <c r="H530" s="65" t="str">
        <f>SUM($CJ530,$CW530)</f>
      </c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 t="n">
        <v>0.0704225352112676</v>
      </c>
      <c r="AD530" s="62"/>
      <c r="AE530" s="62" t="n">
        <v>0.929577464788732</v>
      </c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5" t="str">
        <f>ROUND(SUM($CP530,$CV530),0)</f>
      </c>
      <c r="CG530" s="65" t="str">
        <f>ROUND(MAX($CP530,$CV530),0)</f>
      </c>
      <c r="CH530" t="s">
        <v>54</v>
      </c>
      <c r="CI530" s="62"/>
      <c r="CJ530" s="65" t="str">
        <f>IF(SUM($CF530)=0,"",IF(SUM($CF530)=SUM($CG530),SUM($CF530),IF(UPPER($CH530)="MAX",$CG530,IF(UPPER($CH530)="CUSTOM",MIN(MAX(ROUND($CF530+$G530*($CI530),0),$CG530),$CF530),$CF530))))</f>
      </c>
      <c r="CK530" s="65" t="str">
        <f>ROUND(SUMIFS($CW530:$FS530,$CW$14:$FS$14,"*DSD*"),0)</f>
      </c>
      <c r="CL530" s="65" t="str">
        <f>MIN_DSD</f>
      </c>
      <c r="CM530" s="65" t="str">
        <f>COUNTIFS($CW$14:$FS$14,"*DSD*",$CW530:$FS530,"&gt;0")</f>
      </c>
      <c r="CN530"/>
      <c r="CO530" s="62"/>
      <c r="CP530" s="65" t="str">
        <f>IF(SUM($CK530)=0,"",IF(OR(SUM($CK530)=SUM($CL530),AND(SUM($CK530)=ROUND(SUM($G530)*(1-SUM($I530)),0),SUM($CQ530)=0)),SUM($CK530),IF(UPPER($CN530)="MAX",$CL530,IF(UPPER($CN530)="CUSTOM",MIN(MAX(ROUND($CK530+$G530*($CO530),0),$CL530),$CK530),$CK530))))</f>
      </c>
      <c r="CQ530" s="65" t="str">
        <f>ROUND(SUMIFS($CW530:$FS530,$CW$14:$FS$14,"*TA*"),0)</f>
      </c>
      <c r="CR530" s="65" t="str">
        <f>MIN_TA</f>
      </c>
      <c r="CS530" s="65" t="str">
        <f>COUNTIFS($CW$14:$FS$14,"*TA*",$CW530:$FS530,"&gt;0")</f>
      </c>
      <c r="CT530"/>
      <c r="CU530" s="62"/>
      <c r="CV530" s="65" t="str">
        <f>IF(SUM($CQ530)=0,"",IF(OR(SUM($CQ530)=SUM($CR530),AND(SUM($CQ530)=ROUND(SUM($G530)*(1-SUM($I530)),0),SUM($CK530)=0)),SUM($CQ530),IF(UPPER($CT530)="MAX",$CR530,IF(UPPER($CT530)="CUSTOM",MIN(MAX(ROUND($CQ530+$G530*($CU530),0),$CR530),$CQ530),$CQ530))))</f>
      </c>
      <c r="CW530" s="65"/>
      <c r="CX530" s="65"/>
      <c r="CY530" s="65"/>
      <c r="CZ530" s="65"/>
      <c r="DA530" s="65"/>
      <c r="DB530" s="65"/>
      <c r="DC530" s="65"/>
      <c r="DD530" s="65"/>
      <c r="DE530" s="65"/>
      <c r="DF530" s="65"/>
      <c r="DG530" s="65"/>
      <c r="DH530" s="65"/>
      <c r="DI530" s="65"/>
      <c r="DJ530" s="65"/>
      <c r="DK530" s="65"/>
      <c r="DL530" s="65"/>
      <c r="DM530" s="65"/>
      <c r="DN530" s="65"/>
      <c r="DO530" s="65"/>
      <c r="DP530" s="65"/>
      <c r="DQ530" s="65"/>
      <c r="DR530" s="65"/>
      <c r="DS530" s="65"/>
      <c r="DT530" s="65"/>
      <c r="DU530" s="65"/>
      <c r="DV530" s="65"/>
      <c r="DW530" s="65"/>
      <c r="DX530" s="65"/>
      <c r="DY530" s="65"/>
      <c r="DZ530" s="65"/>
      <c r="EA530" s="65"/>
      <c r="EB530" s="65"/>
      <c r="EC530" s="65"/>
      <c r="ED530" s="65"/>
      <c r="EE530" s="65"/>
      <c r="EF530" s="65"/>
      <c r="EG530" s="65"/>
      <c r="EH530" s="65"/>
      <c r="EI530" s="65"/>
      <c r="EJ530" s="65"/>
      <c r="EK530" s="65"/>
      <c r="EL530" s="65"/>
      <c r="EM530" s="65"/>
      <c r="EN530" s="65"/>
      <c r="EO530" s="65"/>
      <c r="EP530" s="65"/>
      <c r="EQ530" s="65"/>
      <c r="ER530" s="65"/>
      <c r="ES530" s="65"/>
      <c r="ET530" s="65"/>
      <c r="EU530" s="65"/>
      <c r="EV530" s="65"/>
      <c r="EW530" s="65"/>
      <c r="EX530" s="65"/>
      <c r="EY530" s="65"/>
      <c r="EZ530" s="65"/>
      <c r="FA530" s="65"/>
      <c r="FB530" s="65"/>
      <c r="FC530" s="65"/>
      <c r="FD530" s="65"/>
      <c r="FE530" s="65"/>
      <c r="FF530" s="65"/>
      <c r="FG530" s="65"/>
      <c r="FH530" s="65"/>
      <c r="FI530" s="65"/>
      <c r="FJ530" s="65"/>
      <c r="FK530" s="65"/>
      <c r="FL530" s="65"/>
      <c r="FM530" s="65"/>
      <c r="FN530" s="65"/>
      <c r="FO530" s="65"/>
      <c r="FP530" s="65"/>
      <c r="FQ530" s="65"/>
      <c r="FR530" s="65"/>
      <c r="FS530" s="65"/>
    </row>
    <row r="531">
      <c r="A531" t="s">
        <v>157</v>
      </c>
      <c r="B531" t="s">
        <v>108</v>
      </c>
      <c r="C531"/>
      <c r="D531"/>
      <c r="E531"/>
      <c r="F531" t="str">
        <f>$A531&amp;IF($C531&lt;&gt;"","|"&amp;$C531,"")&amp;IF($D531&lt;&gt;"","|"&amp;$D531,"")&amp;IF($E531&lt;&gt;"","|"&amp;$E531,"")</f>
      </c>
      <c r="G531" s="65" t="n">
        <v>20</v>
      </c>
      <c r="H531" s="65" t="str">
        <f>SUM($CJ531,$CW531)</f>
      </c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 t="n">
        <v>0.0701038575667656</v>
      </c>
      <c r="AD531" s="62"/>
      <c r="AE531" s="62" t="n">
        <v>0.929896142433234</v>
      </c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5" t="str">
        <f>ROUND(SUM($CP531,$CV531),0)</f>
      </c>
      <c r="CG531" s="65" t="str">
        <f>ROUND(MAX($CP531,$CV531),0)</f>
      </c>
      <c r="CH531" t="s">
        <v>54</v>
      </c>
      <c r="CI531" s="62"/>
      <c r="CJ531" s="65" t="str">
        <f>IF(SUM($CF531)=0,"",IF(SUM($CF531)=SUM($CG531),SUM($CF531),IF(UPPER($CH531)="MAX",$CG531,IF(UPPER($CH531)="CUSTOM",MIN(MAX(ROUND($CF531+$G531*($CI531),0),$CG531),$CF531),$CF531))))</f>
      </c>
      <c r="CK531" s="65" t="str">
        <f>ROUND(SUMIFS($CW531:$FS531,$CW$14:$FS$14,"*DSD*"),0)</f>
      </c>
      <c r="CL531" s="65" t="str">
        <f>MIN_DSD</f>
      </c>
      <c r="CM531" s="65" t="str">
        <f>COUNTIFS($CW$14:$FS$14,"*DSD*",$CW531:$FS531,"&gt;0")</f>
      </c>
      <c r="CN531"/>
      <c r="CO531" s="62"/>
      <c r="CP531" s="65" t="str">
        <f>IF(SUM($CK531)=0,"",IF(OR(SUM($CK531)=SUM($CL531),AND(SUM($CK531)=ROUND(SUM($G531)*(1-SUM($I531)),0),SUM($CQ531)=0)),SUM($CK531),IF(UPPER($CN531)="MAX",$CL531,IF(UPPER($CN531)="CUSTOM",MIN(MAX(ROUND($CK531+$G531*($CO531),0),$CL531),$CK531),$CK531))))</f>
      </c>
      <c r="CQ531" s="65" t="str">
        <f>ROUND(SUMIFS($CW531:$FS531,$CW$14:$FS$14,"*TA*"),0)</f>
      </c>
      <c r="CR531" s="65" t="str">
        <f>MIN_TA</f>
      </c>
      <c r="CS531" s="65" t="str">
        <f>COUNTIFS($CW$14:$FS$14,"*TA*",$CW531:$FS531,"&gt;0")</f>
      </c>
      <c r="CT531"/>
      <c r="CU531" s="62"/>
      <c r="CV531" s="65" t="str">
        <f>IF(SUM($CQ531)=0,"",IF(OR(SUM($CQ531)=SUM($CR531),AND(SUM($CQ531)=ROUND(SUM($G531)*(1-SUM($I531)),0),SUM($CK531)=0)),SUM($CQ531),IF(UPPER($CT531)="MAX",$CR531,IF(UPPER($CT531)="CUSTOM",MIN(MAX(ROUND($CQ531+$G531*($CU531),0),$CR531),$CQ531),$CQ531))))</f>
      </c>
      <c r="CW531" s="65"/>
      <c r="CX531" s="65"/>
      <c r="CY531" s="65"/>
      <c r="CZ531" s="65"/>
      <c r="DA531" s="65"/>
      <c r="DB531" s="65"/>
      <c r="DC531" s="65"/>
      <c r="DD531" s="65"/>
      <c r="DE531" s="65"/>
      <c r="DF531" s="65"/>
      <c r="DG531" s="65"/>
      <c r="DH531" s="65"/>
      <c r="DI531" s="65"/>
      <c r="DJ531" s="65"/>
      <c r="DK531" s="65"/>
      <c r="DL531" s="65"/>
      <c r="DM531" s="65"/>
      <c r="DN531" s="65"/>
      <c r="DO531" s="65"/>
      <c r="DP531" s="65"/>
      <c r="DQ531" s="65"/>
      <c r="DR531" s="65"/>
      <c r="DS531" s="65"/>
      <c r="DT531" s="65"/>
      <c r="DU531" s="65"/>
      <c r="DV531" s="65"/>
      <c r="DW531" s="65"/>
      <c r="DX531" s="65"/>
      <c r="DY531" s="65"/>
      <c r="DZ531" s="65"/>
      <c r="EA531" s="65"/>
      <c r="EB531" s="65"/>
      <c r="EC531" s="65"/>
      <c r="ED531" s="65"/>
      <c r="EE531" s="65"/>
      <c r="EF531" s="65"/>
      <c r="EG531" s="65"/>
      <c r="EH531" s="65"/>
      <c r="EI531" s="65"/>
      <c r="EJ531" s="65"/>
      <c r="EK531" s="65"/>
      <c r="EL531" s="65"/>
      <c r="EM531" s="65"/>
      <c r="EN531" s="65"/>
      <c r="EO531" s="65"/>
      <c r="EP531" s="65"/>
      <c r="EQ531" s="65"/>
      <c r="ER531" s="65"/>
      <c r="ES531" s="65"/>
      <c r="ET531" s="65"/>
      <c r="EU531" s="65"/>
      <c r="EV531" s="65"/>
      <c r="EW531" s="65"/>
      <c r="EX531" s="65"/>
      <c r="EY531" s="65"/>
      <c r="EZ531" s="65"/>
      <c r="FA531" s="65"/>
      <c r="FB531" s="65"/>
      <c r="FC531" s="65"/>
      <c r="FD531" s="65"/>
      <c r="FE531" s="65"/>
      <c r="FF531" s="65"/>
      <c r="FG531" s="65"/>
      <c r="FH531" s="65"/>
      <c r="FI531" s="65"/>
      <c r="FJ531" s="65"/>
      <c r="FK531" s="65"/>
      <c r="FL531" s="65"/>
      <c r="FM531" s="65"/>
      <c r="FN531" s="65"/>
      <c r="FO531" s="65"/>
      <c r="FP531" s="65"/>
      <c r="FQ531" s="65"/>
      <c r="FR531" s="65"/>
      <c r="FS531" s="65"/>
    </row>
    <row r="532">
      <c r="A532" t="s">
        <v>157</v>
      </c>
      <c r="B532" t="s">
        <v>109</v>
      </c>
      <c r="C532" t="s">
        <v>103</v>
      </c>
      <c r="D532" t="s">
        <v>99</v>
      </c>
      <c r="E532"/>
      <c r="F532" t="str">
        <f>$A532&amp;IF($C532&lt;&gt;"","|"&amp;$C532,"")&amp;IF($D532&lt;&gt;"","|"&amp;$D532,"")&amp;IF($E532&lt;&gt;"","|"&amp;$E532,"")</f>
      </c>
      <c r="G532" s="65" t="n">
        <v>78</v>
      </c>
      <c r="H532" s="65" t="str">
        <f>SUM($CJ532,$CW532)</f>
      </c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 t="n">
        <v>0.0683760683760684</v>
      </c>
      <c r="AD532" s="62"/>
      <c r="AE532" s="62" t="n">
        <v>0.931623931623932</v>
      </c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5" t="str">
        <f>ROUND(SUM($CP532,$CV532),0)</f>
      </c>
      <c r="CG532" s="65" t="str">
        <f>ROUND(MAX($CP532,$CV532),0)</f>
      </c>
      <c r="CH532" t="s">
        <v>54</v>
      </c>
      <c r="CI532" s="62"/>
      <c r="CJ532" s="65" t="str">
        <f>IF(SUM($CF532)=0,"",IF(SUM($CF532)=SUM($CG532),SUM($CF532),IF(UPPER($CH532)="MAX",$CG532,IF(UPPER($CH532)="CUSTOM",MIN(MAX(ROUND($CF532+$G532*($CI532),0),$CG532),$CF532),$CF532))))</f>
      </c>
      <c r="CK532" s="65" t="str">
        <f>ROUND(SUMIFS($CW532:$FS532,$CW$14:$FS$14,"*DSD*"),0)</f>
      </c>
      <c r="CL532" s="65" t="str">
        <f>MIN_DSD</f>
      </c>
      <c r="CM532" s="65" t="str">
        <f>COUNTIFS($CW$14:$FS$14,"*DSD*",$CW532:$FS532,"&gt;0")</f>
      </c>
      <c r="CN532"/>
      <c r="CO532" s="62"/>
      <c r="CP532" s="65" t="str">
        <f>IF(SUM($CK532)=0,"",IF(OR(SUM($CK532)=SUM($CL532),AND(SUM($CK532)=ROUND(SUM($G532)*(1-SUM($I532)),0),SUM($CQ532)=0)),SUM($CK532),IF(UPPER($CN532)="MAX",$CL532,IF(UPPER($CN532)="CUSTOM",MIN(MAX(ROUND($CK532+$G532*($CO532),0),$CL532),$CK532),$CK532))))</f>
      </c>
      <c r="CQ532" s="65" t="str">
        <f>ROUND(SUMIFS($CW532:$FS532,$CW$14:$FS$14,"*TA*"),0)</f>
      </c>
      <c r="CR532" s="65" t="str">
        <f>MIN_TA</f>
      </c>
      <c r="CS532" s="65" t="str">
        <f>COUNTIFS($CW$14:$FS$14,"*TA*",$CW532:$FS532,"&gt;0")</f>
      </c>
      <c r="CT532"/>
      <c r="CU532" s="62"/>
      <c r="CV532" s="65" t="str">
        <f>IF(SUM($CQ532)=0,"",IF(OR(SUM($CQ532)=SUM($CR532),AND(SUM($CQ532)=ROUND(SUM($G532)*(1-SUM($I532)),0),SUM($CK532)=0)),SUM($CQ532),IF(UPPER($CT532)="MAX",$CR532,IF(UPPER($CT532)="CUSTOM",MIN(MAX(ROUND($CQ532+$G532*($CU532),0),$CR532),$CQ532),$CQ532))))</f>
      </c>
      <c r="CW532" s="65"/>
      <c r="CX532" s="65"/>
      <c r="CY532" s="65"/>
      <c r="CZ532" s="65"/>
      <c r="DA532" s="65"/>
      <c r="DB532" s="65"/>
      <c r="DC532" s="65"/>
      <c r="DD532" s="65"/>
      <c r="DE532" s="65"/>
      <c r="DF532" s="65"/>
      <c r="DG532" s="65"/>
      <c r="DH532" s="65"/>
      <c r="DI532" s="65"/>
      <c r="DJ532" s="65"/>
      <c r="DK532" s="65"/>
      <c r="DL532" s="65"/>
      <c r="DM532" s="65"/>
      <c r="DN532" s="65"/>
      <c r="DO532" s="65"/>
      <c r="DP532" s="65"/>
      <c r="DQ532" s="65"/>
      <c r="DR532" s="65"/>
      <c r="DS532" s="65"/>
      <c r="DT532" s="65"/>
      <c r="DU532" s="65"/>
      <c r="DV532" s="65"/>
      <c r="DW532" s="65"/>
      <c r="DX532" s="65"/>
      <c r="DY532" s="65"/>
      <c r="DZ532" s="65"/>
      <c r="EA532" s="65"/>
      <c r="EB532" s="65"/>
      <c r="EC532" s="65"/>
      <c r="ED532" s="65"/>
      <c r="EE532" s="65"/>
      <c r="EF532" s="65"/>
      <c r="EG532" s="65"/>
      <c r="EH532" s="65"/>
      <c r="EI532" s="65"/>
      <c r="EJ532" s="65"/>
      <c r="EK532" s="65"/>
      <c r="EL532" s="65"/>
      <c r="EM532" s="65"/>
      <c r="EN532" s="65"/>
      <c r="EO532" s="65"/>
      <c r="EP532" s="65"/>
      <c r="EQ532" s="65"/>
      <c r="ER532" s="65"/>
      <c r="ES532" s="65"/>
      <c r="ET532" s="65"/>
      <c r="EU532" s="65"/>
      <c r="EV532" s="65"/>
      <c r="EW532" s="65"/>
      <c r="EX532" s="65"/>
      <c r="EY532" s="65"/>
      <c r="EZ532" s="65"/>
      <c r="FA532" s="65"/>
      <c r="FB532" s="65"/>
      <c r="FC532" s="65"/>
      <c r="FD532" s="65"/>
      <c r="FE532" s="65"/>
      <c r="FF532" s="65"/>
      <c r="FG532" s="65"/>
      <c r="FH532" s="65"/>
      <c r="FI532" s="65"/>
      <c r="FJ532" s="65"/>
      <c r="FK532" s="65"/>
      <c r="FL532" s="65"/>
      <c r="FM532" s="65"/>
      <c r="FN532" s="65"/>
      <c r="FO532" s="65"/>
      <c r="FP532" s="65"/>
      <c r="FQ532" s="65"/>
      <c r="FR532" s="65"/>
      <c r="FS532" s="65"/>
    </row>
    <row r="533">
      <c r="A533" t="s">
        <v>157</v>
      </c>
      <c r="B533" t="s">
        <v>110</v>
      </c>
      <c r="C533" t="s">
        <v>103</v>
      </c>
      <c r="D533" t="s">
        <v>99</v>
      </c>
      <c r="E533"/>
      <c r="F533" t="str">
        <f>$A533&amp;IF($C533&lt;&gt;"","|"&amp;$C533,"")&amp;IF($D533&lt;&gt;"","|"&amp;$D533,"")&amp;IF($E533&lt;&gt;"","|"&amp;$E533,"")</f>
      </c>
      <c r="G533" s="65" t="n">
        <v>17</v>
      </c>
      <c r="H533" s="65" t="str">
        <f>SUM($CJ533,$CW533)</f>
      </c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 t="n">
        <v>1</v>
      </c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5" t="str">
        <f>ROUND(SUM($CP533,$CV533),0)</f>
      </c>
      <c r="CG533" s="65" t="str">
        <f>ROUND(MAX($CP533,$CV533),0)</f>
      </c>
      <c r="CH533"/>
      <c r="CI533" s="62"/>
      <c r="CJ533" s="65" t="str">
        <f>IF(SUM($CF533)=0,"",IF(SUM($CF533)=SUM($CG533),SUM($CF533),IF(UPPER($CH533)="MAX",$CG533,IF(UPPER($CH533)="CUSTOM",MIN(MAX(ROUND($CF533+$G533*($CI533),0),$CG533),$CF533),$CF533))))</f>
      </c>
      <c r="CK533" s="65" t="str">
        <f>ROUND(SUMIFS($CW533:$FS533,$CW$14:$FS$14,"*DSD*"),0)</f>
      </c>
      <c r="CL533" s="65" t="str">
        <f>MIN_DSD</f>
      </c>
      <c r="CM533" s="65" t="str">
        <f>COUNTIFS($CW$14:$FS$14,"*DSD*",$CW533:$FS533,"&gt;0")</f>
      </c>
      <c r="CN533"/>
      <c r="CO533" s="62"/>
      <c r="CP533" s="65" t="str">
        <f>IF(SUM($CK533)=0,"",IF(OR(SUM($CK533)=SUM($CL533),AND(SUM($CK533)=ROUND(SUM($G533)*(1-SUM($I533)),0),SUM($CQ533)=0)),SUM($CK533),IF(UPPER($CN533)="MAX",$CL533,IF(UPPER($CN533)="CUSTOM",MIN(MAX(ROUND($CK533+$G533*($CO533),0),$CL533),$CK533),$CK533))))</f>
      </c>
      <c r="CQ533" s="65" t="str">
        <f>ROUND(SUMIFS($CW533:$FS533,$CW$14:$FS$14,"*TA*"),0)</f>
      </c>
      <c r="CR533" s="65" t="str">
        <f>MIN_TA</f>
      </c>
      <c r="CS533" s="65" t="str">
        <f>COUNTIFS($CW$14:$FS$14,"*TA*",$CW533:$FS533,"&gt;0")</f>
      </c>
      <c r="CT533"/>
      <c r="CU533" s="62"/>
      <c r="CV533" s="65" t="str">
        <f>IF(SUM($CQ533)=0,"",IF(OR(SUM($CQ533)=SUM($CR533),AND(SUM($CQ533)=ROUND(SUM($G533)*(1-SUM($I533)),0),SUM($CK533)=0)),SUM($CQ533),IF(UPPER($CT533)="MAX",$CR533,IF(UPPER($CT533)="CUSTOM",MIN(MAX(ROUND($CQ533+$G533*($CU533),0),$CR533),$CQ533),$CQ533))))</f>
      </c>
      <c r="CW533" s="65"/>
      <c r="CX533" s="65"/>
      <c r="CY533" s="65"/>
      <c r="CZ533" s="65"/>
      <c r="DA533" s="65"/>
      <c r="DB533" s="65"/>
      <c r="DC533" s="65"/>
      <c r="DD533" s="65"/>
      <c r="DE533" s="65"/>
      <c r="DF533" s="65"/>
      <c r="DG533" s="65"/>
      <c r="DH533" s="65"/>
      <c r="DI533" s="65"/>
      <c r="DJ533" s="65"/>
      <c r="DK533" s="65"/>
      <c r="DL533" s="65"/>
      <c r="DM533" s="65"/>
      <c r="DN533" s="65"/>
      <c r="DO533" s="65"/>
      <c r="DP533" s="65"/>
      <c r="DQ533" s="65"/>
      <c r="DR533" s="65"/>
      <c r="DS533" s="65"/>
      <c r="DT533" s="65"/>
      <c r="DU533" s="65"/>
      <c r="DV533" s="65"/>
      <c r="DW533" s="65"/>
      <c r="DX533" s="65"/>
      <c r="DY533" s="65"/>
      <c r="DZ533" s="65"/>
      <c r="EA533" s="65"/>
      <c r="EB533" s="65"/>
      <c r="EC533" s="65"/>
      <c r="ED533" s="65"/>
      <c r="EE533" s="65"/>
      <c r="EF533" s="65"/>
      <c r="EG533" s="65"/>
      <c r="EH533" s="65"/>
      <c r="EI533" s="65"/>
      <c r="EJ533" s="65"/>
      <c r="EK533" s="65"/>
      <c r="EL533" s="65"/>
      <c r="EM533" s="65"/>
      <c r="EN533" s="65"/>
      <c r="EO533" s="65"/>
      <c r="EP533" s="65"/>
      <c r="EQ533" s="65"/>
      <c r="ER533" s="65"/>
      <c r="ES533" s="65"/>
      <c r="ET533" s="65"/>
      <c r="EU533" s="65"/>
      <c r="EV533" s="65"/>
      <c r="EW533" s="65"/>
      <c r="EX533" s="65"/>
      <c r="EY533" s="65"/>
      <c r="EZ533" s="65"/>
      <c r="FA533" s="65"/>
      <c r="FB533" s="65"/>
      <c r="FC533" s="65"/>
      <c r="FD533" s="65"/>
      <c r="FE533" s="65"/>
      <c r="FF533" s="65"/>
      <c r="FG533" s="65"/>
      <c r="FH533" s="65"/>
      <c r="FI533" s="65"/>
      <c r="FJ533" s="65"/>
      <c r="FK533" s="65"/>
      <c r="FL533" s="65"/>
      <c r="FM533" s="65"/>
      <c r="FN533" s="65"/>
      <c r="FO533" s="65"/>
      <c r="FP533" s="65"/>
      <c r="FQ533" s="65"/>
      <c r="FR533" s="65"/>
      <c r="FS533" s="65"/>
    </row>
    <row r="534">
      <c r="A534" t="s">
        <v>157</v>
      </c>
      <c r="B534" t="s">
        <v>111</v>
      </c>
      <c r="C534" t="s">
        <v>103</v>
      </c>
      <c r="D534" t="s">
        <v>99</v>
      </c>
      <c r="E534"/>
      <c r="F534" t="str">
        <f>$A534&amp;IF($C534&lt;&gt;"","|"&amp;$C534,"")&amp;IF($D534&lt;&gt;"","|"&amp;$D534,"")&amp;IF($E534&lt;&gt;"","|"&amp;$E534,"")</f>
      </c>
      <c r="G534" s="65" t="n">
        <v>57</v>
      </c>
      <c r="H534" s="65" t="str">
        <f>SUM($CJ534,$CW534)</f>
      </c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 t="n">
        <v>0.0707964601769911</v>
      </c>
      <c r="AD534" s="62"/>
      <c r="AE534" s="62" t="n">
        <v>0.929203539823009</v>
      </c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5" t="str">
        <f>ROUND(SUM($CP534,$CV534),0)</f>
      </c>
      <c r="CG534" s="65" t="str">
        <f>ROUND(MAX($CP534,$CV534),0)</f>
      </c>
      <c r="CH534" t="s">
        <v>54</v>
      </c>
      <c r="CI534" s="62"/>
      <c r="CJ534" s="65" t="str">
        <f>IF(SUM($CF534)=0,"",IF(SUM($CF534)=SUM($CG534),SUM($CF534),IF(UPPER($CH534)="MAX",$CG534,IF(UPPER($CH534)="CUSTOM",MIN(MAX(ROUND($CF534+$G534*($CI534),0),$CG534),$CF534),$CF534))))</f>
      </c>
      <c r="CK534" s="65" t="str">
        <f>ROUND(SUMIFS($CW534:$FS534,$CW$14:$FS$14,"*DSD*"),0)</f>
      </c>
      <c r="CL534" s="65" t="str">
        <f>MIN_DSD</f>
      </c>
      <c r="CM534" s="65" t="str">
        <f>COUNTIFS($CW$14:$FS$14,"*DSD*",$CW534:$FS534,"&gt;0")</f>
      </c>
      <c r="CN534"/>
      <c r="CO534" s="62"/>
      <c r="CP534" s="65" t="str">
        <f>IF(SUM($CK534)=0,"",IF(OR(SUM($CK534)=SUM($CL534),AND(SUM($CK534)=ROUND(SUM($G534)*(1-SUM($I534)),0),SUM($CQ534)=0)),SUM($CK534),IF(UPPER($CN534)="MAX",$CL534,IF(UPPER($CN534)="CUSTOM",MIN(MAX(ROUND($CK534+$G534*($CO534),0),$CL534),$CK534),$CK534))))</f>
      </c>
      <c r="CQ534" s="65" t="str">
        <f>ROUND(SUMIFS($CW534:$FS534,$CW$14:$FS$14,"*TA*"),0)</f>
      </c>
      <c r="CR534" s="65" t="str">
        <f>MIN_TA</f>
      </c>
      <c r="CS534" s="65" t="str">
        <f>COUNTIFS($CW$14:$FS$14,"*TA*",$CW534:$FS534,"&gt;0")</f>
      </c>
      <c r="CT534"/>
      <c r="CU534" s="62"/>
      <c r="CV534" s="65" t="str">
        <f>IF(SUM($CQ534)=0,"",IF(OR(SUM($CQ534)=SUM($CR534),AND(SUM($CQ534)=ROUND(SUM($G534)*(1-SUM($I534)),0),SUM($CK534)=0)),SUM($CQ534),IF(UPPER($CT534)="MAX",$CR534,IF(UPPER($CT534)="CUSTOM",MIN(MAX(ROUND($CQ534+$G534*($CU534),0),$CR534),$CQ534),$CQ534))))</f>
      </c>
      <c r="CW534" s="65"/>
      <c r="CX534" s="65"/>
      <c r="CY534" s="65"/>
      <c r="CZ534" s="65"/>
      <c r="DA534" s="65"/>
      <c r="DB534" s="65"/>
      <c r="DC534" s="65"/>
      <c r="DD534" s="65"/>
      <c r="DE534" s="65"/>
      <c r="DF534" s="65"/>
      <c r="DG534" s="65"/>
      <c r="DH534" s="65"/>
      <c r="DI534" s="65"/>
      <c r="DJ534" s="65"/>
      <c r="DK534" s="65"/>
      <c r="DL534" s="65"/>
      <c r="DM534" s="65"/>
      <c r="DN534" s="65"/>
      <c r="DO534" s="65"/>
      <c r="DP534" s="65"/>
      <c r="DQ534" s="65"/>
      <c r="DR534" s="65"/>
      <c r="DS534" s="65"/>
      <c r="DT534" s="65"/>
      <c r="DU534" s="65"/>
      <c r="DV534" s="65"/>
      <c r="DW534" s="65"/>
      <c r="DX534" s="65"/>
      <c r="DY534" s="65"/>
      <c r="DZ534" s="65"/>
      <c r="EA534" s="65"/>
      <c r="EB534" s="65"/>
      <c r="EC534" s="65"/>
      <c r="ED534" s="65"/>
      <c r="EE534" s="65"/>
      <c r="EF534" s="65"/>
      <c r="EG534" s="65"/>
      <c r="EH534" s="65"/>
      <c r="EI534" s="65"/>
      <c r="EJ534" s="65"/>
      <c r="EK534" s="65"/>
      <c r="EL534" s="65"/>
      <c r="EM534" s="65"/>
      <c r="EN534" s="65"/>
      <c r="EO534" s="65"/>
      <c r="EP534" s="65"/>
      <c r="EQ534" s="65"/>
      <c r="ER534" s="65"/>
      <c r="ES534" s="65"/>
      <c r="ET534" s="65"/>
      <c r="EU534" s="65"/>
      <c r="EV534" s="65"/>
      <c r="EW534" s="65"/>
      <c r="EX534" s="65"/>
      <c r="EY534" s="65"/>
      <c r="EZ534" s="65"/>
      <c r="FA534" s="65"/>
      <c r="FB534" s="65"/>
      <c r="FC534" s="65"/>
      <c r="FD534" s="65"/>
      <c r="FE534" s="65"/>
      <c r="FF534" s="65"/>
      <c r="FG534" s="65"/>
      <c r="FH534" s="65"/>
      <c r="FI534" s="65"/>
      <c r="FJ534" s="65"/>
      <c r="FK534" s="65"/>
      <c r="FL534" s="65"/>
      <c r="FM534" s="65"/>
      <c r="FN534" s="65"/>
      <c r="FO534" s="65"/>
      <c r="FP534" s="65"/>
      <c r="FQ534" s="65"/>
      <c r="FR534" s="65"/>
      <c r="FS534" s="65"/>
    </row>
    <row r="535">
      <c r="A535" t="s">
        <v>157</v>
      </c>
      <c r="B535" t="s">
        <v>143</v>
      </c>
      <c r="C535" t="s">
        <v>103</v>
      </c>
      <c r="D535" t="s">
        <v>99</v>
      </c>
      <c r="E535"/>
      <c r="F535" t="str">
        <f>$A535&amp;IF($C535&lt;&gt;"","|"&amp;$C535,"")&amp;IF($D535&lt;&gt;"","|"&amp;$D535,"")&amp;IF($E535&lt;&gt;"","|"&amp;$E535,"")</f>
      </c>
      <c r="G535" s="65" t="n">
        <v>4</v>
      </c>
      <c r="H535" s="65" t="str">
        <f>SUM($CJ535,$CW535)</f>
      </c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 t="n">
        <v>1</v>
      </c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5" t="str">
        <f>ROUND(SUM($CP535,$CV535),0)</f>
      </c>
      <c r="CG535" s="65" t="str">
        <f>ROUND(MAX($CP535,$CV535),0)</f>
      </c>
      <c r="CH535"/>
      <c r="CI535" s="62"/>
      <c r="CJ535" s="65" t="str">
        <f>IF(SUM($CF535)=0,"",IF(SUM($CF535)=SUM($CG535),SUM($CF535),IF(UPPER($CH535)="MAX",$CG535,IF(UPPER($CH535)="CUSTOM",MIN(MAX(ROUND($CF535+$G535*($CI535),0),$CG535),$CF535),$CF535))))</f>
      </c>
      <c r="CK535" s="65" t="str">
        <f>ROUND(SUMIFS($CW535:$FS535,$CW$14:$FS$14,"*DSD*"),0)</f>
      </c>
      <c r="CL535" s="65" t="str">
        <f>MIN_DSD</f>
      </c>
      <c r="CM535" s="65" t="str">
        <f>COUNTIFS($CW$14:$FS$14,"*DSD*",$CW535:$FS535,"&gt;0")</f>
      </c>
      <c r="CN535"/>
      <c r="CO535" s="62"/>
      <c r="CP535" s="65" t="str">
        <f>IF(SUM($CK535)=0,"",IF(OR(SUM($CK535)=SUM($CL535),AND(SUM($CK535)=ROUND(SUM($G535)*(1-SUM($I535)),0),SUM($CQ535)=0)),SUM($CK535),IF(UPPER($CN535)="MAX",$CL535,IF(UPPER($CN535)="CUSTOM",MIN(MAX(ROUND($CK535+$G535*($CO535),0),$CL535),$CK535),$CK535))))</f>
      </c>
      <c r="CQ535" s="65" t="str">
        <f>ROUND(SUMIFS($CW535:$FS535,$CW$14:$FS$14,"*TA*"),0)</f>
      </c>
      <c r="CR535" s="65" t="str">
        <f>MIN_TA</f>
      </c>
      <c r="CS535" s="65" t="str">
        <f>COUNTIFS($CW$14:$FS$14,"*TA*",$CW535:$FS535,"&gt;0")</f>
      </c>
      <c r="CT535"/>
      <c r="CU535" s="62"/>
      <c r="CV535" s="65" t="str">
        <f>IF(SUM($CQ535)=0,"",IF(OR(SUM($CQ535)=SUM($CR535),AND(SUM($CQ535)=ROUND(SUM($G535)*(1-SUM($I535)),0),SUM($CK535)=0)),SUM($CQ535),IF(UPPER($CT535)="MAX",$CR535,IF(UPPER($CT535)="CUSTOM",MIN(MAX(ROUND($CQ535+$G535*($CU535),0),$CR535),$CQ535),$CQ535))))</f>
      </c>
      <c r="CW535" s="65"/>
      <c r="CX535" s="65"/>
      <c r="CY535" s="65"/>
      <c r="CZ535" s="65"/>
      <c r="DA535" s="65"/>
      <c r="DB535" s="65"/>
      <c r="DC535" s="65"/>
      <c r="DD535" s="65"/>
      <c r="DE535" s="65"/>
      <c r="DF535" s="65"/>
      <c r="DG535" s="65"/>
      <c r="DH535" s="65"/>
      <c r="DI535" s="65"/>
      <c r="DJ535" s="65"/>
      <c r="DK535" s="65"/>
      <c r="DL535" s="65"/>
      <c r="DM535" s="65"/>
      <c r="DN535" s="65"/>
      <c r="DO535" s="65"/>
      <c r="DP535" s="65"/>
      <c r="DQ535" s="65"/>
      <c r="DR535" s="65"/>
      <c r="DS535" s="65"/>
      <c r="DT535" s="65"/>
      <c r="DU535" s="65"/>
      <c r="DV535" s="65"/>
      <c r="DW535" s="65"/>
      <c r="DX535" s="65"/>
      <c r="DY535" s="65"/>
      <c r="DZ535" s="65"/>
      <c r="EA535" s="65"/>
      <c r="EB535" s="65"/>
      <c r="EC535" s="65"/>
      <c r="ED535" s="65"/>
      <c r="EE535" s="65"/>
      <c r="EF535" s="65"/>
      <c r="EG535" s="65"/>
      <c r="EH535" s="65"/>
      <c r="EI535" s="65"/>
      <c r="EJ535" s="65"/>
      <c r="EK535" s="65"/>
      <c r="EL535" s="65"/>
      <c r="EM535" s="65"/>
      <c r="EN535" s="65"/>
      <c r="EO535" s="65"/>
      <c r="EP535" s="65"/>
      <c r="EQ535" s="65"/>
      <c r="ER535" s="65"/>
      <c r="ES535" s="65"/>
      <c r="ET535" s="65"/>
      <c r="EU535" s="65"/>
      <c r="EV535" s="65"/>
      <c r="EW535" s="65"/>
      <c r="EX535" s="65"/>
      <c r="EY535" s="65"/>
      <c r="EZ535" s="65"/>
      <c r="FA535" s="65"/>
      <c r="FB535" s="65"/>
      <c r="FC535" s="65"/>
      <c r="FD535" s="65"/>
      <c r="FE535" s="65"/>
      <c r="FF535" s="65"/>
      <c r="FG535" s="65"/>
      <c r="FH535" s="65"/>
      <c r="FI535" s="65"/>
      <c r="FJ535" s="65"/>
      <c r="FK535" s="65"/>
      <c r="FL535" s="65"/>
      <c r="FM535" s="65"/>
      <c r="FN535" s="65"/>
      <c r="FO535" s="65"/>
      <c r="FP535" s="65"/>
      <c r="FQ535" s="65"/>
      <c r="FR535" s="65"/>
      <c r="FS535" s="65"/>
    </row>
    <row r="536">
      <c r="A536" t="s">
        <v>157</v>
      </c>
      <c r="B536" t="s">
        <v>112</v>
      </c>
      <c r="C536" t="s">
        <v>98</v>
      </c>
      <c r="D536" t="s">
        <v>99</v>
      </c>
      <c r="E536"/>
      <c r="F536" t="str">
        <f>$A536&amp;IF($C536&lt;&gt;"","|"&amp;$C536,"")&amp;IF($D536&lt;&gt;"","|"&amp;$D536,"")&amp;IF($E536&lt;&gt;"","|"&amp;$E536,"")</f>
      </c>
      <c r="G536" s="65" t="n">
        <v>4</v>
      </c>
      <c r="H536" s="65" t="str">
        <f>SUM($CJ536,$CW536)</f>
      </c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 t="n">
        <v>1</v>
      </c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5" t="str">
        <f>ROUND(SUM($CP536,$CV536),0)</f>
      </c>
      <c r="CG536" s="65" t="str">
        <f>ROUND(MAX($CP536,$CV536),0)</f>
      </c>
      <c r="CH536"/>
      <c r="CI536" s="62"/>
      <c r="CJ536" s="65" t="str">
        <f>IF(SUM($CF536)=0,"",IF(SUM($CF536)=SUM($CG536),SUM($CF536),IF(UPPER($CH536)="MAX",$CG536,IF(UPPER($CH536)="CUSTOM",MIN(MAX(ROUND($CF536+$G536*($CI536),0),$CG536),$CF536),$CF536))))</f>
      </c>
      <c r="CK536" s="65" t="str">
        <f>ROUND(SUMIFS($CW536:$FS536,$CW$14:$FS$14,"*DSD*"),0)</f>
      </c>
      <c r="CL536" s="65" t="str">
        <f>MIN_DSD</f>
      </c>
      <c r="CM536" s="65" t="str">
        <f>COUNTIFS($CW$14:$FS$14,"*DSD*",$CW536:$FS536,"&gt;0")</f>
      </c>
      <c r="CN536"/>
      <c r="CO536" s="62"/>
      <c r="CP536" s="65" t="str">
        <f>IF(SUM($CK536)=0,"",IF(OR(SUM($CK536)=SUM($CL536),AND(SUM($CK536)=ROUND(SUM($G536)*(1-SUM($I536)),0),SUM($CQ536)=0)),SUM($CK536),IF(UPPER($CN536)="MAX",$CL536,IF(UPPER($CN536)="CUSTOM",MIN(MAX(ROUND($CK536+$G536*($CO536),0),$CL536),$CK536),$CK536))))</f>
      </c>
      <c r="CQ536" s="65" t="str">
        <f>ROUND(SUMIFS($CW536:$FS536,$CW$14:$FS$14,"*TA*"),0)</f>
      </c>
      <c r="CR536" s="65" t="str">
        <f>MIN_TA</f>
      </c>
      <c r="CS536" s="65" t="str">
        <f>COUNTIFS($CW$14:$FS$14,"*TA*",$CW536:$FS536,"&gt;0")</f>
      </c>
      <c r="CT536"/>
      <c r="CU536" s="62"/>
      <c r="CV536" s="65" t="str">
        <f>IF(SUM($CQ536)=0,"",IF(OR(SUM($CQ536)=SUM($CR536),AND(SUM($CQ536)=ROUND(SUM($G536)*(1-SUM($I536)),0),SUM($CK536)=0)),SUM($CQ536),IF(UPPER($CT536)="MAX",$CR536,IF(UPPER($CT536)="CUSTOM",MIN(MAX(ROUND($CQ536+$G536*($CU536),0),$CR536),$CQ536),$CQ536))))</f>
      </c>
      <c r="CW536" s="65"/>
      <c r="CX536" s="65"/>
      <c r="CY536" s="65"/>
      <c r="CZ536" s="65"/>
      <c r="DA536" s="65"/>
      <c r="DB536" s="65"/>
      <c r="DC536" s="65"/>
      <c r="DD536" s="65"/>
      <c r="DE536" s="65"/>
      <c r="DF536" s="65"/>
      <c r="DG536" s="65"/>
      <c r="DH536" s="65"/>
      <c r="DI536" s="65"/>
      <c r="DJ536" s="65"/>
      <c r="DK536" s="65"/>
      <c r="DL536" s="65"/>
      <c r="DM536" s="65"/>
      <c r="DN536" s="65"/>
      <c r="DO536" s="65"/>
      <c r="DP536" s="65"/>
      <c r="DQ536" s="65"/>
      <c r="DR536" s="65"/>
      <c r="DS536" s="65"/>
      <c r="DT536" s="65"/>
      <c r="DU536" s="65"/>
      <c r="DV536" s="65"/>
      <c r="DW536" s="65"/>
      <c r="DX536" s="65"/>
      <c r="DY536" s="65"/>
      <c r="DZ536" s="65"/>
      <c r="EA536" s="65"/>
      <c r="EB536" s="65"/>
      <c r="EC536" s="65"/>
      <c r="ED536" s="65"/>
      <c r="EE536" s="65"/>
      <c r="EF536" s="65"/>
      <c r="EG536" s="65"/>
      <c r="EH536" s="65"/>
      <c r="EI536" s="65"/>
      <c r="EJ536" s="65"/>
      <c r="EK536" s="65"/>
      <c r="EL536" s="65"/>
      <c r="EM536" s="65"/>
      <c r="EN536" s="65"/>
      <c r="EO536" s="65"/>
      <c r="EP536" s="65"/>
      <c r="EQ536" s="65"/>
      <c r="ER536" s="65"/>
      <c r="ES536" s="65"/>
      <c r="ET536" s="65"/>
      <c r="EU536" s="65"/>
      <c r="EV536" s="65"/>
      <c r="EW536" s="65"/>
      <c r="EX536" s="65"/>
      <c r="EY536" s="65"/>
      <c r="EZ536" s="65"/>
      <c r="FA536" s="65"/>
      <c r="FB536" s="65"/>
      <c r="FC536" s="65"/>
      <c r="FD536" s="65"/>
      <c r="FE536" s="65"/>
      <c r="FF536" s="65"/>
      <c r="FG536" s="65"/>
      <c r="FH536" s="65"/>
      <c r="FI536" s="65"/>
      <c r="FJ536" s="65"/>
      <c r="FK536" s="65"/>
      <c r="FL536" s="65"/>
      <c r="FM536" s="65"/>
      <c r="FN536" s="65"/>
      <c r="FO536" s="65"/>
      <c r="FP536" s="65"/>
      <c r="FQ536" s="65"/>
      <c r="FR536" s="65"/>
      <c r="FS536" s="65"/>
    </row>
    <row r="537">
      <c r="A537" t="s">
        <v>157</v>
      </c>
      <c r="B537" t="s">
        <v>112</v>
      </c>
      <c r="C537" t="s">
        <v>98</v>
      </c>
      <c r="D537" t="s">
        <v>100</v>
      </c>
      <c r="E537"/>
      <c r="F537" t="str">
        <f>$A537&amp;IF($C537&lt;&gt;"","|"&amp;$C537,"")&amp;IF($D537&lt;&gt;"","|"&amp;$D537,"")&amp;IF($E537&lt;&gt;"","|"&amp;$E537,"")</f>
      </c>
      <c r="G537" s="65" t="n">
        <v>4</v>
      </c>
      <c r="H537" s="65" t="str">
        <f>SUM($CJ537,$CW537)</f>
      </c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 t="n">
        <v>1</v>
      </c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5" t="str">
        <f>ROUND(SUM($CP537,$CV537),0)</f>
      </c>
      <c r="CG537" s="65" t="str">
        <f>ROUND(MAX($CP537,$CV537),0)</f>
      </c>
      <c r="CH537"/>
      <c r="CI537" s="62"/>
      <c r="CJ537" s="65" t="str">
        <f>IF(SUM($CF537)=0,"",IF(SUM($CF537)=SUM($CG537),SUM($CF537),IF(UPPER($CH537)="MAX",$CG537,IF(UPPER($CH537)="CUSTOM",MIN(MAX(ROUND($CF537+$G537*($CI537),0),$CG537),$CF537),$CF537))))</f>
      </c>
      <c r="CK537" s="65" t="str">
        <f>ROUND(SUMIFS($CW537:$FS537,$CW$14:$FS$14,"*DSD*"),0)</f>
      </c>
      <c r="CL537" s="65" t="str">
        <f>MIN_DSD</f>
      </c>
      <c r="CM537" s="65" t="str">
        <f>COUNTIFS($CW$14:$FS$14,"*DSD*",$CW537:$FS537,"&gt;0")</f>
      </c>
      <c r="CN537"/>
      <c r="CO537" s="62"/>
      <c r="CP537" s="65" t="str">
        <f>IF(SUM($CK537)=0,"",IF(OR(SUM($CK537)=SUM($CL537),AND(SUM($CK537)=ROUND(SUM($G537)*(1-SUM($I537)),0),SUM($CQ537)=0)),SUM($CK537),IF(UPPER($CN537)="MAX",$CL537,IF(UPPER($CN537)="CUSTOM",MIN(MAX(ROUND($CK537+$G537*($CO537),0),$CL537),$CK537),$CK537))))</f>
      </c>
      <c r="CQ537" s="65" t="str">
        <f>ROUND(SUMIFS($CW537:$FS537,$CW$14:$FS$14,"*TA*"),0)</f>
      </c>
      <c r="CR537" s="65" t="str">
        <f>MIN_TA</f>
      </c>
      <c r="CS537" s="65" t="str">
        <f>COUNTIFS($CW$14:$FS$14,"*TA*",$CW537:$FS537,"&gt;0")</f>
      </c>
      <c r="CT537"/>
      <c r="CU537" s="62"/>
      <c r="CV537" s="65" t="str">
        <f>IF(SUM($CQ537)=0,"",IF(OR(SUM($CQ537)=SUM($CR537),AND(SUM($CQ537)=ROUND(SUM($G537)*(1-SUM($I537)),0),SUM($CK537)=0)),SUM($CQ537),IF(UPPER($CT537)="MAX",$CR537,IF(UPPER($CT537)="CUSTOM",MIN(MAX(ROUND($CQ537+$G537*($CU537),0),$CR537),$CQ537),$CQ537))))</f>
      </c>
      <c r="CW537" s="65"/>
      <c r="CX537" s="65"/>
      <c r="CY537" s="65"/>
      <c r="CZ537" s="65"/>
      <c r="DA537" s="65"/>
      <c r="DB537" s="65"/>
      <c r="DC537" s="65"/>
      <c r="DD537" s="65"/>
      <c r="DE537" s="65"/>
      <c r="DF537" s="65"/>
      <c r="DG537" s="65"/>
      <c r="DH537" s="65"/>
      <c r="DI537" s="65"/>
      <c r="DJ537" s="65"/>
      <c r="DK537" s="65"/>
      <c r="DL537" s="65"/>
      <c r="DM537" s="65"/>
      <c r="DN537" s="65"/>
      <c r="DO537" s="65"/>
      <c r="DP537" s="65"/>
      <c r="DQ537" s="65"/>
      <c r="DR537" s="65"/>
      <c r="DS537" s="65"/>
      <c r="DT537" s="65"/>
      <c r="DU537" s="65"/>
      <c r="DV537" s="65"/>
      <c r="DW537" s="65"/>
      <c r="DX537" s="65"/>
      <c r="DY537" s="65"/>
      <c r="DZ537" s="65"/>
      <c r="EA537" s="65"/>
      <c r="EB537" s="65"/>
      <c r="EC537" s="65"/>
      <c r="ED537" s="65"/>
      <c r="EE537" s="65"/>
      <c r="EF537" s="65"/>
      <c r="EG537" s="65"/>
      <c r="EH537" s="65"/>
      <c r="EI537" s="65"/>
      <c r="EJ537" s="65"/>
      <c r="EK537" s="65"/>
      <c r="EL537" s="65"/>
      <c r="EM537" s="65"/>
      <c r="EN537" s="65"/>
      <c r="EO537" s="65"/>
      <c r="EP537" s="65"/>
      <c r="EQ537" s="65"/>
      <c r="ER537" s="65"/>
      <c r="ES537" s="65"/>
      <c r="ET537" s="65"/>
      <c r="EU537" s="65"/>
      <c r="EV537" s="65"/>
      <c r="EW537" s="65"/>
      <c r="EX537" s="65"/>
      <c r="EY537" s="65"/>
      <c r="EZ537" s="65"/>
      <c r="FA537" s="65"/>
      <c r="FB537" s="65"/>
      <c r="FC537" s="65"/>
      <c r="FD537" s="65"/>
      <c r="FE537" s="65"/>
      <c r="FF537" s="65"/>
      <c r="FG537" s="65"/>
      <c r="FH537" s="65"/>
      <c r="FI537" s="65"/>
      <c r="FJ537" s="65"/>
      <c r="FK537" s="65"/>
      <c r="FL537" s="65"/>
      <c r="FM537" s="65"/>
      <c r="FN537" s="65"/>
      <c r="FO537" s="65"/>
      <c r="FP537" s="65"/>
      <c r="FQ537" s="65"/>
      <c r="FR537" s="65"/>
      <c r="FS537" s="65"/>
    </row>
    <row r="538">
      <c r="A538" t="s">
        <v>157</v>
      </c>
      <c r="B538" t="s">
        <v>113</v>
      </c>
      <c r="C538" t="s">
        <v>114</v>
      </c>
      <c r="D538" t="s">
        <v>99</v>
      </c>
      <c r="E538"/>
      <c r="F538" t="str">
        <f>$A538&amp;IF($C538&lt;&gt;"","|"&amp;$C538,"")&amp;IF($D538&lt;&gt;"","|"&amp;$D538,"")&amp;IF($E538&lt;&gt;"","|"&amp;$E538,"")</f>
      </c>
      <c r="G538" s="65" t="n">
        <v>5</v>
      </c>
      <c r="H538" s="65" t="str">
        <f>SUM($CJ538,$CW538)</f>
      </c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5" t="str">
        <f>ROUND(SUM($CP538,$CV538),0)</f>
      </c>
      <c r="CG538" s="65" t="str">
        <f>ROUND(MAX($CP538,$CV538),0)</f>
      </c>
      <c r="CH538"/>
      <c r="CI538" s="62"/>
      <c r="CJ538" s="65" t="str">
        <f>IF(SUM($CF538)=0,"",IF(SUM($CF538)=SUM($CG538),SUM($CF538),IF(UPPER($CH538)="MAX",$CG538,IF(UPPER($CH538)="CUSTOM",MIN(MAX(ROUND($CF538+$G538*($CI538),0),$CG538),$CF538),$CF538))))</f>
      </c>
      <c r="CK538" s="65" t="str">
        <f>ROUND(SUMIFS($CW538:$FS538,$CW$14:$FS$14,"*DSD*"),0)</f>
      </c>
      <c r="CL538" s="65" t="str">
        <f>MIN_DSD</f>
      </c>
      <c r="CM538" s="65" t="str">
        <f>COUNTIFS($CW$14:$FS$14,"*DSD*",$CW538:$FS538,"&gt;0")</f>
      </c>
      <c r="CN538"/>
      <c r="CO538" s="62"/>
      <c r="CP538" s="65" t="str">
        <f>IF(SUM($CK538)=0,"",IF(OR(SUM($CK538)=SUM($CL538),AND(SUM($CK538)=ROUND(SUM($G538)*(1-SUM($I538)),0),SUM($CQ538)=0)),SUM($CK538),IF(UPPER($CN538)="MAX",$CL538,IF(UPPER($CN538)="CUSTOM",MIN(MAX(ROUND($CK538+$G538*($CO538),0),$CL538),$CK538),$CK538))))</f>
      </c>
      <c r="CQ538" s="65" t="str">
        <f>ROUND(SUMIFS($CW538:$FS538,$CW$14:$FS$14,"*TA*"),0)</f>
      </c>
      <c r="CR538" s="65" t="str">
        <f>MIN_TA</f>
      </c>
      <c r="CS538" s="65" t="str">
        <f>COUNTIFS($CW$14:$FS$14,"*TA*",$CW538:$FS538,"&gt;0")</f>
      </c>
      <c r="CT538"/>
      <c r="CU538" s="62"/>
      <c r="CV538" s="65" t="str">
        <f>IF(SUM($CQ538)=0,"",IF(OR(SUM($CQ538)=SUM($CR538),AND(SUM($CQ538)=ROUND(SUM($G538)*(1-SUM($I538)),0),SUM($CK538)=0)),SUM($CQ538),IF(UPPER($CT538)="MAX",$CR538,IF(UPPER($CT538)="CUSTOM",MIN(MAX(ROUND($CQ538+$G538*($CU538),0),$CR538),$CQ538),$CQ538))))</f>
      </c>
      <c r="CW538" s="65"/>
      <c r="CX538" s="65"/>
      <c r="CY538" s="65"/>
      <c r="CZ538" s="65"/>
      <c r="DA538" s="65"/>
      <c r="DB538" s="65"/>
      <c r="DC538" s="65"/>
      <c r="DD538" s="65"/>
      <c r="DE538" s="65"/>
      <c r="DF538" s="65"/>
      <c r="DG538" s="65"/>
      <c r="DH538" s="65"/>
      <c r="DI538" s="65"/>
      <c r="DJ538" s="65"/>
      <c r="DK538" s="65"/>
      <c r="DL538" s="65"/>
      <c r="DM538" s="65"/>
      <c r="DN538" s="65"/>
      <c r="DO538" s="65"/>
      <c r="DP538" s="65"/>
      <c r="DQ538" s="65"/>
      <c r="DR538" s="65"/>
      <c r="DS538" s="65"/>
      <c r="DT538" s="65"/>
      <c r="DU538" s="65"/>
      <c r="DV538" s="65"/>
      <c r="DW538" s="65"/>
      <c r="DX538" s="65"/>
      <c r="DY538" s="65"/>
      <c r="DZ538" s="65"/>
      <c r="EA538" s="65"/>
      <c r="EB538" s="65"/>
      <c r="EC538" s="65"/>
      <c r="ED538" s="65"/>
      <c r="EE538" s="65"/>
      <c r="EF538" s="65"/>
      <c r="EG538" s="65"/>
      <c r="EH538" s="65"/>
      <c r="EI538" s="65"/>
      <c r="EJ538" s="65"/>
      <c r="EK538" s="65"/>
      <c r="EL538" s="65"/>
      <c r="EM538" s="65"/>
      <c r="EN538" s="65"/>
      <c r="EO538" s="65"/>
      <c r="EP538" s="65"/>
      <c r="EQ538" s="65"/>
      <c r="ER538" s="65"/>
      <c r="ES538" s="65"/>
      <c r="ET538" s="65"/>
      <c r="EU538" s="65"/>
      <c r="EV538" s="65"/>
      <c r="EW538" s="65"/>
      <c r="EX538" s="65"/>
      <c r="EY538" s="65"/>
      <c r="EZ538" s="65"/>
      <c r="FA538" s="65"/>
      <c r="FB538" s="65"/>
      <c r="FC538" s="65"/>
      <c r="FD538" s="65"/>
      <c r="FE538" s="65"/>
      <c r="FF538" s="65"/>
      <c r="FG538" s="65"/>
      <c r="FH538" s="65"/>
      <c r="FI538" s="65"/>
      <c r="FJ538" s="65"/>
      <c r="FK538" s="65"/>
      <c r="FL538" s="65"/>
      <c r="FM538" s="65"/>
      <c r="FN538" s="65"/>
      <c r="FO538" s="65"/>
      <c r="FP538" s="65"/>
      <c r="FQ538" s="65"/>
      <c r="FR538" s="65"/>
      <c r="FS538" s="65"/>
    </row>
    <row r="539">
      <c r="A539" t="s">
        <v>157</v>
      </c>
      <c r="B539" t="s">
        <v>113</v>
      </c>
      <c r="C539" t="s">
        <v>114</v>
      </c>
      <c r="D539" t="s">
        <v>100</v>
      </c>
      <c r="E539"/>
      <c r="F539" t="str">
        <f>$A539&amp;IF($C539&lt;&gt;"","|"&amp;$C539,"")&amp;IF($D539&lt;&gt;"","|"&amp;$D539,"")&amp;IF($E539&lt;&gt;"","|"&amp;$E539,"")</f>
      </c>
      <c r="G539" s="65" t="n">
        <v>6</v>
      </c>
      <c r="H539" s="65" t="str">
        <f>SUM($CJ539,$CW539)</f>
      </c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5" t="str">
        <f>ROUND(SUM($CP539,$CV539),0)</f>
      </c>
      <c r="CG539" s="65" t="str">
        <f>ROUND(MAX($CP539,$CV539),0)</f>
      </c>
      <c r="CH539"/>
      <c r="CI539" s="62"/>
      <c r="CJ539" s="65" t="str">
        <f>IF(SUM($CF539)=0,"",IF(SUM($CF539)=SUM($CG539),SUM($CF539),IF(UPPER($CH539)="MAX",$CG539,IF(UPPER($CH539)="CUSTOM",MIN(MAX(ROUND($CF539+$G539*($CI539),0),$CG539),$CF539),$CF539))))</f>
      </c>
      <c r="CK539" s="65" t="str">
        <f>ROUND(SUMIFS($CW539:$FS539,$CW$14:$FS$14,"*DSD*"),0)</f>
      </c>
      <c r="CL539" s="65" t="str">
        <f>MIN_DSD</f>
      </c>
      <c r="CM539" s="65" t="str">
        <f>COUNTIFS($CW$14:$FS$14,"*DSD*",$CW539:$FS539,"&gt;0")</f>
      </c>
      <c r="CN539"/>
      <c r="CO539" s="62"/>
      <c r="CP539" s="65" t="str">
        <f>IF(SUM($CK539)=0,"",IF(OR(SUM($CK539)=SUM($CL539),AND(SUM($CK539)=ROUND(SUM($G539)*(1-SUM($I539)),0),SUM($CQ539)=0)),SUM($CK539),IF(UPPER($CN539)="MAX",$CL539,IF(UPPER($CN539)="CUSTOM",MIN(MAX(ROUND($CK539+$G539*($CO539),0),$CL539),$CK539),$CK539))))</f>
      </c>
      <c r="CQ539" s="65" t="str">
        <f>ROUND(SUMIFS($CW539:$FS539,$CW$14:$FS$14,"*TA*"),0)</f>
      </c>
      <c r="CR539" s="65" t="str">
        <f>MIN_TA</f>
      </c>
      <c r="CS539" s="65" t="str">
        <f>COUNTIFS($CW$14:$FS$14,"*TA*",$CW539:$FS539,"&gt;0")</f>
      </c>
      <c r="CT539"/>
      <c r="CU539" s="62"/>
      <c r="CV539" s="65" t="str">
        <f>IF(SUM($CQ539)=0,"",IF(OR(SUM($CQ539)=SUM($CR539),AND(SUM($CQ539)=ROUND(SUM($G539)*(1-SUM($I539)),0),SUM($CK539)=0)),SUM($CQ539),IF(UPPER($CT539)="MAX",$CR539,IF(UPPER($CT539)="CUSTOM",MIN(MAX(ROUND($CQ539+$G539*($CU539),0),$CR539),$CQ539),$CQ539))))</f>
      </c>
      <c r="CW539" s="65"/>
      <c r="CX539" s="65"/>
      <c r="CY539" s="65"/>
      <c r="CZ539" s="65"/>
      <c r="DA539" s="65"/>
      <c r="DB539" s="65"/>
      <c r="DC539" s="65"/>
      <c r="DD539" s="65"/>
      <c r="DE539" s="65"/>
      <c r="DF539" s="65"/>
      <c r="DG539" s="65"/>
      <c r="DH539" s="65"/>
      <c r="DI539" s="65"/>
      <c r="DJ539" s="65"/>
      <c r="DK539" s="65"/>
      <c r="DL539" s="65"/>
      <c r="DM539" s="65"/>
      <c r="DN539" s="65"/>
      <c r="DO539" s="65"/>
      <c r="DP539" s="65"/>
      <c r="DQ539" s="65"/>
      <c r="DR539" s="65"/>
      <c r="DS539" s="65"/>
      <c r="DT539" s="65"/>
      <c r="DU539" s="65"/>
      <c r="DV539" s="65"/>
      <c r="DW539" s="65"/>
      <c r="DX539" s="65"/>
      <c r="DY539" s="65"/>
      <c r="DZ539" s="65"/>
      <c r="EA539" s="65"/>
      <c r="EB539" s="65"/>
      <c r="EC539" s="65"/>
      <c r="ED539" s="65"/>
      <c r="EE539" s="65"/>
      <c r="EF539" s="65"/>
      <c r="EG539" s="65"/>
      <c r="EH539" s="65"/>
      <c r="EI539" s="65"/>
      <c r="EJ539" s="65"/>
      <c r="EK539" s="65"/>
      <c r="EL539" s="65"/>
      <c r="EM539" s="65"/>
      <c r="EN539" s="65"/>
      <c r="EO539" s="65"/>
      <c r="EP539" s="65"/>
      <c r="EQ539" s="65"/>
      <c r="ER539" s="65"/>
      <c r="ES539" s="65"/>
      <c r="ET539" s="65"/>
      <c r="EU539" s="65"/>
      <c r="EV539" s="65"/>
      <c r="EW539" s="65"/>
      <c r="EX539" s="65"/>
      <c r="EY539" s="65"/>
      <c r="EZ539" s="65"/>
      <c r="FA539" s="65"/>
      <c r="FB539" s="65"/>
      <c r="FC539" s="65"/>
      <c r="FD539" s="65"/>
      <c r="FE539" s="65"/>
      <c r="FF539" s="65"/>
      <c r="FG539" s="65"/>
      <c r="FH539" s="65"/>
      <c r="FI539" s="65"/>
      <c r="FJ539" s="65"/>
      <c r="FK539" s="65"/>
      <c r="FL539" s="65"/>
      <c r="FM539" s="65"/>
      <c r="FN539" s="65"/>
      <c r="FO539" s="65"/>
      <c r="FP539" s="65"/>
      <c r="FQ539" s="65"/>
      <c r="FR539" s="65"/>
      <c r="FS539" s="65"/>
    </row>
    <row r="540">
      <c r="A540" t="s">
        <v>157</v>
      </c>
      <c r="B540" t="s">
        <v>115</v>
      </c>
      <c r="C540" t="s">
        <v>114</v>
      </c>
      <c r="D540" t="s">
        <v>99</v>
      </c>
      <c r="E540"/>
      <c r="F540" t="str">
        <f>$A540&amp;IF($C540&lt;&gt;"","|"&amp;$C540,"")&amp;IF($D540&lt;&gt;"","|"&amp;$D540,"")&amp;IF($E540&lt;&gt;"","|"&amp;$E540,"")</f>
      </c>
      <c r="G540" s="65" t="n">
        <v>1</v>
      </c>
      <c r="H540" s="65" t="str">
        <f>SUM($CJ540,$CW540)</f>
      </c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 t="n">
        <v>1</v>
      </c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5" t="str">
        <f>ROUND(SUM($CP540,$CV540),0)</f>
      </c>
      <c r="CG540" s="65" t="str">
        <f>ROUND(MAX($CP540,$CV540),0)</f>
      </c>
      <c r="CH540"/>
      <c r="CI540" s="62"/>
      <c r="CJ540" s="65" t="str">
        <f>IF(SUM($CF540)=0,"",IF(SUM($CF540)=SUM($CG540),SUM($CF540),IF(UPPER($CH540)="MAX",$CG540,IF(UPPER($CH540)="CUSTOM",MIN(MAX(ROUND($CF540+$G540*($CI540),0),$CG540),$CF540),$CF540))))</f>
      </c>
      <c r="CK540" s="65" t="str">
        <f>ROUND(SUMIFS($CW540:$FS540,$CW$14:$FS$14,"*DSD*"),0)</f>
      </c>
      <c r="CL540" s="65" t="str">
        <f>MIN_DSD</f>
      </c>
      <c r="CM540" s="65" t="str">
        <f>COUNTIFS($CW$14:$FS$14,"*DSD*",$CW540:$FS540,"&gt;0")</f>
      </c>
      <c r="CN540"/>
      <c r="CO540" s="62"/>
      <c r="CP540" s="65" t="str">
        <f>IF(SUM($CK540)=0,"",IF(OR(SUM($CK540)=SUM($CL540),AND(SUM($CK540)=ROUND(SUM($G540)*(1-SUM($I540)),0),SUM($CQ540)=0)),SUM($CK540),IF(UPPER($CN540)="MAX",$CL540,IF(UPPER($CN540)="CUSTOM",MIN(MAX(ROUND($CK540+$G540*($CO540),0),$CL540),$CK540),$CK540))))</f>
      </c>
      <c r="CQ540" s="65" t="str">
        <f>ROUND(SUMIFS($CW540:$FS540,$CW$14:$FS$14,"*TA*"),0)</f>
      </c>
      <c r="CR540" s="65" t="str">
        <f>MIN_TA</f>
      </c>
      <c r="CS540" s="65" t="str">
        <f>COUNTIFS($CW$14:$FS$14,"*TA*",$CW540:$FS540,"&gt;0")</f>
      </c>
      <c r="CT540"/>
      <c r="CU540" s="62"/>
      <c r="CV540" s="65" t="str">
        <f>IF(SUM($CQ540)=0,"",IF(OR(SUM($CQ540)=SUM($CR540),AND(SUM($CQ540)=ROUND(SUM($G540)*(1-SUM($I540)),0),SUM($CK540)=0)),SUM($CQ540),IF(UPPER($CT540)="MAX",$CR540,IF(UPPER($CT540)="CUSTOM",MIN(MAX(ROUND($CQ540+$G540*($CU540),0),$CR540),$CQ540),$CQ540))))</f>
      </c>
      <c r="CW540" s="65"/>
      <c r="CX540" s="65"/>
      <c r="CY540" s="65"/>
      <c r="CZ540" s="65"/>
      <c r="DA540" s="65"/>
      <c r="DB540" s="65"/>
      <c r="DC540" s="65"/>
      <c r="DD540" s="65"/>
      <c r="DE540" s="65"/>
      <c r="DF540" s="65"/>
      <c r="DG540" s="65"/>
      <c r="DH540" s="65"/>
      <c r="DI540" s="65"/>
      <c r="DJ540" s="65"/>
      <c r="DK540" s="65"/>
      <c r="DL540" s="65"/>
      <c r="DM540" s="65"/>
      <c r="DN540" s="65"/>
      <c r="DO540" s="65"/>
      <c r="DP540" s="65"/>
      <c r="DQ540" s="65"/>
      <c r="DR540" s="65"/>
      <c r="DS540" s="65"/>
      <c r="DT540" s="65"/>
      <c r="DU540" s="65"/>
      <c r="DV540" s="65"/>
      <c r="DW540" s="65"/>
      <c r="DX540" s="65"/>
      <c r="DY540" s="65"/>
      <c r="DZ540" s="65"/>
      <c r="EA540" s="65"/>
      <c r="EB540" s="65"/>
      <c r="EC540" s="65"/>
      <c r="ED540" s="65"/>
      <c r="EE540" s="65"/>
      <c r="EF540" s="65"/>
      <c r="EG540" s="65"/>
      <c r="EH540" s="65"/>
      <c r="EI540" s="65"/>
      <c r="EJ540" s="65"/>
      <c r="EK540" s="65"/>
      <c r="EL540" s="65"/>
      <c r="EM540" s="65"/>
      <c r="EN540" s="65"/>
      <c r="EO540" s="65"/>
      <c r="EP540" s="65"/>
      <c r="EQ540" s="65"/>
      <c r="ER540" s="65"/>
      <c r="ES540" s="65"/>
      <c r="ET540" s="65"/>
      <c r="EU540" s="65"/>
      <c r="EV540" s="65"/>
      <c r="EW540" s="65"/>
      <c r="EX540" s="65"/>
      <c r="EY540" s="65"/>
      <c r="EZ540" s="65"/>
      <c r="FA540" s="65"/>
      <c r="FB540" s="65"/>
      <c r="FC540" s="65"/>
      <c r="FD540" s="65"/>
      <c r="FE540" s="65"/>
      <c r="FF540" s="65"/>
      <c r="FG540" s="65"/>
      <c r="FH540" s="65"/>
      <c r="FI540" s="65"/>
      <c r="FJ540" s="65"/>
      <c r="FK540" s="65"/>
      <c r="FL540" s="65"/>
      <c r="FM540" s="65"/>
      <c r="FN540" s="65"/>
      <c r="FO540" s="65"/>
      <c r="FP540" s="65"/>
      <c r="FQ540" s="65"/>
      <c r="FR540" s="65"/>
      <c r="FS540" s="65"/>
    </row>
    <row r="541">
      <c r="A541" t="s">
        <v>157</v>
      </c>
      <c r="B541" t="s">
        <v>115</v>
      </c>
      <c r="C541" t="s">
        <v>114</v>
      </c>
      <c r="D541" t="s">
        <v>100</v>
      </c>
      <c r="E541"/>
      <c r="F541" t="str">
        <f>$A541&amp;IF($C541&lt;&gt;"","|"&amp;$C541,"")&amp;IF($D541&lt;&gt;"","|"&amp;$D541,"")&amp;IF($E541&lt;&gt;"","|"&amp;$E541,"")</f>
      </c>
      <c r="G541" s="65" t="n">
        <v>1</v>
      </c>
      <c r="H541" s="65" t="str">
        <f>SUM($CJ541,$CW541)</f>
      </c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 t="n">
        <v>1</v>
      </c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5" t="str">
        <f>ROUND(SUM($CP541,$CV541),0)</f>
      </c>
      <c r="CG541" s="65" t="str">
        <f>ROUND(MAX($CP541,$CV541),0)</f>
      </c>
      <c r="CH541"/>
      <c r="CI541" s="62"/>
      <c r="CJ541" s="65" t="str">
        <f>IF(SUM($CF541)=0,"",IF(SUM($CF541)=SUM($CG541),SUM($CF541),IF(UPPER($CH541)="MAX",$CG541,IF(UPPER($CH541)="CUSTOM",MIN(MAX(ROUND($CF541+$G541*($CI541),0),$CG541),$CF541),$CF541))))</f>
      </c>
      <c r="CK541" s="65" t="str">
        <f>ROUND(SUMIFS($CW541:$FS541,$CW$14:$FS$14,"*DSD*"),0)</f>
      </c>
      <c r="CL541" s="65" t="str">
        <f>MIN_DSD</f>
      </c>
      <c r="CM541" s="65" t="str">
        <f>COUNTIFS($CW$14:$FS$14,"*DSD*",$CW541:$FS541,"&gt;0")</f>
      </c>
      <c r="CN541"/>
      <c r="CO541" s="62"/>
      <c r="CP541" s="65" t="str">
        <f>IF(SUM($CK541)=0,"",IF(OR(SUM($CK541)=SUM($CL541),AND(SUM($CK541)=ROUND(SUM($G541)*(1-SUM($I541)),0),SUM($CQ541)=0)),SUM($CK541),IF(UPPER($CN541)="MAX",$CL541,IF(UPPER($CN541)="CUSTOM",MIN(MAX(ROUND($CK541+$G541*($CO541),0),$CL541),$CK541),$CK541))))</f>
      </c>
      <c r="CQ541" s="65" t="str">
        <f>ROUND(SUMIFS($CW541:$FS541,$CW$14:$FS$14,"*TA*"),0)</f>
      </c>
      <c r="CR541" s="65" t="str">
        <f>MIN_TA</f>
      </c>
      <c r="CS541" s="65" t="str">
        <f>COUNTIFS($CW$14:$FS$14,"*TA*",$CW541:$FS541,"&gt;0")</f>
      </c>
      <c r="CT541"/>
      <c r="CU541" s="62"/>
      <c r="CV541" s="65" t="str">
        <f>IF(SUM($CQ541)=0,"",IF(OR(SUM($CQ541)=SUM($CR541),AND(SUM($CQ541)=ROUND(SUM($G541)*(1-SUM($I541)),0),SUM($CK541)=0)),SUM($CQ541),IF(UPPER($CT541)="MAX",$CR541,IF(UPPER($CT541)="CUSTOM",MIN(MAX(ROUND($CQ541+$G541*($CU541),0),$CR541),$CQ541),$CQ541))))</f>
      </c>
      <c r="CW541" s="65"/>
      <c r="CX541" s="65"/>
      <c r="CY541" s="65"/>
      <c r="CZ541" s="65"/>
      <c r="DA541" s="65"/>
      <c r="DB541" s="65"/>
      <c r="DC541" s="65"/>
      <c r="DD541" s="65"/>
      <c r="DE541" s="65"/>
      <c r="DF541" s="65"/>
      <c r="DG541" s="65"/>
      <c r="DH541" s="65"/>
      <c r="DI541" s="65"/>
      <c r="DJ541" s="65"/>
      <c r="DK541" s="65"/>
      <c r="DL541" s="65"/>
      <c r="DM541" s="65"/>
      <c r="DN541" s="65"/>
      <c r="DO541" s="65"/>
      <c r="DP541" s="65"/>
      <c r="DQ541" s="65"/>
      <c r="DR541" s="65"/>
      <c r="DS541" s="65"/>
      <c r="DT541" s="65"/>
      <c r="DU541" s="65"/>
      <c r="DV541" s="65"/>
      <c r="DW541" s="65"/>
      <c r="DX541" s="65"/>
      <c r="DY541" s="65"/>
      <c r="DZ541" s="65"/>
      <c r="EA541" s="65"/>
      <c r="EB541" s="65"/>
      <c r="EC541" s="65"/>
      <c r="ED541" s="65"/>
      <c r="EE541" s="65"/>
      <c r="EF541" s="65"/>
      <c r="EG541" s="65"/>
      <c r="EH541" s="65"/>
      <c r="EI541" s="65"/>
      <c r="EJ541" s="65"/>
      <c r="EK541" s="65"/>
      <c r="EL541" s="65"/>
      <c r="EM541" s="65"/>
      <c r="EN541" s="65"/>
      <c r="EO541" s="65"/>
      <c r="EP541" s="65"/>
      <c r="EQ541" s="65"/>
      <c r="ER541" s="65"/>
      <c r="ES541" s="65"/>
      <c r="ET541" s="65"/>
      <c r="EU541" s="65"/>
      <c r="EV541" s="65"/>
      <c r="EW541" s="65"/>
      <c r="EX541" s="65"/>
      <c r="EY541" s="65"/>
      <c r="EZ541" s="65"/>
      <c r="FA541" s="65"/>
      <c r="FB541" s="65"/>
      <c r="FC541" s="65"/>
      <c r="FD541" s="65"/>
      <c r="FE541" s="65"/>
      <c r="FF541" s="65"/>
      <c r="FG541" s="65"/>
      <c r="FH541" s="65"/>
      <c r="FI541" s="65"/>
      <c r="FJ541" s="65"/>
      <c r="FK541" s="65"/>
      <c r="FL541" s="65"/>
      <c r="FM541" s="65"/>
      <c r="FN541" s="65"/>
      <c r="FO541" s="65"/>
      <c r="FP541" s="65"/>
      <c r="FQ541" s="65"/>
      <c r="FR541" s="65"/>
      <c r="FS541" s="65"/>
    </row>
    <row r="542">
      <c r="A542" t="s">
        <v>157</v>
      </c>
      <c r="B542" t="s">
        <v>116</v>
      </c>
      <c r="C542" t="s">
        <v>114</v>
      </c>
      <c r="D542" t="s">
        <v>99</v>
      </c>
      <c r="E542"/>
      <c r="F542" t="str">
        <f>$A542&amp;IF($C542&lt;&gt;"","|"&amp;$C542,"")&amp;IF($D542&lt;&gt;"","|"&amp;$D542,"")&amp;IF($E542&lt;&gt;"","|"&amp;$E542,"")</f>
      </c>
      <c r="G542" s="65" t="n">
        <v>5</v>
      </c>
      <c r="H542" s="65" t="str">
        <f>SUM($CJ542,$CW542)</f>
      </c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5" t="str">
        <f>ROUND(SUM($CP542,$CV542),0)</f>
      </c>
      <c r="CG542" s="65" t="str">
        <f>ROUND(MAX($CP542,$CV542),0)</f>
      </c>
      <c r="CH542"/>
      <c r="CI542" s="62"/>
      <c r="CJ542" s="65" t="str">
        <f>IF(SUM($CF542)=0,"",IF(SUM($CF542)=SUM($CG542),SUM($CF542),IF(UPPER($CH542)="MAX",$CG542,IF(UPPER($CH542)="CUSTOM",MIN(MAX(ROUND($CF542+$G542*($CI542),0),$CG542),$CF542),$CF542))))</f>
      </c>
      <c r="CK542" s="65" t="str">
        <f>ROUND(SUMIFS($CW542:$FS542,$CW$14:$FS$14,"*DSD*"),0)</f>
      </c>
      <c r="CL542" s="65" t="str">
        <f>MIN_DSD</f>
      </c>
      <c r="CM542" s="65" t="str">
        <f>COUNTIFS($CW$14:$FS$14,"*DSD*",$CW542:$FS542,"&gt;0")</f>
      </c>
      <c r="CN542"/>
      <c r="CO542" s="62"/>
      <c r="CP542" s="65" t="str">
        <f>IF(SUM($CK542)=0,"",IF(OR(SUM($CK542)=SUM($CL542),AND(SUM($CK542)=ROUND(SUM($G542)*(1-SUM($I542)),0),SUM($CQ542)=0)),SUM($CK542),IF(UPPER($CN542)="MAX",$CL542,IF(UPPER($CN542)="CUSTOM",MIN(MAX(ROUND($CK542+$G542*($CO542),0),$CL542),$CK542),$CK542))))</f>
      </c>
      <c r="CQ542" s="65" t="str">
        <f>ROUND(SUMIFS($CW542:$FS542,$CW$14:$FS$14,"*TA*"),0)</f>
      </c>
      <c r="CR542" s="65" t="str">
        <f>MIN_TA</f>
      </c>
      <c r="CS542" s="65" t="str">
        <f>COUNTIFS($CW$14:$FS$14,"*TA*",$CW542:$FS542,"&gt;0")</f>
      </c>
      <c r="CT542"/>
      <c r="CU542" s="62"/>
      <c r="CV542" s="65" t="str">
        <f>IF(SUM($CQ542)=0,"",IF(OR(SUM($CQ542)=SUM($CR542),AND(SUM($CQ542)=ROUND(SUM($G542)*(1-SUM($I542)),0),SUM($CK542)=0)),SUM($CQ542),IF(UPPER($CT542)="MAX",$CR542,IF(UPPER($CT542)="CUSTOM",MIN(MAX(ROUND($CQ542+$G542*($CU542),0),$CR542),$CQ542),$CQ542))))</f>
      </c>
      <c r="CW542" s="65"/>
      <c r="CX542" s="65"/>
      <c r="CY542" s="65"/>
      <c r="CZ542" s="65"/>
      <c r="DA542" s="65"/>
      <c r="DB542" s="65"/>
      <c r="DC542" s="65"/>
      <c r="DD542" s="65"/>
      <c r="DE542" s="65"/>
      <c r="DF542" s="65"/>
      <c r="DG542" s="65"/>
      <c r="DH542" s="65"/>
      <c r="DI542" s="65"/>
      <c r="DJ542" s="65"/>
      <c r="DK542" s="65"/>
      <c r="DL542" s="65"/>
      <c r="DM542" s="65"/>
      <c r="DN542" s="65"/>
      <c r="DO542" s="65"/>
      <c r="DP542" s="65"/>
      <c r="DQ542" s="65"/>
      <c r="DR542" s="65"/>
      <c r="DS542" s="65"/>
      <c r="DT542" s="65"/>
      <c r="DU542" s="65"/>
      <c r="DV542" s="65"/>
      <c r="DW542" s="65"/>
      <c r="DX542" s="65"/>
      <c r="DY542" s="65"/>
      <c r="DZ542" s="65"/>
      <c r="EA542" s="65"/>
      <c r="EB542" s="65"/>
      <c r="EC542" s="65"/>
      <c r="ED542" s="65"/>
      <c r="EE542" s="65"/>
      <c r="EF542" s="65"/>
      <c r="EG542" s="65"/>
      <c r="EH542" s="65"/>
      <c r="EI542" s="65"/>
      <c r="EJ542" s="65"/>
      <c r="EK542" s="65"/>
      <c r="EL542" s="65"/>
      <c r="EM542" s="65"/>
      <c r="EN542" s="65"/>
      <c r="EO542" s="65"/>
      <c r="EP542" s="65"/>
      <c r="EQ542" s="65"/>
      <c r="ER542" s="65"/>
      <c r="ES542" s="65"/>
      <c r="ET542" s="65"/>
      <c r="EU542" s="65"/>
      <c r="EV542" s="65"/>
      <c r="EW542" s="65"/>
      <c r="EX542" s="65"/>
      <c r="EY542" s="65"/>
      <c r="EZ542" s="65"/>
      <c r="FA542" s="65"/>
      <c r="FB542" s="65"/>
      <c r="FC542" s="65"/>
      <c r="FD542" s="65"/>
      <c r="FE542" s="65"/>
      <c r="FF542" s="65"/>
      <c r="FG542" s="65"/>
      <c r="FH542" s="65"/>
      <c r="FI542" s="65"/>
      <c r="FJ542" s="65"/>
      <c r="FK542" s="65"/>
      <c r="FL542" s="65"/>
      <c r="FM542" s="65"/>
      <c r="FN542" s="65"/>
      <c r="FO542" s="65"/>
      <c r="FP542" s="65"/>
      <c r="FQ542" s="65"/>
      <c r="FR542" s="65"/>
      <c r="FS542" s="65"/>
    </row>
    <row r="543">
      <c r="A543" t="s">
        <v>157</v>
      </c>
      <c r="B543" t="s">
        <v>116</v>
      </c>
      <c r="C543" t="s">
        <v>114</v>
      </c>
      <c r="D543" t="s">
        <v>100</v>
      </c>
      <c r="E543"/>
      <c r="F543" t="str">
        <f>$A543&amp;IF($C543&lt;&gt;"","|"&amp;$C543,"")&amp;IF($D543&lt;&gt;"","|"&amp;$D543,"")&amp;IF($E543&lt;&gt;"","|"&amp;$E543,"")</f>
      </c>
      <c r="G543" s="65" t="n">
        <v>5</v>
      </c>
      <c r="H543" s="65" t="str">
        <f>SUM($CJ543,$CW543)</f>
      </c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5" t="str">
        <f>ROUND(SUM($CP543,$CV543),0)</f>
      </c>
      <c r="CG543" s="65" t="str">
        <f>ROUND(MAX($CP543,$CV543),0)</f>
      </c>
      <c r="CH543"/>
      <c r="CI543" s="62"/>
      <c r="CJ543" s="65" t="str">
        <f>IF(SUM($CF543)=0,"",IF(SUM($CF543)=SUM($CG543),SUM($CF543),IF(UPPER($CH543)="MAX",$CG543,IF(UPPER($CH543)="CUSTOM",MIN(MAX(ROUND($CF543+$G543*($CI543),0),$CG543),$CF543),$CF543))))</f>
      </c>
      <c r="CK543" s="65" t="str">
        <f>ROUND(SUMIFS($CW543:$FS543,$CW$14:$FS$14,"*DSD*"),0)</f>
      </c>
      <c r="CL543" s="65" t="str">
        <f>MIN_DSD</f>
      </c>
      <c r="CM543" s="65" t="str">
        <f>COUNTIFS($CW$14:$FS$14,"*DSD*",$CW543:$FS543,"&gt;0")</f>
      </c>
      <c r="CN543"/>
      <c r="CO543" s="62"/>
      <c r="CP543" s="65" t="str">
        <f>IF(SUM($CK543)=0,"",IF(OR(SUM($CK543)=SUM($CL543),AND(SUM($CK543)=ROUND(SUM($G543)*(1-SUM($I543)),0),SUM($CQ543)=0)),SUM($CK543),IF(UPPER($CN543)="MAX",$CL543,IF(UPPER($CN543)="CUSTOM",MIN(MAX(ROUND($CK543+$G543*($CO543),0),$CL543),$CK543),$CK543))))</f>
      </c>
      <c r="CQ543" s="65" t="str">
        <f>ROUND(SUMIFS($CW543:$FS543,$CW$14:$FS$14,"*TA*"),0)</f>
      </c>
      <c r="CR543" s="65" t="str">
        <f>MIN_TA</f>
      </c>
      <c r="CS543" s="65" t="str">
        <f>COUNTIFS($CW$14:$FS$14,"*TA*",$CW543:$FS543,"&gt;0")</f>
      </c>
      <c r="CT543"/>
      <c r="CU543" s="62"/>
      <c r="CV543" s="65" t="str">
        <f>IF(SUM($CQ543)=0,"",IF(OR(SUM($CQ543)=SUM($CR543),AND(SUM($CQ543)=ROUND(SUM($G543)*(1-SUM($I543)),0),SUM($CK543)=0)),SUM($CQ543),IF(UPPER($CT543)="MAX",$CR543,IF(UPPER($CT543)="CUSTOM",MIN(MAX(ROUND($CQ543+$G543*($CU543),0),$CR543),$CQ543),$CQ543))))</f>
      </c>
      <c r="CW543" s="65"/>
      <c r="CX543" s="65"/>
      <c r="CY543" s="65"/>
      <c r="CZ543" s="65"/>
      <c r="DA543" s="65"/>
      <c r="DB543" s="65"/>
      <c r="DC543" s="65"/>
      <c r="DD543" s="65"/>
      <c r="DE543" s="65"/>
      <c r="DF543" s="65"/>
      <c r="DG543" s="65"/>
      <c r="DH543" s="65"/>
      <c r="DI543" s="65"/>
      <c r="DJ543" s="65"/>
      <c r="DK543" s="65"/>
      <c r="DL543" s="65"/>
      <c r="DM543" s="65"/>
      <c r="DN543" s="65"/>
      <c r="DO543" s="65"/>
      <c r="DP543" s="65"/>
      <c r="DQ543" s="65"/>
      <c r="DR543" s="65"/>
      <c r="DS543" s="65"/>
      <c r="DT543" s="65"/>
      <c r="DU543" s="65"/>
      <c r="DV543" s="65"/>
      <c r="DW543" s="65"/>
      <c r="DX543" s="65"/>
      <c r="DY543" s="65"/>
      <c r="DZ543" s="65"/>
      <c r="EA543" s="65"/>
      <c r="EB543" s="65"/>
      <c r="EC543" s="65"/>
      <c r="ED543" s="65"/>
      <c r="EE543" s="65"/>
      <c r="EF543" s="65"/>
      <c r="EG543" s="65"/>
      <c r="EH543" s="65"/>
      <c r="EI543" s="65"/>
      <c r="EJ543" s="65"/>
      <c r="EK543" s="65"/>
      <c r="EL543" s="65"/>
      <c r="EM543" s="65"/>
      <c r="EN543" s="65"/>
      <c r="EO543" s="65"/>
      <c r="EP543" s="65"/>
      <c r="EQ543" s="65"/>
      <c r="ER543" s="65"/>
      <c r="ES543" s="65"/>
      <c r="ET543" s="65"/>
      <c r="EU543" s="65"/>
      <c r="EV543" s="65"/>
      <c r="EW543" s="65"/>
      <c r="EX543" s="65"/>
      <c r="EY543" s="65"/>
      <c r="EZ543" s="65"/>
      <c r="FA543" s="65"/>
      <c r="FB543" s="65"/>
      <c r="FC543" s="65"/>
      <c r="FD543" s="65"/>
      <c r="FE543" s="65"/>
      <c r="FF543" s="65"/>
      <c r="FG543" s="65"/>
      <c r="FH543" s="65"/>
      <c r="FI543" s="65"/>
      <c r="FJ543" s="65"/>
      <c r="FK543" s="65"/>
      <c r="FL543" s="65"/>
      <c r="FM543" s="65"/>
      <c r="FN543" s="65"/>
      <c r="FO543" s="65"/>
      <c r="FP543" s="65"/>
      <c r="FQ543" s="65"/>
      <c r="FR543" s="65"/>
      <c r="FS543" s="65"/>
    </row>
    <row r="544">
      <c r="A544" t="s">
        <v>157</v>
      </c>
      <c r="B544" t="s">
        <v>117</v>
      </c>
      <c r="C544" t="s">
        <v>114</v>
      </c>
      <c r="D544" t="s">
        <v>99</v>
      </c>
      <c r="E544"/>
      <c r="F544" t="str">
        <f>$A544&amp;IF($C544&lt;&gt;"","|"&amp;$C544,"")&amp;IF($D544&lt;&gt;"","|"&amp;$D544,"")&amp;IF($E544&lt;&gt;"","|"&amp;$E544,"")</f>
      </c>
      <c r="G544" s="65" t="n">
        <v>1</v>
      </c>
      <c r="H544" s="65" t="str">
        <f>SUM($CJ544,$CW544)</f>
      </c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 t="n">
        <v>1</v>
      </c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5" t="str">
        <f>ROUND(SUM($CP544,$CV544),0)</f>
      </c>
      <c r="CG544" s="65" t="str">
        <f>ROUND(MAX($CP544,$CV544),0)</f>
      </c>
      <c r="CH544"/>
      <c r="CI544" s="62"/>
      <c r="CJ544" s="65" t="str">
        <f>IF(SUM($CF544)=0,"",IF(SUM($CF544)=SUM($CG544),SUM($CF544),IF(UPPER($CH544)="MAX",$CG544,IF(UPPER($CH544)="CUSTOM",MIN(MAX(ROUND($CF544+$G544*($CI544),0),$CG544),$CF544),$CF544))))</f>
      </c>
      <c r="CK544" s="65" t="str">
        <f>ROUND(SUMIFS($CW544:$FS544,$CW$14:$FS$14,"*DSD*"),0)</f>
      </c>
      <c r="CL544" s="65" t="str">
        <f>MIN_DSD</f>
      </c>
      <c r="CM544" s="65" t="str">
        <f>COUNTIFS($CW$14:$FS$14,"*DSD*",$CW544:$FS544,"&gt;0")</f>
      </c>
      <c r="CN544"/>
      <c r="CO544" s="62"/>
      <c r="CP544" s="65" t="str">
        <f>IF(SUM($CK544)=0,"",IF(OR(SUM($CK544)=SUM($CL544),AND(SUM($CK544)=ROUND(SUM($G544)*(1-SUM($I544)),0),SUM($CQ544)=0)),SUM($CK544),IF(UPPER($CN544)="MAX",$CL544,IF(UPPER($CN544)="CUSTOM",MIN(MAX(ROUND($CK544+$G544*($CO544),0),$CL544),$CK544),$CK544))))</f>
      </c>
      <c r="CQ544" s="65" t="str">
        <f>ROUND(SUMIFS($CW544:$FS544,$CW$14:$FS$14,"*TA*"),0)</f>
      </c>
      <c r="CR544" s="65" t="str">
        <f>MIN_TA</f>
      </c>
      <c r="CS544" s="65" t="str">
        <f>COUNTIFS($CW$14:$FS$14,"*TA*",$CW544:$FS544,"&gt;0")</f>
      </c>
      <c r="CT544"/>
      <c r="CU544" s="62"/>
      <c r="CV544" s="65" t="str">
        <f>IF(SUM($CQ544)=0,"",IF(OR(SUM($CQ544)=SUM($CR544),AND(SUM($CQ544)=ROUND(SUM($G544)*(1-SUM($I544)),0),SUM($CK544)=0)),SUM($CQ544),IF(UPPER($CT544)="MAX",$CR544,IF(UPPER($CT544)="CUSTOM",MIN(MAX(ROUND($CQ544+$G544*($CU544),0),$CR544),$CQ544),$CQ544))))</f>
      </c>
      <c r="CW544" s="65"/>
      <c r="CX544" s="65"/>
      <c r="CY544" s="65"/>
      <c r="CZ544" s="65"/>
      <c r="DA544" s="65"/>
      <c r="DB544" s="65"/>
      <c r="DC544" s="65"/>
      <c r="DD544" s="65"/>
      <c r="DE544" s="65"/>
      <c r="DF544" s="65"/>
      <c r="DG544" s="65"/>
      <c r="DH544" s="65"/>
      <c r="DI544" s="65"/>
      <c r="DJ544" s="65"/>
      <c r="DK544" s="65"/>
      <c r="DL544" s="65"/>
      <c r="DM544" s="65"/>
      <c r="DN544" s="65"/>
      <c r="DO544" s="65"/>
      <c r="DP544" s="65"/>
      <c r="DQ544" s="65"/>
      <c r="DR544" s="65"/>
      <c r="DS544" s="65"/>
      <c r="DT544" s="65"/>
      <c r="DU544" s="65"/>
      <c r="DV544" s="65"/>
      <c r="DW544" s="65"/>
      <c r="DX544" s="65"/>
      <c r="DY544" s="65"/>
      <c r="DZ544" s="65"/>
      <c r="EA544" s="65"/>
      <c r="EB544" s="65"/>
      <c r="EC544" s="65"/>
      <c r="ED544" s="65"/>
      <c r="EE544" s="65"/>
      <c r="EF544" s="65"/>
      <c r="EG544" s="65"/>
      <c r="EH544" s="65"/>
      <c r="EI544" s="65"/>
      <c r="EJ544" s="65"/>
      <c r="EK544" s="65"/>
      <c r="EL544" s="65"/>
      <c r="EM544" s="65"/>
      <c r="EN544" s="65"/>
      <c r="EO544" s="65"/>
      <c r="EP544" s="65"/>
      <c r="EQ544" s="65"/>
      <c r="ER544" s="65"/>
      <c r="ES544" s="65"/>
      <c r="ET544" s="65"/>
      <c r="EU544" s="65"/>
      <c r="EV544" s="65"/>
      <c r="EW544" s="65"/>
      <c r="EX544" s="65"/>
      <c r="EY544" s="65"/>
      <c r="EZ544" s="65"/>
      <c r="FA544" s="65"/>
      <c r="FB544" s="65"/>
      <c r="FC544" s="65"/>
      <c r="FD544" s="65"/>
      <c r="FE544" s="65"/>
      <c r="FF544" s="65"/>
      <c r="FG544" s="65"/>
      <c r="FH544" s="65"/>
      <c r="FI544" s="65"/>
      <c r="FJ544" s="65"/>
      <c r="FK544" s="65"/>
      <c r="FL544" s="65"/>
      <c r="FM544" s="65"/>
      <c r="FN544" s="65"/>
      <c r="FO544" s="65"/>
      <c r="FP544" s="65"/>
      <c r="FQ544" s="65"/>
      <c r="FR544" s="65"/>
      <c r="FS544" s="65"/>
    </row>
    <row r="545">
      <c r="A545" t="s">
        <v>157</v>
      </c>
      <c r="B545" t="s">
        <v>117</v>
      </c>
      <c r="C545" t="s">
        <v>114</v>
      </c>
      <c r="D545" t="s">
        <v>100</v>
      </c>
      <c r="E545"/>
      <c r="F545" t="str">
        <f>$A545&amp;IF($C545&lt;&gt;"","|"&amp;$C545,"")&amp;IF($D545&lt;&gt;"","|"&amp;$D545,"")&amp;IF($E545&lt;&gt;"","|"&amp;$E545,"")</f>
      </c>
      <c r="G545" s="65" t="n">
        <v>1</v>
      </c>
      <c r="H545" s="65" t="str">
        <f>SUM($CJ545,$CW545)</f>
      </c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 t="n">
        <v>1</v>
      </c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5" t="str">
        <f>ROUND(SUM($CP545,$CV545),0)</f>
      </c>
      <c r="CG545" s="65" t="str">
        <f>ROUND(MAX($CP545,$CV545),0)</f>
      </c>
      <c r="CH545"/>
      <c r="CI545" s="62"/>
      <c r="CJ545" s="65" t="str">
        <f>IF(SUM($CF545)=0,"",IF(SUM($CF545)=SUM($CG545),SUM($CF545),IF(UPPER($CH545)="MAX",$CG545,IF(UPPER($CH545)="CUSTOM",MIN(MAX(ROUND($CF545+$G545*($CI545),0),$CG545),$CF545),$CF545))))</f>
      </c>
      <c r="CK545" s="65" t="str">
        <f>ROUND(SUMIFS($CW545:$FS545,$CW$14:$FS$14,"*DSD*"),0)</f>
      </c>
      <c r="CL545" s="65" t="str">
        <f>MIN_DSD</f>
      </c>
      <c r="CM545" s="65" t="str">
        <f>COUNTIFS($CW$14:$FS$14,"*DSD*",$CW545:$FS545,"&gt;0")</f>
      </c>
      <c r="CN545"/>
      <c r="CO545" s="62"/>
      <c r="CP545" s="65" t="str">
        <f>IF(SUM($CK545)=0,"",IF(OR(SUM($CK545)=SUM($CL545),AND(SUM($CK545)=ROUND(SUM($G545)*(1-SUM($I545)),0),SUM($CQ545)=0)),SUM($CK545),IF(UPPER($CN545)="MAX",$CL545,IF(UPPER($CN545)="CUSTOM",MIN(MAX(ROUND($CK545+$G545*($CO545),0),$CL545),$CK545),$CK545))))</f>
      </c>
      <c r="CQ545" s="65" t="str">
        <f>ROUND(SUMIFS($CW545:$FS545,$CW$14:$FS$14,"*TA*"),0)</f>
      </c>
      <c r="CR545" s="65" t="str">
        <f>MIN_TA</f>
      </c>
      <c r="CS545" s="65" t="str">
        <f>COUNTIFS($CW$14:$FS$14,"*TA*",$CW545:$FS545,"&gt;0")</f>
      </c>
      <c r="CT545"/>
      <c r="CU545" s="62"/>
      <c r="CV545" s="65" t="str">
        <f>IF(SUM($CQ545)=0,"",IF(OR(SUM($CQ545)=SUM($CR545),AND(SUM($CQ545)=ROUND(SUM($G545)*(1-SUM($I545)),0),SUM($CK545)=0)),SUM($CQ545),IF(UPPER($CT545)="MAX",$CR545,IF(UPPER($CT545)="CUSTOM",MIN(MAX(ROUND($CQ545+$G545*($CU545),0),$CR545),$CQ545),$CQ545))))</f>
      </c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  <c r="DU545" s="65"/>
      <c r="DV545" s="65"/>
      <c r="DW545" s="65"/>
      <c r="DX545" s="65"/>
      <c r="DY545" s="65"/>
      <c r="DZ545" s="65"/>
      <c r="EA545" s="65"/>
      <c r="EB545" s="65"/>
      <c r="EC545" s="65"/>
      <c r="ED545" s="65"/>
      <c r="EE545" s="65"/>
      <c r="EF545" s="65"/>
      <c r="EG545" s="65"/>
      <c r="EH545" s="65"/>
      <c r="EI545" s="65"/>
      <c r="EJ545" s="65"/>
      <c r="EK545" s="65"/>
      <c r="EL545" s="65"/>
      <c r="EM545" s="65"/>
      <c r="EN545" s="65"/>
      <c r="EO545" s="65"/>
      <c r="EP545" s="65"/>
      <c r="EQ545" s="65"/>
      <c r="ER545" s="65"/>
      <c r="ES545" s="65"/>
      <c r="ET545" s="65"/>
      <c r="EU545" s="65"/>
      <c r="EV545" s="65"/>
      <c r="EW545" s="65"/>
      <c r="EX545" s="65"/>
      <c r="EY545" s="65"/>
      <c r="EZ545" s="65"/>
      <c r="FA545" s="65"/>
      <c r="FB545" s="65"/>
      <c r="FC545" s="65"/>
      <c r="FD545" s="65"/>
      <c r="FE545" s="65"/>
      <c r="FF545" s="65"/>
      <c r="FG545" s="65"/>
      <c r="FH545" s="65"/>
      <c r="FI545" s="65"/>
      <c r="FJ545" s="65"/>
      <c r="FK545" s="65"/>
      <c r="FL545" s="65"/>
      <c r="FM545" s="65"/>
      <c r="FN545" s="65"/>
      <c r="FO545" s="65"/>
      <c r="FP545" s="65"/>
      <c r="FQ545" s="65"/>
      <c r="FR545" s="65"/>
      <c r="FS545" s="65"/>
    </row>
    <row r="546">
      <c r="A546" t="s">
        <v>157</v>
      </c>
      <c r="B546" t="s">
        <v>118</v>
      </c>
      <c r="C546" t="s">
        <v>103</v>
      </c>
      <c r="D546" t="s">
        <v>99</v>
      </c>
      <c r="E546"/>
      <c r="F546" t="str">
        <f>$A546&amp;IF($C546&lt;&gt;"","|"&amp;$C546,"")&amp;IF($D546&lt;&gt;"","|"&amp;$D546,"")&amp;IF($E546&lt;&gt;"","|"&amp;$E546,"")</f>
      </c>
      <c r="G546" s="65" t="n">
        <v>7</v>
      </c>
      <c r="H546" s="65" t="str">
        <f>SUM($CJ546,$CW546)</f>
      </c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 t="n">
        <v>0.1</v>
      </c>
      <c r="AD546" s="62"/>
      <c r="AE546" s="62" t="n">
        <v>0.9</v>
      </c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5" t="str">
        <f>ROUND(SUM($CP546,$CV546),0)</f>
      </c>
      <c r="CG546" s="65" t="str">
        <f>ROUND(MAX($CP546,$CV546),0)</f>
      </c>
      <c r="CH546" t="s">
        <v>54</v>
      </c>
      <c r="CI546" s="62"/>
      <c r="CJ546" s="65" t="str">
        <f>IF(SUM($CF546)=0,"",IF(SUM($CF546)=SUM($CG546),SUM($CF546),IF(UPPER($CH546)="MAX",$CG546,IF(UPPER($CH546)="CUSTOM",MIN(MAX(ROUND($CF546+$G546*($CI546),0),$CG546),$CF546),$CF546))))</f>
      </c>
      <c r="CK546" s="65" t="str">
        <f>ROUND(SUMIFS($CW546:$FS546,$CW$14:$FS$14,"*DSD*"),0)</f>
      </c>
      <c r="CL546" s="65" t="str">
        <f>MIN_DSD</f>
      </c>
      <c r="CM546" s="65" t="str">
        <f>COUNTIFS($CW$14:$FS$14,"*DSD*",$CW546:$FS546,"&gt;0")</f>
      </c>
      <c r="CN546"/>
      <c r="CO546" s="62"/>
      <c r="CP546" s="65" t="str">
        <f>IF(SUM($CK546)=0,"",IF(OR(SUM($CK546)=SUM($CL546),AND(SUM($CK546)=ROUND(SUM($G546)*(1-SUM($I546)),0),SUM($CQ546)=0)),SUM($CK546),IF(UPPER($CN546)="MAX",$CL546,IF(UPPER($CN546)="CUSTOM",MIN(MAX(ROUND($CK546+$G546*($CO546),0),$CL546),$CK546),$CK546))))</f>
      </c>
      <c r="CQ546" s="65" t="str">
        <f>ROUND(SUMIFS($CW546:$FS546,$CW$14:$FS$14,"*TA*"),0)</f>
      </c>
      <c r="CR546" s="65" t="str">
        <f>MIN_TA</f>
      </c>
      <c r="CS546" s="65" t="str">
        <f>COUNTIFS($CW$14:$FS$14,"*TA*",$CW546:$FS546,"&gt;0")</f>
      </c>
      <c r="CT546"/>
      <c r="CU546" s="62"/>
      <c r="CV546" s="65" t="str">
        <f>IF(SUM($CQ546)=0,"",IF(OR(SUM($CQ546)=SUM($CR546),AND(SUM($CQ546)=ROUND(SUM($G546)*(1-SUM($I546)),0),SUM($CK546)=0)),SUM($CQ546),IF(UPPER($CT546)="MAX",$CR546,IF(UPPER($CT546)="CUSTOM",MIN(MAX(ROUND($CQ546+$G546*($CU546),0),$CR546),$CQ546),$CQ546))))</f>
      </c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U546" s="65"/>
      <c r="EV546" s="65"/>
      <c r="EW546" s="65"/>
      <c r="EX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</row>
    <row r="547">
      <c r="A547" t="s">
        <v>157</v>
      </c>
      <c r="B547" t="s">
        <v>118</v>
      </c>
      <c r="C547" t="s">
        <v>103</v>
      </c>
      <c r="D547" t="s">
        <v>100</v>
      </c>
      <c r="E547"/>
      <c r="F547" t="str">
        <f>$A547&amp;IF($C547&lt;&gt;"","|"&amp;$C547,"")&amp;IF($D547&lt;&gt;"","|"&amp;$D547,"")&amp;IF($E547&lt;&gt;"","|"&amp;$E547,"")</f>
      </c>
      <c r="G547" s="65" t="n">
        <v>6</v>
      </c>
      <c r="H547" s="65" t="str">
        <f>SUM($CJ547,$CW547)</f>
      </c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 t="n">
        <v>0.1</v>
      </c>
      <c r="AD547" s="62"/>
      <c r="AE547" s="62" t="n">
        <v>0.9</v>
      </c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5" t="str">
        <f>ROUND(SUM($CP547,$CV547),0)</f>
      </c>
      <c r="CG547" s="65" t="str">
        <f>ROUND(MAX($CP547,$CV547),0)</f>
      </c>
      <c r="CH547" t="s">
        <v>54</v>
      </c>
      <c r="CI547" s="62"/>
      <c r="CJ547" s="65" t="str">
        <f>IF(SUM($CF547)=0,"",IF(SUM($CF547)=SUM($CG547),SUM($CF547),IF(UPPER($CH547)="MAX",$CG547,IF(UPPER($CH547)="CUSTOM",MIN(MAX(ROUND($CF547+$G547*($CI547),0),$CG547),$CF547),$CF547))))</f>
      </c>
      <c r="CK547" s="65" t="str">
        <f>ROUND(SUMIFS($CW547:$FS547,$CW$14:$FS$14,"*DSD*"),0)</f>
      </c>
      <c r="CL547" s="65" t="str">
        <f>MIN_DSD</f>
      </c>
      <c r="CM547" s="65" t="str">
        <f>COUNTIFS($CW$14:$FS$14,"*DSD*",$CW547:$FS547,"&gt;0")</f>
      </c>
      <c r="CN547"/>
      <c r="CO547" s="62"/>
      <c r="CP547" s="65" t="str">
        <f>IF(SUM($CK547)=0,"",IF(OR(SUM($CK547)=SUM($CL547),AND(SUM($CK547)=ROUND(SUM($G547)*(1-SUM($I547)),0),SUM($CQ547)=0)),SUM($CK547),IF(UPPER($CN547)="MAX",$CL547,IF(UPPER($CN547)="CUSTOM",MIN(MAX(ROUND($CK547+$G547*($CO547),0),$CL547),$CK547),$CK547))))</f>
      </c>
      <c r="CQ547" s="65" t="str">
        <f>ROUND(SUMIFS($CW547:$FS547,$CW$14:$FS$14,"*TA*"),0)</f>
      </c>
      <c r="CR547" s="65" t="str">
        <f>MIN_TA</f>
      </c>
      <c r="CS547" s="65" t="str">
        <f>COUNTIFS($CW$14:$FS$14,"*TA*",$CW547:$FS547,"&gt;0")</f>
      </c>
      <c r="CT547"/>
      <c r="CU547" s="62"/>
      <c r="CV547" s="65" t="str">
        <f>IF(SUM($CQ547)=0,"",IF(OR(SUM($CQ547)=SUM($CR547),AND(SUM($CQ547)=ROUND(SUM($G547)*(1-SUM($I547)),0),SUM($CK547)=0)),SUM($CQ547),IF(UPPER($CT547)="MAX",$CR547,IF(UPPER($CT547)="CUSTOM",MIN(MAX(ROUND($CQ547+$G547*($CU547),0),$CR547),$CQ547),$CQ547))))</f>
      </c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5"/>
      <c r="DV547" s="65"/>
      <c r="DW547" s="65"/>
      <c r="DX547" s="65"/>
      <c r="DY547" s="65"/>
      <c r="DZ547" s="65"/>
      <c r="EA547" s="65"/>
      <c r="EB547" s="65"/>
      <c r="EC547" s="65"/>
      <c r="ED547" s="65"/>
      <c r="EE547" s="65"/>
      <c r="EF547" s="65"/>
      <c r="EG547" s="65"/>
      <c r="EH547" s="65"/>
      <c r="EI547" s="65"/>
      <c r="EJ547" s="65"/>
      <c r="EK547" s="65"/>
      <c r="EL547" s="65"/>
      <c r="EM547" s="65"/>
      <c r="EN547" s="65"/>
      <c r="EO547" s="65"/>
      <c r="EP547" s="65"/>
      <c r="EQ547" s="65"/>
      <c r="ER547" s="65"/>
      <c r="ES547" s="65"/>
      <c r="ET547" s="65"/>
      <c r="EU547" s="65"/>
      <c r="EV547" s="65"/>
      <c r="EW547" s="65"/>
      <c r="EX547" s="65"/>
      <c r="EY547" s="65"/>
      <c r="EZ547" s="65"/>
      <c r="FA547" s="65"/>
      <c r="FB547" s="65"/>
      <c r="FC547" s="65"/>
      <c r="FD547" s="65"/>
      <c r="FE547" s="65"/>
      <c r="FF547" s="65"/>
      <c r="FG547" s="65"/>
      <c r="FH547" s="65"/>
      <c r="FI547" s="65"/>
      <c r="FJ547" s="65"/>
      <c r="FK547" s="65"/>
      <c r="FL547" s="65"/>
      <c r="FM547" s="65"/>
      <c r="FN547" s="65"/>
      <c r="FO547" s="65"/>
      <c r="FP547" s="65"/>
      <c r="FQ547" s="65"/>
      <c r="FR547" s="65"/>
      <c r="FS547" s="65"/>
    </row>
    <row r="548">
      <c r="A548" t="s">
        <v>157</v>
      </c>
      <c r="B548" t="s">
        <v>119</v>
      </c>
      <c r="C548" t="s">
        <v>103</v>
      </c>
      <c r="D548" t="s">
        <v>99</v>
      </c>
      <c r="E548"/>
      <c r="F548" t="str">
        <f>$A548&amp;IF($C548&lt;&gt;"","|"&amp;$C548,"")&amp;IF($D548&lt;&gt;"","|"&amp;$D548,"")&amp;IF($E548&lt;&gt;"","|"&amp;$E548,"")</f>
      </c>
      <c r="G548" s="65" t="n">
        <v>7</v>
      </c>
      <c r="H548" s="65" t="str">
        <f>SUM($CJ548,$CW548)</f>
      </c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 t="n">
        <v>1</v>
      </c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5" t="str">
        <f>ROUND(SUM($CP548,$CV548),0)</f>
      </c>
      <c r="CG548" s="65" t="str">
        <f>ROUND(MAX($CP548,$CV548),0)</f>
      </c>
      <c r="CH548"/>
      <c r="CI548" s="62"/>
      <c r="CJ548" s="65" t="str">
        <f>IF(SUM($CF548)=0,"",IF(SUM($CF548)=SUM($CG548),SUM($CF548),IF(UPPER($CH548)="MAX",$CG548,IF(UPPER($CH548)="CUSTOM",MIN(MAX(ROUND($CF548+$G548*($CI548),0),$CG548),$CF548),$CF548))))</f>
      </c>
      <c r="CK548" s="65" t="str">
        <f>ROUND(SUMIFS($CW548:$FS548,$CW$14:$FS$14,"*DSD*"),0)</f>
      </c>
      <c r="CL548" s="65" t="str">
        <f>MIN_DSD</f>
      </c>
      <c r="CM548" s="65" t="str">
        <f>COUNTIFS($CW$14:$FS$14,"*DSD*",$CW548:$FS548,"&gt;0")</f>
      </c>
      <c r="CN548"/>
      <c r="CO548" s="62"/>
      <c r="CP548" s="65" t="str">
        <f>IF(SUM($CK548)=0,"",IF(OR(SUM($CK548)=SUM($CL548),AND(SUM($CK548)=ROUND(SUM($G548)*(1-SUM($I548)),0),SUM($CQ548)=0)),SUM($CK548),IF(UPPER($CN548)="MAX",$CL548,IF(UPPER($CN548)="CUSTOM",MIN(MAX(ROUND($CK548+$G548*($CO548),0),$CL548),$CK548),$CK548))))</f>
      </c>
      <c r="CQ548" s="65" t="str">
        <f>ROUND(SUMIFS($CW548:$FS548,$CW$14:$FS$14,"*TA*"),0)</f>
      </c>
      <c r="CR548" s="65" t="str">
        <f>MIN_TA</f>
      </c>
      <c r="CS548" s="65" t="str">
        <f>COUNTIFS($CW$14:$FS$14,"*TA*",$CW548:$FS548,"&gt;0")</f>
      </c>
      <c r="CT548"/>
      <c r="CU548" s="62"/>
      <c r="CV548" s="65" t="str">
        <f>IF(SUM($CQ548)=0,"",IF(OR(SUM($CQ548)=SUM($CR548),AND(SUM($CQ548)=ROUND(SUM($G548)*(1-SUM($I548)),0),SUM($CK548)=0)),SUM($CQ548),IF(UPPER($CT548)="MAX",$CR548,IF(UPPER($CT548)="CUSTOM",MIN(MAX(ROUND($CQ548+$G548*($CU548),0),$CR548),$CQ548),$CQ548))))</f>
      </c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</row>
    <row r="549">
      <c r="A549" t="s">
        <v>157</v>
      </c>
      <c r="B549" t="s">
        <v>119</v>
      </c>
      <c r="C549" t="s">
        <v>103</v>
      </c>
      <c r="D549" t="s">
        <v>100</v>
      </c>
      <c r="E549"/>
      <c r="F549" t="str">
        <f>$A549&amp;IF($C549&lt;&gt;"","|"&amp;$C549,"")&amp;IF($D549&lt;&gt;"","|"&amp;$D549,"")&amp;IF($E549&lt;&gt;"","|"&amp;$E549,"")</f>
      </c>
      <c r="G549" s="65" t="n">
        <v>6</v>
      </c>
      <c r="H549" s="65" t="str">
        <f>SUM($CJ549,$CW549)</f>
      </c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 t="n">
        <v>1</v>
      </c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5" t="str">
        <f>ROUND(SUM($CP549,$CV549),0)</f>
      </c>
      <c r="CG549" s="65" t="str">
        <f>ROUND(MAX($CP549,$CV549),0)</f>
      </c>
      <c r="CH549"/>
      <c r="CI549" s="62"/>
      <c r="CJ549" s="65" t="str">
        <f>IF(SUM($CF549)=0,"",IF(SUM($CF549)=SUM($CG549),SUM($CF549),IF(UPPER($CH549)="MAX",$CG549,IF(UPPER($CH549)="CUSTOM",MIN(MAX(ROUND($CF549+$G549*($CI549),0),$CG549),$CF549),$CF549))))</f>
      </c>
      <c r="CK549" s="65" t="str">
        <f>ROUND(SUMIFS($CW549:$FS549,$CW$14:$FS$14,"*DSD*"),0)</f>
      </c>
      <c r="CL549" s="65" t="str">
        <f>MIN_DSD</f>
      </c>
      <c r="CM549" s="65" t="str">
        <f>COUNTIFS($CW$14:$FS$14,"*DSD*",$CW549:$FS549,"&gt;0")</f>
      </c>
      <c r="CN549"/>
      <c r="CO549" s="62"/>
      <c r="CP549" s="65" t="str">
        <f>IF(SUM($CK549)=0,"",IF(OR(SUM($CK549)=SUM($CL549),AND(SUM($CK549)=ROUND(SUM($G549)*(1-SUM($I549)),0),SUM($CQ549)=0)),SUM($CK549),IF(UPPER($CN549)="MAX",$CL549,IF(UPPER($CN549)="CUSTOM",MIN(MAX(ROUND($CK549+$G549*($CO549),0),$CL549),$CK549),$CK549))))</f>
      </c>
      <c r="CQ549" s="65" t="str">
        <f>ROUND(SUMIFS($CW549:$FS549,$CW$14:$FS$14,"*TA*"),0)</f>
      </c>
      <c r="CR549" s="65" t="str">
        <f>MIN_TA</f>
      </c>
      <c r="CS549" s="65" t="str">
        <f>COUNTIFS($CW$14:$FS$14,"*TA*",$CW549:$FS549,"&gt;0")</f>
      </c>
      <c r="CT549"/>
      <c r="CU549" s="62"/>
      <c r="CV549" s="65" t="str">
        <f>IF(SUM($CQ549)=0,"",IF(OR(SUM($CQ549)=SUM($CR549),AND(SUM($CQ549)=ROUND(SUM($G549)*(1-SUM($I549)),0),SUM($CK549)=0)),SUM($CQ549),IF(UPPER($CT549)="MAX",$CR549,IF(UPPER($CT549)="CUSTOM",MIN(MAX(ROUND($CQ549+$G549*($CU549),0),$CR549),$CQ549),$CQ549))))</f>
      </c>
      <c r="CW549" s="65"/>
      <c r="CX549" s="65"/>
      <c r="CY549" s="65"/>
      <c r="CZ549" s="65"/>
      <c r="DA549" s="65"/>
      <c r="DB549" s="65"/>
      <c r="DC549" s="65"/>
      <c r="DD549" s="65"/>
      <c r="DE549" s="65"/>
      <c r="DF549" s="65"/>
      <c r="DG549" s="65"/>
      <c r="DH549" s="65"/>
      <c r="DI549" s="65"/>
      <c r="DJ549" s="65"/>
      <c r="DK549" s="65"/>
      <c r="DL549" s="65"/>
      <c r="DM549" s="65"/>
      <c r="DN549" s="65"/>
      <c r="DO549" s="65"/>
      <c r="DP549" s="65"/>
      <c r="DQ549" s="65"/>
      <c r="DR549" s="65"/>
      <c r="DS549" s="65"/>
      <c r="DT549" s="65"/>
      <c r="DU549" s="65"/>
      <c r="DV549" s="65"/>
      <c r="DW549" s="65"/>
      <c r="DX549" s="65"/>
      <c r="DY549" s="65"/>
      <c r="DZ549" s="65"/>
      <c r="EA549" s="65"/>
      <c r="EB549" s="65"/>
      <c r="EC549" s="65"/>
      <c r="ED549" s="65"/>
      <c r="EE549" s="65"/>
      <c r="EF549" s="65"/>
      <c r="EG549" s="65"/>
      <c r="EH549" s="65"/>
      <c r="EI549" s="65"/>
      <c r="EJ549" s="65"/>
      <c r="EK549" s="65"/>
      <c r="EL549" s="65"/>
      <c r="EM549" s="65"/>
      <c r="EN549" s="65"/>
      <c r="EO549" s="65"/>
      <c r="EP549" s="65"/>
      <c r="EQ549" s="65"/>
      <c r="ER549" s="65"/>
      <c r="ES549" s="65"/>
      <c r="ET549" s="65"/>
      <c r="EU549" s="65"/>
      <c r="EV549" s="65"/>
      <c r="EW549" s="65"/>
      <c r="EX549" s="65"/>
      <c r="EY549" s="65"/>
      <c r="EZ549" s="65"/>
      <c r="FA549" s="65"/>
      <c r="FB549" s="65"/>
      <c r="FC549" s="65"/>
      <c r="FD549" s="65"/>
      <c r="FE549" s="65"/>
      <c r="FF549" s="65"/>
      <c r="FG549" s="65"/>
      <c r="FH549" s="65"/>
      <c r="FI549" s="65"/>
      <c r="FJ549" s="65"/>
      <c r="FK549" s="65"/>
      <c r="FL549" s="65"/>
      <c r="FM549" s="65"/>
      <c r="FN549" s="65"/>
      <c r="FO549" s="65"/>
      <c r="FP549" s="65"/>
      <c r="FQ549" s="65"/>
      <c r="FR549" s="65"/>
      <c r="FS549" s="65"/>
    </row>
    <row r="550">
      <c r="A550" t="s">
        <v>157</v>
      </c>
      <c r="B550" t="s">
        <v>120</v>
      </c>
      <c r="C550"/>
      <c r="D550"/>
      <c r="E550" t="s">
        <v>96</v>
      </c>
      <c r="F550" t="str">
        <f>$A550&amp;IF($C550&lt;&gt;"","|"&amp;$C550,"")&amp;IF($D550&lt;&gt;"","|"&amp;$D550,"")&amp;IF($E550&lt;&gt;"","|"&amp;$E550,"")</f>
      </c>
      <c r="G550" s="65" t="n">
        <v>148</v>
      </c>
      <c r="H550" s="65" t="str">
        <f>SUM($CJ550,$CW550)</f>
      </c>
      <c r="I550" s="62"/>
      <c r="J550" s="62"/>
      <c r="K550" s="62"/>
      <c r="L550" s="62"/>
      <c r="M550" s="62"/>
      <c r="N550" s="62"/>
      <c r="O550" s="62"/>
      <c r="P550" s="62"/>
      <c r="Q550" s="62"/>
      <c r="R550" s="62" t="n">
        <v>0.899346405228758</v>
      </c>
      <c r="S550" s="62"/>
      <c r="T550" s="62"/>
      <c r="U550" s="62" t="n">
        <v>0.100653594771242</v>
      </c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5" t="str">
        <f>ROUND(SUM($CP550,$CV550),0)</f>
      </c>
      <c r="CG550" s="65" t="str">
        <f>ROUND(MAX($CP550,$CV550),0)</f>
      </c>
      <c r="CH550"/>
      <c r="CI550" s="62"/>
      <c r="CJ550" s="65" t="str">
        <f>IF(SUM($CF550)=0,"",IF(SUM($CF550)=SUM($CG550),SUM($CF550),IF(UPPER($CH550)="MAX",$CG550,IF(UPPER($CH550)="CUSTOM",MIN(MAX(ROUND($CF550+$G550*($CI550),0),$CG550),$CF550),$CF550))))</f>
      </c>
      <c r="CK550" s="65" t="str">
        <f>ROUND(SUMIFS($CW550:$FS550,$CW$14:$FS$14,"*DSD*"),0)</f>
      </c>
      <c r="CL550" s="65" t="str">
        <f>MIN_DSD</f>
      </c>
      <c r="CM550" s="65" t="str">
        <f>COUNTIFS($CW$14:$FS$14,"*DSD*",$CW550:$FS550,"&gt;0")</f>
      </c>
      <c r="CN550" t="s">
        <v>54</v>
      </c>
      <c r="CO550" s="62"/>
      <c r="CP550" s="65" t="str">
        <f>IF(SUM($CK550)=0,"",IF(OR(SUM($CK550)=SUM($CL550),AND(SUM($CK550)=ROUND(SUM($G550)*(1-SUM($I550)),0),SUM($CQ550)=0)),SUM($CK550),IF(UPPER($CN550)="MAX",$CL550,IF(UPPER($CN550)="CUSTOM",MIN(MAX(ROUND($CK550+$G550*($CO550),0),$CL550),$CK550),$CK550))))</f>
      </c>
      <c r="CQ550" s="65" t="str">
        <f>ROUND(SUMIFS($CW550:$FS550,$CW$14:$FS$14,"*TA*"),0)</f>
      </c>
      <c r="CR550" s="65" t="str">
        <f>MIN_TA</f>
      </c>
      <c r="CS550" s="65" t="str">
        <f>COUNTIFS($CW$14:$FS$14,"*TA*",$CW550:$FS550,"&gt;0")</f>
      </c>
      <c r="CT550"/>
      <c r="CU550" s="62"/>
      <c r="CV550" s="65" t="str">
        <f>IF(SUM($CQ550)=0,"",IF(OR(SUM($CQ550)=SUM($CR550),AND(SUM($CQ550)=ROUND(SUM($G550)*(1-SUM($I550)),0),SUM($CK550)=0)),SUM($CQ550),IF(UPPER($CT550)="MAX",$CR550,IF(UPPER($CT550)="CUSTOM",MIN(MAX(ROUND($CQ550+$G550*($CU550),0),$CR550),$CQ550),$CQ550))))</f>
      </c>
      <c r="CW550" s="65"/>
      <c r="CX550" s="65"/>
      <c r="CY550" s="65"/>
      <c r="CZ550" s="65"/>
      <c r="DA550" s="65"/>
      <c r="DB550" s="65"/>
      <c r="DC550" s="65"/>
      <c r="DD550" s="65"/>
      <c r="DE550" s="65"/>
      <c r="DF550" s="65"/>
      <c r="DG550" s="65"/>
      <c r="DH550" s="65"/>
      <c r="DI550" s="65"/>
      <c r="DJ550" s="65"/>
      <c r="DK550" s="65"/>
      <c r="DL550" s="65"/>
      <c r="DM550" s="65"/>
      <c r="DN550" s="65"/>
      <c r="DO550" s="65"/>
      <c r="DP550" s="65"/>
      <c r="DQ550" s="65"/>
      <c r="DR550" s="65"/>
      <c r="DS550" s="65"/>
      <c r="DT550" s="65"/>
      <c r="DU550" s="65"/>
      <c r="DV550" s="65"/>
      <c r="DW550" s="65"/>
      <c r="DX550" s="65"/>
      <c r="DY550" s="65"/>
      <c r="DZ550" s="65"/>
      <c r="EA550" s="65"/>
      <c r="EB550" s="65"/>
      <c r="EC550" s="65"/>
      <c r="ED550" s="65"/>
      <c r="EE550" s="65"/>
      <c r="EF550" s="65"/>
      <c r="EG550" s="65"/>
      <c r="EH550" s="65"/>
      <c r="EI550" s="65"/>
      <c r="EJ550" s="65"/>
      <c r="EK550" s="65"/>
      <c r="EL550" s="65"/>
      <c r="EM550" s="65"/>
      <c r="EN550" s="65"/>
      <c r="EO550" s="65"/>
      <c r="EP550" s="65"/>
      <c r="EQ550" s="65"/>
      <c r="ER550" s="65"/>
      <c r="ES550" s="65"/>
      <c r="ET550" s="65"/>
      <c r="EU550" s="65"/>
      <c r="EV550" s="65"/>
      <c r="EW550" s="65"/>
      <c r="EX550" s="65"/>
      <c r="EY550" s="65"/>
      <c r="EZ550" s="65"/>
      <c r="FA550" s="65"/>
      <c r="FB550" s="65"/>
      <c r="FC550" s="65"/>
      <c r="FD550" s="65"/>
      <c r="FE550" s="65"/>
      <c r="FF550" s="65"/>
      <c r="FG550" s="65"/>
      <c r="FH550" s="65"/>
      <c r="FI550" s="65"/>
      <c r="FJ550" s="65"/>
      <c r="FK550" s="65"/>
      <c r="FL550" s="65"/>
      <c r="FM550" s="65"/>
      <c r="FN550" s="65"/>
      <c r="FO550" s="65"/>
      <c r="FP550" s="65"/>
      <c r="FQ550" s="65"/>
      <c r="FR550" s="65"/>
      <c r="FS550" s="65"/>
    </row>
    <row r="551">
      <c r="A551" t="s">
        <v>157</v>
      </c>
      <c r="B551" t="s">
        <v>120</v>
      </c>
      <c r="C551"/>
      <c r="D551"/>
      <c r="E551" t="s">
        <v>121</v>
      </c>
      <c r="F551" t="str">
        <f>$A551&amp;IF($C551&lt;&gt;"","|"&amp;$C551,"")&amp;IF($D551&lt;&gt;"","|"&amp;$D551,"")&amp;IF($E551&lt;&gt;"","|"&amp;$E551,"")</f>
      </c>
      <c r="G551" s="65" t="n">
        <v>76</v>
      </c>
      <c r="H551" s="65" t="str">
        <f>SUM($CJ551,$CW551)</f>
      </c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 t="n">
        <v>0.105590062111801</v>
      </c>
      <c r="V551" s="62" t="n">
        <v>0.894409937888199</v>
      </c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5" t="str">
        <f>ROUND(SUM($CP551,$CV551),0)</f>
      </c>
      <c r="CG551" s="65" t="str">
        <f>ROUND(MAX($CP551,$CV551),0)</f>
      </c>
      <c r="CH551"/>
      <c r="CI551" s="62"/>
      <c r="CJ551" s="65" t="str">
        <f>IF(SUM($CF551)=0,"",IF(SUM($CF551)=SUM($CG551),SUM($CF551),IF(UPPER($CH551)="MAX",$CG551,IF(UPPER($CH551)="CUSTOM",MIN(MAX(ROUND($CF551+$G551*($CI551),0),$CG551),$CF551),$CF551))))</f>
      </c>
      <c r="CK551" s="65" t="str">
        <f>ROUND(SUMIFS($CW551:$FS551,$CW$14:$FS$14,"*DSD*"),0)</f>
      </c>
      <c r="CL551" s="65" t="str">
        <f>MIN_DSD</f>
      </c>
      <c r="CM551" s="65" t="str">
        <f>COUNTIFS($CW$14:$FS$14,"*DSD*",$CW551:$FS551,"&gt;0")</f>
      </c>
      <c r="CN551" t="s">
        <v>54</v>
      </c>
      <c r="CO551" s="62"/>
      <c r="CP551" s="65" t="str">
        <f>IF(SUM($CK551)=0,"",IF(OR(SUM($CK551)=SUM($CL551),AND(SUM($CK551)=ROUND(SUM($G551)*(1-SUM($I551)),0),SUM($CQ551)=0)),SUM($CK551),IF(UPPER($CN551)="MAX",$CL551,IF(UPPER($CN551)="CUSTOM",MIN(MAX(ROUND($CK551+$G551*($CO551),0),$CL551),$CK551),$CK551))))</f>
      </c>
      <c r="CQ551" s="65" t="str">
        <f>ROUND(SUMIFS($CW551:$FS551,$CW$14:$FS$14,"*TA*"),0)</f>
      </c>
      <c r="CR551" s="65" t="str">
        <f>MIN_TA</f>
      </c>
      <c r="CS551" s="65" t="str">
        <f>COUNTIFS($CW$14:$FS$14,"*TA*",$CW551:$FS551,"&gt;0")</f>
      </c>
      <c r="CT551"/>
      <c r="CU551" s="62"/>
      <c r="CV551" s="65" t="str">
        <f>IF(SUM($CQ551)=0,"",IF(OR(SUM($CQ551)=SUM($CR551),AND(SUM($CQ551)=ROUND(SUM($G551)*(1-SUM($I551)),0),SUM($CK551)=0)),SUM($CQ551),IF(UPPER($CT551)="MAX",$CR551,IF(UPPER($CT551)="CUSTOM",MIN(MAX(ROUND($CQ551+$G551*($CU551),0),$CR551),$CQ551),$CQ551))))</f>
      </c>
      <c r="CW551" s="65"/>
      <c r="CX551" s="65"/>
      <c r="CY551" s="65"/>
      <c r="CZ551" s="65"/>
      <c r="DA551" s="65"/>
      <c r="DB551" s="65"/>
      <c r="DC551" s="65"/>
      <c r="DD551" s="65"/>
      <c r="DE551" s="65"/>
      <c r="DF551" s="65"/>
      <c r="DG551" s="65"/>
      <c r="DH551" s="65"/>
      <c r="DI551" s="65"/>
      <c r="DJ551" s="65"/>
      <c r="DK551" s="65"/>
      <c r="DL551" s="65"/>
      <c r="DM551" s="65"/>
      <c r="DN551" s="65"/>
      <c r="DO551" s="65"/>
      <c r="DP551" s="65"/>
      <c r="DQ551" s="65"/>
      <c r="DR551" s="65"/>
      <c r="DS551" s="65"/>
      <c r="DT551" s="65"/>
      <c r="DU551" s="65"/>
      <c r="DV551" s="65"/>
      <c r="DW551" s="65"/>
      <c r="DX551" s="65"/>
      <c r="DY551" s="65"/>
      <c r="DZ551" s="65"/>
      <c r="EA551" s="65"/>
      <c r="EB551" s="65"/>
      <c r="EC551" s="65"/>
      <c r="ED551" s="65"/>
      <c r="EE551" s="65"/>
      <c r="EF551" s="65"/>
      <c r="EG551" s="65"/>
      <c r="EH551" s="65"/>
      <c r="EI551" s="65"/>
      <c r="EJ551" s="65"/>
      <c r="EK551" s="65"/>
      <c r="EL551" s="65"/>
      <c r="EM551" s="65"/>
      <c r="EN551" s="65"/>
      <c r="EO551" s="65"/>
      <c r="EP551" s="65"/>
      <c r="EQ551" s="65"/>
      <c r="ER551" s="65"/>
      <c r="ES551" s="65"/>
      <c r="ET551" s="65"/>
      <c r="EU551" s="65"/>
      <c r="EV551" s="65"/>
      <c r="EW551" s="65"/>
      <c r="EX551" s="65"/>
      <c r="EY551" s="65"/>
      <c r="EZ551" s="65"/>
      <c r="FA551" s="65"/>
      <c r="FB551" s="65"/>
      <c r="FC551" s="65"/>
      <c r="FD551" s="65"/>
      <c r="FE551" s="65"/>
      <c r="FF551" s="65"/>
      <c r="FG551" s="65"/>
      <c r="FH551" s="65"/>
      <c r="FI551" s="65"/>
      <c r="FJ551" s="65"/>
      <c r="FK551" s="65"/>
      <c r="FL551" s="65"/>
      <c r="FM551" s="65"/>
      <c r="FN551" s="65"/>
      <c r="FO551" s="65"/>
      <c r="FP551" s="65"/>
      <c r="FQ551" s="65"/>
      <c r="FR551" s="65"/>
      <c r="FS551" s="65"/>
    </row>
    <row r="552">
      <c r="A552" t="s">
        <v>157</v>
      </c>
      <c r="B552" t="s">
        <v>120</v>
      </c>
      <c r="C552"/>
      <c r="D552"/>
      <c r="E552" t="s">
        <v>145</v>
      </c>
      <c r="F552" t="str">
        <f>$A552&amp;IF($C552&lt;&gt;"","|"&amp;$C552,"")&amp;IF($D552&lt;&gt;"","|"&amp;$D552,"")&amp;IF($E552&lt;&gt;"","|"&amp;$E552,"")</f>
      </c>
      <c r="G552" s="65" t="n">
        <v>5</v>
      </c>
      <c r="H552" s="65" t="str">
        <f>SUM($CJ552,$CW552)</f>
      </c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 t="n">
        <v>0.0975609756097561</v>
      </c>
      <c r="V552" s="62" t="n">
        <v>0.902439024390244</v>
      </c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5" t="str">
        <f>ROUND(SUM($CP552,$CV552),0)</f>
      </c>
      <c r="CG552" s="65" t="str">
        <f>ROUND(MAX($CP552,$CV552),0)</f>
      </c>
      <c r="CH552"/>
      <c r="CI552" s="62"/>
      <c r="CJ552" s="65" t="str">
        <f>IF(SUM($CF552)=0,"",IF(SUM($CF552)=SUM($CG552),SUM($CF552),IF(UPPER($CH552)="MAX",$CG552,IF(UPPER($CH552)="CUSTOM",MIN(MAX(ROUND($CF552+$G552*($CI552),0),$CG552),$CF552),$CF552))))</f>
      </c>
      <c r="CK552" s="65" t="str">
        <f>ROUND(SUMIFS($CW552:$FS552,$CW$14:$FS$14,"*DSD*"),0)</f>
      </c>
      <c r="CL552" s="65" t="str">
        <f>MIN_DSD</f>
      </c>
      <c r="CM552" s="65" t="str">
        <f>COUNTIFS($CW$14:$FS$14,"*DSD*",$CW552:$FS552,"&gt;0")</f>
      </c>
      <c r="CN552" t="s">
        <v>54</v>
      </c>
      <c r="CO552" s="62"/>
      <c r="CP552" s="65" t="str">
        <f>IF(SUM($CK552)=0,"",IF(OR(SUM($CK552)=SUM($CL552),AND(SUM($CK552)=ROUND(SUM($G552)*(1-SUM($I552)),0),SUM($CQ552)=0)),SUM($CK552),IF(UPPER($CN552)="MAX",$CL552,IF(UPPER($CN552)="CUSTOM",MIN(MAX(ROUND($CK552+$G552*($CO552),0),$CL552),$CK552),$CK552))))</f>
      </c>
      <c r="CQ552" s="65" t="str">
        <f>ROUND(SUMIFS($CW552:$FS552,$CW$14:$FS$14,"*TA*"),0)</f>
      </c>
      <c r="CR552" s="65" t="str">
        <f>MIN_TA</f>
      </c>
      <c r="CS552" s="65" t="str">
        <f>COUNTIFS($CW$14:$FS$14,"*TA*",$CW552:$FS552,"&gt;0")</f>
      </c>
      <c r="CT552"/>
      <c r="CU552" s="62"/>
      <c r="CV552" s="65" t="str">
        <f>IF(SUM($CQ552)=0,"",IF(OR(SUM($CQ552)=SUM($CR552),AND(SUM($CQ552)=ROUND(SUM($G552)*(1-SUM($I552)),0),SUM($CK552)=0)),SUM($CQ552),IF(UPPER($CT552)="MAX",$CR552,IF(UPPER($CT552)="CUSTOM",MIN(MAX(ROUND($CQ552+$G552*($CU552),0),$CR552),$CQ552),$CQ552))))</f>
      </c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U552" s="65"/>
      <c r="EV552" s="65"/>
      <c r="EW552" s="65"/>
      <c r="EX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</row>
    <row r="553">
      <c r="A553" t="s">
        <v>157</v>
      </c>
      <c r="B553" t="s">
        <v>122</v>
      </c>
      <c r="C553" t="s">
        <v>123</v>
      </c>
      <c r="D553" t="s">
        <v>99</v>
      </c>
      <c r="E553"/>
      <c r="F553" t="str">
        <f>$A553&amp;IF($C553&lt;&gt;"","|"&amp;$C553,"")&amp;IF($D553&lt;&gt;"","|"&amp;$D553,"")&amp;IF($E553&lt;&gt;"","|"&amp;$E553,"")</f>
      </c>
      <c r="G553" s="65" t="n">
        <v>1</v>
      </c>
      <c r="H553" s="65" t="str">
        <f>SUM($CJ553,$CW553)</f>
      </c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 t="n">
        <v>0.0666666666666667</v>
      </c>
      <c r="AD553" s="62"/>
      <c r="AE553" s="62" t="n">
        <v>0.933333333333333</v>
      </c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5" t="str">
        <f>ROUND(SUM($CP553,$CV553),0)</f>
      </c>
      <c r="CG553" s="65" t="str">
        <f>ROUND(MAX($CP553,$CV553),0)</f>
      </c>
      <c r="CH553" t="s">
        <v>54</v>
      </c>
      <c r="CI553" s="62"/>
      <c r="CJ553" s="65" t="str">
        <f>IF(SUM($CF553)=0,"",IF(SUM($CF553)=SUM($CG553),SUM($CF553),IF(UPPER($CH553)="MAX",$CG553,IF(UPPER($CH553)="CUSTOM",MIN(MAX(ROUND($CF553+$G553*($CI553),0),$CG553),$CF553),$CF553))))</f>
      </c>
      <c r="CK553" s="65" t="str">
        <f>ROUND(SUMIFS($CW553:$FS553,$CW$14:$FS$14,"*DSD*"),0)</f>
      </c>
      <c r="CL553" s="65" t="str">
        <f>MIN_DSD</f>
      </c>
      <c r="CM553" s="65" t="str">
        <f>COUNTIFS($CW$14:$FS$14,"*DSD*",$CW553:$FS553,"&gt;0")</f>
      </c>
      <c r="CN553"/>
      <c r="CO553" s="62"/>
      <c r="CP553" s="65" t="str">
        <f>IF(SUM($CK553)=0,"",IF(OR(SUM($CK553)=SUM($CL553),AND(SUM($CK553)=ROUND(SUM($G553)*(1-SUM($I553)),0),SUM($CQ553)=0)),SUM($CK553),IF(UPPER($CN553)="MAX",$CL553,IF(UPPER($CN553)="CUSTOM",MIN(MAX(ROUND($CK553+$G553*($CO553),0),$CL553),$CK553),$CK553))))</f>
      </c>
      <c r="CQ553" s="65" t="str">
        <f>ROUND(SUMIFS($CW553:$FS553,$CW$14:$FS$14,"*TA*"),0)</f>
      </c>
      <c r="CR553" s="65" t="str">
        <f>MIN_TA</f>
      </c>
      <c r="CS553" s="65" t="str">
        <f>COUNTIFS($CW$14:$FS$14,"*TA*",$CW553:$FS553,"&gt;0")</f>
      </c>
      <c r="CT553"/>
      <c r="CU553" s="62"/>
      <c r="CV553" s="65" t="str">
        <f>IF(SUM($CQ553)=0,"",IF(OR(SUM($CQ553)=SUM($CR553),AND(SUM($CQ553)=ROUND(SUM($G553)*(1-SUM($I553)),0),SUM($CK553)=0)),SUM($CQ553),IF(UPPER($CT553)="MAX",$CR553,IF(UPPER($CT553)="CUSTOM",MIN(MAX(ROUND($CQ553+$G553*($CU553),0),$CR553),$CQ553),$CQ553))))</f>
      </c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</row>
    <row r="554">
      <c r="A554" t="s">
        <v>157</v>
      </c>
      <c r="B554" t="s">
        <v>122</v>
      </c>
      <c r="C554" t="s">
        <v>123</v>
      </c>
      <c r="D554" t="s">
        <v>100</v>
      </c>
      <c r="E554"/>
      <c r="F554" t="str">
        <f>$A554&amp;IF($C554&lt;&gt;"","|"&amp;$C554,"")&amp;IF($D554&lt;&gt;"","|"&amp;$D554,"")&amp;IF($E554&lt;&gt;"","|"&amp;$E554,"")</f>
      </c>
      <c r="G554" s="65" t="n">
        <v>1</v>
      </c>
      <c r="H554" s="65" t="str">
        <f>SUM($CJ554,$CW554)</f>
      </c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 t="n">
        <v>0.0666666666666667</v>
      </c>
      <c r="AD554" s="62"/>
      <c r="AE554" s="62" t="n">
        <v>0.933333333333333</v>
      </c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5" t="str">
        <f>ROUND(SUM($CP554,$CV554),0)</f>
      </c>
      <c r="CG554" s="65" t="str">
        <f>ROUND(MAX($CP554,$CV554),0)</f>
      </c>
      <c r="CH554" t="s">
        <v>54</v>
      </c>
      <c r="CI554" s="62"/>
      <c r="CJ554" s="65" t="str">
        <f>IF(SUM($CF554)=0,"",IF(SUM($CF554)=SUM($CG554),SUM($CF554),IF(UPPER($CH554)="MAX",$CG554,IF(UPPER($CH554)="CUSTOM",MIN(MAX(ROUND($CF554+$G554*($CI554),0),$CG554),$CF554),$CF554))))</f>
      </c>
      <c r="CK554" s="65" t="str">
        <f>ROUND(SUMIFS($CW554:$FS554,$CW$14:$FS$14,"*DSD*"),0)</f>
      </c>
      <c r="CL554" s="65" t="str">
        <f>MIN_DSD</f>
      </c>
      <c r="CM554" s="65" t="str">
        <f>COUNTIFS($CW$14:$FS$14,"*DSD*",$CW554:$FS554,"&gt;0")</f>
      </c>
      <c r="CN554"/>
      <c r="CO554" s="62"/>
      <c r="CP554" s="65" t="str">
        <f>IF(SUM($CK554)=0,"",IF(OR(SUM($CK554)=SUM($CL554),AND(SUM($CK554)=ROUND(SUM($G554)*(1-SUM($I554)),0),SUM($CQ554)=0)),SUM($CK554),IF(UPPER($CN554)="MAX",$CL554,IF(UPPER($CN554)="CUSTOM",MIN(MAX(ROUND($CK554+$G554*($CO554),0),$CL554),$CK554),$CK554))))</f>
      </c>
      <c r="CQ554" s="65" t="str">
        <f>ROUND(SUMIFS($CW554:$FS554,$CW$14:$FS$14,"*TA*"),0)</f>
      </c>
      <c r="CR554" s="65" t="str">
        <f>MIN_TA</f>
      </c>
      <c r="CS554" s="65" t="str">
        <f>COUNTIFS($CW$14:$FS$14,"*TA*",$CW554:$FS554,"&gt;0")</f>
      </c>
      <c r="CT554"/>
      <c r="CU554" s="62"/>
      <c r="CV554" s="65" t="str">
        <f>IF(SUM($CQ554)=0,"",IF(OR(SUM($CQ554)=SUM($CR554),AND(SUM($CQ554)=ROUND(SUM($G554)*(1-SUM($I554)),0),SUM($CK554)=0)),SUM($CQ554),IF(UPPER($CT554)="MAX",$CR554,IF(UPPER($CT554)="CUSTOM",MIN(MAX(ROUND($CQ554+$G554*($CU554),0),$CR554),$CQ554),$CQ554))))</f>
      </c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  <c r="DR554" s="65"/>
      <c r="DS554" s="65"/>
      <c r="DT554" s="65"/>
      <c r="DU554" s="65"/>
      <c r="DV554" s="65"/>
      <c r="DW554" s="65"/>
      <c r="DX554" s="65"/>
      <c r="DY554" s="65"/>
      <c r="DZ554" s="65"/>
      <c r="EA554" s="65"/>
      <c r="EB554" s="65"/>
      <c r="EC554" s="65"/>
      <c r="ED554" s="65"/>
      <c r="EE554" s="65"/>
      <c r="EF554" s="65"/>
      <c r="EG554" s="65"/>
      <c r="EH554" s="65"/>
      <c r="EI554" s="65"/>
      <c r="EJ554" s="65"/>
      <c r="EK554" s="65"/>
      <c r="EL554" s="65"/>
      <c r="EM554" s="65"/>
      <c r="EN554" s="65"/>
      <c r="EO554" s="65"/>
      <c r="EP554" s="65"/>
      <c r="EQ554" s="65"/>
      <c r="ER554" s="65"/>
      <c r="ES554" s="65"/>
      <c r="ET554" s="65"/>
      <c r="EU554" s="65"/>
      <c r="EV554" s="65"/>
      <c r="EW554" s="65"/>
      <c r="EX554" s="65"/>
      <c r="EY554" s="65"/>
      <c r="EZ554" s="65"/>
      <c r="FA554" s="65"/>
      <c r="FB554" s="65"/>
      <c r="FC554" s="65"/>
      <c r="FD554" s="65"/>
      <c r="FE554" s="65"/>
      <c r="FF554" s="65"/>
      <c r="FG554" s="65"/>
      <c r="FH554" s="65"/>
      <c r="FI554" s="65"/>
      <c r="FJ554" s="65"/>
      <c r="FK554" s="65"/>
      <c r="FL554" s="65"/>
      <c r="FM554" s="65"/>
      <c r="FN554" s="65"/>
      <c r="FO554" s="65"/>
      <c r="FP554" s="65"/>
      <c r="FQ554" s="65"/>
      <c r="FR554" s="65"/>
      <c r="FS554" s="65"/>
    </row>
    <row r="555">
      <c r="A555" t="s">
        <v>157</v>
      </c>
      <c r="B555" t="s">
        <v>124</v>
      </c>
      <c r="C555"/>
      <c r="D555"/>
      <c r="E555" t="s">
        <v>96</v>
      </c>
      <c r="F555" t="str">
        <f>$A555&amp;IF($C555&lt;&gt;"","|"&amp;$C555,"")&amp;IF($D555&lt;&gt;"","|"&amp;$D555,"")&amp;IF($E555&lt;&gt;"","|"&amp;$E555,"")</f>
      </c>
      <c r="G555" s="65" t="n">
        <v>3</v>
      </c>
      <c r="H555" s="65" t="str">
        <f>SUM($CJ555,$CW555)</f>
      </c>
      <c r="I555" s="62"/>
      <c r="J555" s="62"/>
      <c r="K555" s="62"/>
      <c r="L555" s="62"/>
      <c r="M555" s="62"/>
      <c r="N555" s="62"/>
      <c r="O555" s="62"/>
      <c r="P555" s="62"/>
      <c r="Q555" s="62"/>
      <c r="R555" s="62" t="n">
        <v>0.902439024390244</v>
      </c>
      <c r="S555" s="62"/>
      <c r="T555" s="62"/>
      <c r="U555" s="62" t="n">
        <v>0.0975609756097561</v>
      </c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5" t="str">
        <f>ROUND(SUM($CP555,$CV555),0)</f>
      </c>
      <c r="CG555" s="65" t="str">
        <f>ROUND(MAX($CP555,$CV555),0)</f>
      </c>
      <c r="CH555"/>
      <c r="CI555" s="62"/>
      <c r="CJ555" s="65" t="str">
        <f>IF(SUM($CF555)=0,"",IF(SUM($CF555)=SUM($CG555),SUM($CF555),IF(UPPER($CH555)="MAX",$CG555,IF(UPPER($CH555)="CUSTOM",MIN(MAX(ROUND($CF555+$G555*($CI555),0),$CG555),$CF555),$CF555))))</f>
      </c>
      <c r="CK555" s="65" t="str">
        <f>ROUND(SUMIFS($CW555:$FS555,$CW$14:$FS$14,"*DSD*"),0)</f>
      </c>
      <c r="CL555" s="65" t="str">
        <f>MIN_DSD</f>
      </c>
      <c r="CM555" s="65" t="str">
        <f>COUNTIFS($CW$14:$FS$14,"*DSD*",$CW555:$FS555,"&gt;0")</f>
      </c>
      <c r="CN555" t="s">
        <v>54</v>
      </c>
      <c r="CO555" s="62"/>
      <c r="CP555" s="65" t="str">
        <f>IF(SUM($CK555)=0,"",IF(OR(SUM($CK555)=SUM($CL555),AND(SUM($CK555)=ROUND(SUM($G555)*(1-SUM($I555)),0),SUM($CQ555)=0)),SUM($CK555),IF(UPPER($CN555)="MAX",$CL555,IF(UPPER($CN555)="CUSTOM",MIN(MAX(ROUND($CK555+$G555*($CO555),0),$CL555),$CK555),$CK555))))</f>
      </c>
      <c r="CQ555" s="65" t="str">
        <f>ROUND(SUMIFS($CW555:$FS555,$CW$14:$FS$14,"*TA*"),0)</f>
      </c>
      <c r="CR555" s="65" t="str">
        <f>MIN_TA</f>
      </c>
      <c r="CS555" s="65" t="str">
        <f>COUNTIFS($CW$14:$FS$14,"*TA*",$CW555:$FS555,"&gt;0")</f>
      </c>
      <c r="CT555"/>
      <c r="CU555" s="62"/>
      <c r="CV555" s="65" t="str">
        <f>IF(SUM($CQ555)=0,"",IF(OR(SUM($CQ555)=SUM($CR555),AND(SUM($CQ555)=ROUND(SUM($G555)*(1-SUM($I555)),0),SUM($CK555)=0)),SUM($CQ555),IF(UPPER($CT555)="MAX",$CR555,IF(UPPER($CT555)="CUSTOM",MIN(MAX(ROUND($CQ555+$G555*($CU555),0),$CR555),$CQ555),$CQ555))))</f>
      </c>
      <c r="CW555" s="65"/>
      <c r="CX555" s="65"/>
      <c r="CY555" s="65"/>
      <c r="CZ555" s="65"/>
      <c r="DA555" s="65"/>
      <c r="DB555" s="65"/>
      <c r="DC555" s="65"/>
      <c r="DD555" s="65"/>
      <c r="DE555" s="65"/>
      <c r="DF555" s="65"/>
      <c r="DG555" s="65"/>
      <c r="DH555" s="65"/>
      <c r="DI555" s="65"/>
      <c r="DJ555" s="65"/>
      <c r="DK555" s="65"/>
      <c r="DL555" s="65"/>
      <c r="DM555" s="65"/>
      <c r="DN555" s="65"/>
      <c r="DO555" s="65"/>
      <c r="DP555" s="65"/>
      <c r="DQ555" s="65"/>
      <c r="DR555" s="65"/>
      <c r="DS555" s="65"/>
      <c r="DT555" s="65"/>
      <c r="DU555" s="65"/>
      <c r="DV555" s="65"/>
      <c r="DW555" s="65"/>
      <c r="DX555" s="65"/>
      <c r="DY555" s="65"/>
      <c r="DZ555" s="65"/>
      <c r="EA555" s="65"/>
      <c r="EB555" s="65"/>
      <c r="EC555" s="65"/>
      <c r="ED555" s="65"/>
      <c r="EE555" s="65"/>
      <c r="EF555" s="65"/>
      <c r="EG555" s="65"/>
      <c r="EH555" s="65"/>
      <c r="EI555" s="65"/>
      <c r="EJ555" s="65"/>
      <c r="EK555" s="65"/>
      <c r="EL555" s="65"/>
      <c r="EM555" s="65"/>
      <c r="EN555" s="65"/>
      <c r="EO555" s="65"/>
      <c r="EP555" s="65"/>
      <c r="EQ555" s="65"/>
      <c r="ER555" s="65"/>
      <c r="ES555" s="65"/>
      <c r="ET555" s="65"/>
      <c r="EU555" s="65"/>
      <c r="EV555" s="65"/>
      <c r="EW555" s="65"/>
      <c r="EX555" s="65"/>
      <c r="EY555" s="65"/>
      <c r="EZ555" s="65"/>
      <c r="FA555" s="65"/>
      <c r="FB555" s="65"/>
      <c r="FC555" s="65"/>
      <c r="FD555" s="65"/>
      <c r="FE555" s="65"/>
      <c r="FF555" s="65"/>
      <c r="FG555" s="65"/>
      <c r="FH555" s="65"/>
      <c r="FI555" s="65"/>
      <c r="FJ555" s="65"/>
      <c r="FK555" s="65"/>
      <c r="FL555" s="65"/>
      <c r="FM555" s="65"/>
      <c r="FN555" s="65"/>
      <c r="FO555" s="65"/>
      <c r="FP555" s="65"/>
      <c r="FQ555" s="65"/>
      <c r="FR555" s="65"/>
      <c r="FS555" s="65"/>
    </row>
    <row r="556">
      <c r="A556" t="s">
        <v>157</v>
      </c>
      <c r="B556" t="s">
        <v>124</v>
      </c>
      <c r="C556"/>
      <c r="D556"/>
      <c r="E556" t="s">
        <v>121</v>
      </c>
      <c r="F556" t="str">
        <f>$A556&amp;IF($C556&lt;&gt;"","|"&amp;$C556,"")&amp;IF($D556&lt;&gt;"","|"&amp;$D556,"")&amp;IF($E556&lt;&gt;"","|"&amp;$E556,"")</f>
      </c>
      <c r="G556" s="65" t="n">
        <v>2</v>
      </c>
      <c r="H556" s="65" t="str">
        <f>SUM($CJ556,$CW556)</f>
      </c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 t="n">
        <v>0.10126582278481</v>
      </c>
      <c r="V556" s="62" t="n">
        <v>0.89873417721519</v>
      </c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5" t="str">
        <f>ROUND(SUM($CP556,$CV556),0)</f>
      </c>
      <c r="CG556" s="65" t="str">
        <f>ROUND(MAX($CP556,$CV556),0)</f>
      </c>
      <c r="CH556"/>
      <c r="CI556" s="62"/>
      <c r="CJ556" s="65" t="str">
        <f>IF(SUM($CF556)=0,"",IF(SUM($CF556)=SUM($CG556),SUM($CF556),IF(UPPER($CH556)="MAX",$CG556,IF(UPPER($CH556)="CUSTOM",MIN(MAX(ROUND($CF556+$G556*($CI556),0),$CG556),$CF556),$CF556))))</f>
      </c>
      <c r="CK556" s="65" t="str">
        <f>ROUND(SUMIFS($CW556:$FS556,$CW$14:$FS$14,"*DSD*"),0)</f>
      </c>
      <c r="CL556" s="65" t="str">
        <f>MIN_DSD</f>
      </c>
      <c r="CM556" s="65" t="str">
        <f>COUNTIFS($CW$14:$FS$14,"*DSD*",$CW556:$FS556,"&gt;0")</f>
      </c>
      <c r="CN556" t="s">
        <v>54</v>
      </c>
      <c r="CO556" s="62"/>
      <c r="CP556" s="65" t="str">
        <f>IF(SUM($CK556)=0,"",IF(OR(SUM($CK556)=SUM($CL556),AND(SUM($CK556)=ROUND(SUM($G556)*(1-SUM($I556)),0),SUM($CQ556)=0)),SUM($CK556),IF(UPPER($CN556)="MAX",$CL556,IF(UPPER($CN556)="CUSTOM",MIN(MAX(ROUND($CK556+$G556*($CO556),0),$CL556),$CK556),$CK556))))</f>
      </c>
      <c r="CQ556" s="65" t="str">
        <f>ROUND(SUMIFS($CW556:$FS556,$CW$14:$FS$14,"*TA*"),0)</f>
      </c>
      <c r="CR556" s="65" t="str">
        <f>MIN_TA</f>
      </c>
      <c r="CS556" s="65" t="str">
        <f>COUNTIFS($CW$14:$FS$14,"*TA*",$CW556:$FS556,"&gt;0")</f>
      </c>
      <c r="CT556"/>
      <c r="CU556" s="62"/>
      <c r="CV556" s="65" t="str">
        <f>IF(SUM($CQ556)=0,"",IF(OR(SUM($CQ556)=SUM($CR556),AND(SUM($CQ556)=ROUND(SUM($G556)*(1-SUM($I556)),0),SUM($CK556)=0)),SUM($CQ556),IF(UPPER($CT556)="MAX",$CR556,IF(UPPER($CT556)="CUSTOM",MIN(MAX(ROUND($CQ556+$G556*($CU556),0),$CR556),$CQ556),$CQ556))))</f>
      </c>
      <c r="CW556" s="65"/>
      <c r="CX556" s="65"/>
      <c r="CY556" s="65"/>
      <c r="CZ556" s="65"/>
      <c r="DA556" s="65"/>
      <c r="DB556" s="65"/>
      <c r="DC556" s="65"/>
      <c r="DD556" s="65"/>
      <c r="DE556" s="65"/>
      <c r="DF556" s="65"/>
      <c r="DG556" s="65"/>
      <c r="DH556" s="65"/>
      <c r="DI556" s="65"/>
      <c r="DJ556" s="65"/>
      <c r="DK556" s="65"/>
      <c r="DL556" s="65"/>
      <c r="DM556" s="65"/>
      <c r="DN556" s="65"/>
      <c r="DO556" s="65"/>
      <c r="DP556" s="65"/>
      <c r="DQ556" s="65"/>
      <c r="DR556" s="65"/>
      <c r="DS556" s="65"/>
      <c r="DT556" s="65"/>
      <c r="DU556" s="65"/>
      <c r="DV556" s="65"/>
      <c r="DW556" s="65"/>
      <c r="DX556" s="65"/>
      <c r="DY556" s="65"/>
      <c r="DZ556" s="65"/>
      <c r="EA556" s="65"/>
      <c r="EB556" s="65"/>
      <c r="EC556" s="65"/>
      <c r="ED556" s="65"/>
      <c r="EE556" s="65"/>
      <c r="EF556" s="65"/>
      <c r="EG556" s="65"/>
      <c r="EH556" s="65"/>
      <c r="EI556" s="65"/>
      <c r="EJ556" s="65"/>
      <c r="EK556" s="65"/>
      <c r="EL556" s="65"/>
      <c r="EM556" s="65"/>
      <c r="EN556" s="65"/>
      <c r="EO556" s="65"/>
      <c r="EP556" s="65"/>
      <c r="EQ556" s="65"/>
      <c r="ER556" s="65"/>
      <c r="ES556" s="65"/>
      <c r="ET556" s="65"/>
      <c r="EU556" s="65"/>
      <c r="EV556" s="65"/>
      <c r="EW556" s="65"/>
      <c r="EX556" s="65"/>
      <c r="EY556" s="65"/>
      <c r="EZ556" s="65"/>
      <c r="FA556" s="65"/>
      <c r="FB556" s="65"/>
      <c r="FC556" s="65"/>
      <c r="FD556" s="65"/>
      <c r="FE556" s="65"/>
      <c r="FF556" s="65"/>
      <c r="FG556" s="65"/>
      <c r="FH556" s="65"/>
      <c r="FI556" s="65"/>
      <c r="FJ556" s="65"/>
      <c r="FK556" s="65"/>
      <c r="FL556" s="65"/>
      <c r="FM556" s="65"/>
      <c r="FN556" s="65"/>
      <c r="FO556" s="65"/>
      <c r="FP556" s="65"/>
      <c r="FQ556" s="65"/>
      <c r="FR556" s="65"/>
      <c r="FS556" s="65"/>
    </row>
    <row r="557">
      <c r="A557" t="s">
        <v>157</v>
      </c>
      <c r="B557" t="s">
        <v>125</v>
      </c>
      <c r="C557" t="s">
        <v>123</v>
      </c>
      <c r="D557" t="s">
        <v>99</v>
      </c>
      <c r="E557"/>
      <c r="F557" t="str">
        <f>$A557&amp;IF($C557&lt;&gt;"","|"&amp;$C557,"")&amp;IF($D557&lt;&gt;"","|"&amp;$D557,"")&amp;IF($E557&lt;&gt;"","|"&amp;$E557,"")</f>
      </c>
      <c r="G557" s="65" t="n">
        <v>1</v>
      </c>
      <c r="H557" s="65" t="str">
        <f>SUM($CJ557,$CW557)</f>
      </c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 t="n">
        <v>0.0625</v>
      </c>
      <c r="AD557" s="62"/>
      <c r="AE557" s="62" t="n">
        <v>0.9375</v>
      </c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5" t="str">
        <f>ROUND(SUM($CP557,$CV557),0)</f>
      </c>
      <c r="CG557" s="65" t="str">
        <f>ROUND(MAX($CP557,$CV557),0)</f>
      </c>
      <c r="CH557" t="s">
        <v>54</v>
      </c>
      <c r="CI557" s="62"/>
      <c r="CJ557" s="65" t="str">
        <f>IF(SUM($CF557)=0,"",IF(SUM($CF557)=SUM($CG557),SUM($CF557),IF(UPPER($CH557)="MAX",$CG557,IF(UPPER($CH557)="CUSTOM",MIN(MAX(ROUND($CF557+$G557*($CI557),0),$CG557),$CF557),$CF557))))</f>
      </c>
      <c r="CK557" s="65" t="str">
        <f>ROUND(SUMIFS($CW557:$FS557,$CW$14:$FS$14,"*DSD*"),0)</f>
      </c>
      <c r="CL557" s="65" t="str">
        <f>MIN_DSD</f>
      </c>
      <c r="CM557" s="65" t="str">
        <f>COUNTIFS($CW$14:$FS$14,"*DSD*",$CW557:$FS557,"&gt;0")</f>
      </c>
      <c r="CN557"/>
      <c r="CO557" s="62"/>
      <c r="CP557" s="65" t="str">
        <f>IF(SUM($CK557)=0,"",IF(OR(SUM($CK557)=SUM($CL557),AND(SUM($CK557)=ROUND(SUM($G557)*(1-SUM($I557)),0),SUM($CQ557)=0)),SUM($CK557),IF(UPPER($CN557)="MAX",$CL557,IF(UPPER($CN557)="CUSTOM",MIN(MAX(ROUND($CK557+$G557*($CO557),0),$CL557),$CK557),$CK557))))</f>
      </c>
      <c r="CQ557" s="65" t="str">
        <f>ROUND(SUMIFS($CW557:$FS557,$CW$14:$FS$14,"*TA*"),0)</f>
      </c>
      <c r="CR557" s="65" t="str">
        <f>MIN_TA</f>
      </c>
      <c r="CS557" s="65" t="str">
        <f>COUNTIFS($CW$14:$FS$14,"*TA*",$CW557:$FS557,"&gt;0")</f>
      </c>
      <c r="CT557"/>
      <c r="CU557" s="62"/>
      <c r="CV557" s="65" t="str">
        <f>IF(SUM($CQ557)=0,"",IF(OR(SUM($CQ557)=SUM($CR557),AND(SUM($CQ557)=ROUND(SUM($G557)*(1-SUM($I557)),0),SUM($CK557)=0)),SUM($CQ557),IF(UPPER($CT557)="MAX",$CR557,IF(UPPER($CT557)="CUSTOM",MIN(MAX(ROUND($CQ557+$G557*($CU557),0),$CR557),$CQ557),$CQ557))))</f>
      </c>
      <c r="CW557" s="65"/>
      <c r="CX557" s="65"/>
      <c r="CY557" s="65"/>
      <c r="CZ557" s="65"/>
      <c r="DA557" s="65"/>
      <c r="DB557" s="65"/>
      <c r="DC557" s="65"/>
      <c r="DD557" s="65"/>
      <c r="DE557" s="65"/>
      <c r="DF557" s="65"/>
      <c r="DG557" s="65"/>
      <c r="DH557" s="65"/>
      <c r="DI557" s="65"/>
      <c r="DJ557" s="65"/>
      <c r="DK557" s="65"/>
      <c r="DL557" s="65"/>
      <c r="DM557" s="65"/>
      <c r="DN557" s="65"/>
      <c r="DO557" s="65"/>
      <c r="DP557" s="65"/>
      <c r="DQ557" s="65"/>
      <c r="DR557" s="65"/>
      <c r="DS557" s="65"/>
      <c r="DT557" s="65"/>
      <c r="DU557" s="65"/>
      <c r="DV557" s="65"/>
      <c r="DW557" s="65"/>
      <c r="DX557" s="65"/>
      <c r="DY557" s="65"/>
      <c r="DZ557" s="65"/>
      <c r="EA557" s="65"/>
      <c r="EB557" s="65"/>
      <c r="EC557" s="65"/>
      <c r="ED557" s="65"/>
      <c r="EE557" s="65"/>
      <c r="EF557" s="65"/>
      <c r="EG557" s="65"/>
      <c r="EH557" s="65"/>
      <c r="EI557" s="65"/>
      <c r="EJ557" s="65"/>
      <c r="EK557" s="65"/>
      <c r="EL557" s="65"/>
      <c r="EM557" s="65"/>
      <c r="EN557" s="65"/>
      <c r="EO557" s="65"/>
      <c r="EP557" s="65"/>
      <c r="EQ557" s="65"/>
      <c r="ER557" s="65"/>
      <c r="ES557" s="65"/>
      <c r="ET557" s="65"/>
      <c r="EU557" s="65"/>
      <c r="EV557" s="65"/>
      <c r="EW557" s="65"/>
      <c r="EX557" s="65"/>
      <c r="EY557" s="65"/>
      <c r="EZ557" s="65"/>
      <c r="FA557" s="65"/>
      <c r="FB557" s="65"/>
      <c r="FC557" s="65"/>
      <c r="FD557" s="65"/>
      <c r="FE557" s="65"/>
      <c r="FF557" s="65"/>
      <c r="FG557" s="65"/>
      <c r="FH557" s="65"/>
      <c r="FI557" s="65"/>
      <c r="FJ557" s="65"/>
      <c r="FK557" s="65"/>
      <c r="FL557" s="65"/>
      <c r="FM557" s="65"/>
      <c r="FN557" s="65"/>
      <c r="FO557" s="65"/>
      <c r="FP557" s="65"/>
      <c r="FQ557" s="65"/>
      <c r="FR557" s="65"/>
      <c r="FS557" s="65"/>
    </row>
    <row r="558">
      <c r="A558" t="s">
        <v>157</v>
      </c>
      <c r="B558" t="s">
        <v>125</v>
      </c>
      <c r="C558" t="s">
        <v>123</v>
      </c>
      <c r="D558" t="s">
        <v>100</v>
      </c>
      <c r="E558"/>
      <c r="F558" t="str">
        <f>$A558&amp;IF($C558&lt;&gt;"","|"&amp;$C558,"")&amp;IF($D558&lt;&gt;"","|"&amp;$D558,"")&amp;IF($E558&lt;&gt;"","|"&amp;$E558,"")</f>
      </c>
      <c r="G558" s="65" t="n">
        <v>1</v>
      </c>
      <c r="H558" s="65" t="str">
        <f>SUM($CJ558,$CW558)</f>
      </c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 t="n">
        <v>0.0625</v>
      </c>
      <c r="AD558" s="62"/>
      <c r="AE558" s="62" t="n">
        <v>0.9375</v>
      </c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5" t="str">
        <f>ROUND(SUM($CP558,$CV558),0)</f>
      </c>
      <c r="CG558" s="65" t="str">
        <f>ROUND(MAX($CP558,$CV558),0)</f>
      </c>
      <c r="CH558" t="s">
        <v>54</v>
      </c>
      <c r="CI558" s="62"/>
      <c r="CJ558" s="65" t="str">
        <f>IF(SUM($CF558)=0,"",IF(SUM($CF558)=SUM($CG558),SUM($CF558),IF(UPPER($CH558)="MAX",$CG558,IF(UPPER($CH558)="CUSTOM",MIN(MAX(ROUND($CF558+$G558*($CI558),0),$CG558),$CF558),$CF558))))</f>
      </c>
      <c r="CK558" s="65" t="str">
        <f>ROUND(SUMIFS($CW558:$FS558,$CW$14:$FS$14,"*DSD*"),0)</f>
      </c>
      <c r="CL558" s="65" t="str">
        <f>MIN_DSD</f>
      </c>
      <c r="CM558" s="65" t="str">
        <f>COUNTIFS($CW$14:$FS$14,"*DSD*",$CW558:$FS558,"&gt;0")</f>
      </c>
      <c r="CN558"/>
      <c r="CO558" s="62"/>
      <c r="CP558" s="65" t="str">
        <f>IF(SUM($CK558)=0,"",IF(OR(SUM($CK558)=SUM($CL558),AND(SUM($CK558)=ROUND(SUM($G558)*(1-SUM($I558)),0),SUM($CQ558)=0)),SUM($CK558),IF(UPPER($CN558)="MAX",$CL558,IF(UPPER($CN558)="CUSTOM",MIN(MAX(ROUND($CK558+$G558*($CO558),0),$CL558),$CK558),$CK558))))</f>
      </c>
      <c r="CQ558" s="65" t="str">
        <f>ROUND(SUMIFS($CW558:$FS558,$CW$14:$FS$14,"*TA*"),0)</f>
      </c>
      <c r="CR558" s="65" t="str">
        <f>MIN_TA</f>
      </c>
      <c r="CS558" s="65" t="str">
        <f>COUNTIFS($CW$14:$FS$14,"*TA*",$CW558:$FS558,"&gt;0")</f>
      </c>
      <c r="CT558"/>
      <c r="CU558" s="62"/>
      <c r="CV558" s="65" t="str">
        <f>IF(SUM($CQ558)=0,"",IF(OR(SUM($CQ558)=SUM($CR558),AND(SUM($CQ558)=ROUND(SUM($G558)*(1-SUM($I558)),0),SUM($CK558)=0)),SUM($CQ558),IF(UPPER($CT558)="MAX",$CR558,IF(UPPER($CT558)="CUSTOM",MIN(MAX(ROUND($CQ558+$G558*($CU558),0),$CR558),$CQ558),$CQ558))))</f>
      </c>
      <c r="CW558" s="65"/>
      <c r="CX558" s="65"/>
      <c r="CY558" s="65"/>
      <c r="CZ558" s="65"/>
      <c r="DA558" s="65"/>
      <c r="DB558" s="65"/>
      <c r="DC558" s="65"/>
      <c r="DD558" s="65"/>
      <c r="DE558" s="65"/>
      <c r="DF558" s="65"/>
      <c r="DG558" s="65"/>
      <c r="DH558" s="65"/>
      <c r="DI558" s="65"/>
      <c r="DJ558" s="65"/>
      <c r="DK558" s="65"/>
      <c r="DL558" s="65"/>
      <c r="DM558" s="65"/>
      <c r="DN558" s="65"/>
      <c r="DO558" s="65"/>
      <c r="DP558" s="65"/>
      <c r="DQ558" s="65"/>
      <c r="DR558" s="65"/>
      <c r="DS558" s="65"/>
      <c r="DT558" s="65"/>
      <c r="DU558" s="65"/>
      <c r="DV558" s="65"/>
      <c r="DW558" s="65"/>
      <c r="DX558" s="65"/>
      <c r="DY558" s="65"/>
      <c r="DZ558" s="65"/>
      <c r="EA558" s="65"/>
      <c r="EB558" s="65"/>
      <c r="EC558" s="65"/>
      <c r="ED558" s="65"/>
      <c r="EE558" s="65"/>
      <c r="EF558" s="65"/>
      <c r="EG558" s="65"/>
      <c r="EH558" s="65"/>
      <c r="EI558" s="65"/>
      <c r="EJ558" s="65"/>
      <c r="EK558" s="65"/>
      <c r="EL558" s="65"/>
      <c r="EM558" s="65"/>
      <c r="EN558" s="65"/>
      <c r="EO558" s="65"/>
      <c r="EP558" s="65"/>
      <c r="EQ558" s="65"/>
      <c r="ER558" s="65"/>
      <c r="ES558" s="65"/>
      <c r="ET558" s="65"/>
      <c r="EU558" s="65"/>
      <c r="EV558" s="65"/>
      <c r="EW558" s="65"/>
      <c r="EX558" s="65"/>
      <c r="EY558" s="65"/>
      <c r="EZ558" s="65"/>
      <c r="FA558" s="65"/>
      <c r="FB558" s="65"/>
      <c r="FC558" s="65"/>
      <c r="FD558" s="65"/>
      <c r="FE558" s="65"/>
      <c r="FF558" s="65"/>
      <c r="FG558" s="65"/>
      <c r="FH558" s="65"/>
      <c r="FI558" s="65"/>
      <c r="FJ558" s="65"/>
      <c r="FK558" s="65"/>
      <c r="FL558" s="65"/>
      <c r="FM558" s="65"/>
      <c r="FN558" s="65"/>
      <c r="FO558" s="65"/>
      <c r="FP558" s="65"/>
      <c r="FQ558" s="65"/>
      <c r="FR558" s="65"/>
      <c r="FS558" s="65"/>
    </row>
    <row r="559">
      <c r="A559" t="s">
        <v>157</v>
      </c>
      <c r="B559" t="s">
        <v>126</v>
      </c>
      <c r="C559"/>
      <c r="D559"/>
      <c r="E559" t="s">
        <v>96</v>
      </c>
      <c r="F559" t="str">
        <f>$A559&amp;IF($C559&lt;&gt;"","|"&amp;$C559,"")&amp;IF($D559&lt;&gt;"","|"&amp;$D559,"")&amp;IF($E559&lt;&gt;"","|"&amp;$E559,"")</f>
      </c>
      <c r="G559" s="65" t="n">
        <v>143</v>
      </c>
      <c r="H559" s="65" t="str">
        <f>SUM($CJ559,$CW559)</f>
      </c>
      <c r="I559" s="62"/>
      <c r="J559" s="62"/>
      <c r="K559" s="62"/>
      <c r="L559" s="62"/>
      <c r="M559" s="62"/>
      <c r="N559" s="62"/>
      <c r="O559" s="62"/>
      <c r="P559" s="62"/>
      <c r="Q559" s="62"/>
      <c r="R559" s="62" t="n">
        <v>0.89968152866242</v>
      </c>
      <c r="S559" s="62"/>
      <c r="T559" s="62"/>
      <c r="U559" s="62" t="n">
        <v>0.10031847133758</v>
      </c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5" t="str">
        <f>ROUND(SUM($CP559,$CV559),0)</f>
      </c>
      <c r="CG559" s="65" t="str">
        <f>ROUND(MAX($CP559,$CV559),0)</f>
      </c>
      <c r="CH559"/>
      <c r="CI559" s="62"/>
      <c r="CJ559" s="65" t="str">
        <f>IF(SUM($CF559)=0,"",IF(SUM($CF559)=SUM($CG559),SUM($CF559),IF(UPPER($CH559)="MAX",$CG559,IF(UPPER($CH559)="CUSTOM",MIN(MAX(ROUND($CF559+$G559*($CI559),0),$CG559),$CF559),$CF559))))</f>
      </c>
      <c r="CK559" s="65" t="str">
        <f>ROUND(SUMIFS($CW559:$FS559,$CW$14:$FS$14,"*DSD*"),0)</f>
      </c>
      <c r="CL559" s="65" t="str">
        <f>MIN_DSD</f>
      </c>
      <c r="CM559" s="65" t="str">
        <f>COUNTIFS($CW$14:$FS$14,"*DSD*",$CW559:$FS559,"&gt;0")</f>
      </c>
      <c r="CN559" t="s">
        <v>54</v>
      </c>
      <c r="CO559" s="62"/>
      <c r="CP559" s="65" t="str">
        <f>IF(SUM($CK559)=0,"",IF(OR(SUM($CK559)=SUM($CL559),AND(SUM($CK559)=ROUND(SUM($G559)*(1-SUM($I559)),0),SUM($CQ559)=0)),SUM($CK559),IF(UPPER($CN559)="MAX",$CL559,IF(UPPER($CN559)="CUSTOM",MIN(MAX(ROUND($CK559+$G559*($CO559),0),$CL559),$CK559),$CK559))))</f>
      </c>
      <c r="CQ559" s="65" t="str">
        <f>ROUND(SUMIFS($CW559:$FS559,$CW$14:$FS$14,"*TA*"),0)</f>
      </c>
      <c r="CR559" s="65" t="str">
        <f>MIN_TA</f>
      </c>
      <c r="CS559" s="65" t="str">
        <f>COUNTIFS($CW$14:$FS$14,"*TA*",$CW559:$FS559,"&gt;0")</f>
      </c>
      <c r="CT559"/>
      <c r="CU559" s="62"/>
      <c r="CV559" s="65" t="str">
        <f>IF(SUM($CQ559)=0,"",IF(OR(SUM($CQ559)=SUM($CR559),AND(SUM($CQ559)=ROUND(SUM($G559)*(1-SUM($I559)),0),SUM($CK559)=0)),SUM($CQ559),IF(UPPER($CT559)="MAX",$CR559,IF(UPPER($CT559)="CUSTOM",MIN(MAX(ROUND($CQ559+$G559*($CU559),0),$CR559),$CQ559),$CQ559))))</f>
      </c>
      <c r="CW559" s="65"/>
      <c r="CX559" s="65"/>
      <c r="CY559" s="65"/>
      <c r="CZ559" s="65"/>
      <c r="DA559" s="65"/>
      <c r="DB559" s="65"/>
      <c r="DC559" s="65"/>
      <c r="DD559" s="65"/>
      <c r="DE559" s="65"/>
      <c r="DF559" s="65"/>
      <c r="DG559" s="65"/>
      <c r="DH559" s="65"/>
      <c r="DI559" s="65"/>
      <c r="DJ559" s="65"/>
      <c r="DK559" s="65"/>
      <c r="DL559" s="65"/>
      <c r="DM559" s="65"/>
      <c r="DN559" s="65"/>
      <c r="DO559" s="65"/>
      <c r="DP559" s="65"/>
      <c r="DQ559" s="65"/>
      <c r="DR559" s="65"/>
      <c r="DS559" s="65"/>
      <c r="DT559" s="65"/>
      <c r="DU559" s="65"/>
      <c r="DV559" s="65"/>
      <c r="DW559" s="65"/>
      <c r="DX559" s="65"/>
      <c r="DY559" s="65"/>
      <c r="DZ559" s="65"/>
      <c r="EA559" s="65"/>
      <c r="EB559" s="65"/>
      <c r="EC559" s="65"/>
      <c r="ED559" s="65"/>
      <c r="EE559" s="65"/>
      <c r="EF559" s="65"/>
      <c r="EG559" s="65"/>
      <c r="EH559" s="65"/>
      <c r="EI559" s="65"/>
      <c r="EJ559" s="65"/>
      <c r="EK559" s="65"/>
      <c r="EL559" s="65"/>
      <c r="EM559" s="65"/>
      <c r="EN559" s="65"/>
      <c r="EO559" s="65"/>
      <c r="EP559" s="65"/>
      <c r="EQ559" s="65"/>
      <c r="ER559" s="65"/>
      <c r="ES559" s="65"/>
      <c r="ET559" s="65"/>
      <c r="EU559" s="65"/>
      <c r="EV559" s="65"/>
      <c r="EW559" s="65"/>
      <c r="EX559" s="65"/>
      <c r="EY559" s="65"/>
      <c r="EZ559" s="65"/>
      <c r="FA559" s="65"/>
      <c r="FB559" s="65"/>
      <c r="FC559" s="65"/>
      <c r="FD559" s="65"/>
      <c r="FE559" s="65"/>
      <c r="FF559" s="65"/>
      <c r="FG559" s="65"/>
      <c r="FH559" s="65"/>
      <c r="FI559" s="65"/>
      <c r="FJ559" s="65"/>
      <c r="FK559" s="65"/>
      <c r="FL559" s="65"/>
      <c r="FM559" s="65"/>
      <c r="FN559" s="65"/>
      <c r="FO559" s="65"/>
      <c r="FP559" s="65"/>
      <c r="FQ559" s="65"/>
      <c r="FR559" s="65"/>
      <c r="FS559" s="65"/>
    </row>
    <row r="560">
      <c r="A560" t="s">
        <v>157</v>
      </c>
      <c r="B560" t="s">
        <v>126</v>
      </c>
      <c r="C560"/>
      <c r="D560"/>
      <c r="E560" t="s">
        <v>121</v>
      </c>
      <c r="F560" t="str">
        <f>$A560&amp;IF($C560&lt;&gt;"","|"&amp;$C560,"")&amp;IF($D560&lt;&gt;"","|"&amp;$D560,"")&amp;IF($E560&lt;&gt;"","|"&amp;$E560,"")</f>
      </c>
      <c r="G560" s="65" t="n">
        <v>73</v>
      </c>
      <c r="H560" s="65" t="str">
        <f>SUM($CJ560,$CW560)</f>
      </c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 t="n">
        <v>0.0949367088607595</v>
      </c>
      <c r="V560" s="62" t="n">
        <v>0.905063291139241</v>
      </c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5" t="str">
        <f>ROUND(SUM($CP560,$CV560),0)</f>
      </c>
      <c r="CG560" s="65" t="str">
        <f>ROUND(MAX($CP560,$CV560),0)</f>
      </c>
      <c r="CH560"/>
      <c r="CI560" s="62"/>
      <c r="CJ560" s="65" t="str">
        <f>IF(SUM($CF560)=0,"",IF(SUM($CF560)=SUM($CG560),SUM($CF560),IF(UPPER($CH560)="MAX",$CG560,IF(UPPER($CH560)="CUSTOM",MIN(MAX(ROUND($CF560+$G560*($CI560),0),$CG560),$CF560),$CF560))))</f>
      </c>
      <c r="CK560" s="65" t="str">
        <f>ROUND(SUMIFS($CW560:$FS560,$CW$14:$FS$14,"*DSD*"),0)</f>
      </c>
      <c r="CL560" s="65" t="str">
        <f>MIN_DSD</f>
      </c>
      <c r="CM560" s="65" t="str">
        <f>COUNTIFS($CW$14:$FS$14,"*DSD*",$CW560:$FS560,"&gt;0")</f>
      </c>
      <c r="CN560" t="s">
        <v>54</v>
      </c>
      <c r="CO560" s="62"/>
      <c r="CP560" s="65" t="str">
        <f>IF(SUM($CK560)=0,"",IF(OR(SUM($CK560)=SUM($CL560),AND(SUM($CK560)=ROUND(SUM($G560)*(1-SUM($I560)),0),SUM($CQ560)=0)),SUM($CK560),IF(UPPER($CN560)="MAX",$CL560,IF(UPPER($CN560)="CUSTOM",MIN(MAX(ROUND($CK560+$G560*($CO560),0),$CL560),$CK560),$CK560))))</f>
      </c>
      <c r="CQ560" s="65" t="str">
        <f>ROUND(SUMIFS($CW560:$FS560,$CW$14:$FS$14,"*TA*"),0)</f>
      </c>
      <c r="CR560" s="65" t="str">
        <f>MIN_TA</f>
      </c>
      <c r="CS560" s="65" t="str">
        <f>COUNTIFS($CW$14:$FS$14,"*TA*",$CW560:$FS560,"&gt;0")</f>
      </c>
      <c r="CT560"/>
      <c r="CU560" s="62"/>
      <c r="CV560" s="65" t="str">
        <f>IF(SUM($CQ560)=0,"",IF(OR(SUM($CQ560)=SUM($CR560),AND(SUM($CQ560)=ROUND(SUM($G560)*(1-SUM($I560)),0),SUM($CK560)=0)),SUM($CQ560),IF(UPPER($CT560)="MAX",$CR560,IF(UPPER($CT560)="CUSTOM",MIN(MAX(ROUND($CQ560+$G560*($CU560),0),$CR560),$CQ560),$CQ560))))</f>
      </c>
      <c r="CW560" s="65"/>
      <c r="CX560" s="65"/>
      <c r="CY560" s="65"/>
      <c r="CZ560" s="65"/>
      <c r="DA560" s="65"/>
      <c r="DB560" s="65"/>
      <c r="DC560" s="65"/>
      <c r="DD560" s="65"/>
      <c r="DE560" s="65"/>
      <c r="DF560" s="65"/>
      <c r="DG560" s="65"/>
      <c r="DH560" s="65"/>
      <c r="DI560" s="65"/>
      <c r="DJ560" s="65"/>
      <c r="DK560" s="65"/>
      <c r="DL560" s="65"/>
      <c r="DM560" s="65"/>
      <c r="DN560" s="65"/>
      <c r="DO560" s="65"/>
      <c r="DP560" s="65"/>
      <c r="DQ560" s="65"/>
      <c r="DR560" s="65"/>
      <c r="DS560" s="65"/>
      <c r="DT560" s="65"/>
      <c r="DU560" s="65"/>
      <c r="DV560" s="65"/>
      <c r="DW560" s="65"/>
      <c r="DX560" s="65"/>
      <c r="DY560" s="65"/>
      <c r="DZ560" s="65"/>
      <c r="EA560" s="65"/>
      <c r="EB560" s="65"/>
      <c r="EC560" s="65"/>
      <c r="ED560" s="65"/>
      <c r="EE560" s="65"/>
      <c r="EF560" s="65"/>
      <c r="EG560" s="65"/>
      <c r="EH560" s="65"/>
      <c r="EI560" s="65"/>
      <c r="EJ560" s="65"/>
      <c r="EK560" s="65"/>
      <c r="EL560" s="65"/>
      <c r="EM560" s="65"/>
      <c r="EN560" s="65"/>
      <c r="EO560" s="65"/>
      <c r="EP560" s="65"/>
      <c r="EQ560" s="65"/>
      <c r="ER560" s="65"/>
      <c r="ES560" s="65"/>
      <c r="ET560" s="65"/>
      <c r="EU560" s="65"/>
      <c r="EV560" s="65"/>
      <c r="EW560" s="65"/>
      <c r="EX560" s="65"/>
      <c r="EY560" s="65"/>
      <c r="EZ560" s="65"/>
      <c r="FA560" s="65"/>
      <c r="FB560" s="65"/>
      <c r="FC560" s="65"/>
      <c r="FD560" s="65"/>
      <c r="FE560" s="65"/>
      <c r="FF560" s="65"/>
      <c r="FG560" s="65"/>
      <c r="FH560" s="65"/>
      <c r="FI560" s="65"/>
      <c r="FJ560" s="65"/>
      <c r="FK560" s="65"/>
      <c r="FL560" s="65"/>
      <c r="FM560" s="65"/>
      <c r="FN560" s="65"/>
      <c r="FO560" s="65"/>
      <c r="FP560" s="65"/>
      <c r="FQ560" s="65"/>
      <c r="FR560" s="65"/>
      <c r="FS560" s="65"/>
    </row>
    <row r="561">
      <c r="A561" t="s">
        <v>157</v>
      </c>
      <c r="B561" t="s">
        <v>126</v>
      </c>
      <c r="C561"/>
      <c r="D561"/>
      <c r="E561" t="s">
        <v>145</v>
      </c>
      <c r="F561" t="str">
        <f>$A561&amp;IF($C561&lt;&gt;"","|"&amp;$C561,"")&amp;IF($D561&lt;&gt;"","|"&amp;$D561,"")&amp;IF($E561&lt;&gt;"","|"&amp;$E561,"")</f>
      </c>
      <c r="G561" s="65" t="n">
        <v>5</v>
      </c>
      <c r="H561" s="65" t="str">
        <f>SUM($CJ561,$CW561)</f>
      </c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 t="n">
        <v>0.107142857142857</v>
      </c>
      <c r="V561" s="62" t="n">
        <v>0.892857142857143</v>
      </c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5" t="str">
        <f>ROUND(SUM($CP561,$CV561),0)</f>
      </c>
      <c r="CG561" s="65" t="str">
        <f>ROUND(MAX($CP561,$CV561),0)</f>
      </c>
      <c r="CH561"/>
      <c r="CI561" s="62"/>
      <c r="CJ561" s="65" t="str">
        <f>IF(SUM($CF561)=0,"",IF(SUM($CF561)=SUM($CG561),SUM($CF561),IF(UPPER($CH561)="MAX",$CG561,IF(UPPER($CH561)="CUSTOM",MIN(MAX(ROUND($CF561+$G561*($CI561),0),$CG561),$CF561),$CF561))))</f>
      </c>
      <c r="CK561" s="65" t="str">
        <f>ROUND(SUMIFS($CW561:$FS561,$CW$14:$FS$14,"*DSD*"),0)</f>
      </c>
      <c r="CL561" s="65" t="str">
        <f>MIN_DSD</f>
      </c>
      <c r="CM561" s="65" t="str">
        <f>COUNTIFS($CW$14:$FS$14,"*DSD*",$CW561:$FS561,"&gt;0")</f>
      </c>
      <c r="CN561" t="s">
        <v>54</v>
      </c>
      <c r="CO561" s="62"/>
      <c r="CP561" s="65" t="str">
        <f>IF(SUM($CK561)=0,"",IF(OR(SUM($CK561)=SUM($CL561),AND(SUM($CK561)=ROUND(SUM($G561)*(1-SUM($I561)),0),SUM($CQ561)=0)),SUM($CK561),IF(UPPER($CN561)="MAX",$CL561,IF(UPPER($CN561)="CUSTOM",MIN(MAX(ROUND($CK561+$G561*($CO561),0),$CL561),$CK561),$CK561))))</f>
      </c>
      <c r="CQ561" s="65" t="str">
        <f>ROUND(SUMIFS($CW561:$FS561,$CW$14:$FS$14,"*TA*"),0)</f>
      </c>
      <c r="CR561" s="65" t="str">
        <f>MIN_TA</f>
      </c>
      <c r="CS561" s="65" t="str">
        <f>COUNTIFS($CW$14:$FS$14,"*TA*",$CW561:$FS561,"&gt;0")</f>
      </c>
      <c r="CT561"/>
      <c r="CU561" s="62"/>
      <c r="CV561" s="65" t="str">
        <f>IF(SUM($CQ561)=0,"",IF(OR(SUM($CQ561)=SUM($CR561),AND(SUM($CQ561)=ROUND(SUM($G561)*(1-SUM($I561)),0),SUM($CK561)=0)),SUM($CQ561),IF(UPPER($CT561)="MAX",$CR561,IF(UPPER($CT561)="CUSTOM",MIN(MAX(ROUND($CQ561+$G561*($CU561),0),$CR561),$CQ561),$CQ561))))</f>
      </c>
      <c r="CW561" s="65"/>
      <c r="CX561" s="65"/>
      <c r="CY561" s="65"/>
      <c r="CZ561" s="65"/>
      <c r="DA561" s="65"/>
      <c r="DB561" s="65"/>
      <c r="DC561" s="65"/>
      <c r="DD561" s="65"/>
      <c r="DE561" s="65"/>
      <c r="DF561" s="65"/>
      <c r="DG561" s="65"/>
      <c r="DH561" s="65"/>
      <c r="DI561" s="65"/>
      <c r="DJ561" s="65"/>
      <c r="DK561" s="65"/>
      <c r="DL561" s="65"/>
      <c r="DM561" s="65"/>
      <c r="DN561" s="65"/>
      <c r="DO561" s="65"/>
      <c r="DP561" s="65"/>
      <c r="DQ561" s="65"/>
      <c r="DR561" s="65"/>
      <c r="DS561" s="65"/>
      <c r="DT561" s="65"/>
      <c r="DU561" s="65"/>
      <c r="DV561" s="65"/>
      <c r="DW561" s="65"/>
      <c r="DX561" s="65"/>
      <c r="DY561" s="65"/>
      <c r="DZ561" s="65"/>
      <c r="EA561" s="65"/>
      <c r="EB561" s="65"/>
      <c r="EC561" s="65"/>
      <c r="ED561" s="65"/>
      <c r="EE561" s="65"/>
      <c r="EF561" s="65"/>
      <c r="EG561" s="65"/>
      <c r="EH561" s="65"/>
      <c r="EI561" s="65"/>
      <c r="EJ561" s="65"/>
      <c r="EK561" s="65"/>
      <c r="EL561" s="65"/>
      <c r="EM561" s="65"/>
      <c r="EN561" s="65"/>
      <c r="EO561" s="65"/>
      <c r="EP561" s="65"/>
      <c r="EQ561" s="65"/>
      <c r="ER561" s="65"/>
      <c r="ES561" s="65"/>
      <c r="ET561" s="65"/>
      <c r="EU561" s="65"/>
      <c r="EV561" s="65"/>
      <c r="EW561" s="65"/>
      <c r="EX561" s="65"/>
      <c r="EY561" s="65"/>
      <c r="EZ561" s="65"/>
      <c r="FA561" s="65"/>
      <c r="FB561" s="65"/>
      <c r="FC561" s="65"/>
      <c r="FD561" s="65"/>
      <c r="FE561" s="65"/>
      <c r="FF561" s="65"/>
      <c r="FG561" s="65"/>
      <c r="FH561" s="65"/>
      <c r="FI561" s="65"/>
      <c r="FJ561" s="65"/>
      <c r="FK561" s="65"/>
      <c r="FL561" s="65"/>
      <c r="FM561" s="65"/>
      <c r="FN561" s="65"/>
      <c r="FO561" s="65"/>
      <c r="FP561" s="65"/>
      <c r="FQ561" s="65"/>
      <c r="FR561" s="65"/>
      <c r="FS561" s="65"/>
    </row>
    <row r="562">
      <c r="A562" t="s">
        <v>157</v>
      </c>
      <c r="B562" t="s">
        <v>127</v>
      </c>
      <c r="C562" t="s">
        <v>103</v>
      </c>
      <c r="D562" t="s">
        <v>99</v>
      </c>
      <c r="E562"/>
      <c r="F562" t="str">
        <f>$A562&amp;IF($C562&lt;&gt;"","|"&amp;$C562,"")&amp;IF($D562&lt;&gt;"","|"&amp;$D562,"")&amp;IF($E562&lt;&gt;"","|"&amp;$E562,"")</f>
      </c>
      <c r="G562" s="65" t="n">
        <v>21</v>
      </c>
      <c r="H562" s="65" t="str">
        <f>SUM($CJ562,$CW562)</f>
      </c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 t="n">
        <v>0.0745920745920746</v>
      </c>
      <c r="AD562" s="62"/>
      <c r="AE562" s="62" t="n">
        <v>0.925407925407925</v>
      </c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5" t="str">
        <f>ROUND(SUM($CP562,$CV562),0)</f>
      </c>
      <c r="CG562" s="65" t="str">
        <f>ROUND(MAX($CP562,$CV562),0)</f>
      </c>
      <c r="CH562" t="s">
        <v>54</v>
      </c>
      <c r="CI562" s="62"/>
      <c r="CJ562" s="65" t="str">
        <f>IF(SUM($CF562)=0,"",IF(SUM($CF562)=SUM($CG562),SUM($CF562),IF(UPPER($CH562)="MAX",$CG562,IF(UPPER($CH562)="CUSTOM",MIN(MAX(ROUND($CF562+$G562*($CI562),0),$CG562),$CF562),$CF562))))</f>
      </c>
      <c r="CK562" s="65" t="str">
        <f>ROUND(SUMIFS($CW562:$FS562,$CW$14:$FS$14,"*DSD*"),0)</f>
      </c>
      <c r="CL562" s="65" t="str">
        <f>MIN_DSD</f>
      </c>
      <c r="CM562" s="65" t="str">
        <f>COUNTIFS($CW$14:$FS$14,"*DSD*",$CW562:$FS562,"&gt;0")</f>
      </c>
      <c r="CN562"/>
      <c r="CO562" s="62"/>
      <c r="CP562" s="65" t="str">
        <f>IF(SUM($CK562)=0,"",IF(OR(SUM($CK562)=SUM($CL562),AND(SUM($CK562)=ROUND(SUM($G562)*(1-SUM($I562)),0),SUM($CQ562)=0)),SUM($CK562),IF(UPPER($CN562)="MAX",$CL562,IF(UPPER($CN562)="CUSTOM",MIN(MAX(ROUND($CK562+$G562*($CO562),0),$CL562),$CK562),$CK562))))</f>
      </c>
      <c r="CQ562" s="65" t="str">
        <f>ROUND(SUMIFS($CW562:$FS562,$CW$14:$FS$14,"*TA*"),0)</f>
      </c>
      <c r="CR562" s="65" t="str">
        <f>MIN_TA</f>
      </c>
      <c r="CS562" s="65" t="str">
        <f>COUNTIFS($CW$14:$FS$14,"*TA*",$CW562:$FS562,"&gt;0")</f>
      </c>
      <c r="CT562"/>
      <c r="CU562" s="62"/>
      <c r="CV562" s="65" t="str">
        <f>IF(SUM($CQ562)=0,"",IF(OR(SUM($CQ562)=SUM($CR562),AND(SUM($CQ562)=ROUND(SUM($G562)*(1-SUM($I562)),0),SUM($CK562)=0)),SUM($CQ562),IF(UPPER($CT562)="MAX",$CR562,IF(UPPER($CT562)="CUSTOM",MIN(MAX(ROUND($CQ562+$G562*($CU562),0),$CR562),$CQ562),$CQ562))))</f>
      </c>
      <c r="CW562" s="65"/>
      <c r="CX562" s="65"/>
      <c r="CY562" s="65"/>
      <c r="CZ562" s="65"/>
      <c r="DA562" s="65"/>
      <c r="DB562" s="65"/>
      <c r="DC562" s="65"/>
      <c r="DD562" s="65"/>
      <c r="DE562" s="65"/>
      <c r="DF562" s="65"/>
      <c r="DG562" s="65"/>
      <c r="DH562" s="65"/>
      <c r="DI562" s="65"/>
      <c r="DJ562" s="65"/>
      <c r="DK562" s="65"/>
      <c r="DL562" s="65"/>
      <c r="DM562" s="65"/>
      <c r="DN562" s="65"/>
      <c r="DO562" s="65"/>
      <c r="DP562" s="65"/>
      <c r="DQ562" s="65"/>
      <c r="DR562" s="65"/>
      <c r="DS562" s="65"/>
      <c r="DT562" s="65"/>
      <c r="DU562" s="65"/>
      <c r="DV562" s="65"/>
      <c r="DW562" s="65"/>
      <c r="DX562" s="65"/>
      <c r="DY562" s="65"/>
      <c r="DZ562" s="65"/>
      <c r="EA562" s="65"/>
      <c r="EB562" s="65"/>
      <c r="EC562" s="65"/>
      <c r="ED562" s="65"/>
      <c r="EE562" s="65"/>
      <c r="EF562" s="65"/>
      <c r="EG562" s="65"/>
      <c r="EH562" s="65"/>
      <c r="EI562" s="65"/>
      <c r="EJ562" s="65"/>
      <c r="EK562" s="65"/>
      <c r="EL562" s="65"/>
      <c r="EM562" s="65"/>
      <c r="EN562" s="65"/>
      <c r="EO562" s="65"/>
      <c r="EP562" s="65"/>
      <c r="EQ562" s="65"/>
      <c r="ER562" s="65"/>
      <c r="ES562" s="65"/>
      <c r="ET562" s="65"/>
      <c r="EU562" s="65"/>
      <c r="EV562" s="65"/>
      <c r="EW562" s="65"/>
      <c r="EX562" s="65"/>
      <c r="EY562" s="65"/>
      <c r="EZ562" s="65"/>
      <c r="FA562" s="65"/>
      <c r="FB562" s="65"/>
      <c r="FC562" s="65"/>
      <c r="FD562" s="65"/>
      <c r="FE562" s="65"/>
      <c r="FF562" s="65"/>
      <c r="FG562" s="65"/>
      <c r="FH562" s="65"/>
      <c r="FI562" s="65"/>
      <c r="FJ562" s="65"/>
      <c r="FK562" s="65"/>
      <c r="FL562" s="65"/>
      <c r="FM562" s="65"/>
      <c r="FN562" s="65"/>
      <c r="FO562" s="65"/>
      <c r="FP562" s="65"/>
      <c r="FQ562" s="65"/>
      <c r="FR562" s="65"/>
      <c r="FS562" s="65"/>
    </row>
    <row r="563">
      <c r="A563" t="s">
        <v>157</v>
      </c>
      <c r="B563" t="s">
        <v>127</v>
      </c>
      <c r="C563" t="s">
        <v>103</v>
      </c>
      <c r="D563" t="s">
        <v>100</v>
      </c>
      <c r="E563"/>
      <c r="F563" t="str">
        <f>$A563&amp;IF($C563&lt;&gt;"","|"&amp;$C563,"")&amp;IF($D563&lt;&gt;"","|"&amp;$D563,"")&amp;IF($E563&lt;&gt;"","|"&amp;$E563,"")</f>
      </c>
      <c r="G563" s="65" t="n">
        <v>6</v>
      </c>
      <c r="H563" s="65" t="str">
        <f>SUM($CJ563,$CW563)</f>
      </c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 t="n">
        <v>0.0748847926267281</v>
      </c>
      <c r="AD563" s="62"/>
      <c r="AE563" s="62" t="n">
        <v>0.925115207373272</v>
      </c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5" t="str">
        <f>ROUND(SUM($CP563,$CV563),0)</f>
      </c>
      <c r="CG563" s="65" t="str">
        <f>ROUND(MAX($CP563,$CV563),0)</f>
      </c>
      <c r="CH563" t="s">
        <v>54</v>
      </c>
      <c r="CI563" s="62"/>
      <c r="CJ563" s="65" t="str">
        <f>IF(SUM($CF563)=0,"",IF(SUM($CF563)=SUM($CG563),SUM($CF563),IF(UPPER($CH563)="MAX",$CG563,IF(UPPER($CH563)="CUSTOM",MIN(MAX(ROUND($CF563+$G563*($CI563),0),$CG563),$CF563),$CF563))))</f>
      </c>
      <c r="CK563" s="65" t="str">
        <f>ROUND(SUMIFS($CW563:$FS563,$CW$14:$FS$14,"*DSD*"),0)</f>
      </c>
      <c r="CL563" s="65" t="str">
        <f>MIN_DSD</f>
      </c>
      <c r="CM563" s="65" t="str">
        <f>COUNTIFS($CW$14:$FS$14,"*DSD*",$CW563:$FS563,"&gt;0")</f>
      </c>
      <c r="CN563"/>
      <c r="CO563" s="62"/>
      <c r="CP563" s="65" t="str">
        <f>IF(SUM($CK563)=0,"",IF(OR(SUM($CK563)=SUM($CL563),AND(SUM($CK563)=ROUND(SUM($G563)*(1-SUM($I563)),0),SUM($CQ563)=0)),SUM($CK563),IF(UPPER($CN563)="MAX",$CL563,IF(UPPER($CN563)="CUSTOM",MIN(MAX(ROUND($CK563+$G563*($CO563),0),$CL563),$CK563),$CK563))))</f>
      </c>
      <c r="CQ563" s="65" t="str">
        <f>ROUND(SUMIFS($CW563:$FS563,$CW$14:$FS$14,"*TA*"),0)</f>
      </c>
      <c r="CR563" s="65" t="str">
        <f>MIN_TA</f>
      </c>
      <c r="CS563" s="65" t="str">
        <f>COUNTIFS($CW$14:$FS$14,"*TA*",$CW563:$FS563,"&gt;0")</f>
      </c>
      <c r="CT563"/>
      <c r="CU563" s="62"/>
      <c r="CV563" s="65" t="str">
        <f>IF(SUM($CQ563)=0,"",IF(OR(SUM($CQ563)=SUM($CR563),AND(SUM($CQ563)=ROUND(SUM($G563)*(1-SUM($I563)),0),SUM($CK563)=0)),SUM($CQ563),IF(UPPER($CT563)="MAX",$CR563,IF(UPPER($CT563)="CUSTOM",MIN(MAX(ROUND($CQ563+$G563*($CU563),0),$CR563),$CQ563),$CQ563))))</f>
      </c>
      <c r="CW563" s="65"/>
      <c r="CX563" s="65"/>
      <c r="CY563" s="65"/>
      <c r="CZ563" s="65"/>
      <c r="DA563" s="65"/>
      <c r="DB563" s="65"/>
      <c r="DC563" s="65"/>
      <c r="DD563" s="65"/>
      <c r="DE563" s="65"/>
      <c r="DF563" s="65"/>
      <c r="DG563" s="65"/>
      <c r="DH563" s="65"/>
      <c r="DI563" s="65"/>
      <c r="DJ563" s="65"/>
      <c r="DK563" s="65"/>
      <c r="DL563" s="65"/>
      <c r="DM563" s="65"/>
      <c r="DN563" s="65"/>
      <c r="DO563" s="65"/>
      <c r="DP563" s="65"/>
      <c r="DQ563" s="65"/>
      <c r="DR563" s="65"/>
      <c r="DS563" s="65"/>
      <c r="DT563" s="65"/>
      <c r="DU563" s="65"/>
      <c r="DV563" s="65"/>
      <c r="DW563" s="65"/>
      <c r="DX563" s="65"/>
      <c r="DY563" s="65"/>
      <c r="DZ563" s="65"/>
      <c r="EA563" s="65"/>
      <c r="EB563" s="65"/>
      <c r="EC563" s="65"/>
      <c r="ED563" s="65"/>
      <c r="EE563" s="65"/>
      <c r="EF563" s="65"/>
      <c r="EG563" s="65"/>
      <c r="EH563" s="65"/>
      <c r="EI563" s="65"/>
      <c r="EJ563" s="65"/>
      <c r="EK563" s="65"/>
      <c r="EL563" s="65"/>
      <c r="EM563" s="65"/>
      <c r="EN563" s="65"/>
      <c r="EO563" s="65"/>
      <c r="EP563" s="65"/>
      <c r="EQ563" s="65"/>
      <c r="ER563" s="65"/>
      <c r="ES563" s="65"/>
      <c r="ET563" s="65"/>
      <c r="EU563" s="65"/>
      <c r="EV563" s="65"/>
      <c r="EW563" s="65"/>
      <c r="EX563" s="65"/>
      <c r="EY563" s="65"/>
      <c r="EZ563" s="65"/>
      <c r="FA563" s="65"/>
      <c r="FB563" s="65"/>
      <c r="FC563" s="65"/>
      <c r="FD563" s="65"/>
      <c r="FE563" s="65"/>
      <c r="FF563" s="65"/>
      <c r="FG563" s="65"/>
      <c r="FH563" s="65"/>
      <c r="FI563" s="65"/>
      <c r="FJ563" s="65"/>
      <c r="FK563" s="65"/>
      <c r="FL563" s="65"/>
      <c r="FM563" s="65"/>
      <c r="FN563" s="65"/>
      <c r="FO563" s="65"/>
      <c r="FP563" s="65"/>
      <c r="FQ563" s="65"/>
      <c r="FR563" s="65"/>
      <c r="FS563" s="65"/>
    </row>
    <row r="564">
      <c r="A564" t="s">
        <v>157</v>
      </c>
      <c r="B564" t="s">
        <v>127</v>
      </c>
      <c r="C564" t="s">
        <v>123</v>
      </c>
      <c r="D564" t="s">
        <v>99</v>
      </c>
      <c r="E564"/>
      <c r="F564" t="str">
        <f>$A564&amp;IF($C564&lt;&gt;"","|"&amp;$C564,"")&amp;IF($D564&lt;&gt;"","|"&amp;$D564,"")&amp;IF($E564&lt;&gt;"","|"&amp;$E564,"")</f>
      </c>
      <c r="G564" s="65" t="n">
        <v>1</v>
      </c>
      <c r="H564" s="65" t="str">
        <f>SUM($CJ564,$CW564)</f>
      </c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 t="n">
        <v>0.0909090909090909</v>
      </c>
      <c r="AD564" s="62"/>
      <c r="AE564" s="62" t="n">
        <v>0.909090909090909</v>
      </c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5" t="str">
        <f>ROUND(SUM($CP564,$CV564),0)</f>
      </c>
      <c r="CG564" s="65" t="str">
        <f>ROUND(MAX($CP564,$CV564),0)</f>
      </c>
      <c r="CH564" t="s">
        <v>54</v>
      </c>
      <c r="CI564" s="62"/>
      <c r="CJ564" s="65" t="str">
        <f>IF(SUM($CF564)=0,"",IF(SUM($CF564)=SUM($CG564),SUM($CF564),IF(UPPER($CH564)="MAX",$CG564,IF(UPPER($CH564)="CUSTOM",MIN(MAX(ROUND($CF564+$G564*($CI564),0),$CG564),$CF564),$CF564))))</f>
      </c>
      <c r="CK564" s="65" t="str">
        <f>ROUND(SUMIFS($CW564:$FS564,$CW$14:$FS$14,"*DSD*"),0)</f>
      </c>
      <c r="CL564" s="65" t="str">
        <f>MIN_DSD</f>
      </c>
      <c r="CM564" s="65" t="str">
        <f>COUNTIFS($CW$14:$FS$14,"*DSD*",$CW564:$FS564,"&gt;0")</f>
      </c>
      <c r="CN564"/>
      <c r="CO564" s="62"/>
      <c r="CP564" s="65" t="str">
        <f>IF(SUM($CK564)=0,"",IF(OR(SUM($CK564)=SUM($CL564),AND(SUM($CK564)=ROUND(SUM($G564)*(1-SUM($I564)),0),SUM($CQ564)=0)),SUM($CK564),IF(UPPER($CN564)="MAX",$CL564,IF(UPPER($CN564)="CUSTOM",MIN(MAX(ROUND($CK564+$G564*($CO564),0),$CL564),$CK564),$CK564))))</f>
      </c>
      <c r="CQ564" s="65" t="str">
        <f>ROUND(SUMIFS($CW564:$FS564,$CW$14:$FS$14,"*TA*"),0)</f>
      </c>
      <c r="CR564" s="65" t="str">
        <f>MIN_TA</f>
      </c>
      <c r="CS564" s="65" t="str">
        <f>COUNTIFS($CW$14:$FS$14,"*TA*",$CW564:$FS564,"&gt;0")</f>
      </c>
      <c r="CT564"/>
      <c r="CU564" s="62"/>
      <c r="CV564" s="65" t="str">
        <f>IF(SUM($CQ564)=0,"",IF(OR(SUM($CQ564)=SUM($CR564),AND(SUM($CQ564)=ROUND(SUM($G564)*(1-SUM($I564)),0),SUM($CK564)=0)),SUM($CQ564),IF(UPPER($CT564)="MAX",$CR564,IF(UPPER($CT564)="CUSTOM",MIN(MAX(ROUND($CQ564+$G564*($CU564),0),$CR564),$CQ564),$CQ564))))</f>
      </c>
      <c r="CW564" s="65"/>
      <c r="CX564" s="65"/>
      <c r="CY564" s="65"/>
      <c r="CZ564" s="65"/>
      <c r="DA564" s="65"/>
      <c r="DB564" s="65"/>
      <c r="DC564" s="65"/>
      <c r="DD564" s="65"/>
      <c r="DE564" s="65"/>
      <c r="DF564" s="65"/>
      <c r="DG564" s="65"/>
      <c r="DH564" s="65"/>
      <c r="DI564" s="65"/>
      <c r="DJ564" s="65"/>
      <c r="DK564" s="65"/>
      <c r="DL564" s="65"/>
      <c r="DM564" s="65"/>
      <c r="DN564" s="65"/>
      <c r="DO564" s="65"/>
      <c r="DP564" s="65"/>
      <c r="DQ564" s="65"/>
      <c r="DR564" s="65"/>
      <c r="DS564" s="65"/>
      <c r="DT564" s="65"/>
      <c r="DU564" s="65"/>
      <c r="DV564" s="65"/>
      <c r="DW564" s="65"/>
      <c r="DX564" s="65"/>
      <c r="DY564" s="65"/>
      <c r="DZ564" s="65"/>
      <c r="EA564" s="65"/>
      <c r="EB564" s="65"/>
      <c r="EC564" s="65"/>
      <c r="ED564" s="65"/>
      <c r="EE564" s="65"/>
      <c r="EF564" s="65"/>
      <c r="EG564" s="65"/>
      <c r="EH564" s="65"/>
      <c r="EI564" s="65"/>
      <c r="EJ564" s="65"/>
      <c r="EK564" s="65"/>
      <c r="EL564" s="65"/>
      <c r="EM564" s="65"/>
      <c r="EN564" s="65"/>
      <c r="EO564" s="65"/>
      <c r="EP564" s="65"/>
      <c r="EQ564" s="65"/>
      <c r="ER564" s="65"/>
      <c r="ES564" s="65"/>
      <c r="ET564" s="65"/>
      <c r="EU564" s="65"/>
      <c r="EV564" s="65"/>
      <c r="EW564" s="65"/>
      <c r="EX564" s="65"/>
      <c r="EY564" s="65"/>
      <c r="EZ564" s="65"/>
      <c r="FA564" s="65"/>
      <c r="FB564" s="65"/>
      <c r="FC564" s="65"/>
      <c r="FD564" s="65"/>
      <c r="FE564" s="65"/>
      <c r="FF564" s="65"/>
      <c r="FG564" s="65"/>
      <c r="FH564" s="65"/>
      <c r="FI564" s="65"/>
      <c r="FJ564" s="65"/>
      <c r="FK564" s="65"/>
      <c r="FL564" s="65"/>
      <c r="FM564" s="65"/>
      <c r="FN564" s="65"/>
      <c r="FO564" s="65"/>
      <c r="FP564" s="65"/>
      <c r="FQ564" s="65"/>
      <c r="FR564" s="65"/>
      <c r="FS564" s="65"/>
    </row>
    <row r="565">
      <c r="A565" t="s">
        <v>157</v>
      </c>
      <c r="B565" t="s">
        <v>127</v>
      </c>
      <c r="C565" t="s">
        <v>123</v>
      </c>
      <c r="D565" t="s">
        <v>100</v>
      </c>
      <c r="E565"/>
      <c r="F565" t="str">
        <f>$A565&amp;IF($C565&lt;&gt;"","|"&amp;$C565,"")&amp;IF($D565&lt;&gt;"","|"&amp;$D565,"")&amp;IF($E565&lt;&gt;"","|"&amp;$E565,"")</f>
      </c>
      <c r="G565" s="65" t="n">
        <v>1</v>
      </c>
      <c r="H565" s="65" t="str">
        <f>SUM($CJ565,$CW565)</f>
      </c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 t="n">
        <v>0.0909090909090909</v>
      </c>
      <c r="AD565" s="62"/>
      <c r="AE565" s="62" t="n">
        <v>0.909090909090909</v>
      </c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5" t="str">
        <f>ROUND(SUM($CP565,$CV565),0)</f>
      </c>
      <c r="CG565" s="65" t="str">
        <f>ROUND(MAX($CP565,$CV565),0)</f>
      </c>
      <c r="CH565" t="s">
        <v>54</v>
      </c>
      <c r="CI565" s="62"/>
      <c r="CJ565" s="65" t="str">
        <f>IF(SUM($CF565)=0,"",IF(SUM($CF565)=SUM($CG565),SUM($CF565),IF(UPPER($CH565)="MAX",$CG565,IF(UPPER($CH565)="CUSTOM",MIN(MAX(ROUND($CF565+$G565*($CI565),0),$CG565),$CF565),$CF565))))</f>
      </c>
      <c r="CK565" s="65" t="str">
        <f>ROUND(SUMIFS($CW565:$FS565,$CW$14:$FS$14,"*DSD*"),0)</f>
      </c>
      <c r="CL565" s="65" t="str">
        <f>MIN_DSD</f>
      </c>
      <c r="CM565" s="65" t="str">
        <f>COUNTIFS($CW$14:$FS$14,"*DSD*",$CW565:$FS565,"&gt;0")</f>
      </c>
      <c r="CN565"/>
      <c r="CO565" s="62"/>
      <c r="CP565" s="65" t="str">
        <f>IF(SUM($CK565)=0,"",IF(OR(SUM($CK565)=SUM($CL565),AND(SUM($CK565)=ROUND(SUM($G565)*(1-SUM($I565)),0),SUM($CQ565)=0)),SUM($CK565),IF(UPPER($CN565)="MAX",$CL565,IF(UPPER($CN565)="CUSTOM",MIN(MAX(ROUND($CK565+$G565*($CO565),0),$CL565),$CK565),$CK565))))</f>
      </c>
      <c r="CQ565" s="65" t="str">
        <f>ROUND(SUMIFS($CW565:$FS565,$CW$14:$FS$14,"*TA*"),0)</f>
      </c>
      <c r="CR565" s="65" t="str">
        <f>MIN_TA</f>
      </c>
      <c r="CS565" s="65" t="str">
        <f>COUNTIFS($CW$14:$FS$14,"*TA*",$CW565:$FS565,"&gt;0")</f>
      </c>
      <c r="CT565"/>
      <c r="CU565" s="62"/>
      <c r="CV565" s="65" t="str">
        <f>IF(SUM($CQ565)=0,"",IF(OR(SUM($CQ565)=SUM($CR565),AND(SUM($CQ565)=ROUND(SUM($G565)*(1-SUM($I565)),0),SUM($CK565)=0)),SUM($CQ565),IF(UPPER($CT565)="MAX",$CR565,IF(UPPER($CT565)="CUSTOM",MIN(MAX(ROUND($CQ565+$G565*($CU565),0),$CR565),$CQ565),$CQ565))))</f>
      </c>
      <c r="CW565" s="65"/>
      <c r="CX565" s="65"/>
      <c r="CY565" s="65"/>
      <c r="CZ565" s="65"/>
      <c r="DA565" s="65"/>
      <c r="DB565" s="65"/>
      <c r="DC565" s="65"/>
      <c r="DD565" s="65"/>
      <c r="DE565" s="65"/>
      <c r="DF565" s="65"/>
      <c r="DG565" s="65"/>
      <c r="DH565" s="65"/>
      <c r="DI565" s="65"/>
      <c r="DJ565" s="65"/>
      <c r="DK565" s="65"/>
      <c r="DL565" s="65"/>
      <c r="DM565" s="65"/>
      <c r="DN565" s="65"/>
      <c r="DO565" s="65"/>
      <c r="DP565" s="65"/>
      <c r="DQ565" s="65"/>
      <c r="DR565" s="65"/>
      <c r="DS565" s="65"/>
      <c r="DT565" s="65"/>
      <c r="DU565" s="65"/>
      <c r="DV565" s="65"/>
      <c r="DW565" s="65"/>
      <c r="DX565" s="65"/>
      <c r="DY565" s="65"/>
      <c r="DZ565" s="65"/>
      <c r="EA565" s="65"/>
      <c r="EB565" s="65"/>
      <c r="EC565" s="65"/>
      <c r="ED565" s="65"/>
      <c r="EE565" s="65"/>
      <c r="EF565" s="65"/>
      <c r="EG565" s="65"/>
      <c r="EH565" s="65"/>
      <c r="EI565" s="65"/>
      <c r="EJ565" s="65"/>
      <c r="EK565" s="65"/>
      <c r="EL565" s="65"/>
      <c r="EM565" s="65"/>
      <c r="EN565" s="65"/>
      <c r="EO565" s="65"/>
      <c r="EP565" s="65"/>
      <c r="EQ565" s="65"/>
      <c r="ER565" s="65"/>
      <c r="ES565" s="65"/>
      <c r="ET565" s="65"/>
      <c r="EU565" s="65"/>
      <c r="EV565" s="65"/>
      <c r="EW565" s="65"/>
      <c r="EX565" s="65"/>
      <c r="EY565" s="65"/>
      <c r="EZ565" s="65"/>
      <c r="FA565" s="65"/>
      <c r="FB565" s="65"/>
      <c r="FC565" s="65"/>
      <c r="FD565" s="65"/>
      <c r="FE565" s="65"/>
      <c r="FF565" s="65"/>
      <c r="FG565" s="65"/>
      <c r="FH565" s="65"/>
      <c r="FI565" s="65"/>
      <c r="FJ565" s="65"/>
      <c r="FK565" s="65"/>
      <c r="FL565" s="65"/>
      <c r="FM565" s="65"/>
      <c r="FN565" s="65"/>
      <c r="FO565" s="65"/>
      <c r="FP565" s="65"/>
      <c r="FQ565" s="65"/>
      <c r="FR565" s="65"/>
      <c r="FS565" s="65"/>
    </row>
    <row r="566">
      <c r="A566" t="s">
        <v>157</v>
      </c>
      <c r="B566" t="s">
        <v>128</v>
      </c>
      <c r="C566"/>
      <c r="D566"/>
      <c r="E566" t="s">
        <v>96</v>
      </c>
      <c r="F566" t="str">
        <f>$A566&amp;IF($C566&lt;&gt;"","|"&amp;$C566,"")&amp;IF($D566&lt;&gt;"","|"&amp;$D566,"")&amp;IF($E566&lt;&gt;"","|"&amp;$E566,"")</f>
      </c>
      <c r="G566" s="65" t="n">
        <v>136</v>
      </c>
      <c r="H566" s="65" t="str">
        <f>SUM($CJ566,$CW566)</f>
      </c>
      <c r="I566" s="62"/>
      <c r="J566" s="62"/>
      <c r="K566" s="62"/>
      <c r="L566" s="62"/>
      <c r="M566" s="62"/>
      <c r="N566" s="62"/>
      <c r="O566" s="62"/>
      <c r="P566" s="62"/>
      <c r="Q566" s="62"/>
      <c r="R566" s="62" t="n">
        <v>0.899497487437186</v>
      </c>
      <c r="S566" s="62"/>
      <c r="T566" s="62"/>
      <c r="U566" s="62" t="n">
        <v>0.100502512562814</v>
      </c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5" t="str">
        <f>ROUND(SUM($CP566,$CV566),0)</f>
      </c>
      <c r="CG566" s="65" t="str">
        <f>ROUND(MAX($CP566,$CV566),0)</f>
      </c>
      <c r="CH566"/>
      <c r="CI566" s="62"/>
      <c r="CJ566" s="65" t="str">
        <f>IF(SUM($CF566)=0,"",IF(SUM($CF566)=SUM($CG566),SUM($CF566),IF(UPPER($CH566)="MAX",$CG566,IF(UPPER($CH566)="CUSTOM",MIN(MAX(ROUND($CF566+$G566*($CI566),0),$CG566),$CF566),$CF566))))</f>
      </c>
      <c r="CK566" s="65" t="str">
        <f>ROUND(SUMIFS($CW566:$FS566,$CW$14:$FS$14,"*DSD*"),0)</f>
      </c>
      <c r="CL566" s="65" t="str">
        <f>MIN_DSD</f>
      </c>
      <c r="CM566" s="65" t="str">
        <f>COUNTIFS($CW$14:$FS$14,"*DSD*",$CW566:$FS566,"&gt;0")</f>
      </c>
      <c r="CN566" t="s">
        <v>54</v>
      </c>
      <c r="CO566" s="62"/>
      <c r="CP566" s="65" t="str">
        <f>IF(SUM($CK566)=0,"",IF(OR(SUM($CK566)=SUM($CL566),AND(SUM($CK566)=ROUND(SUM($G566)*(1-SUM($I566)),0),SUM($CQ566)=0)),SUM($CK566),IF(UPPER($CN566)="MAX",$CL566,IF(UPPER($CN566)="CUSTOM",MIN(MAX(ROUND($CK566+$G566*($CO566),0),$CL566),$CK566),$CK566))))</f>
      </c>
      <c r="CQ566" s="65" t="str">
        <f>ROUND(SUMIFS($CW566:$FS566,$CW$14:$FS$14,"*TA*"),0)</f>
      </c>
      <c r="CR566" s="65" t="str">
        <f>MIN_TA</f>
      </c>
      <c r="CS566" s="65" t="str">
        <f>COUNTIFS($CW$14:$FS$14,"*TA*",$CW566:$FS566,"&gt;0")</f>
      </c>
      <c r="CT566"/>
      <c r="CU566" s="62"/>
      <c r="CV566" s="65" t="str">
        <f>IF(SUM($CQ566)=0,"",IF(OR(SUM($CQ566)=SUM($CR566),AND(SUM($CQ566)=ROUND(SUM($G566)*(1-SUM($I566)),0),SUM($CK566)=0)),SUM($CQ566),IF(UPPER($CT566)="MAX",$CR566,IF(UPPER($CT566)="CUSTOM",MIN(MAX(ROUND($CQ566+$G566*($CU566),0),$CR566),$CQ566),$CQ566))))</f>
      </c>
      <c r="CW566" s="65"/>
      <c r="CX566" s="65"/>
      <c r="CY566" s="65"/>
      <c r="CZ566" s="65"/>
      <c r="DA566" s="65"/>
      <c r="DB566" s="65"/>
      <c r="DC566" s="65"/>
      <c r="DD566" s="65"/>
      <c r="DE566" s="65"/>
      <c r="DF566" s="65"/>
      <c r="DG566" s="65"/>
      <c r="DH566" s="65"/>
      <c r="DI566" s="65"/>
      <c r="DJ566" s="65"/>
      <c r="DK566" s="65"/>
      <c r="DL566" s="65"/>
      <c r="DM566" s="65"/>
      <c r="DN566" s="65"/>
      <c r="DO566" s="65"/>
      <c r="DP566" s="65"/>
      <c r="DQ566" s="65"/>
      <c r="DR566" s="65"/>
      <c r="DS566" s="65"/>
      <c r="DT566" s="65"/>
      <c r="DU566" s="65"/>
      <c r="DV566" s="65"/>
      <c r="DW566" s="65"/>
      <c r="DX566" s="65"/>
      <c r="DY566" s="65"/>
      <c r="DZ566" s="65"/>
      <c r="EA566" s="65"/>
      <c r="EB566" s="65"/>
      <c r="EC566" s="65"/>
      <c r="ED566" s="65"/>
      <c r="EE566" s="65"/>
      <c r="EF566" s="65"/>
      <c r="EG566" s="65"/>
      <c r="EH566" s="65"/>
      <c r="EI566" s="65"/>
      <c r="EJ566" s="65"/>
      <c r="EK566" s="65"/>
      <c r="EL566" s="65"/>
      <c r="EM566" s="65"/>
      <c r="EN566" s="65"/>
      <c r="EO566" s="65"/>
      <c r="EP566" s="65"/>
      <c r="EQ566" s="65"/>
      <c r="ER566" s="65"/>
      <c r="ES566" s="65"/>
      <c r="ET566" s="65"/>
      <c r="EU566" s="65"/>
      <c r="EV566" s="65"/>
      <c r="EW566" s="65"/>
      <c r="EX566" s="65"/>
      <c r="EY566" s="65"/>
      <c r="EZ566" s="65"/>
      <c r="FA566" s="65"/>
      <c r="FB566" s="65"/>
      <c r="FC566" s="65"/>
      <c r="FD566" s="65"/>
      <c r="FE566" s="65"/>
      <c r="FF566" s="65"/>
      <c r="FG566" s="65"/>
      <c r="FH566" s="65"/>
      <c r="FI566" s="65"/>
      <c r="FJ566" s="65"/>
      <c r="FK566" s="65"/>
      <c r="FL566" s="65"/>
      <c r="FM566" s="65"/>
      <c r="FN566" s="65"/>
      <c r="FO566" s="65"/>
      <c r="FP566" s="65"/>
      <c r="FQ566" s="65"/>
      <c r="FR566" s="65"/>
      <c r="FS566" s="65"/>
    </row>
    <row r="567">
      <c r="A567" t="s">
        <v>157</v>
      </c>
      <c r="B567" t="s">
        <v>128</v>
      </c>
      <c r="C567"/>
      <c r="D567"/>
      <c r="E567" t="s">
        <v>121</v>
      </c>
      <c r="F567" t="str">
        <f>$A567&amp;IF($C567&lt;&gt;"","|"&amp;$C567,"")&amp;IF($D567&lt;&gt;"","|"&amp;$D567,"")&amp;IF($E567&lt;&gt;"","|"&amp;$E567,"")</f>
      </c>
      <c r="G567" s="65" t="n">
        <v>69</v>
      </c>
      <c r="H567" s="65" t="str">
        <f>SUM($CJ567,$CW567)</f>
      </c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 t="n">
        <v>0.1</v>
      </c>
      <c r="V567" s="62" t="n">
        <v>0.9</v>
      </c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5" t="str">
        <f>ROUND(SUM($CP567,$CV567),0)</f>
      </c>
      <c r="CG567" s="65" t="str">
        <f>ROUND(MAX($CP567,$CV567),0)</f>
      </c>
      <c r="CH567"/>
      <c r="CI567" s="62"/>
      <c r="CJ567" s="65" t="str">
        <f>IF(SUM($CF567)=0,"",IF(SUM($CF567)=SUM($CG567),SUM($CF567),IF(UPPER($CH567)="MAX",$CG567,IF(UPPER($CH567)="CUSTOM",MIN(MAX(ROUND($CF567+$G567*($CI567),0),$CG567),$CF567),$CF567))))</f>
      </c>
      <c r="CK567" s="65" t="str">
        <f>ROUND(SUMIFS($CW567:$FS567,$CW$14:$FS$14,"*DSD*"),0)</f>
      </c>
      <c r="CL567" s="65" t="str">
        <f>MIN_DSD</f>
      </c>
      <c r="CM567" s="65" t="str">
        <f>COUNTIFS($CW$14:$FS$14,"*DSD*",$CW567:$FS567,"&gt;0")</f>
      </c>
      <c r="CN567" t="s">
        <v>54</v>
      </c>
      <c r="CO567" s="62"/>
      <c r="CP567" s="65" t="str">
        <f>IF(SUM($CK567)=0,"",IF(OR(SUM($CK567)=SUM($CL567),AND(SUM($CK567)=ROUND(SUM($G567)*(1-SUM($I567)),0),SUM($CQ567)=0)),SUM($CK567),IF(UPPER($CN567)="MAX",$CL567,IF(UPPER($CN567)="CUSTOM",MIN(MAX(ROUND($CK567+$G567*($CO567),0),$CL567),$CK567),$CK567))))</f>
      </c>
      <c r="CQ567" s="65" t="str">
        <f>ROUND(SUMIFS($CW567:$FS567,$CW$14:$FS$14,"*TA*"),0)</f>
      </c>
      <c r="CR567" s="65" t="str">
        <f>MIN_TA</f>
      </c>
      <c r="CS567" s="65" t="str">
        <f>COUNTIFS($CW$14:$FS$14,"*TA*",$CW567:$FS567,"&gt;0")</f>
      </c>
      <c r="CT567"/>
      <c r="CU567" s="62"/>
      <c r="CV567" s="65" t="str">
        <f>IF(SUM($CQ567)=0,"",IF(OR(SUM($CQ567)=SUM($CR567),AND(SUM($CQ567)=ROUND(SUM($G567)*(1-SUM($I567)),0),SUM($CK567)=0)),SUM($CQ567),IF(UPPER($CT567)="MAX",$CR567,IF(UPPER($CT567)="CUSTOM",MIN(MAX(ROUND($CQ567+$G567*($CU567),0),$CR567),$CQ567),$CQ567))))</f>
      </c>
      <c r="CW567" s="65"/>
      <c r="CX567" s="65"/>
      <c r="CY567" s="65"/>
      <c r="CZ567" s="65"/>
      <c r="DA567" s="65"/>
      <c r="DB567" s="65"/>
      <c r="DC567" s="65"/>
      <c r="DD567" s="65"/>
      <c r="DE567" s="65"/>
      <c r="DF567" s="65"/>
      <c r="DG567" s="65"/>
      <c r="DH567" s="65"/>
      <c r="DI567" s="65"/>
      <c r="DJ567" s="65"/>
      <c r="DK567" s="65"/>
      <c r="DL567" s="65"/>
      <c r="DM567" s="65"/>
      <c r="DN567" s="65"/>
      <c r="DO567" s="65"/>
      <c r="DP567" s="65"/>
      <c r="DQ567" s="65"/>
      <c r="DR567" s="65"/>
      <c r="DS567" s="65"/>
      <c r="DT567" s="65"/>
      <c r="DU567" s="65"/>
      <c r="DV567" s="65"/>
      <c r="DW567" s="65"/>
      <c r="DX567" s="65"/>
      <c r="DY567" s="65"/>
      <c r="DZ567" s="65"/>
      <c r="EA567" s="65"/>
      <c r="EB567" s="65"/>
      <c r="EC567" s="65"/>
      <c r="ED567" s="65"/>
      <c r="EE567" s="65"/>
      <c r="EF567" s="65"/>
      <c r="EG567" s="65"/>
      <c r="EH567" s="65"/>
      <c r="EI567" s="65"/>
      <c r="EJ567" s="65"/>
      <c r="EK567" s="65"/>
      <c r="EL567" s="65"/>
      <c r="EM567" s="65"/>
      <c r="EN567" s="65"/>
      <c r="EO567" s="65"/>
      <c r="EP567" s="65"/>
      <c r="EQ567" s="65"/>
      <c r="ER567" s="65"/>
      <c r="ES567" s="65"/>
      <c r="ET567" s="65"/>
      <c r="EU567" s="65"/>
      <c r="EV567" s="65"/>
      <c r="EW567" s="65"/>
      <c r="EX567" s="65"/>
      <c r="EY567" s="65"/>
      <c r="EZ567" s="65"/>
      <c r="FA567" s="65"/>
      <c r="FB567" s="65"/>
      <c r="FC567" s="65"/>
      <c r="FD567" s="65"/>
      <c r="FE567" s="65"/>
      <c r="FF567" s="65"/>
      <c r="FG567" s="65"/>
      <c r="FH567" s="65"/>
      <c r="FI567" s="65"/>
      <c r="FJ567" s="65"/>
      <c r="FK567" s="65"/>
      <c r="FL567" s="65"/>
      <c r="FM567" s="65"/>
      <c r="FN567" s="65"/>
      <c r="FO567" s="65"/>
      <c r="FP567" s="65"/>
      <c r="FQ567" s="65"/>
      <c r="FR567" s="65"/>
      <c r="FS567" s="65"/>
    </row>
    <row r="568">
      <c r="A568" t="s">
        <v>157</v>
      </c>
      <c r="B568" t="s">
        <v>128</v>
      </c>
      <c r="C568"/>
      <c r="D568"/>
      <c r="E568" t="s">
        <v>145</v>
      </c>
      <c r="F568" t="str">
        <f>$A568&amp;IF($C568&lt;&gt;"","|"&amp;$C568,"")&amp;IF($D568&lt;&gt;"","|"&amp;$D568,"")&amp;IF($E568&lt;&gt;"","|"&amp;$E568,"")</f>
      </c>
      <c r="G568" s="65" t="n">
        <v>5</v>
      </c>
      <c r="H568" s="65" t="str">
        <f>SUM($CJ568,$CW568)</f>
      </c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 t="n">
        <v>0.111111111111111</v>
      </c>
      <c r="V568" s="62" t="n">
        <v>0.888888888888889</v>
      </c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5" t="str">
        <f>ROUND(SUM($CP568,$CV568),0)</f>
      </c>
      <c r="CG568" s="65" t="str">
        <f>ROUND(MAX($CP568,$CV568),0)</f>
      </c>
      <c r="CH568"/>
      <c r="CI568" s="62"/>
      <c r="CJ568" s="65" t="str">
        <f>IF(SUM($CF568)=0,"",IF(SUM($CF568)=SUM($CG568),SUM($CF568),IF(UPPER($CH568)="MAX",$CG568,IF(UPPER($CH568)="CUSTOM",MIN(MAX(ROUND($CF568+$G568*($CI568),0),$CG568),$CF568),$CF568))))</f>
      </c>
      <c r="CK568" s="65" t="str">
        <f>ROUND(SUMIFS($CW568:$FS568,$CW$14:$FS$14,"*DSD*"),0)</f>
      </c>
      <c r="CL568" s="65" t="str">
        <f>MIN_DSD</f>
      </c>
      <c r="CM568" s="65" t="str">
        <f>COUNTIFS($CW$14:$FS$14,"*DSD*",$CW568:$FS568,"&gt;0")</f>
      </c>
      <c r="CN568" t="s">
        <v>54</v>
      </c>
      <c r="CO568" s="62"/>
      <c r="CP568" s="65" t="str">
        <f>IF(SUM($CK568)=0,"",IF(OR(SUM($CK568)=SUM($CL568),AND(SUM($CK568)=ROUND(SUM($G568)*(1-SUM($I568)),0),SUM($CQ568)=0)),SUM($CK568),IF(UPPER($CN568)="MAX",$CL568,IF(UPPER($CN568)="CUSTOM",MIN(MAX(ROUND($CK568+$G568*($CO568),0),$CL568),$CK568),$CK568))))</f>
      </c>
      <c r="CQ568" s="65" t="str">
        <f>ROUND(SUMIFS($CW568:$FS568,$CW$14:$FS$14,"*TA*"),0)</f>
      </c>
      <c r="CR568" s="65" t="str">
        <f>MIN_TA</f>
      </c>
      <c r="CS568" s="65" t="str">
        <f>COUNTIFS($CW$14:$FS$14,"*TA*",$CW568:$FS568,"&gt;0")</f>
      </c>
      <c r="CT568"/>
      <c r="CU568" s="62"/>
      <c r="CV568" s="65" t="str">
        <f>IF(SUM($CQ568)=0,"",IF(OR(SUM($CQ568)=SUM($CR568),AND(SUM($CQ568)=ROUND(SUM($G568)*(1-SUM($I568)),0),SUM($CK568)=0)),SUM($CQ568),IF(UPPER($CT568)="MAX",$CR568,IF(UPPER($CT568)="CUSTOM",MIN(MAX(ROUND($CQ568+$G568*($CU568),0),$CR568),$CQ568),$CQ568))))</f>
      </c>
      <c r="CW568" s="65"/>
      <c r="CX568" s="65"/>
      <c r="CY568" s="65"/>
      <c r="CZ568" s="65"/>
      <c r="DA568" s="65"/>
      <c r="DB568" s="65"/>
      <c r="DC568" s="65"/>
      <c r="DD568" s="65"/>
      <c r="DE568" s="65"/>
      <c r="DF568" s="65"/>
      <c r="DG568" s="65"/>
      <c r="DH568" s="65"/>
      <c r="DI568" s="65"/>
      <c r="DJ568" s="65"/>
      <c r="DK568" s="65"/>
      <c r="DL568" s="65"/>
      <c r="DM568" s="65"/>
      <c r="DN568" s="65"/>
      <c r="DO568" s="65"/>
      <c r="DP568" s="65"/>
      <c r="DQ568" s="65"/>
      <c r="DR568" s="65"/>
      <c r="DS568" s="65"/>
      <c r="DT568" s="65"/>
      <c r="DU568" s="65"/>
      <c r="DV568" s="65"/>
      <c r="DW568" s="65"/>
      <c r="DX568" s="65"/>
      <c r="DY568" s="65"/>
      <c r="DZ568" s="65"/>
      <c r="EA568" s="65"/>
      <c r="EB568" s="65"/>
      <c r="EC568" s="65"/>
      <c r="ED568" s="65"/>
      <c r="EE568" s="65"/>
      <c r="EF568" s="65"/>
      <c r="EG568" s="65"/>
      <c r="EH568" s="65"/>
      <c r="EI568" s="65"/>
      <c r="EJ568" s="65"/>
      <c r="EK568" s="65"/>
      <c r="EL568" s="65"/>
      <c r="EM568" s="65"/>
      <c r="EN568" s="65"/>
      <c r="EO568" s="65"/>
      <c r="EP568" s="65"/>
      <c r="EQ568" s="65"/>
      <c r="ER568" s="65"/>
      <c r="ES568" s="65"/>
      <c r="ET568" s="65"/>
      <c r="EU568" s="65"/>
      <c r="EV568" s="65"/>
      <c r="EW568" s="65"/>
      <c r="EX568" s="65"/>
      <c r="EY568" s="65"/>
      <c r="EZ568" s="65"/>
      <c r="FA568" s="65"/>
      <c r="FB568" s="65"/>
      <c r="FC568" s="65"/>
      <c r="FD568" s="65"/>
      <c r="FE568" s="65"/>
      <c r="FF568" s="65"/>
      <c r="FG568" s="65"/>
      <c r="FH568" s="65"/>
      <c r="FI568" s="65"/>
      <c r="FJ568" s="65"/>
      <c r="FK568" s="65"/>
      <c r="FL568" s="65"/>
      <c r="FM568" s="65"/>
      <c r="FN568" s="65"/>
      <c r="FO568" s="65"/>
      <c r="FP568" s="65"/>
      <c r="FQ568" s="65"/>
      <c r="FR568" s="65"/>
      <c r="FS568" s="65"/>
    </row>
    <row r="569">
      <c r="A569" t="s">
        <v>157</v>
      </c>
      <c r="B569" t="s">
        <v>129</v>
      </c>
      <c r="C569" t="s">
        <v>103</v>
      </c>
      <c r="D569" t="s">
        <v>99</v>
      </c>
      <c r="E569"/>
      <c r="F569" t="str">
        <f>$A569&amp;IF($C569&lt;&gt;"","|"&amp;$C569,"")&amp;IF($D569&lt;&gt;"","|"&amp;$D569,"")&amp;IF($E569&lt;&gt;"","|"&amp;$E569,"")</f>
      </c>
      <c r="G569" s="65" t="n">
        <v>20</v>
      </c>
      <c r="H569" s="65" t="str">
        <f>SUM($CJ569,$CW569)</f>
      </c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 t="n">
        <v>0.0747549019607843</v>
      </c>
      <c r="AD569" s="62"/>
      <c r="AE569" s="62" t="n">
        <v>0.925245098039216</v>
      </c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5" t="str">
        <f>ROUND(SUM($CP569,$CV569),0)</f>
      </c>
      <c r="CG569" s="65" t="str">
        <f>ROUND(MAX($CP569,$CV569),0)</f>
      </c>
      <c r="CH569" t="s">
        <v>54</v>
      </c>
      <c r="CI569" s="62"/>
      <c r="CJ569" s="65" t="str">
        <f>IF(SUM($CF569)=0,"",IF(SUM($CF569)=SUM($CG569),SUM($CF569),IF(UPPER($CH569)="MAX",$CG569,IF(UPPER($CH569)="CUSTOM",MIN(MAX(ROUND($CF569+$G569*($CI569),0),$CG569),$CF569),$CF569))))</f>
      </c>
      <c r="CK569" s="65" t="str">
        <f>ROUND(SUMIFS($CW569:$FS569,$CW$14:$FS$14,"*DSD*"),0)</f>
      </c>
      <c r="CL569" s="65" t="str">
        <f>MIN_DSD</f>
      </c>
      <c r="CM569" s="65" t="str">
        <f>COUNTIFS($CW$14:$FS$14,"*DSD*",$CW569:$FS569,"&gt;0")</f>
      </c>
      <c r="CN569"/>
      <c r="CO569" s="62"/>
      <c r="CP569" s="65" t="str">
        <f>IF(SUM($CK569)=0,"",IF(OR(SUM($CK569)=SUM($CL569),AND(SUM($CK569)=ROUND(SUM($G569)*(1-SUM($I569)),0),SUM($CQ569)=0)),SUM($CK569),IF(UPPER($CN569)="MAX",$CL569,IF(UPPER($CN569)="CUSTOM",MIN(MAX(ROUND($CK569+$G569*($CO569),0),$CL569),$CK569),$CK569))))</f>
      </c>
      <c r="CQ569" s="65" t="str">
        <f>ROUND(SUMIFS($CW569:$FS569,$CW$14:$FS$14,"*TA*"),0)</f>
      </c>
      <c r="CR569" s="65" t="str">
        <f>MIN_TA</f>
      </c>
      <c r="CS569" s="65" t="str">
        <f>COUNTIFS($CW$14:$FS$14,"*TA*",$CW569:$FS569,"&gt;0")</f>
      </c>
      <c r="CT569"/>
      <c r="CU569" s="62"/>
      <c r="CV569" s="65" t="str">
        <f>IF(SUM($CQ569)=0,"",IF(OR(SUM($CQ569)=SUM($CR569),AND(SUM($CQ569)=ROUND(SUM($G569)*(1-SUM($I569)),0),SUM($CK569)=0)),SUM($CQ569),IF(UPPER($CT569)="MAX",$CR569,IF(UPPER($CT569)="CUSTOM",MIN(MAX(ROUND($CQ569+$G569*($CU569),0),$CR569),$CQ569),$CQ569))))</f>
      </c>
      <c r="CW569" s="65"/>
      <c r="CX569" s="65"/>
      <c r="CY569" s="65"/>
      <c r="CZ569" s="65"/>
      <c r="DA569" s="65"/>
      <c r="DB569" s="65"/>
      <c r="DC569" s="65"/>
      <c r="DD569" s="65"/>
      <c r="DE569" s="65"/>
      <c r="DF569" s="65"/>
      <c r="DG569" s="65"/>
      <c r="DH569" s="65"/>
      <c r="DI569" s="65"/>
      <c r="DJ569" s="65"/>
      <c r="DK569" s="65"/>
      <c r="DL569" s="65"/>
      <c r="DM569" s="65"/>
      <c r="DN569" s="65"/>
      <c r="DO569" s="65"/>
      <c r="DP569" s="65"/>
      <c r="DQ569" s="65"/>
      <c r="DR569" s="65"/>
      <c r="DS569" s="65"/>
      <c r="DT569" s="65"/>
      <c r="DU569" s="65"/>
      <c r="DV569" s="65"/>
      <c r="DW569" s="65"/>
      <c r="DX569" s="65"/>
      <c r="DY569" s="65"/>
      <c r="DZ569" s="65"/>
      <c r="EA569" s="65"/>
      <c r="EB569" s="65"/>
      <c r="EC569" s="65"/>
      <c r="ED569" s="65"/>
      <c r="EE569" s="65"/>
      <c r="EF569" s="65"/>
      <c r="EG569" s="65"/>
      <c r="EH569" s="65"/>
      <c r="EI569" s="65"/>
      <c r="EJ569" s="65"/>
      <c r="EK569" s="65"/>
      <c r="EL569" s="65"/>
      <c r="EM569" s="65"/>
      <c r="EN569" s="65"/>
      <c r="EO569" s="65"/>
      <c r="EP569" s="65"/>
      <c r="EQ569" s="65"/>
      <c r="ER569" s="65"/>
      <c r="ES569" s="65"/>
      <c r="ET569" s="65"/>
      <c r="EU569" s="65"/>
      <c r="EV569" s="65"/>
      <c r="EW569" s="65"/>
      <c r="EX569" s="65"/>
      <c r="EY569" s="65"/>
      <c r="EZ569" s="65"/>
      <c r="FA569" s="65"/>
      <c r="FB569" s="65"/>
      <c r="FC569" s="65"/>
      <c r="FD569" s="65"/>
      <c r="FE569" s="65"/>
      <c r="FF569" s="65"/>
      <c r="FG569" s="65"/>
      <c r="FH569" s="65"/>
      <c r="FI569" s="65"/>
      <c r="FJ569" s="65"/>
      <c r="FK569" s="65"/>
      <c r="FL569" s="65"/>
      <c r="FM569" s="65"/>
      <c r="FN569" s="65"/>
      <c r="FO569" s="65"/>
      <c r="FP569" s="65"/>
      <c r="FQ569" s="65"/>
      <c r="FR569" s="65"/>
      <c r="FS569" s="65"/>
    </row>
    <row r="570">
      <c r="A570" t="s">
        <v>157</v>
      </c>
      <c r="B570" t="s">
        <v>129</v>
      </c>
      <c r="C570" t="s">
        <v>103</v>
      </c>
      <c r="D570" t="s">
        <v>100</v>
      </c>
      <c r="E570"/>
      <c r="F570" t="str">
        <f>$A570&amp;IF($C570&lt;&gt;"","|"&amp;$C570,"")&amp;IF($D570&lt;&gt;"","|"&amp;$D570,"")&amp;IF($E570&lt;&gt;"","|"&amp;$E570,"")</f>
      </c>
      <c r="G570" s="65" t="n">
        <v>6</v>
      </c>
      <c r="H570" s="65" t="str">
        <f>SUM($CJ570,$CW570)</f>
      </c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 t="n">
        <v>0.0751515151515151</v>
      </c>
      <c r="AD570" s="62"/>
      <c r="AE570" s="62" t="n">
        <v>0.924848484848485</v>
      </c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5" t="str">
        <f>ROUND(SUM($CP570,$CV570),0)</f>
      </c>
      <c r="CG570" s="65" t="str">
        <f>ROUND(MAX($CP570,$CV570),0)</f>
      </c>
      <c r="CH570" t="s">
        <v>54</v>
      </c>
      <c r="CI570" s="62"/>
      <c r="CJ570" s="65" t="str">
        <f>IF(SUM($CF570)=0,"",IF(SUM($CF570)=SUM($CG570),SUM($CF570),IF(UPPER($CH570)="MAX",$CG570,IF(UPPER($CH570)="CUSTOM",MIN(MAX(ROUND($CF570+$G570*($CI570),0),$CG570),$CF570),$CF570))))</f>
      </c>
      <c r="CK570" s="65" t="str">
        <f>ROUND(SUMIFS($CW570:$FS570,$CW$14:$FS$14,"*DSD*"),0)</f>
      </c>
      <c r="CL570" s="65" t="str">
        <f>MIN_DSD</f>
      </c>
      <c r="CM570" s="65" t="str">
        <f>COUNTIFS($CW$14:$FS$14,"*DSD*",$CW570:$FS570,"&gt;0")</f>
      </c>
      <c r="CN570"/>
      <c r="CO570" s="62"/>
      <c r="CP570" s="65" t="str">
        <f>IF(SUM($CK570)=0,"",IF(OR(SUM($CK570)=SUM($CL570),AND(SUM($CK570)=ROUND(SUM($G570)*(1-SUM($I570)),0),SUM($CQ570)=0)),SUM($CK570),IF(UPPER($CN570)="MAX",$CL570,IF(UPPER($CN570)="CUSTOM",MIN(MAX(ROUND($CK570+$G570*($CO570),0),$CL570),$CK570),$CK570))))</f>
      </c>
      <c r="CQ570" s="65" t="str">
        <f>ROUND(SUMIFS($CW570:$FS570,$CW$14:$FS$14,"*TA*"),0)</f>
      </c>
      <c r="CR570" s="65" t="str">
        <f>MIN_TA</f>
      </c>
      <c r="CS570" s="65" t="str">
        <f>COUNTIFS($CW$14:$FS$14,"*TA*",$CW570:$FS570,"&gt;0")</f>
      </c>
      <c r="CT570"/>
      <c r="CU570" s="62"/>
      <c r="CV570" s="65" t="str">
        <f>IF(SUM($CQ570)=0,"",IF(OR(SUM($CQ570)=SUM($CR570),AND(SUM($CQ570)=ROUND(SUM($G570)*(1-SUM($I570)),0),SUM($CK570)=0)),SUM($CQ570),IF(UPPER($CT570)="MAX",$CR570,IF(UPPER($CT570)="CUSTOM",MIN(MAX(ROUND($CQ570+$G570*($CU570),0),$CR570),$CQ570),$CQ570))))</f>
      </c>
      <c r="CW570" s="65"/>
      <c r="CX570" s="65"/>
      <c r="CY570" s="65"/>
      <c r="CZ570" s="65"/>
      <c r="DA570" s="65"/>
      <c r="DB570" s="65"/>
      <c r="DC570" s="65"/>
      <c r="DD570" s="65"/>
      <c r="DE570" s="65"/>
      <c r="DF570" s="65"/>
      <c r="DG570" s="65"/>
      <c r="DH570" s="65"/>
      <c r="DI570" s="65"/>
      <c r="DJ570" s="65"/>
      <c r="DK570" s="65"/>
      <c r="DL570" s="65"/>
      <c r="DM570" s="65"/>
      <c r="DN570" s="65"/>
      <c r="DO570" s="65"/>
      <c r="DP570" s="65"/>
      <c r="DQ570" s="65"/>
      <c r="DR570" s="65"/>
      <c r="DS570" s="65"/>
      <c r="DT570" s="65"/>
      <c r="DU570" s="65"/>
      <c r="DV570" s="65"/>
      <c r="DW570" s="65"/>
      <c r="DX570" s="65"/>
      <c r="DY570" s="65"/>
      <c r="DZ570" s="65"/>
      <c r="EA570" s="65"/>
      <c r="EB570" s="65"/>
      <c r="EC570" s="65"/>
      <c r="ED570" s="65"/>
      <c r="EE570" s="65"/>
      <c r="EF570" s="65"/>
      <c r="EG570" s="65"/>
      <c r="EH570" s="65"/>
      <c r="EI570" s="65"/>
      <c r="EJ570" s="65"/>
      <c r="EK570" s="65"/>
      <c r="EL570" s="65"/>
      <c r="EM570" s="65"/>
      <c r="EN570" s="65"/>
      <c r="EO570" s="65"/>
      <c r="EP570" s="65"/>
      <c r="EQ570" s="65"/>
      <c r="ER570" s="65"/>
      <c r="ES570" s="65"/>
      <c r="ET570" s="65"/>
      <c r="EU570" s="65"/>
      <c r="EV570" s="65"/>
      <c r="EW570" s="65"/>
      <c r="EX570" s="65"/>
      <c r="EY570" s="65"/>
      <c r="EZ570" s="65"/>
      <c r="FA570" s="65"/>
      <c r="FB570" s="65"/>
      <c r="FC570" s="65"/>
      <c r="FD570" s="65"/>
      <c r="FE570" s="65"/>
      <c r="FF570" s="65"/>
      <c r="FG570" s="65"/>
      <c r="FH570" s="65"/>
      <c r="FI570" s="65"/>
      <c r="FJ570" s="65"/>
      <c r="FK570" s="65"/>
      <c r="FL570" s="65"/>
      <c r="FM570" s="65"/>
      <c r="FN570" s="65"/>
      <c r="FO570" s="65"/>
      <c r="FP570" s="65"/>
      <c r="FQ570" s="65"/>
      <c r="FR570" s="65"/>
      <c r="FS570" s="65"/>
    </row>
    <row r="571">
      <c r="A571" t="s">
        <v>157</v>
      </c>
      <c r="B571" t="s">
        <v>129</v>
      </c>
      <c r="C571" t="s">
        <v>123</v>
      </c>
      <c r="D571" t="s">
        <v>99</v>
      </c>
      <c r="E571"/>
      <c r="F571" t="str">
        <f>$A571&amp;IF($C571&lt;&gt;"","|"&amp;$C571,"")&amp;IF($D571&lt;&gt;"","|"&amp;$D571,"")&amp;IF($E571&lt;&gt;"","|"&amp;$E571,"")</f>
      </c>
      <c r="G571" s="65" t="n">
        <v>1</v>
      </c>
      <c r="H571" s="65" t="str">
        <f>SUM($CJ571,$CW571)</f>
      </c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 t="n">
        <v>0.1</v>
      </c>
      <c r="AD571" s="62"/>
      <c r="AE571" s="62" t="n">
        <v>0.9</v>
      </c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5" t="str">
        <f>ROUND(SUM($CP571,$CV571),0)</f>
      </c>
      <c r="CG571" s="65" t="str">
        <f>ROUND(MAX($CP571,$CV571),0)</f>
      </c>
      <c r="CH571" t="s">
        <v>54</v>
      </c>
      <c r="CI571" s="62"/>
      <c r="CJ571" s="65" t="str">
        <f>IF(SUM($CF571)=0,"",IF(SUM($CF571)=SUM($CG571),SUM($CF571),IF(UPPER($CH571)="MAX",$CG571,IF(UPPER($CH571)="CUSTOM",MIN(MAX(ROUND($CF571+$G571*($CI571),0),$CG571),$CF571),$CF571))))</f>
      </c>
      <c r="CK571" s="65" t="str">
        <f>ROUND(SUMIFS($CW571:$FS571,$CW$14:$FS$14,"*DSD*"),0)</f>
      </c>
      <c r="CL571" s="65" t="str">
        <f>MIN_DSD</f>
      </c>
      <c r="CM571" s="65" t="str">
        <f>COUNTIFS($CW$14:$FS$14,"*DSD*",$CW571:$FS571,"&gt;0")</f>
      </c>
      <c r="CN571"/>
      <c r="CO571" s="62"/>
      <c r="CP571" s="65" t="str">
        <f>IF(SUM($CK571)=0,"",IF(OR(SUM($CK571)=SUM($CL571),AND(SUM($CK571)=ROUND(SUM($G571)*(1-SUM($I571)),0),SUM($CQ571)=0)),SUM($CK571),IF(UPPER($CN571)="MAX",$CL571,IF(UPPER($CN571)="CUSTOM",MIN(MAX(ROUND($CK571+$G571*($CO571),0),$CL571),$CK571),$CK571))))</f>
      </c>
      <c r="CQ571" s="65" t="str">
        <f>ROUND(SUMIFS($CW571:$FS571,$CW$14:$FS$14,"*TA*"),0)</f>
      </c>
      <c r="CR571" s="65" t="str">
        <f>MIN_TA</f>
      </c>
      <c r="CS571" s="65" t="str">
        <f>COUNTIFS($CW$14:$FS$14,"*TA*",$CW571:$FS571,"&gt;0")</f>
      </c>
      <c r="CT571"/>
      <c r="CU571" s="62"/>
      <c r="CV571" s="65" t="str">
        <f>IF(SUM($CQ571)=0,"",IF(OR(SUM($CQ571)=SUM($CR571),AND(SUM($CQ571)=ROUND(SUM($G571)*(1-SUM($I571)),0),SUM($CK571)=0)),SUM($CQ571),IF(UPPER($CT571)="MAX",$CR571,IF(UPPER($CT571)="CUSTOM",MIN(MAX(ROUND($CQ571+$G571*($CU571),0),$CR571),$CQ571),$CQ571))))</f>
      </c>
      <c r="CW571" s="65"/>
      <c r="CX571" s="65"/>
      <c r="CY571" s="65"/>
      <c r="CZ571" s="65"/>
      <c r="DA571" s="65"/>
      <c r="DB571" s="65"/>
      <c r="DC571" s="65"/>
      <c r="DD571" s="65"/>
      <c r="DE571" s="65"/>
      <c r="DF571" s="65"/>
      <c r="DG571" s="65"/>
      <c r="DH571" s="65"/>
      <c r="DI571" s="65"/>
      <c r="DJ571" s="65"/>
      <c r="DK571" s="65"/>
      <c r="DL571" s="65"/>
      <c r="DM571" s="65"/>
      <c r="DN571" s="65"/>
      <c r="DO571" s="65"/>
      <c r="DP571" s="65"/>
      <c r="DQ571" s="65"/>
      <c r="DR571" s="65"/>
      <c r="DS571" s="65"/>
      <c r="DT571" s="65"/>
      <c r="DU571" s="65"/>
      <c r="DV571" s="65"/>
      <c r="DW571" s="65"/>
      <c r="DX571" s="65"/>
      <c r="DY571" s="65"/>
      <c r="DZ571" s="65"/>
      <c r="EA571" s="65"/>
      <c r="EB571" s="65"/>
      <c r="EC571" s="65"/>
      <c r="ED571" s="65"/>
      <c r="EE571" s="65"/>
      <c r="EF571" s="65"/>
      <c r="EG571" s="65"/>
      <c r="EH571" s="65"/>
      <c r="EI571" s="65"/>
      <c r="EJ571" s="65"/>
      <c r="EK571" s="65"/>
      <c r="EL571" s="65"/>
      <c r="EM571" s="65"/>
      <c r="EN571" s="65"/>
      <c r="EO571" s="65"/>
      <c r="EP571" s="65"/>
      <c r="EQ571" s="65"/>
      <c r="ER571" s="65"/>
      <c r="ES571" s="65"/>
      <c r="ET571" s="65"/>
      <c r="EU571" s="65"/>
      <c r="EV571" s="65"/>
      <c r="EW571" s="65"/>
      <c r="EX571" s="65"/>
      <c r="EY571" s="65"/>
      <c r="EZ571" s="65"/>
      <c r="FA571" s="65"/>
      <c r="FB571" s="65"/>
      <c r="FC571" s="65"/>
      <c r="FD571" s="65"/>
      <c r="FE571" s="65"/>
      <c r="FF571" s="65"/>
      <c r="FG571" s="65"/>
      <c r="FH571" s="65"/>
      <c r="FI571" s="65"/>
      <c r="FJ571" s="65"/>
      <c r="FK571" s="65"/>
      <c r="FL571" s="65"/>
      <c r="FM571" s="65"/>
      <c r="FN571" s="65"/>
      <c r="FO571" s="65"/>
      <c r="FP571" s="65"/>
      <c r="FQ571" s="65"/>
      <c r="FR571" s="65"/>
      <c r="FS571" s="65"/>
    </row>
    <row r="572">
      <c r="A572" t="s">
        <v>157</v>
      </c>
      <c r="B572" t="s">
        <v>129</v>
      </c>
      <c r="C572" t="s">
        <v>123</v>
      </c>
      <c r="D572" t="s">
        <v>100</v>
      </c>
      <c r="E572"/>
      <c r="F572" t="str">
        <f>$A572&amp;IF($C572&lt;&gt;"","|"&amp;$C572,"")&amp;IF($D572&lt;&gt;"","|"&amp;$D572,"")&amp;IF($E572&lt;&gt;"","|"&amp;$E572,"")</f>
      </c>
      <c r="G572" s="65" t="n">
        <v>1</v>
      </c>
      <c r="H572" s="65" t="str">
        <f>SUM($CJ572,$CW572)</f>
      </c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 t="n">
        <v>0.1</v>
      </c>
      <c r="AD572" s="62"/>
      <c r="AE572" s="62" t="n">
        <v>0.9</v>
      </c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5" t="str">
        <f>ROUND(SUM($CP572,$CV572),0)</f>
      </c>
      <c r="CG572" s="65" t="str">
        <f>ROUND(MAX($CP572,$CV572),0)</f>
      </c>
      <c r="CH572" t="s">
        <v>54</v>
      </c>
      <c r="CI572" s="62"/>
      <c r="CJ572" s="65" t="str">
        <f>IF(SUM($CF572)=0,"",IF(SUM($CF572)=SUM($CG572),SUM($CF572),IF(UPPER($CH572)="MAX",$CG572,IF(UPPER($CH572)="CUSTOM",MIN(MAX(ROUND($CF572+$G572*($CI572),0),$CG572),$CF572),$CF572))))</f>
      </c>
      <c r="CK572" s="65" t="str">
        <f>ROUND(SUMIFS($CW572:$FS572,$CW$14:$FS$14,"*DSD*"),0)</f>
      </c>
      <c r="CL572" s="65" t="str">
        <f>MIN_DSD</f>
      </c>
      <c r="CM572" s="65" t="str">
        <f>COUNTIFS($CW$14:$FS$14,"*DSD*",$CW572:$FS572,"&gt;0")</f>
      </c>
      <c r="CN572"/>
      <c r="CO572" s="62"/>
      <c r="CP572" s="65" t="str">
        <f>IF(SUM($CK572)=0,"",IF(OR(SUM($CK572)=SUM($CL572),AND(SUM($CK572)=ROUND(SUM($G572)*(1-SUM($I572)),0),SUM($CQ572)=0)),SUM($CK572),IF(UPPER($CN572)="MAX",$CL572,IF(UPPER($CN572)="CUSTOM",MIN(MAX(ROUND($CK572+$G572*($CO572),0),$CL572),$CK572),$CK572))))</f>
      </c>
      <c r="CQ572" s="65" t="str">
        <f>ROUND(SUMIFS($CW572:$FS572,$CW$14:$FS$14,"*TA*"),0)</f>
      </c>
      <c r="CR572" s="65" t="str">
        <f>MIN_TA</f>
      </c>
      <c r="CS572" s="65" t="str">
        <f>COUNTIFS($CW$14:$FS$14,"*TA*",$CW572:$FS572,"&gt;0")</f>
      </c>
      <c r="CT572"/>
      <c r="CU572" s="62"/>
      <c r="CV572" s="65" t="str">
        <f>IF(SUM($CQ572)=0,"",IF(OR(SUM($CQ572)=SUM($CR572),AND(SUM($CQ572)=ROUND(SUM($G572)*(1-SUM($I572)),0),SUM($CK572)=0)),SUM($CQ572),IF(UPPER($CT572)="MAX",$CR572,IF(UPPER($CT572)="CUSTOM",MIN(MAX(ROUND($CQ572+$G572*($CU572),0),$CR572),$CQ572),$CQ572))))</f>
      </c>
      <c r="CW572" s="65"/>
      <c r="CX572" s="65"/>
      <c r="CY572" s="65"/>
      <c r="CZ572" s="65"/>
      <c r="DA572" s="65"/>
      <c r="DB572" s="65"/>
      <c r="DC572" s="65"/>
      <c r="DD572" s="65"/>
      <c r="DE572" s="65"/>
      <c r="DF572" s="65"/>
      <c r="DG572" s="65"/>
      <c r="DH572" s="65"/>
      <c r="DI572" s="65"/>
      <c r="DJ572" s="65"/>
      <c r="DK572" s="65"/>
      <c r="DL572" s="65"/>
      <c r="DM572" s="65"/>
      <c r="DN572" s="65"/>
      <c r="DO572" s="65"/>
      <c r="DP572" s="65"/>
      <c r="DQ572" s="65"/>
      <c r="DR572" s="65"/>
      <c r="DS572" s="65"/>
      <c r="DT572" s="65"/>
      <c r="DU572" s="65"/>
      <c r="DV572" s="65"/>
      <c r="DW572" s="65"/>
      <c r="DX572" s="65"/>
      <c r="DY572" s="65"/>
      <c r="DZ572" s="65"/>
      <c r="EA572" s="65"/>
      <c r="EB572" s="65"/>
      <c r="EC572" s="65"/>
      <c r="ED572" s="65"/>
      <c r="EE572" s="65"/>
      <c r="EF572" s="65"/>
      <c r="EG572" s="65"/>
      <c r="EH572" s="65"/>
      <c r="EI572" s="65"/>
      <c r="EJ572" s="65"/>
      <c r="EK572" s="65"/>
      <c r="EL572" s="65"/>
      <c r="EM572" s="65"/>
      <c r="EN572" s="65"/>
      <c r="EO572" s="65"/>
      <c r="EP572" s="65"/>
      <c r="EQ572" s="65"/>
      <c r="ER572" s="65"/>
      <c r="ES572" s="65"/>
      <c r="ET572" s="65"/>
      <c r="EU572" s="65"/>
      <c r="EV572" s="65"/>
      <c r="EW572" s="65"/>
      <c r="EX572" s="65"/>
      <c r="EY572" s="65"/>
      <c r="EZ572" s="65"/>
      <c r="FA572" s="65"/>
      <c r="FB572" s="65"/>
      <c r="FC572" s="65"/>
      <c r="FD572" s="65"/>
      <c r="FE572" s="65"/>
      <c r="FF572" s="65"/>
      <c r="FG572" s="65"/>
      <c r="FH572" s="65"/>
      <c r="FI572" s="65"/>
      <c r="FJ572" s="65"/>
      <c r="FK572" s="65"/>
      <c r="FL572" s="65"/>
      <c r="FM572" s="65"/>
      <c r="FN572" s="65"/>
      <c r="FO572" s="65"/>
      <c r="FP572" s="65"/>
      <c r="FQ572" s="65"/>
      <c r="FR572" s="65"/>
      <c r="FS572" s="65"/>
    </row>
    <row r="573">
      <c r="A573" t="s">
        <v>157</v>
      </c>
      <c r="B573" t="s">
        <v>130</v>
      </c>
      <c r="C573" t="s">
        <v>114</v>
      </c>
      <c r="D573" t="s">
        <v>99</v>
      </c>
      <c r="E573"/>
      <c r="F573" t="str">
        <f>$A573&amp;IF($C573&lt;&gt;"","|"&amp;$C573,"")&amp;IF($D573&lt;&gt;"","|"&amp;$D573,"")&amp;IF($E573&lt;&gt;"","|"&amp;$E573,"")</f>
      </c>
      <c r="G573" s="65" t="n">
        <v>7</v>
      </c>
      <c r="H573" s="65" t="str">
        <f>SUM($CJ573,$CW573)</f>
      </c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 t="n">
        <v>0.0748407643312102</v>
      </c>
      <c r="AD573" s="62"/>
      <c r="AE573" s="62" t="n">
        <v>0.92515923566879</v>
      </c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5" t="str">
        <f>ROUND(SUM($CP573,$CV573),0)</f>
      </c>
      <c r="CG573" s="65" t="str">
        <f>ROUND(MAX($CP573,$CV573),0)</f>
      </c>
      <c r="CH573" t="s">
        <v>54</v>
      </c>
      <c r="CI573" s="62"/>
      <c r="CJ573" s="65" t="str">
        <f>IF(SUM($CF573)=0,"",IF(SUM($CF573)=SUM($CG573),SUM($CF573),IF(UPPER($CH573)="MAX",$CG573,IF(UPPER($CH573)="CUSTOM",MIN(MAX(ROUND($CF573+$G573*($CI573),0),$CG573),$CF573),$CF573))))</f>
      </c>
      <c r="CK573" s="65" t="str">
        <f>ROUND(SUMIFS($CW573:$FS573,$CW$14:$FS$14,"*DSD*"),0)</f>
      </c>
      <c r="CL573" s="65" t="str">
        <f>MIN_DSD</f>
      </c>
      <c r="CM573" s="65" t="str">
        <f>COUNTIFS($CW$14:$FS$14,"*DSD*",$CW573:$FS573,"&gt;0")</f>
      </c>
      <c r="CN573"/>
      <c r="CO573" s="62"/>
      <c r="CP573" s="65" t="str">
        <f>IF(SUM($CK573)=0,"",IF(OR(SUM($CK573)=SUM($CL573),AND(SUM($CK573)=ROUND(SUM($G573)*(1-SUM($I573)),0),SUM($CQ573)=0)),SUM($CK573),IF(UPPER($CN573)="MAX",$CL573,IF(UPPER($CN573)="CUSTOM",MIN(MAX(ROUND($CK573+$G573*($CO573),0),$CL573),$CK573),$CK573))))</f>
      </c>
      <c r="CQ573" s="65" t="str">
        <f>ROUND(SUMIFS($CW573:$FS573,$CW$14:$FS$14,"*TA*"),0)</f>
      </c>
      <c r="CR573" s="65" t="str">
        <f>MIN_TA</f>
      </c>
      <c r="CS573" s="65" t="str">
        <f>COUNTIFS($CW$14:$FS$14,"*TA*",$CW573:$FS573,"&gt;0")</f>
      </c>
      <c r="CT573"/>
      <c r="CU573" s="62"/>
      <c r="CV573" s="65" t="str">
        <f>IF(SUM($CQ573)=0,"",IF(OR(SUM($CQ573)=SUM($CR573),AND(SUM($CQ573)=ROUND(SUM($G573)*(1-SUM($I573)),0),SUM($CK573)=0)),SUM($CQ573),IF(UPPER($CT573)="MAX",$CR573,IF(UPPER($CT573)="CUSTOM",MIN(MAX(ROUND($CQ573+$G573*($CU573),0),$CR573),$CQ573),$CQ573))))</f>
      </c>
      <c r="CW573" s="65"/>
      <c r="CX573" s="65"/>
      <c r="CY573" s="65"/>
      <c r="CZ573" s="65"/>
      <c r="DA573" s="65"/>
      <c r="DB573" s="65"/>
      <c r="DC573" s="65"/>
      <c r="DD573" s="65"/>
      <c r="DE573" s="65"/>
      <c r="DF573" s="65"/>
      <c r="DG573" s="65"/>
      <c r="DH573" s="65"/>
      <c r="DI573" s="65"/>
      <c r="DJ573" s="65"/>
      <c r="DK573" s="65"/>
      <c r="DL573" s="65"/>
      <c r="DM573" s="65"/>
      <c r="DN573" s="65"/>
      <c r="DO573" s="65"/>
      <c r="DP573" s="65"/>
      <c r="DQ573" s="65"/>
      <c r="DR573" s="65"/>
      <c r="DS573" s="65"/>
      <c r="DT573" s="65"/>
      <c r="DU573" s="65"/>
      <c r="DV573" s="65"/>
      <c r="DW573" s="65"/>
      <c r="DX573" s="65"/>
      <c r="DY573" s="65"/>
      <c r="DZ573" s="65"/>
      <c r="EA573" s="65"/>
      <c r="EB573" s="65"/>
      <c r="EC573" s="65"/>
      <c r="ED573" s="65"/>
      <c r="EE573" s="65"/>
      <c r="EF573" s="65"/>
      <c r="EG573" s="65"/>
      <c r="EH573" s="65"/>
      <c r="EI573" s="65"/>
      <c r="EJ573" s="65"/>
      <c r="EK573" s="65"/>
      <c r="EL573" s="65"/>
      <c r="EM573" s="65"/>
      <c r="EN573" s="65"/>
      <c r="EO573" s="65"/>
      <c r="EP573" s="65"/>
      <c r="EQ573" s="65"/>
      <c r="ER573" s="65"/>
      <c r="ES573" s="65"/>
      <c r="ET573" s="65"/>
      <c r="EU573" s="65"/>
      <c r="EV573" s="65"/>
      <c r="EW573" s="65"/>
      <c r="EX573" s="65"/>
      <c r="EY573" s="65"/>
      <c r="EZ573" s="65"/>
      <c r="FA573" s="65"/>
      <c r="FB573" s="65"/>
      <c r="FC573" s="65"/>
      <c r="FD573" s="65"/>
      <c r="FE573" s="65"/>
      <c r="FF573" s="65"/>
      <c r="FG573" s="65"/>
      <c r="FH573" s="65"/>
      <c r="FI573" s="65"/>
      <c r="FJ573" s="65"/>
      <c r="FK573" s="65"/>
      <c r="FL573" s="65"/>
      <c r="FM573" s="65"/>
      <c r="FN573" s="65"/>
      <c r="FO573" s="65"/>
      <c r="FP573" s="65"/>
      <c r="FQ573" s="65"/>
      <c r="FR573" s="65"/>
      <c r="FS573" s="65"/>
    </row>
    <row r="574">
      <c r="A574" t="s">
        <v>157</v>
      </c>
      <c r="B574" t="s">
        <v>130</v>
      </c>
      <c r="C574" t="s">
        <v>114</v>
      </c>
      <c r="D574" t="s">
        <v>100</v>
      </c>
      <c r="E574"/>
      <c r="F574" t="str">
        <f>$A574&amp;IF($C574&lt;&gt;"","|"&amp;$C574,"")&amp;IF($D574&lt;&gt;"","|"&amp;$D574,"")&amp;IF($E574&lt;&gt;"","|"&amp;$E574,"")</f>
      </c>
      <c r="G574" s="65" t="n">
        <v>6</v>
      </c>
      <c r="H574" s="65" t="str">
        <f>SUM($CJ574,$CW574)</f>
      </c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 t="n">
        <v>0.0751653638003608</v>
      </c>
      <c r="AD574" s="62"/>
      <c r="AE574" s="62" t="n">
        <v>0.924834636199639</v>
      </c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5" t="str">
        <f>ROUND(SUM($CP574,$CV574),0)</f>
      </c>
      <c r="CG574" s="65" t="str">
        <f>ROUND(MAX($CP574,$CV574),0)</f>
      </c>
      <c r="CH574" t="s">
        <v>54</v>
      </c>
      <c r="CI574" s="62"/>
      <c r="CJ574" s="65" t="str">
        <f>IF(SUM($CF574)=0,"",IF(SUM($CF574)=SUM($CG574),SUM($CF574),IF(UPPER($CH574)="MAX",$CG574,IF(UPPER($CH574)="CUSTOM",MIN(MAX(ROUND($CF574+$G574*($CI574),0),$CG574),$CF574),$CF574))))</f>
      </c>
      <c r="CK574" s="65" t="str">
        <f>ROUND(SUMIFS($CW574:$FS574,$CW$14:$FS$14,"*DSD*"),0)</f>
      </c>
      <c r="CL574" s="65" t="str">
        <f>MIN_DSD</f>
      </c>
      <c r="CM574" s="65" t="str">
        <f>COUNTIFS($CW$14:$FS$14,"*DSD*",$CW574:$FS574,"&gt;0")</f>
      </c>
      <c r="CN574"/>
      <c r="CO574" s="62"/>
      <c r="CP574" s="65" t="str">
        <f>IF(SUM($CK574)=0,"",IF(OR(SUM($CK574)=SUM($CL574),AND(SUM($CK574)=ROUND(SUM($G574)*(1-SUM($I574)),0),SUM($CQ574)=0)),SUM($CK574),IF(UPPER($CN574)="MAX",$CL574,IF(UPPER($CN574)="CUSTOM",MIN(MAX(ROUND($CK574+$G574*($CO574),0),$CL574),$CK574),$CK574))))</f>
      </c>
      <c r="CQ574" s="65" t="str">
        <f>ROUND(SUMIFS($CW574:$FS574,$CW$14:$FS$14,"*TA*"),0)</f>
      </c>
      <c r="CR574" s="65" t="str">
        <f>MIN_TA</f>
      </c>
      <c r="CS574" s="65" t="str">
        <f>COUNTIFS($CW$14:$FS$14,"*TA*",$CW574:$FS574,"&gt;0")</f>
      </c>
      <c r="CT574"/>
      <c r="CU574" s="62"/>
      <c r="CV574" s="65" t="str">
        <f>IF(SUM($CQ574)=0,"",IF(OR(SUM($CQ574)=SUM($CR574),AND(SUM($CQ574)=ROUND(SUM($G574)*(1-SUM($I574)),0),SUM($CK574)=0)),SUM($CQ574),IF(UPPER($CT574)="MAX",$CR574,IF(UPPER($CT574)="CUSTOM",MIN(MAX(ROUND($CQ574+$G574*($CU574),0),$CR574),$CQ574),$CQ574))))</f>
      </c>
      <c r="CW574" s="65"/>
      <c r="CX574" s="65"/>
      <c r="CY574" s="65"/>
      <c r="CZ574" s="65"/>
      <c r="DA574" s="65"/>
      <c r="DB574" s="65"/>
      <c r="DC574" s="65"/>
      <c r="DD574" s="65"/>
      <c r="DE574" s="65"/>
      <c r="DF574" s="65"/>
      <c r="DG574" s="65"/>
      <c r="DH574" s="65"/>
      <c r="DI574" s="65"/>
      <c r="DJ574" s="65"/>
      <c r="DK574" s="65"/>
      <c r="DL574" s="65"/>
      <c r="DM574" s="65"/>
      <c r="DN574" s="65"/>
      <c r="DO574" s="65"/>
      <c r="DP574" s="65"/>
      <c r="DQ574" s="65"/>
      <c r="DR574" s="65"/>
      <c r="DS574" s="65"/>
      <c r="DT574" s="65"/>
      <c r="DU574" s="65"/>
      <c r="DV574" s="65"/>
      <c r="DW574" s="65"/>
      <c r="DX574" s="65"/>
      <c r="DY574" s="65"/>
      <c r="DZ574" s="65"/>
      <c r="EA574" s="65"/>
      <c r="EB574" s="65"/>
      <c r="EC574" s="65"/>
      <c r="ED574" s="65"/>
      <c r="EE574" s="65"/>
      <c r="EF574" s="65"/>
      <c r="EG574" s="65"/>
      <c r="EH574" s="65"/>
      <c r="EI574" s="65"/>
      <c r="EJ574" s="65"/>
      <c r="EK574" s="65"/>
      <c r="EL574" s="65"/>
      <c r="EM574" s="65"/>
      <c r="EN574" s="65"/>
      <c r="EO574" s="65"/>
      <c r="EP574" s="65"/>
      <c r="EQ574" s="65"/>
      <c r="ER574" s="65"/>
      <c r="ES574" s="65"/>
      <c r="ET574" s="65"/>
      <c r="EU574" s="65"/>
      <c r="EV574" s="65"/>
      <c r="EW574" s="65"/>
      <c r="EX574" s="65"/>
      <c r="EY574" s="65"/>
      <c r="EZ574" s="65"/>
      <c r="FA574" s="65"/>
      <c r="FB574" s="65"/>
      <c r="FC574" s="65"/>
      <c r="FD574" s="65"/>
      <c r="FE574" s="65"/>
      <c r="FF574" s="65"/>
      <c r="FG574" s="65"/>
      <c r="FH574" s="65"/>
      <c r="FI574" s="65"/>
      <c r="FJ574" s="65"/>
      <c r="FK574" s="65"/>
      <c r="FL574" s="65"/>
      <c r="FM574" s="65"/>
      <c r="FN574" s="65"/>
      <c r="FO574" s="65"/>
      <c r="FP574" s="65"/>
      <c r="FQ574" s="65"/>
      <c r="FR574" s="65"/>
      <c r="FS574" s="65"/>
    </row>
    <row r="575">
      <c r="A575" t="s">
        <v>157</v>
      </c>
      <c r="B575" t="s">
        <v>131</v>
      </c>
      <c r="C575" t="s">
        <v>114</v>
      </c>
      <c r="D575" t="s">
        <v>99</v>
      </c>
      <c r="E575"/>
      <c r="F575" t="str">
        <f>$A575&amp;IF($C575&lt;&gt;"","|"&amp;$C575,"")&amp;IF($D575&lt;&gt;"","|"&amp;$D575,"")&amp;IF($E575&lt;&gt;"","|"&amp;$E575,"")</f>
      </c>
      <c r="G575" s="65" t="n">
        <v>1</v>
      </c>
      <c r="H575" s="65" t="str">
        <f>SUM($CJ575,$CW575)</f>
      </c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 t="n">
        <v>0.0740740740740741</v>
      </c>
      <c r="AD575" s="62"/>
      <c r="AE575" s="62" t="n">
        <v>0.925925925925926</v>
      </c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5" t="str">
        <f>ROUND(SUM($CP575,$CV575),0)</f>
      </c>
      <c r="CG575" s="65" t="str">
        <f>ROUND(MAX($CP575,$CV575),0)</f>
      </c>
      <c r="CH575" t="s">
        <v>54</v>
      </c>
      <c r="CI575" s="62"/>
      <c r="CJ575" s="65" t="str">
        <f>IF(SUM($CF575)=0,"",IF(SUM($CF575)=SUM($CG575),SUM($CF575),IF(UPPER($CH575)="MAX",$CG575,IF(UPPER($CH575)="CUSTOM",MIN(MAX(ROUND($CF575+$G575*($CI575),0),$CG575),$CF575),$CF575))))</f>
      </c>
      <c r="CK575" s="65" t="str">
        <f>ROUND(SUMIFS($CW575:$FS575,$CW$14:$FS$14,"*DSD*"),0)</f>
      </c>
      <c r="CL575" s="65" t="str">
        <f>MIN_DSD</f>
      </c>
      <c r="CM575" s="65" t="str">
        <f>COUNTIFS($CW$14:$FS$14,"*DSD*",$CW575:$FS575,"&gt;0")</f>
      </c>
      <c r="CN575"/>
      <c r="CO575" s="62"/>
      <c r="CP575" s="65" t="str">
        <f>IF(SUM($CK575)=0,"",IF(OR(SUM($CK575)=SUM($CL575),AND(SUM($CK575)=ROUND(SUM($G575)*(1-SUM($I575)),0),SUM($CQ575)=0)),SUM($CK575),IF(UPPER($CN575)="MAX",$CL575,IF(UPPER($CN575)="CUSTOM",MIN(MAX(ROUND($CK575+$G575*($CO575),0),$CL575),$CK575),$CK575))))</f>
      </c>
      <c r="CQ575" s="65" t="str">
        <f>ROUND(SUMIFS($CW575:$FS575,$CW$14:$FS$14,"*TA*"),0)</f>
      </c>
      <c r="CR575" s="65" t="str">
        <f>MIN_TA</f>
      </c>
      <c r="CS575" s="65" t="str">
        <f>COUNTIFS($CW$14:$FS$14,"*TA*",$CW575:$FS575,"&gt;0")</f>
      </c>
      <c r="CT575"/>
      <c r="CU575" s="62"/>
      <c r="CV575" s="65" t="str">
        <f>IF(SUM($CQ575)=0,"",IF(OR(SUM($CQ575)=SUM($CR575),AND(SUM($CQ575)=ROUND(SUM($G575)*(1-SUM($I575)),0),SUM($CK575)=0)),SUM($CQ575),IF(UPPER($CT575)="MAX",$CR575,IF(UPPER($CT575)="CUSTOM",MIN(MAX(ROUND($CQ575+$G575*($CU575),0),$CR575),$CQ575),$CQ575))))</f>
      </c>
      <c r="CW575" s="65"/>
      <c r="CX575" s="65"/>
      <c r="CY575" s="65"/>
      <c r="CZ575" s="65"/>
      <c r="DA575" s="65"/>
      <c r="DB575" s="65"/>
      <c r="DC575" s="65"/>
      <c r="DD575" s="65"/>
      <c r="DE575" s="65"/>
      <c r="DF575" s="65"/>
      <c r="DG575" s="65"/>
      <c r="DH575" s="65"/>
      <c r="DI575" s="65"/>
      <c r="DJ575" s="65"/>
      <c r="DK575" s="65"/>
      <c r="DL575" s="65"/>
      <c r="DM575" s="65"/>
      <c r="DN575" s="65"/>
      <c r="DO575" s="65"/>
      <c r="DP575" s="65"/>
      <c r="DQ575" s="65"/>
      <c r="DR575" s="65"/>
      <c r="DS575" s="65"/>
      <c r="DT575" s="65"/>
      <c r="DU575" s="65"/>
      <c r="DV575" s="65"/>
      <c r="DW575" s="65"/>
      <c r="DX575" s="65"/>
      <c r="DY575" s="65"/>
      <c r="DZ575" s="65"/>
      <c r="EA575" s="65"/>
      <c r="EB575" s="65"/>
      <c r="EC575" s="65"/>
      <c r="ED575" s="65"/>
      <c r="EE575" s="65"/>
      <c r="EF575" s="65"/>
      <c r="EG575" s="65"/>
      <c r="EH575" s="65"/>
      <c r="EI575" s="65"/>
      <c r="EJ575" s="65"/>
      <c r="EK575" s="65"/>
      <c r="EL575" s="65"/>
      <c r="EM575" s="65"/>
      <c r="EN575" s="65"/>
      <c r="EO575" s="65"/>
      <c r="EP575" s="65"/>
      <c r="EQ575" s="65"/>
      <c r="ER575" s="65"/>
      <c r="ES575" s="65"/>
      <c r="ET575" s="65"/>
      <c r="EU575" s="65"/>
      <c r="EV575" s="65"/>
      <c r="EW575" s="65"/>
      <c r="EX575" s="65"/>
      <c r="EY575" s="65"/>
      <c r="EZ575" s="65"/>
      <c r="FA575" s="65"/>
      <c r="FB575" s="65"/>
      <c r="FC575" s="65"/>
      <c r="FD575" s="65"/>
      <c r="FE575" s="65"/>
      <c r="FF575" s="65"/>
      <c r="FG575" s="65"/>
      <c r="FH575" s="65"/>
      <c r="FI575" s="65"/>
      <c r="FJ575" s="65"/>
      <c r="FK575" s="65"/>
      <c r="FL575" s="65"/>
      <c r="FM575" s="65"/>
      <c r="FN575" s="65"/>
      <c r="FO575" s="65"/>
      <c r="FP575" s="65"/>
      <c r="FQ575" s="65"/>
      <c r="FR575" s="65"/>
      <c r="FS575" s="65"/>
    </row>
    <row r="576">
      <c r="A576" t="s">
        <v>157</v>
      </c>
      <c r="B576" t="s">
        <v>131</v>
      </c>
      <c r="C576" t="s">
        <v>114</v>
      </c>
      <c r="D576" t="s">
        <v>100</v>
      </c>
      <c r="E576"/>
      <c r="F576" t="str">
        <f>$A576&amp;IF($C576&lt;&gt;"","|"&amp;$C576,"")&amp;IF($D576&lt;&gt;"","|"&amp;$D576,"")&amp;IF($E576&lt;&gt;"","|"&amp;$E576,"")</f>
      </c>
      <c r="G576" s="65" t="n">
        <v>1</v>
      </c>
      <c r="H576" s="65" t="str">
        <f>SUM($CJ576,$CW576)</f>
      </c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 t="n">
        <v>0.0747126436781609</v>
      </c>
      <c r="AD576" s="62"/>
      <c r="AE576" s="62" t="n">
        <v>0.925287356321839</v>
      </c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5" t="str">
        <f>ROUND(SUM($CP576,$CV576),0)</f>
      </c>
      <c r="CG576" s="65" t="str">
        <f>ROUND(MAX($CP576,$CV576),0)</f>
      </c>
      <c r="CH576" t="s">
        <v>54</v>
      </c>
      <c r="CI576" s="62"/>
      <c r="CJ576" s="65" t="str">
        <f>IF(SUM($CF576)=0,"",IF(SUM($CF576)=SUM($CG576),SUM($CF576),IF(UPPER($CH576)="MAX",$CG576,IF(UPPER($CH576)="CUSTOM",MIN(MAX(ROUND($CF576+$G576*($CI576),0),$CG576),$CF576),$CF576))))</f>
      </c>
      <c r="CK576" s="65" t="str">
        <f>ROUND(SUMIFS($CW576:$FS576,$CW$14:$FS$14,"*DSD*"),0)</f>
      </c>
      <c r="CL576" s="65" t="str">
        <f>MIN_DSD</f>
      </c>
      <c r="CM576" s="65" t="str">
        <f>COUNTIFS($CW$14:$FS$14,"*DSD*",$CW576:$FS576,"&gt;0")</f>
      </c>
      <c r="CN576"/>
      <c r="CO576" s="62"/>
      <c r="CP576" s="65" t="str">
        <f>IF(SUM($CK576)=0,"",IF(OR(SUM($CK576)=SUM($CL576),AND(SUM($CK576)=ROUND(SUM($G576)*(1-SUM($I576)),0),SUM($CQ576)=0)),SUM($CK576),IF(UPPER($CN576)="MAX",$CL576,IF(UPPER($CN576)="CUSTOM",MIN(MAX(ROUND($CK576+$G576*($CO576),0),$CL576),$CK576),$CK576))))</f>
      </c>
      <c r="CQ576" s="65" t="str">
        <f>ROUND(SUMIFS($CW576:$FS576,$CW$14:$FS$14,"*TA*"),0)</f>
      </c>
      <c r="CR576" s="65" t="str">
        <f>MIN_TA</f>
      </c>
      <c r="CS576" s="65" t="str">
        <f>COUNTIFS($CW$14:$FS$14,"*TA*",$CW576:$FS576,"&gt;0")</f>
      </c>
      <c r="CT576"/>
      <c r="CU576" s="62"/>
      <c r="CV576" s="65" t="str">
        <f>IF(SUM($CQ576)=0,"",IF(OR(SUM($CQ576)=SUM($CR576),AND(SUM($CQ576)=ROUND(SUM($G576)*(1-SUM($I576)),0),SUM($CK576)=0)),SUM($CQ576),IF(UPPER($CT576)="MAX",$CR576,IF(UPPER($CT576)="CUSTOM",MIN(MAX(ROUND($CQ576+$G576*($CU576),0),$CR576),$CQ576),$CQ576))))</f>
      </c>
      <c r="CW576" s="65"/>
      <c r="CX576" s="65"/>
      <c r="CY576" s="65"/>
      <c r="CZ576" s="65"/>
      <c r="DA576" s="65"/>
      <c r="DB576" s="65"/>
      <c r="DC576" s="65"/>
      <c r="DD576" s="65"/>
      <c r="DE576" s="65"/>
      <c r="DF576" s="65"/>
      <c r="DG576" s="65"/>
      <c r="DH576" s="65"/>
      <c r="DI576" s="65"/>
      <c r="DJ576" s="65"/>
      <c r="DK576" s="65"/>
      <c r="DL576" s="65"/>
      <c r="DM576" s="65"/>
      <c r="DN576" s="65"/>
      <c r="DO576" s="65"/>
      <c r="DP576" s="65"/>
      <c r="DQ576" s="65"/>
      <c r="DR576" s="65"/>
      <c r="DS576" s="65"/>
      <c r="DT576" s="65"/>
      <c r="DU576" s="65"/>
      <c r="DV576" s="65"/>
      <c r="DW576" s="65"/>
      <c r="DX576" s="65"/>
      <c r="DY576" s="65"/>
      <c r="DZ576" s="65"/>
      <c r="EA576" s="65"/>
      <c r="EB576" s="65"/>
      <c r="EC576" s="65"/>
      <c r="ED576" s="65"/>
      <c r="EE576" s="65"/>
      <c r="EF576" s="65"/>
      <c r="EG576" s="65"/>
      <c r="EH576" s="65"/>
      <c r="EI576" s="65"/>
      <c r="EJ576" s="65"/>
      <c r="EK576" s="65"/>
      <c r="EL576" s="65"/>
      <c r="EM576" s="65"/>
      <c r="EN576" s="65"/>
      <c r="EO576" s="65"/>
      <c r="EP576" s="65"/>
      <c r="EQ576" s="65"/>
      <c r="ER576" s="65"/>
      <c r="ES576" s="65"/>
      <c r="ET576" s="65"/>
      <c r="EU576" s="65"/>
      <c r="EV576" s="65"/>
      <c r="EW576" s="65"/>
      <c r="EX576" s="65"/>
      <c r="EY576" s="65"/>
      <c r="EZ576" s="65"/>
      <c r="FA576" s="65"/>
      <c r="FB576" s="65"/>
      <c r="FC576" s="65"/>
      <c r="FD576" s="65"/>
      <c r="FE576" s="65"/>
      <c r="FF576" s="65"/>
      <c r="FG576" s="65"/>
      <c r="FH576" s="65"/>
      <c r="FI576" s="65"/>
      <c r="FJ576" s="65"/>
      <c r="FK576" s="65"/>
      <c r="FL576" s="65"/>
      <c r="FM576" s="65"/>
      <c r="FN576" s="65"/>
      <c r="FO576" s="65"/>
      <c r="FP576" s="65"/>
      <c r="FQ576" s="65"/>
      <c r="FR576" s="65"/>
      <c r="FS576" s="65"/>
    </row>
    <row r="577">
      <c r="A577" t="s">
        <v>158</v>
      </c>
      <c r="B577" t="s">
        <v>97</v>
      </c>
      <c r="C577" t="s">
        <v>98</v>
      </c>
      <c r="D577" t="s">
        <v>99</v>
      </c>
      <c r="E577"/>
      <c r="F577" t="str">
        <f>$A577&amp;IF($C577&lt;&gt;"","|"&amp;$C577,"")&amp;IF($D577&lt;&gt;"","|"&amp;$D577,"")&amp;IF($E577&lt;&gt;"","|"&amp;$E577,"")</f>
      </c>
      <c r="G577" s="65" t="n">
        <v>4</v>
      </c>
      <c r="H577" s="65" t="str">
        <f>SUM($CJ577,$CW577)</f>
      </c>
      <c r="I577" s="62"/>
      <c r="J577" s="62"/>
      <c r="K577" s="62"/>
      <c r="L577" s="62"/>
      <c r="M577" s="62"/>
      <c r="N577" s="62"/>
      <c r="O577" s="62"/>
      <c r="P577" s="62"/>
      <c r="Q577" s="62" t="n">
        <v>0.4</v>
      </c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 t="n">
        <v>0.6</v>
      </c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5" t="str">
        <f>ROUND(SUM($CP577,$CV577),0)</f>
      </c>
      <c r="CG577" s="65" t="str">
        <f>ROUND(MAX($CP577,$CV577),0)</f>
      </c>
      <c r="CH577"/>
      <c r="CI577" s="62"/>
      <c r="CJ577" s="65" t="str">
        <f>IF(SUM($CF577)=0,"",IF(SUM($CF577)=SUM($CG577),SUM($CF577),IF(UPPER($CH577)="MAX",$CG577,IF(UPPER($CH577)="CUSTOM",MIN(MAX(ROUND($CF577+$G577*($CI577),0),$CG577),$CF577),$CF577))))</f>
      </c>
      <c r="CK577" s="65" t="str">
        <f>ROUND(SUMIFS($CW577:$FS577,$CW$14:$FS$14,"*DSD*"),0)</f>
      </c>
      <c r="CL577" s="65" t="str">
        <f>MIN_DSD</f>
      </c>
      <c r="CM577" s="65" t="str">
        <f>COUNTIFS($CW$14:$FS$14,"*DSD*",$CW577:$FS577,"&gt;0")</f>
      </c>
      <c r="CN577" t="s">
        <v>54</v>
      </c>
      <c r="CO577" s="62"/>
      <c r="CP577" s="65" t="str">
        <f>IF(SUM($CK577)=0,"",IF(OR(SUM($CK577)=SUM($CL577),AND(SUM($CK577)=ROUND(SUM($G577)*(1-SUM($I577)),0),SUM($CQ577)=0)),SUM($CK577),IF(UPPER($CN577)="MAX",$CL577,IF(UPPER($CN577)="CUSTOM",MIN(MAX(ROUND($CK577+$G577*($CO577),0),$CL577),$CK577),$CK577))))</f>
      </c>
      <c r="CQ577" s="65" t="str">
        <f>ROUND(SUMIFS($CW577:$FS577,$CW$14:$FS$14,"*TA*"),0)</f>
      </c>
      <c r="CR577" s="65" t="str">
        <f>MIN_TA</f>
      </c>
      <c r="CS577" s="65" t="str">
        <f>COUNTIFS($CW$14:$FS$14,"*TA*",$CW577:$FS577,"&gt;0")</f>
      </c>
      <c r="CT577"/>
      <c r="CU577" s="62"/>
      <c r="CV577" s="65" t="str">
        <f>IF(SUM($CQ577)=0,"",IF(OR(SUM($CQ577)=SUM($CR577),AND(SUM($CQ577)=ROUND(SUM($G577)*(1-SUM($I577)),0),SUM($CK577)=0)),SUM($CQ577),IF(UPPER($CT577)="MAX",$CR577,IF(UPPER($CT577)="CUSTOM",MIN(MAX(ROUND($CQ577+$G577*($CU577),0),$CR577),$CQ577),$CQ577))))</f>
      </c>
      <c r="CW577" s="65"/>
      <c r="CX577" s="65"/>
      <c r="CY577" s="65"/>
      <c r="CZ577" s="65"/>
      <c r="DA577" s="65"/>
      <c r="DB577" s="65"/>
      <c r="DC577" s="65"/>
      <c r="DD577" s="65"/>
      <c r="DE577" s="65"/>
      <c r="DF577" s="65"/>
      <c r="DG577" s="65"/>
      <c r="DH577" s="65"/>
      <c r="DI577" s="65"/>
      <c r="DJ577" s="65"/>
      <c r="DK577" s="65"/>
      <c r="DL577" s="65"/>
      <c r="DM577" s="65"/>
      <c r="DN577" s="65"/>
      <c r="DO577" s="65"/>
      <c r="DP577" s="65"/>
      <c r="DQ577" s="65"/>
      <c r="DR577" s="65"/>
      <c r="DS577" s="65"/>
      <c r="DT577" s="65"/>
      <c r="DU577" s="65"/>
      <c r="DV577" s="65"/>
      <c r="DW577" s="65"/>
      <c r="DX577" s="65"/>
      <c r="DY577" s="65"/>
      <c r="DZ577" s="65"/>
      <c r="EA577" s="65"/>
      <c r="EB577" s="65"/>
      <c r="EC577" s="65"/>
      <c r="ED577" s="65"/>
      <c r="EE577" s="65"/>
      <c r="EF577" s="65"/>
      <c r="EG577" s="65"/>
      <c r="EH577" s="65"/>
      <c r="EI577" s="65"/>
      <c r="EJ577" s="65"/>
      <c r="EK577" s="65"/>
      <c r="EL577" s="65"/>
      <c r="EM577" s="65"/>
      <c r="EN577" s="65"/>
      <c r="EO577" s="65"/>
      <c r="EP577" s="65"/>
      <c r="EQ577" s="65"/>
      <c r="ER577" s="65"/>
      <c r="ES577" s="65"/>
      <c r="ET577" s="65"/>
      <c r="EU577" s="65"/>
      <c r="EV577" s="65"/>
      <c r="EW577" s="65"/>
      <c r="EX577" s="65"/>
      <c r="EY577" s="65"/>
      <c r="EZ577" s="65"/>
      <c r="FA577" s="65"/>
      <c r="FB577" s="65"/>
      <c r="FC577" s="65"/>
      <c r="FD577" s="65"/>
      <c r="FE577" s="65"/>
      <c r="FF577" s="65"/>
      <c r="FG577" s="65"/>
      <c r="FH577" s="65"/>
      <c r="FI577" s="65"/>
      <c r="FJ577" s="65"/>
      <c r="FK577" s="65"/>
      <c r="FL577" s="65"/>
      <c r="FM577" s="65"/>
      <c r="FN577" s="65"/>
      <c r="FO577" s="65"/>
      <c r="FP577" s="65"/>
      <c r="FQ577" s="65"/>
      <c r="FR577" s="65"/>
      <c r="FS577" s="65"/>
    </row>
    <row r="578">
      <c r="A578" t="s">
        <v>158</v>
      </c>
      <c r="B578" t="s">
        <v>97</v>
      </c>
      <c r="C578" t="s">
        <v>98</v>
      </c>
      <c r="D578" t="s">
        <v>100</v>
      </c>
      <c r="E578"/>
      <c r="F578" t="str">
        <f>$A578&amp;IF($C578&lt;&gt;"","|"&amp;$C578,"")&amp;IF($D578&lt;&gt;"","|"&amp;$D578,"")&amp;IF($E578&lt;&gt;"","|"&amp;$E578,"")</f>
      </c>
      <c r="G578" s="65" t="n">
        <v>8</v>
      </c>
      <c r="H578" s="65" t="str">
        <f>SUM($CJ578,$CW578)</f>
      </c>
      <c r="I578" s="62"/>
      <c r="J578" s="62"/>
      <c r="K578" s="62"/>
      <c r="L578" s="62"/>
      <c r="M578" s="62"/>
      <c r="N578" s="62"/>
      <c r="O578" s="62"/>
      <c r="P578" s="62"/>
      <c r="Q578" s="62" t="n">
        <v>0.411764705882353</v>
      </c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 t="n">
        <v>0.588235294117647</v>
      </c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5" t="str">
        <f>ROUND(SUM($CP578,$CV578),0)</f>
      </c>
      <c r="CG578" s="65" t="str">
        <f>ROUND(MAX($CP578,$CV578),0)</f>
      </c>
      <c r="CH578"/>
      <c r="CI578" s="62"/>
      <c r="CJ578" s="65" t="str">
        <f>IF(SUM($CF578)=0,"",IF(SUM($CF578)=SUM($CG578),SUM($CF578),IF(UPPER($CH578)="MAX",$CG578,IF(UPPER($CH578)="CUSTOM",MIN(MAX(ROUND($CF578+$G578*($CI578),0),$CG578),$CF578),$CF578))))</f>
      </c>
      <c r="CK578" s="65" t="str">
        <f>ROUND(SUMIFS($CW578:$FS578,$CW$14:$FS$14,"*DSD*"),0)</f>
      </c>
      <c r="CL578" s="65" t="str">
        <f>MIN_DSD</f>
      </c>
      <c r="CM578" s="65" t="str">
        <f>COUNTIFS($CW$14:$FS$14,"*DSD*",$CW578:$FS578,"&gt;0")</f>
      </c>
      <c r="CN578" t="s">
        <v>54</v>
      </c>
      <c r="CO578" s="62"/>
      <c r="CP578" s="65" t="str">
        <f>IF(SUM($CK578)=0,"",IF(OR(SUM($CK578)=SUM($CL578),AND(SUM($CK578)=ROUND(SUM($G578)*(1-SUM($I578)),0),SUM($CQ578)=0)),SUM($CK578),IF(UPPER($CN578)="MAX",$CL578,IF(UPPER($CN578)="CUSTOM",MIN(MAX(ROUND($CK578+$G578*($CO578),0),$CL578),$CK578),$CK578))))</f>
      </c>
      <c r="CQ578" s="65" t="str">
        <f>ROUND(SUMIFS($CW578:$FS578,$CW$14:$FS$14,"*TA*"),0)</f>
      </c>
      <c r="CR578" s="65" t="str">
        <f>MIN_TA</f>
      </c>
      <c r="CS578" s="65" t="str">
        <f>COUNTIFS($CW$14:$FS$14,"*TA*",$CW578:$FS578,"&gt;0")</f>
      </c>
      <c r="CT578"/>
      <c r="CU578" s="62"/>
      <c r="CV578" s="65" t="str">
        <f>IF(SUM($CQ578)=0,"",IF(OR(SUM($CQ578)=SUM($CR578),AND(SUM($CQ578)=ROUND(SUM($G578)*(1-SUM($I578)),0),SUM($CK578)=0)),SUM($CQ578),IF(UPPER($CT578)="MAX",$CR578,IF(UPPER($CT578)="CUSTOM",MIN(MAX(ROUND($CQ578+$G578*($CU578),0),$CR578),$CQ578),$CQ578))))</f>
      </c>
      <c r="CW578" s="65"/>
      <c r="CX578" s="65"/>
      <c r="CY578" s="65"/>
      <c r="CZ578" s="65"/>
      <c r="DA578" s="65"/>
      <c r="DB578" s="65"/>
      <c r="DC578" s="65"/>
      <c r="DD578" s="65"/>
      <c r="DE578" s="65"/>
      <c r="DF578" s="65"/>
      <c r="DG578" s="65"/>
      <c r="DH578" s="65"/>
      <c r="DI578" s="65"/>
      <c r="DJ578" s="65"/>
      <c r="DK578" s="65"/>
      <c r="DL578" s="65"/>
      <c r="DM578" s="65"/>
      <c r="DN578" s="65"/>
      <c r="DO578" s="65"/>
      <c r="DP578" s="65"/>
      <c r="DQ578" s="65"/>
      <c r="DR578" s="65"/>
      <c r="DS578" s="65"/>
      <c r="DT578" s="65"/>
      <c r="DU578" s="65"/>
      <c r="DV578" s="65"/>
      <c r="DW578" s="65"/>
      <c r="DX578" s="65"/>
      <c r="DY578" s="65"/>
      <c r="DZ578" s="65"/>
      <c r="EA578" s="65"/>
      <c r="EB578" s="65"/>
      <c r="EC578" s="65"/>
      <c r="ED578" s="65"/>
      <c r="EE578" s="65"/>
      <c r="EF578" s="65"/>
      <c r="EG578" s="65"/>
      <c r="EH578" s="65"/>
      <c r="EI578" s="65"/>
      <c r="EJ578" s="65"/>
      <c r="EK578" s="65"/>
      <c r="EL578" s="65"/>
      <c r="EM578" s="65"/>
      <c r="EN578" s="65"/>
      <c r="EO578" s="65"/>
      <c r="EP578" s="65"/>
      <c r="EQ578" s="65"/>
      <c r="ER578" s="65"/>
      <c r="ES578" s="65"/>
      <c r="ET578" s="65"/>
      <c r="EU578" s="65"/>
      <c r="EV578" s="65"/>
      <c r="EW578" s="65"/>
      <c r="EX578" s="65"/>
      <c r="EY578" s="65"/>
      <c r="EZ578" s="65"/>
      <c r="FA578" s="65"/>
      <c r="FB578" s="65"/>
      <c r="FC578" s="65"/>
      <c r="FD578" s="65"/>
      <c r="FE578" s="65"/>
      <c r="FF578" s="65"/>
      <c r="FG578" s="65"/>
      <c r="FH578" s="65"/>
      <c r="FI578" s="65"/>
      <c r="FJ578" s="65"/>
      <c r="FK578" s="65"/>
      <c r="FL578" s="65"/>
      <c r="FM578" s="65"/>
      <c r="FN578" s="65"/>
      <c r="FO578" s="65"/>
      <c r="FP578" s="65"/>
      <c r="FQ578" s="65"/>
      <c r="FR578" s="65"/>
      <c r="FS578" s="65"/>
    </row>
    <row r="579">
      <c r="A579" t="s">
        <v>158</v>
      </c>
      <c r="B579" t="s">
        <v>102</v>
      </c>
      <c r="C579" t="s">
        <v>103</v>
      </c>
      <c r="D579" t="s">
        <v>99</v>
      </c>
      <c r="E579"/>
      <c r="F579" t="str">
        <f>$A579&amp;IF($C579&lt;&gt;"","|"&amp;$C579,"")&amp;IF($D579&lt;&gt;"","|"&amp;$D579,"")&amp;IF($E579&lt;&gt;"","|"&amp;$E579,"")</f>
      </c>
      <c r="G579" s="65" t="n">
        <v>7</v>
      </c>
      <c r="H579" s="65" t="str">
        <f>SUM($CJ579,$CW579)</f>
      </c>
      <c r="I579" s="62"/>
      <c r="J579" s="62"/>
      <c r="K579" s="62"/>
      <c r="L579" s="62"/>
      <c r="M579" s="62"/>
      <c r="N579" s="62"/>
      <c r="O579" s="62"/>
      <c r="P579" s="62"/>
      <c r="Q579" s="62" t="n">
        <v>0.347826086956522</v>
      </c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 t="n">
        <v>0.108695652173913</v>
      </c>
      <c r="AD579" s="62"/>
      <c r="AE579" s="62"/>
      <c r="AF579" s="62"/>
      <c r="AG579" s="62" t="n">
        <v>0.543478260869565</v>
      </c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5" t="str">
        <f>ROUND(SUM($CP579,$CV579),0)</f>
      </c>
      <c r="CG579" s="65" t="str">
        <f>ROUND(MAX($CP579,$CV579),0)</f>
      </c>
      <c r="CH579" t="s">
        <v>54</v>
      </c>
      <c r="CI579" s="62"/>
      <c r="CJ579" s="65" t="str">
        <f>IF(SUM($CF579)=0,"",IF(SUM($CF579)=SUM($CG579),SUM($CF579),IF(UPPER($CH579)="MAX",$CG579,IF(UPPER($CH579)="CUSTOM",MIN(MAX(ROUND($CF579+$G579*($CI579),0),$CG579),$CF579),$CF579))))</f>
      </c>
      <c r="CK579" s="65" t="str">
        <f>ROUND(SUMIFS($CW579:$FS579,$CW$14:$FS$14,"*DSD*"),0)</f>
      </c>
      <c r="CL579" s="65" t="str">
        <f>MIN_DSD</f>
      </c>
      <c r="CM579" s="65" t="str">
        <f>COUNTIFS($CW$14:$FS$14,"*DSD*",$CW579:$FS579,"&gt;0")</f>
      </c>
      <c r="CN579" t="s">
        <v>54</v>
      </c>
      <c r="CO579" s="62"/>
      <c r="CP579" s="65" t="str">
        <f>IF(SUM($CK579)=0,"",IF(OR(SUM($CK579)=SUM($CL579),AND(SUM($CK579)=ROUND(SUM($G579)*(1-SUM($I579)),0),SUM($CQ579)=0)),SUM($CK579),IF(UPPER($CN579)="MAX",$CL579,IF(UPPER($CN579)="CUSTOM",MIN(MAX(ROUND($CK579+$G579*($CO579),0),$CL579),$CK579),$CK579))))</f>
      </c>
      <c r="CQ579" s="65" t="str">
        <f>ROUND(SUMIFS($CW579:$FS579,$CW$14:$FS$14,"*TA*"),0)</f>
      </c>
      <c r="CR579" s="65" t="str">
        <f>MIN_TA</f>
      </c>
      <c r="CS579" s="65" t="str">
        <f>COUNTIFS($CW$14:$FS$14,"*TA*",$CW579:$FS579,"&gt;0")</f>
      </c>
      <c r="CT579"/>
      <c r="CU579" s="62"/>
      <c r="CV579" s="65" t="str">
        <f>IF(SUM($CQ579)=0,"",IF(OR(SUM($CQ579)=SUM($CR579),AND(SUM($CQ579)=ROUND(SUM($G579)*(1-SUM($I579)),0),SUM($CK579)=0)),SUM($CQ579),IF(UPPER($CT579)="MAX",$CR579,IF(UPPER($CT579)="CUSTOM",MIN(MAX(ROUND($CQ579+$G579*($CU579),0),$CR579),$CQ579),$CQ579))))</f>
      </c>
      <c r="CW579" s="65"/>
      <c r="CX579" s="65"/>
      <c r="CY579" s="65"/>
      <c r="CZ579" s="65"/>
      <c r="DA579" s="65"/>
      <c r="DB579" s="65"/>
      <c r="DC579" s="65"/>
      <c r="DD579" s="65"/>
      <c r="DE579" s="65"/>
      <c r="DF579" s="65"/>
      <c r="DG579" s="65"/>
      <c r="DH579" s="65"/>
      <c r="DI579" s="65"/>
      <c r="DJ579" s="65"/>
      <c r="DK579" s="65"/>
      <c r="DL579" s="65"/>
      <c r="DM579" s="65"/>
      <c r="DN579" s="65"/>
      <c r="DO579" s="65"/>
      <c r="DP579" s="65"/>
      <c r="DQ579" s="65"/>
      <c r="DR579" s="65"/>
      <c r="DS579" s="65"/>
      <c r="DT579" s="65"/>
      <c r="DU579" s="65"/>
      <c r="DV579" s="65"/>
      <c r="DW579" s="65"/>
      <c r="DX579" s="65"/>
      <c r="DY579" s="65"/>
      <c r="DZ579" s="65"/>
      <c r="EA579" s="65"/>
      <c r="EB579" s="65"/>
      <c r="EC579" s="65"/>
      <c r="ED579" s="65"/>
      <c r="EE579" s="65"/>
      <c r="EF579" s="65"/>
      <c r="EG579" s="65"/>
      <c r="EH579" s="65"/>
      <c r="EI579" s="65"/>
      <c r="EJ579" s="65"/>
      <c r="EK579" s="65"/>
      <c r="EL579" s="65"/>
      <c r="EM579" s="65"/>
      <c r="EN579" s="65"/>
      <c r="EO579" s="65"/>
      <c r="EP579" s="65"/>
      <c r="EQ579" s="65"/>
      <c r="ER579" s="65"/>
      <c r="ES579" s="65"/>
      <c r="ET579" s="65"/>
      <c r="EU579" s="65"/>
      <c r="EV579" s="65"/>
      <c r="EW579" s="65"/>
      <c r="EX579" s="65"/>
      <c r="EY579" s="65"/>
      <c r="EZ579" s="65"/>
      <c r="FA579" s="65"/>
      <c r="FB579" s="65"/>
      <c r="FC579" s="65"/>
      <c r="FD579" s="65"/>
      <c r="FE579" s="65"/>
      <c r="FF579" s="65"/>
      <c r="FG579" s="65"/>
      <c r="FH579" s="65"/>
      <c r="FI579" s="65"/>
      <c r="FJ579" s="65"/>
      <c r="FK579" s="65"/>
      <c r="FL579" s="65"/>
      <c r="FM579" s="65"/>
      <c r="FN579" s="65"/>
      <c r="FO579" s="65"/>
      <c r="FP579" s="65"/>
      <c r="FQ579" s="65"/>
      <c r="FR579" s="65"/>
      <c r="FS579" s="65"/>
    </row>
    <row r="580">
      <c r="A580" t="s">
        <v>158</v>
      </c>
      <c r="B580" t="s">
        <v>109</v>
      </c>
      <c r="C580" t="s">
        <v>103</v>
      </c>
      <c r="D580" t="s">
        <v>99</v>
      </c>
      <c r="E580"/>
      <c r="F580" t="str">
        <f>$A580&amp;IF($C580&lt;&gt;"","|"&amp;$C580,"")&amp;IF($D580&lt;&gt;"","|"&amp;$D580,"")&amp;IF($E580&lt;&gt;"","|"&amp;$E580,"")</f>
      </c>
      <c r="G580" s="65" t="n">
        <v>7</v>
      </c>
      <c r="H580" s="65" t="str">
        <f>SUM($CJ580,$CW580)</f>
      </c>
      <c r="I580" s="62"/>
      <c r="J580" s="62"/>
      <c r="K580" s="62"/>
      <c r="L580" s="62"/>
      <c r="M580" s="62"/>
      <c r="N580" s="62"/>
      <c r="O580" s="62"/>
      <c r="P580" s="62"/>
      <c r="Q580" s="62" t="n">
        <v>0.354166666666667</v>
      </c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 t="n">
        <v>0.104166666666667</v>
      </c>
      <c r="AD580" s="62"/>
      <c r="AE580" s="62"/>
      <c r="AF580" s="62"/>
      <c r="AG580" s="62" t="n">
        <v>0.541666666666667</v>
      </c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5" t="str">
        <f>ROUND(SUM($CP580,$CV580),0)</f>
      </c>
      <c r="CG580" s="65" t="str">
        <f>ROUND(MAX($CP580,$CV580),0)</f>
      </c>
      <c r="CH580" t="s">
        <v>56</v>
      </c>
      <c r="CI580" s="62"/>
      <c r="CJ580" s="65" t="str">
        <f>IF(SUM($CF580)=0,"",IF(SUM($CF580)=SUM($CG580),SUM($CF580),IF(UPPER($CH580)="MAX",$CG580,IF(UPPER($CH580)="CUSTOM",MIN(MAX(ROUND($CF580+$G580*($CI580),0),$CG580),$CF580),$CF580))))</f>
      </c>
      <c r="CK580" s="65" t="str">
        <f>ROUND(SUMIFS($CW580:$FS580,$CW$14:$FS$14,"*DSD*"),0)</f>
      </c>
      <c r="CL580" s="65" t="str">
        <f>MIN_DSD</f>
      </c>
      <c r="CM580" s="65" t="str">
        <f>COUNTIFS($CW$14:$FS$14,"*DSD*",$CW580:$FS580,"&gt;0")</f>
      </c>
      <c r="CN580" t="s">
        <v>54</v>
      </c>
      <c r="CO580" s="62"/>
      <c r="CP580" s="65" t="str">
        <f>IF(SUM($CK580)=0,"",IF(OR(SUM($CK580)=SUM($CL580),AND(SUM($CK580)=ROUND(SUM($G580)*(1-SUM($I580)),0),SUM($CQ580)=0)),SUM($CK580),IF(UPPER($CN580)="MAX",$CL580,IF(UPPER($CN580)="CUSTOM",MIN(MAX(ROUND($CK580+$G580*($CO580),0),$CL580),$CK580),$CK580))))</f>
      </c>
      <c r="CQ580" s="65" t="str">
        <f>ROUND(SUMIFS($CW580:$FS580,$CW$14:$FS$14,"*TA*"),0)</f>
      </c>
      <c r="CR580" s="65" t="str">
        <f>MIN_TA</f>
      </c>
      <c r="CS580" s="65" t="str">
        <f>COUNTIFS($CW$14:$FS$14,"*TA*",$CW580:$FS580,"&gt;0")</f>
      </c>
      <c r="CT580"/>
      <c r="CU580" s="62"/>
      <c r="CV580" s="65" t="str">
        <f>IF(SUM($CQ580)=0,"",IF(OR(SUM($CQ580)=SUM($CR580),AND(SUM($CQ580)=ROUND(SUM($G580)*(1-SUM($I580)),0),SUM($CK580)=0)),SUM($CQ580),IF(UPPER($CT580)="MAX",$CR580,IF(UPPER($CT580)="CUSTOM",MIN(MAX(ROUND($CQ580+$G580*($CU580),0),$CR580),$CQ580),$CQ580))))</f>
      </c>
      <c r="CW580" s="65"/>
      <c r="CX580" s="65"/>
      <c r="CY580" s="65"/>
      <c r="CZ580" s="65"/>
      <c r="DA580" s="65"/>
      <c r="DB580" s="65"/>
      <c r="DC580" s="65"/>
      <c r="DD580" s="65"/>
      <c r="DE580" s="65"/>
      <c r="DF580" s="65"/>
      <c r="DG580" s="65"/>
      <c r="DH580" s="65"/>
      <c r="DI580" s="65"/>
      <c r="DJ580" s="65"/>
      <c r="DK580" s="65"/>
      <c r="DL580" s="65"/>
      <c r="DM580" s="65"/>
      <c r="DN580" s="65"/>
      <c r="DO580" s="65"/>
      <c r="DP580" s="65"/>
      <c r="DQ580" s="65"/>
      <c r="DR580" s="65"/>
      <c r="DS580" s="65"/>
      <c r="DT580" s="65"/>
      <c r="DU580" s="65"/>
      <c r="DV580" s="65"/>
      <c r="DW580" s="65"/>
      <c r="DX580" s="65"/>
      <c r="DY580" s="65"/>
      <c r="DZ580" s="65"/>
      <c r="EA580" s="65"/>
      <c r="EB580" s="65"/>
      <c r="EC580" s="65"/>
      <c r="ED580" s="65"/>
      <c r="EE580" s="65"/>
      <c r="EF580" s="65"/>
      <c r="EG580" s="65"/>
      <c r="EH580" s="65"/>
      <c r="EI580" s="65"/>
      <c r="EJ580" s="65"/>
      <c r="EK580" s="65"/>
      <c r="EL580" s="65"/>
      <c r="EM580" s="65"/>
      <c r="EN580" s="65"/>
      <c r="EO580" s="65"/>
      <c r="EP580" s="65"/>
      <c r="EQ580" s="65"/>
      <c r="ER580" s="65"/>
      <c r="ES580" s="65"/>
      <c r="ET580" s="65"/>
      <c r="EU580" s="65"/>
      <c r="EV580" s="65"/>
      <c r="EW580" s="65"/>
      <c r="EX580" s="65"/>
      <c r="EY580" s="65"/>
      <c r="EZ580" s="65"/>
      <c r="FA580" s="65"/>
      <c r="FB580" s="65"/>
      <c r="FC580" s="65"/>
      <c r="FD580" s="65"/>
      <c r="FE580" s="65"/>
      <c r="FF580" s="65"/>
      <c r="FG580" s="65"/>
      <c r="FH580" s="65"/>
      <c r="FI580" s="65"/>
      <c r="FJ580" s="65"/>
      <c r="FK580" s="65"/>
      <c r="FL580" s="65"/>
      <c r="FM580" s="65"/>
      <c r="FN580" s="65"/>
      <c r="FO580" s="65"/>
      <c r="FP580" s="65"/>
      <c r="FQ580" s="65"/>
      <c r="FR580" s="65"/>
      <c r="FS580" s="65"/>
    </row>
    <row r="581">
      <c r="A581" t="s">
        <v>158</v>
      </c>
      <c r="B581" t="s">
        <v>111</v>
      </c>
      <c r="C581" t="s">
        <v>103</v>
      </c>
      <c r="D581" t="s">
        <v>99</v>
      </c>
      <c r="E581"/>
      <c r="F581" t="str">
        <f>$A581&amp;IF($C581&lt;&gt;"","|"&amp;$C581,"")&amp;IF($D581&lt;&gt;"","|"&amp;$D581,"")&amp;IF($E581&lt;&gt;"","|"&amp;$E581,"")</f>
      </c>
      <c r="G581" s="65" t="n">
        <v>7</v>
      </c>
      <c r="H581" s="65" t="str">
        <f>SUM($CJ581,$CW581)</f>
      </c>
      <c r="I581" s="62"/>
      <c r="J581" s="62"/>
      <c r="K581" s="62"/>
      <c r="L581" s="62"/>
      <c r="M581" s="62"/>
      <c r="N581" s="62"/>
      <c r="O581" s="62"/>
      <c r="P581" s="62"/>
      <c r="Q581" s="62" t="n">
        <v>0.347826086956522</v>
      </c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 t="n">
        <v>0.108695652173913</v>
      </c>
      <c r="AD581" s="62"/>
      <c r="AE581" s="62"/>
      <c r="AF581" s="62"/>
      <c r="AG581" s="62" t="n">
        <v>0.543478260869565</v>
      </c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5" t="str">
        <f>ROUND(SUM($CP581,$CV581),0)</f>
      </c>
      <c r="CG581" s="65" t="str">
        <f>ROUND(MAX($CP581,$CV581),0)</f>
      </c>
      <c r="CH581" t="s">
        <v>54</v>
      </c>
      <c r="CI581" s="62"/>
      <c r="CJ581" s="65" t="str">
        <f>IF(SUM($CF581)=0,"",IF(SUM($CF581)=SUM($CG581),SUM($CF581),IF(UPPER($CH581)="MAX",$CG581,IF(UPPER($CH581)="CUSTOM",MIN(MAX(ROUND($CF581+$G581*($CI581),0),$CG581),$CF581),$CF581))))</f>
      </c>
      <c r="CK581" s="65" t="str">
        <f>ROUND(SUMIFS($CW581:$FS581,$CW$14:$FS$14,"*DSD*"),0)</f>
      </c>
      <c r="CL581" s="65" t="str">
        <f>MIN_DSD</f>
      </c>
      <c r="CM581" s="65" t="str">
        <f>COUNTIFS($CW$14:$FS$14,"*DSD*",$CW581:$FS581,"&gt;0")</f>
      </c>
      <c r="CN581" t="s">
        <v>54</v>
      </c>
      <c r="CO581" s="62"/>
      <c r="CP581" s="65" t="str">
        <f>IF(SUM($CK581)=0,"",IF(OR(SUM($CK581)=SUM($CL581),AND(SUM($CK581)=ROUND(SUM($G581)*(1-SUM($I581)),0),SUM($CQ581)=0)),SUM($CK581),IF(UPPER($CN581)="MAX",$CL581,IF(UPPER($CN581)="CUSTOM",MIN(MAX(ROUND($CK581+$G581*($CO581),0),$CL581),$CK581),$CK581))))</f>
      </c>
      <c r="CQ581" s="65" t="str">
        <f>ROUND(SUMIFS($CW581:$FS581,$CW$14:$FS$14,"*TA*"),0)</f>
      </c>
      <c r="CR581" s="65" t="str">
        <f>MIN_TA</f>
      </c>
      <c r="CS581" s="65" t="str">
        <f>COUNTIFS($CW$14:$FS$14,"*TA*",$CW581:$FS581,"&gt;0")</f>
      </c>
      <c r="CT581"/>
      <c r="CU581" s="62"/>
      <c r="CV581" s="65" t="str">
        <f>IF(SUM($CQ581)=0,"",IF(OR(SUM($CQ581)=SUM($CR581),AND(SUM($CQ581)=ROUND(SUM($G581)*(1-SUM($I581)),0),SUM($CK581)=0)),SUM($CQ581),IF(UPPER($CT581)="MAX",$CR581,IF(UPPER($CT581)="CUSTOM",MIN(MAX(ROUND($CQ581+$G581*($CU581),0),$CR581),$CQ581),$CQ581))))</f>
      </c>
      <c r="CW581" s="65"/>
      <c r="CX581" s="65"/>
      <c r="CY581" s="65"/>
      <c r="CZ581" s="65"/>
      <c r="DA581" s="65"/>
      <c r="DB581" s="65"/>
      <c r="DC581" s="65"/>
      <c r="DD581" s="65"/>
      <c r="DE581" s="65"/>
      <c r="DF581" s="65"/>
      <c r="DG581" s="65"/>
      <c r="DH581" s="65"/>
      <c r="DI581" s="65"/>
      <c r="DJ581" s="65"/>
      <c r="DK581" s="65"/>
      <c r="DL581" s="65"/>
      <c r="DM581" s="65"/>
      <c r="DN581" s="65"/>
      <c r="DO581" s="65"/>
      <c r="DP581" s="65"/>
      <c r="DQ581" s="65"/>
      <c r="DR581" s="65"/>
      <c r="DS581" s="65"/>
      <c r="DT581" s="65"/>
      <c r="DU581" s="65"/>
      <c r="DV581" s="65"/>
      <c r="DW581" s="65"/>
      <c r="DX581" s="65"/>
      <c r="DY581" s="65"/>
      <c r="DZ581" s="65"/>
      <c r="EA581" s="65"/>
      <c r="EB581" s="65"/>
      <c r="EC581" s="65"/>
      <c r="ED581" s="65"/>
      <c r="EE581" s="65"/>
      <c r="EF581" s="65"/>
      <c r="EG581" s="65"/>
      <c r="EH581" s="65"/>
      <c r="EI581" s="65"/>
      <c r="EJ581" s="65"/>
      <c r="EK581" s="65"/>
      <c r="EL581" s="65"/>
      <c r="EM581" s="65"/>
      <c r="EN581" s="65"/>
      <c r="EO581" s="65"/>
      <c r="EP581" s="65"/>
      <c r="EQ581" s="65"/>
      <c r="ER581" s="65"/>
      <c r="ES581" s="65"/>
      <c r="ET581" s="65"/>
      <c r="EU581" s="65"/>
      <c r="EV581" s="65"/>
      <c r="EW581" s="65"/>
      <c r="EX581" s="65"/>
      <c r="EY581" s="65"/>
      <c r="EZ581" s="65"/>
      <c r="FA581" s="65"/>
      <c r="FB581" s="65"/>
      <c r="FC581" s="65"/>
      <c r="FD581" s="65"/>
      <c r="FE581" s="65"/>
      <c r="FF581" s="65"/>
      <c r="FG581" s="65"/>
      <c r="FH581" s="65"/>
      <c r="FI581" s="65"/>
      <c r="FJ581" s="65"/>
      <c r="FK581" s="65"/>
      <c r="FL581" s="65"/>
      <c r="FM581" s="65"/>
      <c r="FN581" s="65"/>
      <c r="FO581" s="65"/>
      <c r="FP581" s="65"/>
      <c r="FQ581" s="65"/>
      <c r="FR581" s="65"/>
      <c r="FS581" s="65"/>
    </row>
    <row r="582">
      <c r="A582" t="s">
        <v>158</v>
      </c>
      <c r="B582" t="s">
        <v>113</v>
      </c>
      <c r="C582" t="s">
        <v>114</v>
      </c>
      <c r="D582" t="s">
        <v>99</v>
      </c>
      <c r="E582"/>
      <c r="F582" t="str">
        <f>$A582&amp;IF($C582&lt;&gt;"","|"&amp;$C582,"")&amp;IF($D582&lt;&gt;"","|"&amp;$D582,"")&amp;IF($E582&lt;&gt;"","|"&amp;$E582,"")</f>
      </c>
      <c r="G582" s="65" t="n">
        <v>1</v>
      </c>
      <c r="H582" s="65" t="str">
        <f>SUM($CJ582,$CW582)</f>
      </c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5" t="str">
        <f>ROUND(SUM($CP582,$CV582),0)</f>
      </c>
      <c r="CG582" s="65" t="str">
        <f>ROUND(MAX($CP582,$CV582),0)</f>
      </c>
      <c r="CH582"/>
      <c r="CI582" s="62"/>
      <c r="CJ582" s="65" t="str">
        <f>IF(SUM($CF582)=0,"",IF(SUM($CF582)=SUM($CG582),SUM($CF582),IF(UPPER($CH582)="MAX",$CG582,IF(UPPER($CH582)="CUSTOM",MIN(MAX(ROUND($CF582+$G582*($CI582),0),$CG582),$CF582),$CF582))))</f>
      </c>
      <c r="CK582" s="65" t="str">
        <f>ROUND(SUMIFS($CW582:$FS582,$CW$14:$FS$14,"*DSD*"),0)</f>
      </c>
      <c r="CL582" s="65" t="str">
        <f>MIN_DSD</f>
      </c>
      <c r="CM582" s="65" t="str">
        <f>COUNTIFS($CW$14:$FS$14,"*DSD*",$CW582:$FS582,"&gt;0")</f>
      </c>
      <c r="CN582"/>
      <c r="CO582" s="62"/>
      <c r="CP582" s="65" t="str">
        <f>IF(SUM($CK582)=0,"",IF(OR(SUM($CK582)=SUM($CL582),AND(SUM($CK582)=ROUND(SUM($G582)*(1-SUM($I582)),0),SUM($CQ582)=0)),SUM($CK582),IF(UPPER($CN582)="MAX",$CL582,IF(UPPER($CN582)="CUSTOM",MIN(MAX(ROUND($CK582+$G582*($CO582),0),$CL582),$CK582),$CK582))))</f>
      </c>
      <c r="CQ582" s="65" t="str">
        <f>ROUND(SUMIFS($CW582:$FS582,$CW$14:$FS$14,"*TA*"),0)</f>
      </c>
      <c r="CR582" s="65" t="str">
        <f>MIN_TA</f>
      </c>
      <c r="CS582" s="65" t="str">
        <f>COUNTIFS($CW$14:$FS$14,"*TA*",$CW582:$FS582,"&gt;0")</f>
      </c>
      <c r="CT582"/>
      <c r="CU582" s="62"/>
      <c r="CV582" s="65" t="str">
        <f>IF(SUM($CQ582)=0,"",IF(OR(SUM($CQ582)=SUM($CR582),AND(SUM($CQ582)=ROUND(SUM($G582)*(1-SUM($I582)),0),SUM($CK582)=0)),SUM($CQ582),IF(UPPER($CT582)="MAX",$CR582,IF(UPPER($CT582)="CUSTOM",MIN(MAX(ROUND($CQ582+$G582*($CU582),0),$CR582),$CQ582),$CQ582))))</f>
      </c>
      <c r="CW582" s="65"/>
      <c r="CX582" s="65"/>
      <c r="CY582" s="65"/>
      <c r="CZ582" s="65"/>
      <c r="DA582" s="65"/>
      <c r="DB582" s="65"/>
      <c r="DC582" s="65"/>
      <c r="DD582" s="65"/>
      <c r="DE582" s="65"/>
      <c r="DF582" s="65"/>
      <c r="DG582" s="65"/>
      <c r="DH582" s="65"/>
      <c r="DI582" s="65"/>
      <c r="DJ582" s="65"/>
      <c r="DK582" s="65"/>
      <c r="DL582" s="65"/>
      <c r="DM582" s="65"/>
      <c r="DN582" s="65"/>
      <c r="DO582" s="65"/>
      <c r="DP582" s="65"/>
      <c r="DQ582" s="65"/>
      <c r="DR582" s="65"/>
      <c r="DS582" s="65"/>
      <c r="DT582" s="65"/>
      <c r="DU582" s="65"/>
      <c r="DV582" s="65"/>
      <c r="DW582" s="65"/>
      <c r="DX582" s="65"/>
      <c r="DY582" s="65"/>
      <c r="DZ582" s="65"/>
      <c r="EA582" s="65"/>
      <c r="EB582" s="65"/>
      <c r="EC582" s="65"/>
      <c r="ED582" s="65"/>
      <c r="EE582" s="65"/>
      <c r="EF582" s="65"/>
      <c r="EG582" s="65"/>
      <c r="EH582" s="65"/>
      <c r="EI582" s="65"/>
      <c r="EJ582" s="65"/>
      <c r="EK582" s="65"/>
      <c r="EL582" s="65"/>
      <c r="EM582" s="65"/>
      <c r="EN582" s="65"/>
      <c r="EO582" s="65"/>
      <c r="EP582" s="65"/>
      <c r="EQ582" s="65"/>
      <c r="ER582" s="65"/>
      <c r="ES582" s="65"/>
      <c r="ET582" s="65"/>
      <c r="EU582" s="65"/>
      <c r="EV582" s="65"/>
      <c r="EW582" s="65"/>
      <c r="EX582" s="65"/>
      <c r="EY582" s="65"/>
      <c r="EZ582" s="65"/>
      <c r="FA582" s="65"/>
      <c r="FB582" s="65"/>
      <c r="FC582" s="65"/>
      <c r="FD582" s="65"/>
      <c r="FE582" s="65"/>
      <c r="FF582" s="65"/>
      <c r="FG582" s="65"/>
      <c r="FH582" s="65"/>
      <c r="FI582" s="65"/>
      <c r="FJ582" s="65"/>
      <c r="FK582" s="65"/>
      <c r="FL582" s="65"/>
      <c r="FM582" s="65"/>
      <c r="FN582" s="65"/>
      <c r="FO582" s="65"/>
      <c r="FP582" s="65"/>
      <c r="FQ582" s="65"/>
      <c r="FR582" s="65"/>
      <c r="FS582" s="65"/>
    </row>
    <row r="583">
      <c r="A583" t="s">
        <v>158</v>
      </c>
      <c r="B583" t="s">
        <v>113</v>
      </c>
      <c r="C583" t="s">
        <v>114</v>
      </c>
      <c r="D583" t="s">
        <v>100</v>
      </c>
      <c r="E583"/>
      <c r="F583" t="str">
        <f>$A583&amp;IF($C583&lt;&gt;"","|"&amp;$C583,"")&amp;IF($D583&lt;&gt;"","|"&amp;$D583,"")&amp;IF($E583&lt;&gt;"","|"&amp;$E583,"")</f>
      </c>
      <c r="G583" s="65" t="n">
        <v>1</v>
      </c>
      <c r="H583" s="65" t="str">
        <f>SUM($CJ583,$CW583)</f>
      </c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5" t="str">
        <f>ROUND(SUM($CP583,$CV583),0)</f>
      </c>
      <c r="CG583" s="65" t="str">
        <f>ROUND(MAX($CP583,$CV583),0)</f>
      </c>
      <c r="CH583"/>
      <c r="CI583" s="62"/>
      <c r="CJ583" s="65" t="str">
        <f>IF(SUM($CF583)=0,"",IF(SUM($CF583)=SUM($CG583),SUM($CF583),IF(UPPER($CH583)="MAX",$CG583,IF(UPPER($CH583)="CUSTOM",MIN(MAX(ROUND($CF583+$G583*($CI583),0),$CG583),$CF583),$CF583))))</f>
      </c>
      <c r="CK583" s="65" t="str">
        <f>ROUND(SUMIFS($CW583:$FS583,$CW$14:$FS$14,"*DSD*"),0)</f>
      </c>
      <c r="CL583" s="65" t="str">
        <f>MIN_DSD</f>
      </c>
      <c r="CM583" s="65" t="str">
        <f>COUNTIFS($CW$14:$FS$14,"*DSD*",$CW583:$FS583,"&gt;0")</f>
      </c>
      <c r="CN583"/>
      <c r="CO583" s="62"/>
      <c r="CP583" s="65" t="str">
        <f>IF(SUM($CK583)=0,"",IF(OR(SUM($CK583)=SUM($CL583),AND(SUM($CK583)=ROUND(SUM($G583)*(1-SUM($I583)),0),SUM($CQ583)=0)),SUM($CK583),IF(UPPER($CN583)="MAX",$CL583,IF(UPPER($CN583)="CUSTOM",MIN(MAX(ROUND($CK583+$G583*($CO583),0),$CL583),$CK583),$CK583))))</f>
      </c>
      <c r="CQ583" s="65" t="str">
        <f>ROUND(SUMIFS($CW583:$FS583,$CW$14:$FS$14,"*TA*"),0)</f>
      </c>
      <c r="CR583" s="65" t="str">
        <f>MIN_TA</f>
      </c>
      <c r="CS583" s="65" t="str">
        <f>COUNTIFS($CW$14:$FS$14,"*TA*",$CW583:$FS583,"&gt;0")</f>
      </c>
      <c r="CT583"/>
      <c r="CU583" s="62"/>
      <c r="CV583" s="65" t="str">
        <f>IF(SUM($CQ583)=0,"",IF(OR(SUM($CQ583)=SUM($CR583),AND(SUM($CQ583)=ROUND(SUM($G583)*(1-SUM($I583)),0),SUM($CK583)=0)),SUM($CQ583),IF(UPPER($CT583)="MAX",$CR583,IF(UPPER($CT583)="CUSTOM",MIN(MAX(ROUND($CQ583+$G583*($CU583),0),$CR583),$CQ583),$CQ583))))</f>
      </c>
      <c r="CW583" s="65"/>
      <c r="CX583" s="65"/>
      <c r="CY583" s="65"/>
      <c r="CZ583" s="65"/>
      <c r="DA583" s="65"/>
      <c r="DB583" s="65"/>
      <c r="DC583" s="65"/>
      <c r="DD583" s="65"/>
      <c r="DE583" s="65"/>
      <c r="DF583" s="65"/>
      <c r="DG583" s="65"/>
      <c r="DH583" s="65"/>
      <c r="DI583" s="65"/>
      <c r="DJ583" s="65"/>
      <c r="DK583" s="65"/>
      <c r="DL583" s="65"/>
      <c r="DM583" s="65"/>
      <c r="DN583" s="65"/>
      <c r="DO583" s="65"/>
      <c r="DP583" s="65"/>
      <c r="DQ583" s="65"/>
      <c r="DR583" s="65"/>
      <c r="DS583" s="65"/>
      <c r="DT583" s="65"/>
      <c r="DU583" s="65"/>
      <c r="DV583" s="65"/>
      <c r="DW583" s="65"/>
      <c r="DX583" s="65"/>
      <c r="DY583" s="65"/>
      <c r="DZ583" s="65"/>
      <c r="EA583" s="65"/>
      <c r="EB583" s="65"/>
      <c r="EC583" s="65"/>
      <c r="ED583" s="65"/>
      <c r="EE583" s="65"/>
      <c r="EF583" s="65"/>
      <c r="EG583" s="65"/>
      <c r="EH583" s="65"/>
      <c r="EI583" s="65"/>
      <c r="EJ583" s="65"/>
      <c r="EK583" s="65"/>
      <c r="EL583" s="65"/>
      <c r="EM583" s="65"/>
      <c r="EN583" s="65"/>
      <c r="EO583" s="65"/>
      <c r="EP583" s="65"/>
      <c r="EQ583" s="65"/>
      <c r="ER583" s="65"/>
      <c r="ES583" s="65"/>
      <c r="ET583" s="65"/>
      <c r="EU583" s="65"/>
      <c r="EV583" s="65"/>
      <c r="EW583" s="65"/>
      <c r="EX583" s="65"/>
      <c r="EY583" s="65"/>
      <c r="EZ583" s="65"/>
      <c r="FA583" s="65"/>
      <c r="FB583" s="65"/>
      <c r="FC583" s="65"/>
      <c r="FD583" s="65"/>
      <c r="FE583" s="65"/>
      <c r="FF583" s="65"/>
      <c r="FG583" s="65"/>
      <c r="FH583" s="65"/>
      <c r="FI583" s="65"/>
      <c r="FJ583" s="65"/>
      <c r="FK583" s="65"/>
      <c r="FL583" s="65"/>
      <c r="FM583" s="65"/>
      <c r="FN583" s="65"/>
      <c r="FO583" s="65"/>
      <c r="FP583" s="65"/>
      <c r="FQ583" s="65"/>
      <c r="FR583" s="65"/>
      <c r="FS583" s="65"/>
    </row>
    <row r="584">
      <c r="A584" t="s">
        <v>158</v>
      </c>
      <c r="B584" t="s">
        <v>116</v>
      </c>
      <c r="C584" t="s">
        <v>114</v>
      </c>
      <c r="D584" t="s">
        <v>99</v>
      </c>
      <c r="E584"/>
      <c r="F584" t="str">
        <f>$A584&amp;IF($C584&lt;&gt;"","|"&amp;$C584,"")&amp;IF($D584&lt;&gt;"","|"&amp;$D584,"")&amp;IF($E584&lt;&gt;"","|"&amp;$E584,"")</f>
      </c>
      <c r="G584" s="65" t="n">
        <v>1</v>
      </c>
      <c r="H584" s="65" t="str">
        <f>SUM($CJ584,$CW584)</f>
      </c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5" t="str">
        <f>ROUND(SUM($CP584,$CV584),0)</f>
      </c>
      <c r="CG584" s="65" t="str">
        <f>ROUND(MAX($CP584,$CV584),0)</f>
      </c>
      <c r="CH584"/>
      <c r="CI584" s="62"/>
      <c r="CJ584" s="65" t="str">
        <f>IF(SUM($CF584)=0,"",IF(SUM($CF584)=SUM($CG584),SUM($CF584),IF(UPPER($CH584)="MAX",$CG584,IF(UPPER($CH584)="CUSTOM",MIN(MAX(ROUND($CF584+$G584*($CI584),0),$CG584),$CF584),$CF584))))</f>
      </c>
      <c r="CK584" s="65" t="str">
        <f>ROUND(SUMIFS($CW584:$FS584,$CW$14:$FS$14,"*DSD*"),0)</f>
      </c>
      <c r="CL584" s="65" t="str">
        <f>MIN_DSD</f>
      </c>
      <c r="CM584" s="65" t="str">
        <f>COUNTIFS($CW$14:$FS$14,"*DSD*",$CW584:$FS584,"&gt;0")</f>
      </c>
      <c r="CN584"/>
      <c r="CO584" s="62"/>
      <c r="CP584" s="65" t="str">
        <f>IF(SUM($CK584)=0,"",IF(OR(SUM($CK584)=SUM($CL584),AND(SUM($CK584)=ROUND(SUM($G584)*(1-SUM($I584)),0),SUM($CQ584)=0)),SUM($CK584),IF(UPPER($CN584)="MAX",$CL584,IF(UPPER($CN584)="CUSTOM",MIN(MAX(ROUND($CK584+$G584*($CO584),0),$CL584),$CK584),$CK584))))</f>
      </c>
      <c r="CQ584" s="65" t="str">
        <f>ROUND(SUMIFS($CW584:$FS584,$CW$14:$FS$14,"*TA*"),0)</f>
      </c>
      <c r="CR584" s="65" t="str">
        <f>MIN_TA</f>
      </c>
      <c r="CS584" s="65" t="str">
        <f>COUNTIFS($CW$14:$FS$14,"*TA*",$CW584:$FS584,"&gt;0")</f>
      </c>
      <c r="CT584"/>
      <c r="CU584" s="62"/>
      <c r="CV584" s="65" t="str">
        <f>IF(SUM($CQ584)=0,"",IF(OR(SUM($CQ584)=SUM($CR584),AND(SUM($CQ584)=ROUND(SUM($G584)*(1-SUM($I584)),0),SUM($CK584)=0)),SUM($CQ584),IF(UPPER($CT584)="MAX",$CR584,IF(UPPER($CT584)="CUSTOM",MIN(MAX(ROUND($CQ584+$G584*($CU584),0),$CR584),$CQ584),$CQ584))))</f>
      </c>
      <c r="CW584" s="65"/>
      <c r="CX584" s="65"/>
      <c r="CY584" s="65"/>
      <c r="CZ584" s="65"/>
      <c r="DA584" s="65"/>
      <c r="DB584" s="65"/>
      <c r="DC584" s="65"/>
      <c r="DD584" s="65"/>
      <c r="DE584" s="65"/>
      <c r="DF584" s="65"/>
      <c r="DG584" s="65"/>
      <c r="DH584" s="65"/>
      <c r="DI584" s="65"/>
      <c r="DJ584" s="65"/>
      <c r="DK584" s="65"/>
      <c r="DL584" s="65"/>
      <c r="DM584" s="65"/>
      <c r="DN584" s="65"/>
      <c r="DO584" s="65"/>
      <c r="DP584" s="65"/>
      <c r="DQ584" s="65"/>
      <c r="DR584" s="65"/>
      <c r="DS584" s="65"/>
      <c r="DT584" s="65"/>
      <c r="DU584" s="65"/>
      <c r="DV584" s="65"/>
      <c r="DW584" s="65"/>
      <c r="DX584" s="65"/>
      <c r="DY584" s="65"/>
      <c r="DZ584" s="65"/>
      <c r="EA584" s="65"/>
      <c r="EB584" s="65"/>
      <c r="EC584" s="65"/>
      <c r="ED584" s="65"/>
      <c r="EE584" s="65"/>
      <c r="EF584" s="65"/>
      <c r="EG584" s="65"/>
      <c r="EH584" s="65"/>
      <c r="EI584" s="65"/>
      <c r="EJ584" s="65"/>
      <c r="EK584" s="65"/>
      <c r="EL584" s="65"/>
      <c r="EM584" s="65"/>
      <c r="EN584" s="65"/>
      <c r="EO584" s="65"/>
      <c r="EP584" s="65"/>
      <c r="EQ584" s="65"/>
      <c r="ER584" s="65"/>
      <c r="ES584" s="65"/>
      <c r="ET584" s="65"/>
      <c r="EU584" s="65"/>
      <c r="EV584" s="65"/>
      <c r="EW584" s="65"/>
      <c r="EX584" s="65"/>
      <c r="EY584" s="65"/>
      <c r="EZ584" s="65"/>
      <c r="FA584" s="65"/>
      <c r="FB584" s="65"/>
      <c r="FC584" s="65"/>
      <c r="FD584" s="65"/>
      <c r="FE584" s="65"/>
      <c r="FF584" s="65"/>
      <c r="FG584" s="65"/>
      <c r="FH584" s="65"/>
      <c r="FI584" s="65"/>
      <c r="FJ584" s="65"/>
      <c r="FK584" s="65"/>
      <c r="FL584" s="65"/>
      <c r="FM584" s="65"/>
      <c r="FN584" s="65"/>
      <c r="FO584" s="65"/>
      <c r="FP584" s="65"/>
      <c r="FQ584" s="65"/>
      <c r="FR584" s="65"/>
      <c r="FS584" s="65"/>
    </row>
    <row r="585">
      <c r="A585" t="s">
        <v>158</v>
      </c>
      <c r="B585" t="s">
        <v>116</v>
      </c>
      <c r="C585" t="s">
        <v>114</v>
      </c>
      <c r="D585" t="s">
        <v>100</v>
      </c>
      <c r="E585"/>
      <c r="F585" t="str">
        <f>$A585&amp;IF($C585&lt;&gt;"","|"&amp;$C585,"")&amp;IF($D585&lt;&gt;"","|"&amp;$D585,"")&amp;IF($E585&lt;&gt;"","|"&amp;$E585,"")</f>
      </c>
      <c r="G585" s="65" t="n">
        <v>1</v>
      </c>
      <c r="H585" s="65" t="str">
        <f>SUM($CJ585,$CW585)</f>
      </c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5" t="str">
        <f>ROUND(SUM($CP585,$CV585),0)</f>
      </c>
      <c r="CG585" s="65" t="str">
        <f>ROUND(MAX($CP585,$CV585),0)</f>
      </c>
      <c r="CH585"/>
      <c r="CI585" s="62"/>
      <c r="CJ585" s="65" t="str">
        <f>IF(SUM($CF585)=0,"",IF(SUM($CF585)=SUM($CG585),SUM($CF585),IF(UPPER($CH585)="MAX",$CG585,IF(UPPER($CH585)="CUSTOM",MIN(MAX(ROUND($CF585+$G585*($CI585),0),$CG585),$CF585),$CF585))))</f>
      </c>
      <c r="CK585" s="65" t="str">
        <f>ROUND(SUMIFS($CW585:$FS585,$CW$14:$FS$14,"*DSD*"),0)</f>
      </c>
      <c r="CL585" s="65" t="str">
        <f>MIN_DSD</f>
      </c>
      <c r="CM585" s="65" t="str">
        <f>COUNTIFS($CW$14:$FS$14,"*DSD*",$CW585:$FS585,"&gt;0")</f>
      </c>
      <c r="CN585"/>
      <c r="CO585" s="62"/>
      <c r="CP585" s="65" t="str">
        <f>IF(SUM($CK585)=0,"",IF(OR(SUM($CK585)=SUM($CL585),AND(SUM($CK585)=ROUND(SUM($G585)*(1-SUM($I585)),0),SUM($CQ585)=0)),SUM($CK585),IF(UPPER($CN585)="MAX",$CL585,IF(UPPER($CN585)="CUSTOM",MIN(MAX(ROUND($CK585+$G585*($CO585),0),$CL585),$CK585),$CK585))))</f>
      </c>
      <c r="CQ585" s="65" t="str">
        <f>ROUND(SUMIFS($CW585:$FS585,$CW$14:$FS$14,"*TA*"),0)</f>
      </c>
      <c r="CR585" s="65" t="str">
        <f>MIN_TA</f>
      </c>
      <c r="CS585" s="65" t="str">
        <f>COUNTIFS($CW$14:$FS$14,"*TA*",$CW585:$FS585,"&gt;0")</f>
      </c>
      <c r="CT585"/>
      <c r="CU585" s="62"/>
      <c r="CV585" s="65" t="str">
        <f>IF(SUM($CQ585)=0,"",IF(OR(SUM($CQ585)=SUM($CR585),AND(SUM($CQ585)=ROUND(SUM($G585)*(1-SUM($I585)),0),SUM($CK585)=0)),SUM($CQ585),IF(UPPER($CT585)="MAX",$CR585,IF(UPPER($CT585)="CUSTOM",MIN(MAX(ROUND($CQ585+$G585*($CU585),0),$CR585),$CQ585),$CQ585))))</f>
      </c>
      <c r="CW585" s="65"/>
      <c r="CX585" s="65"/>
      <c r="CY585" s="65"/>
      <c r="CZ585" s="65"/>
      <c r="DA585" s="65"/>
      <c r="DB585" s="65"/>
      <c r="DC585" s="65"/>
      <c r="DD585" s="65"/>
      <c r="DE585" s="65"/>
      <c r="DF585" s="65"/>
      <c r="DG585" s="65"/>
      <c r="DH585" s="65"/>
      <c r="DI585" s="65"/>
      <c r="DJ585" s="65"/>
      <c r="DK585" s="65"/>
      <c r="DL585" s="65"/>
      <c r="DM585" s="65"/>
      <c r="DN585" s="65"/>
      <c r="DO585" s="65"/>
      <c r="DP585" s="65"/>
      <c r="DQ585" s="65"/>
      <c r="DR585" s="65"/>
      <c r="DS585" s="65"/>
      <c r="DT585" s="65"/>
      <c r="DU585" s="65"/>
      <c r="DV585" s="65"/>
      <c r="DW585" s="65"/>
      <c r="DX585" s="65"/>
      <c r="DY585" s="65"/>
      <c r="DZ585" s="65"/>
      <c r="EA585" s="65"/>
      <c r="EB585" s="65"/>
      <c r="EC585" s="65"/>
      <c r="ED585" s="65"/>
      <c r="EE585" s="65"/>
      <c r="EF585" s="65"/>
      <c r="EG585" s="65"/>
      <c r="EH585" s="65"/>
      <c r="EI585" s="65"/>
      <c r="EJ585" s="65"/>
      <c r="EK585" s="65"/>
      <c r="EL585" s="65"/>
      <c r="EM585" s="65"/>
      <c r="EN585" s="65"/>
      <c r="EO585" s="65"/>
      <c r="EP585" s="65"/>
      <c r="EQ585" s="65"/>
      <c r="ER585" s="65"/>
      <c r="ES585" s="65"/>
      <c r="ET585" s="65"/>
      <c r="EU585" s="65"/>
      <c r="EV585" s="65"/>
      <c r="EW585" s="65"/>
      <c r="EX585" s="65"/>
      <c r="EY585" s="65"/>
      <c r="EZ585" s="65"/>
      <c r="FA585" s="65"/>
      <c r="FB585" s="65"/>
      <c r="FC585" s="65"/>
      <c r="FD585" s="65"/>
      <c r="FE585" s="65"/>
      <c r="FF585" s="65"/>
      <c r="FG585" s="65"/>
      <c r="FH585" s="65"/>
      <c r="FI585" s="65"/>
      <c r="FJ585" s="65"/>
      <c r="FK585" s="65"/>
      <c r="FL585" s="65"/>
      <c r="FM585" s="65"/>
      <c r="FN585" s="65"/>
      <c r="FO585" s="65"/>
      <c r="FP585" s="65"/>
      <c r="FQ585" s="65"/>
      <c r="FR585" s="65"/>
      <c r="FS585" s="65"/>
    </row>
    <row r="586">
      <c r="A586" t="s">
        <v>158</v>
      </c>
      <c r="B586" t="s">
        <v>118</v>
      </c>
      <c r="C586" t="s">
        <v>103</v>
      </c>
      <c r="D586" t="s">
        <v>99</v>
      </c>
      <c r="E586"/>
      <c r="F586" t="str">
        <f>$A586&amp;IF($C586&lt;&gt;"","|"&amp;$C586,"")&amp;IF($D586&lt;&gt;"","|"&amp;$D586,"")&amp;IF($E586&lt;&gt;"","|"&amp;$E586,"")</f>
      </c>
      <c r="G586" s="65" t="n">
        <v>1</v>
      </c>
      <c r="H586" s="65" t="str">
        <f>SUM($CJ586,$CW586)</f>
      </c>
      <c r="I586" s="62"/>
      <c r="J586" s="62"/>
      <c r="K586" s="62"/>
      <c r="L586" s="62"/>
      <c r="M586" s="62"/>
      <c r="N586" s="62"/>
      <c r="O586" s="62"/>
      <c r="P586" s="62"/>
      <c r="Q586" s="62" t="n">
        <v>0.333333333333333</v>
      </c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 t="n">
        <v>0.666666666666667</v>
      </c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5" t="str">
        <f>ROUND(SUM($CP586,$CV586),0)</f>
      </c>
      <c r="CG586" s="65" t="str">
        <f>ROUND(MAX($CP586,$CV586),0)</f>
      </c>
      <c r="CH586"/>
      <c r="CI586" s="62"/>
      <c r="CJ586" s="65" t="str">
        <f>IF(SUM($CF586)=0,"",IF(SUM($CF586)=SUM($CG586),SUM($CF586),IF(UPPER($CH586)="MAX",$CG586,IF(UPPER($CH586)="CUSTOM",MIN(MAX(ROUND($CF586+$G586*($CI586),0),$CG586),$CF586),$CF586))))</f>
      </c>
      <c r="CK586" s="65" t="str">
        <f>ROUND(SUMIFS($CW586:$FS586,$CW$14:$FS$14,"*DSD*"),0)</f>
      </c>
      <c r="CL586" s="65" t="str">
        <f>MIN_DSD</f>
      </c>
      <c r="CM586" s="65" t="str">
        <f>COUNTIFS($CW$14:$FS$14,"*DSD*",$CW586:$FS586,"&gt;0")</f>
      </c>
      <c r="CN586" t="s">
        <v>54</v>
      </c>
      <c r="CO586" s="62"/>
      <c r="CP586" s="65" t="str">
        <f>IF(SUM($CK586)=0,"",IF(OR(SUM($CK586)=SUM($CL586),AND(SUM($CK586)=ROUND(SUM($G586)*(1-SUM($I586)),0),SUM($CQ586)=0)),SUM($CK586),IF(UPPER($CN586)="MAX",$CL586,IF(UPPER($CN586)="CUSTOM",MIN(MAX(ROUND($CK586+$G586*($CO586),0),$CL586),$CK586),$CK586))))</f>
      </c>
      <c r="CQ586" s="65" t="str">
        <f>ROUND(SUMIFS($CW586:$FS586,$CW$14:$FS$14,"*TA*"),0)</f>
      </c>
      <c r="CR586" s="65" t="str">
        <f>MIN_TA</f>
      </c>
      <c r="CS586" s="65" t="str">
        <f>COUNTIFS($CW$14:$FS$14,"*TA*",$CW586:$FS586,"&gt;0")</f>
      </c>
      <c r="CT586"/>
      <c r="CU586" s="62"/>
      <c r="CV586" s="65" t="str">
        <f>IF(SUM($CQ586)=0,"",IF(OR(SUM($CQ586)=SUM($CR586),AND(SUM($CQ586)=ROUND(SUM($G586)*(1-SUM($I586)),0),SUM($CK586)=0)),SUM($CQ586),IF(UPPER($CT586)="MAX",$CR586,IF(UPPER($CT586)="CUSTOM",MIN(MAX(ROUND($CQ586+$G586*($CU586),0),$CR586),$CQ586),$CQ586))))</f>
      </c>
      <c r="CW586" s="65"/>
      <c r="CX586" s="65"/>
      <c r="CY586" s="65"/>
      <c r="CZ586" s="65"/>
      <c r="DA586" s="65"/>
      <c r="DB586" s="65"/>
      <c r="DC586" s="65"/>
      <c r="DD586" s="65"/>
      <c r="DE586" s="65"/>
      <c r="DF586" s="65"/>
      <c r="DG586" s="65"/>
      <c r="DH586" s="65"/>
      <c r="DI586" s="65"/>
      <c r="DJ586" s="65"/>
      <c r="DK586" s="65"/>
      <c r="DL586" s="65"/>
      <c r="DM586" s="65"/>
      <c r="DN586" s="65"/>
      <c r="DO586" s="65"/>
      <c r="DP586" s="65"/>
      <c r="DQ586" s="65"/>
      <c r="DR586" s="65"/>
      <c r="DS586" s="65"/>
      <c r="DT586" s="65"/>
      <c r="DU586" s="65"/>
      <c r="DV586" s="65"/>
      <c r="DW586" s="65"/>
      <c r="DX586" s="65"/>
      <c r="DY586" s="65"/>
      <c r="DZ586" s="65"/>
      <c r="EA586" s="65"/>
      <c r="EB586" s="65"/>
      <c r="EC586" s="65"/>
      <c r="ED586" s="65"/>
      <c r="EE586" s="65"/>
      <c r="EF586" s="65"/>
      <c r="EG586" s="65"/>
      <c r="EH586" s="65"/>
      <c r="EI586" s="65"/>
      <c r="EJ586" s="65"/>
      <c r="EK586" s="65"/>
      <c r="EL586" s="65"/>
      <c r="EM586" s="65"/>
      <c r="EN586" s="65"/>
      <c r="EO586" s="65"/>
      <c r="EP586" s="65"/>
      <c r="EQ586" s="65"/>
      <c r="ER586" s="65"/>
      <c r="ES586" s="65"/>
      <c r="ET586" s="65"/>
      <c r="EU586" s="65"/>
      <c r="EV586" s="65"/>
      <c r="EW586" s="65"/>
      <c r="EX586" s="65"/>
      <c r="EY586" s="65"/>
      <c r="EZ586" s="65"/>
      <c r="FA586" s="65"/>
      <c r="FB586" s="65"/>
      <c r="FC586" s="65"/>
      <c r="FD586" s="65"/>
      <c r="FE586" s="65"/>
      <c r="FF586" s="65"/>
      <c r="FG586" s="65"/>
      <c r="FH586" s="65"/>
      <c r="FI586" s="65"/>
      <c r="FJ586" s="65"/>
      <c r="FK586" s="65"/>
      <c r="FL586" s="65"/>
      <c r="FM586" s="65"/>
      <c r="FN586" s="65"/>
      <c r="FO586" s="65"/>
      <c r="FP586" s="65"/>
      <c r="FQ586" s="65"/>
      <c r="FR586" s="65"/>
      <c r="FS586" s="65"/>
    </row>
    <row r="587">
      <c r="A587" t="s">
        <v>158</v>
      </c>
      <c r="B587" t="s">
        <v>118</v>
      </c>
      <c r="C587" t="s">
        <v>103</v>
      </c>
      <c r="D587" t="s">
        <v>100</v>
      </c>
      <c r="E587"/>
      <c r="F587" t="str">
        <f>$A587&amp;IF($C587&lt;&gt;"","|"&amp;$C587,"")&amp;IF($D587&lt;&gt;"","|"&amp;$D587,"")&amp;IF($E587&lt;&gt;"","|"&amp;$E587,"")</f>
      </c>
      <c r="G587" s="65" t="n">
        <v>1</v>
      </c>
      <c r="H587" s="65" t="str">
        <f>SUM($CJ587,$CW587)</f>
      </c>
      <c r="I587" s="62"/>
      <c r="J587" s="62"/>
      <c r="K587" s="62"/>
      <c r="L587" s="62"/>
      <c r="M587" s="62"/>
      <c r="N587" s="62"/>
      <c r="O587" s="62"/>
      <c r="P587" s="62"/>
      <c r="Q587" s="62" t="n">
        <v>0.333333333333333</v>
      </c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 t="n">
        <v>0.666666666666667</v>
      </c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5" t="str">
        <f>ROUND(SUM($CP587,$CV587),0)</f>
      </c>
      <c r="CG587" s="65" t="str">
        <f>ROUND(MAX($CP587,$CV587),0)</f>
      </c>
      <c r="CH587"/>
      <c r="CI587" s="62"/>
      <c r="CJ587" s="65" t="str">
        <f>IF(SUM($CF587)=0,"",IF(SUM($CF587)=SUM($CG587),SUM($CF587),IF(UPPER($CH587)="MAX",$CG587,IF(UPPER($CH587)="CUSTOM",MIN(MAX(ROUND($CF587+$G587*($CI587),0),$CG587),$CF587),$CF587))))</f>
      </c>
      <c r="CK587" s="65" t="str">
        <f>ROUND(SUMIFS($CW587:$FS587,$CW$14:$FS$14,"*DSD*"),0)</f>
      </c>
      <c r="CL587" s="65" t="str">
        <f>MIN_DSD</f>
      </c>
      <c r="CM587" s="65" t="str">
        <f>COUNTIFS($CW$14:$FS$14,"*DSD*",$CW587:$FS587,"&gt;0")</f>
      </c>
      <c r="CN587" t="s">
        <v>54</v>
      </c>
      <c r="CO587" s="62"/>
      <c r="CP587" s="65" t="str">
        <f>IF(SUM($CK587)=0,"",IF(OR(SUM($CK587)=SUM($CL587),AND(SUM($CK587)=ROUND(SUM($G587)*(1-SUM($I587)),0),SUM($CQ587)=0)),SUM($CK587),IF(UPPER($CN587)="MAX",$CL587,IF(UPPER($CN587)="CUSTOM",MIN(MAX(ROUND($CK587+$G587*($CO587),0),$CL587),$CK587),$CK587))))</f>
      </c>
      <c r="CQ587" s="65" t="str">
        <f>ROUND(SUMIFS($CW587:$FS587,$CW$14:$FS$14,"*TA*"),0)</f>
      </c>
      <c r="CR587" s="65" t="str">
        <f>MIN_TA</f>
      </c>
      <c r="CS587" s="65" t="str">
        <f>COUNTIFS($CW$14:$FS$14,"*TA*",$CW587:$FS587,"&gt;0")</f>
      </c>
      <c r="CT587"/>
      <c r="CU587" s="62"/>
      <c r="CV587" s="65" t="str">
        <f>IF(SUM($CQ587)=0,"",IF(OR(SUM($CQ587)=SUM($CR587),AND(SUM($CQ587)=ROUND(SUM($G587)*(1-SUM($I587)),0),SUM($CK587)=0)),SUM($CQ587),IF(UPPER($CT587)="MAX",$CR587,IF(UPPER($CT587)="CUSTOM",MIN(MAX(ROUND($CQ587+$G587*($CU587),0),$CR587),$CQ587),$CQ587))))</f>
      </c>
      <c r="CW587" s="65"/>
      <c r="CX587" s="65"/>
      <c r="CY587" s="65"/>
      <c r="CZ587" s="65"/>
      <c r="DA587" s="65"/>
      <c r="DB587" s="65"/>
      <c r="DC587" s="65"/>
      <c r="DD587" s="65"/>
      <c r="DE587" s="65"/>
      <c r="DF587" s="65"/>
      <c r="DG587" s="65"/>
      <c r="DH587" s="65"/>
      <c r="DI587" s="65"/>
      <c r="DJ587" s="65"/>
      <c r="DK587" s="65"/>
      <c r="DL587" s="65"/>
      <c r="DM587" s="65"/>
      <c r="DN587" s="65"/>
      <c r="DO587" s="65"/>
      <c r="DP587" s="65"/>
      <c r="DQ587" s="65"/>
      <c r="DR587" s="65"/>
      <c r="DS587" s="65"/>
      <c r="DT587" s="65"/>
      <c r="DU587" s="65"/>
      <c r="DV587" s="65"/>
      <c r="DW587" s="65"/>
      <c r="DX587" s="65"/>
      <c r="DY587" s="65"/>
      <c r="DZ587" s="65"/>
      <c r="EA587" s="65"/>
      <c r="EB587" s="65"/>
      <c r="EC587" s="65"/>
      <c r="ED587" s="65"/>
      <c r="EE587" s="65"/>
      <c r="EF587" s="65"/>
      <c r="EG587" s="65"/>
      <c r="EH587" s="65"/>
      <c r="EI587" s="65"/>
      <c r="EJ587" s="65"/>
      <c r="EK587" s="65"/>
      <c r="EL587" s="65"/>
      <c r="EM587" s="65"/>
      <c r="EN587" s="65"/>
      <c r="EO587" s="65"/>
      <c r="EP587" s="65"/>
      <c r="EQ587" s="65"/>
      <c r="ER587" s="65"/>
      <c r="ES587" s="65"/>
      <c r="ET587" s="65"/>
      <c r="EU587" s="65"/>
      <c r="EV587" s="65"/>
      <c r="EW587" s="65"/>
      <c r="EX587" s="65"/>
      <c r="EY587" s="65"/>
      <c r="EZ587" s="65"/>
      <c r="FA587" s="65"/>
      <c r="FB587" s="65"/>
      <c r="FC587" s="65"/>
      <c r="FD587" s="65"/>
      <c r="FE587" s="65"/>
      <c r="FF587" s="65"/>
      <c r="FG587" s="65"/>
      <c r="FH587" s="65"/>
      <c r="FI587" s="65"/>
      <c r="FJ587" s="65"/>
      <c r="FK587" s="65"/>
      <c r="FL587" s="65"/>
      <c r="FM587" s="65"/>
      <c r="FN587" s="65"/>
      <c r="FO587" s="65"/>
      <c r="FP587" s="65"/>
      <c r="FQ587" s="65"/>
      <c r="FR587" s="65"/>
      <c r="FS587" s="65"/>
    </row>
    <row r="588">
      <c r="A588" t="s">
        <v>158</v>
      </c>
      <c r="B588" t="s">
        <v>119</v>
      </c>
      <c r="C588" t="s">
        <v>103</v>
      </c>
      <c r="D588" t="s">
        <v>99</v>
      </c>
      <c r="E588"/>
      <c r="F588" t="str">
        <f>$A588&amp;IF($C588&lt;&gt;"","|"&amp;$C588,"")&amp;IF($D588&lt;&gt;"","|"&amp;$D588,"")&amp;IF($E588&lt;&gt;"","|"&amp;$E588,"")</f>
      </c>
      <c r="G588" s="65" t="n">
        <v>1</v>
      </c>
      <c r="H588" s="65" t="str">
        <f>SUM($CJ588,$CW588)</f>
      </c>
      <c r="I588" s="62"/>
      <c r="J588" s="62"/>
      <c r="K588" s="62"/>
      <c r="L588" s="62"/>
      <c r="M588" s="62"/>
      <c r="N588" s="62"/>
      <c r="O588" s="62"/>
      <c r="P588" s="62"/>
      <c r="Q588" s="62" t="n">
        <v>0.5</v>
      </c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 t="n">
        <v>0.5</v>
      </c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5" t="str">
        <f>ROUND(SUM($CP588,$CV588),0)</f>
      </c>
      <c r="CG588" s="65" t="str">
        <f>ROUND(MAX($CP588,$CV588),0)</f>
      </c>
      <c r="CH588"/>
      <c r="CI588" s="62"/>
      <c r="CJ588" s="65" t="str">
        <f>IF(SUM($CF588)=0,"",IF(SUM($CF588)=SUM($CG588),SUM($CF588),IF(UPPER($CH588)="MAX",$CG588,IF(UPPER($CH588)="CUSTOM",MIN(MAX(ROUND($CF588+$G588*($CI588),0),$CG588),$CF588),$CF588))))</f>
      </c>
      <c r="CK588" s="65" t="str">
        <f>ROUND(SUMIFS($CW588:$FS588,$CW$14:$FS$14,"*DSD*"),0)</f>
      </c>
      <c r="CL588" s="65" t="str">
        <f>MIN_DSD</f>
      </c>
      <c r="CM588" s="65" t="str">
        <f>COUNTIFS($CW$14:$FS$14,"*DSD*",$CW588:$FS588,"&gt;0")</f>
      </c>
      <c r="CN588" t="s">
        <v>54</v>
      </c>
      <c r="CO588" s="62"/>
      <c r="CP588" s="65" t="str">
        <f>IF(SUM($CK588)=0,"",IF(OR(SUM($CK588)=SUM($CL588),AND(SUM($CK588)=ROUND(SUM($G588)*(1-SUM($I588)),0),SUM($CQ588)=0)),SUM($CK588),IF(UPPER($CN588)="MAX",$CL588,IF(UPPER($CN588)="CUSTOM",MIN(MAX(ROUND($CK588+$G588*($CO588),0),$CL588),$CK588),$CK588))))</f>
      </c>
      <c r="CQ588" s="65" t="str">
        <f>ROUND(SUMIFS($CW588:$FS588,$CW$14:$FS$14,"*TA*"),0)</f>
      </c>
      <c r="CR588" s="65" t="str">
        <f>MIN_TA</f>
      </c>
      <c r="CS588" s="65" t="str">
        <f>COUNTIFS($CW$14:$FS$14,"*TA*",$CW588:$FS588,"&gt;0")</f>
      </c>
      <c r="CT588"/>
      <c r="CU588" s="62"/>
      <c r="CV588" s="65" t="str">
        <f>IF(SUM($CQ588)=0,"",IF(OR(SUM($CQ588)=SUM($CR588),AND(SUM($CQ588)=ROUND(SUM($G588)*(1-SUM($I588)),0),SUM($CK588)=0)),SUM($CQ588),IF(UPPER($CT588)="MAX",$CR588,IF(UPPER($CT588)="CUSTOM",MIN(MAX(ROUND($CQ588+$G588*($CU588),0),$CR588),$CQ588),$CQ588))))</f>
      </c>
      <c r="CW588" s="65"/>
      <c r="CX588" s="65"/>
      <c r="CY588" s="65"/>
      <c r="CZ588" s="65"/>
      <c r="DA588" s="65"/>
      <c r="DB588" s="65"/>
      <c r="DC588" s="65"/>
      <c r="DD588" s="65"/>
      <c r="DE588" s="65"/>
      <c r="DF588" s="65"/>
      <c r="DG588" s="65"/>
      <c r="DH588" s="65"/>
      <c r="DI588" s="65"/>
      <c r="DJ588" s="65"/>
      <c r="DK588" s="65"/>
      <c r="DL588" s="65"/>
      <c r="DM588" s="65"/>
      <c r="DN588" s="65"/>
      <c r="DO588" s="65"/>
      <c r="DP588" s="65"/>
      <c r="DQ588" s="65"/>
      <c r="DR588" s="65"/>
      <c r="DS588" s="65"/>
      <c r="DT588" s="65"/>
      <c r="DU588" s="65"/>
      <c r="DV588" s="65"/>
      <c r="DW588" s="65"/>
      <c r="DX588" s="65"/>
      <c r="DY588" s="65"/>
      <c r="DZ588" s="65"/>
      <c r="EA588" s="65"/>
      <c r="EB588" s="65"/>
      <c r="EC588" s="65"/>
      <c r="ED588" s="65"/>
      <c r="EE588" s="65"/>
      <c r="EF588" s="65"/>
      <c r="EG588" s="65"/>
      <c r="EH588" s="65"/>
      <c r="EI588" s="65"/>
      <c r="EJ588" s="65"/>
      <c r="EK588" s="65"/>
      <c r="EL588" s="65"/>
      <c r="EM588" s="65"/>
      <c r="EN588" s="65"/>
      <c r="EO588" s="65"/>
      <c r="EP588" s="65"/>
      <c r="EQ588" s="65"/>
      <c r="ER588" s="65"/>
      <c r="ES588" s="65"/>
      <c r="ET588" s="65"/>
      <c r="EU588" s="65"/>
      <c r="EV588" s="65"/>
      <c r="EW588" s="65"/>
      <c r="EX588" s="65"/>
      <c r="EY588" s="65"/>
      <c r="EZ588" s="65"/>
      <c r="FA588" s="65"/>
      <c r="FB588" s="65"/>
      <c r="FC588" s="65"/>
      <c r="FD588" s="65"/>
      <c r="FE588" s="65"/>
      <c r="FF588" s="65"/>
      <c r="FG588" s="65"/>
      <c r="FH588" s="65"/>
      <c r="FI588" s="65"/>
      <c r="FJ588" s="65"/>
      <c r="FK588" s="65"/>
      <c r="FL588" s="65"/>
      <c r="FM588" s="65"/>
      <c r="FN588" s="65"/>
      <c r="FO588" s="65"/>
      <c r="FP588" s="65"/>
      <c r="FQ588" s="65"/>
      <c r="FR588" s="65"/>
      <c r="FS588" s="65"/>
    </row>
    <row r="589">
      <c r="A589" t="s">
        <v>158</v>
      </c>
      <c r="B589" t="s">
        <v>119</v>
      </c>
      <c r="C589" t="s">
        <v>103</v>
      </c>
      <c r="D589" t="s">
        <v>100</v>
      </c>
      <c r="E589"/>
      <c r="F589" t="str">
        <f>$A589&amp;IF($C589&lt;&gt;"","|"&amp;$C589,"")&amp;IF($D589&lt;&gt;"","|"&amp;$D589,"")&amp;IF($E589&lt;&gt;"","|"&amp;$E589,"")</f>
      </c>
      <c r="G589" s="65" t="n">
        <v>1</v>
      </c>
      <c r="H589" s="65" t="str">
        <f>SUM($CJ589,$CW589)</f>
      </c>
      <c r="I589" s="62"/>
      <c r="J589" s="62"/>
      <c r="K589" s="62"/>
      <c r="L589" s="62"/>
      <c r="M589" s="62"/>
      <c r="N589" s="62"/>
      <c r="O589" s="62"/>
      <c r="P589" s="62"/>
      <c r="Q589" s="62" t="n">
        <v>0.5</v>
      </c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 t="n">
        <v>0.5</v>
      </c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5" t="str">
        <f>ROUND(SUM($CP589,$CV589),0)</f>
      </c>
      <c r="CG589" s="65" t="str">
        <f>ROUND(MAX($CP589,$CV589),0)</f>
      </c>
      <c r="CH589"/>
      <c r="CI589" s="62"/>
      <c r="CJ589" s="65" t="str">
        <f>IF(SUM($CF589)=0,"",IF(SUM($CF589)=SUM($CG589),SUM($CF589),IF(UPPER($CH589)="MAX",$CG589,IF(UPPER($CH589)="CUSTOM",MIN(MAX(ROUND($CF589+$G589*($CI589),0),$CG589),$CF589),$CF589))))</f>
      </c>
      <c r="CK589" s="65" t="str">
        <f>ROUND(SUMIFS($CW589:$FS589,$CW$14:$FS$14,"*DSD*"),0)</f>
      </c>
      <c r="CL589" s="65" t="str">
        <f>MIN_DSD</f>
      </c>
      <c r="CM589" s="65" t="str">
        <f>COUNTIFS($CW$14:$FS$14,"*DSD*",$CW589:$FS589,"&gt;0")</f>
      </c>
      <c r="CN589" t="s">
        <v>54</v>
      </c>
      <c r="CO589" s="62"/>
      <c r="CP589" s="65" t="str">
        <f>IF(SUM($CK589)=0,"",IF(OR(SUM($CK589)=SUM($CL589),AND(SUM($CK589)=ROUND(SUM($G589)*(1-SUM($I589)),0),SUM($CQ589)=0)),SUM($CK589),IF(UPPER($CN589)="MAX",$CL589,IF(UPPER($CN589)="CUSTOM",MIN(MAX(ROUND($CK589+$G589*($CO589),0),$CL589),$CK589),$CK589))))</f>
      </c>
      <c r="CQ589" s="65" t="str">
        <f>ROUND(SUMIFS($CW589:$FS589,$CW$14:$FS$14,"*TA*"),0)</f>
      </c>
      <c r="CR589" s="65" t="str">
        <f>MIN_TA</f>
      </c>
      <c r="CS589" s="65" t="str">
        <f>COUNTIFS($CW$14:$FS$14,"*TA*",$CW589:$FS589,"&gt;0")</f>
      </c>
      <c r="CT589"/>
      <c r="CU589" s="62"/>
      <c r="CV589" s="65" t="str">
        <f>IF(SUM($CQ589)=0,"",IF(OR(SUM($CQ589)=SUM($CR589),AND(SUM($CQ589)=ROUND(SUM($G589)*(1-SUM($I589)),0),SUM($CK589)=0)),SUM($CQ589),IF(UPPER($CT589)="MAX",$CR589,IF(UPPER($CT589)="CUSTOM",MIN(MAX(ROUND($CQ589+$G589*($CU589),0),$CR589),$CQ589),$CQ589))))</f>
      </c>
      <c r="CW589" s="65"/>
      <c r="CX589" s="65"/>
      <c r="CY589" s="65"/>
      <c r="CZ589" s="65"/>
      <c r="DA589" s="65"/>
      <c r="DB589" s="65"/>
      <c r="DC589" s="65"/>
      <c r="DD589" s="65"/>
      <c r="DE589" s="65"/>
      <c r="DF589" s="65"/>
      <c r="DG589" s="65"/>
      <c r="DH589" s="65"/>
      <c r="DI589" s="65"/>
      <c r="DJ589" s="65"/>
      <c r="DK589" s="65"/>
      <c r="DL589" s="65"/>
      <c r="DM589" s="65"/>
      <c r="DN589" s="65"/>
      <c r="DO589" s="65"/>
      <c r="DP589" s="65"/>
      <c r="DQ589" s="65"/>
      <c r="DR589" s="65"/>
      <c r="DS589" s="65"/>
      <c r="DT589" s="65"/>
      <c r="DU589" s="65"/>
      <c r="DV589" s="65"/>
      <c r="DW589" s="65"/>
      <c r="DX589" s="65"/>
      <c r="DY589" s="65"/>
      <c r="DZ589" s="65"/>
      <c r="EA589" s="65"/>
      <c r="EB589" s="65"/>
      <c r="EC589" s="65"/>
      <c r="ED589" s="65"/>
      <c r="EE589" s="65"/>
      <c r="EF589" s="65"/>
      <c r="EG589" s="65"/>
      <c r="EH589" s="65"/>
      <c r="EI589" s="65"/>
      <c r="EJ589" s="65"/>
      <c r="EK589" s="65"/>
      <c r="EL589" s="65"/>
      <c r="EM589" s="65"/>
      <c r="EN589" s="65"/>
      <c r="EO589" s="65"/>
      <c r="EP589" s="65"/>
      <c r="EQ589" s="65"/>
      <c r="ER589" s="65"/>
      <c r="ES589" s="65"/>
      <c r="ET589" s="65"/>
      <c r="EU589" s="65"/>
      <c r="EV589" s="65"/>
      <c r="EW589" s="65"/>
      <c r="EX589" s="65"/>
      <c r="EY589" s="65"/>
      <c r="EZ589" s="65"/>
      <c r="FA589" s="65"/>
      <c r="FB589" s="65"/>
      <c r="FC589" s="65"/>
      <c r="FD589" s="65"/>
      <c r="FE589" s="65"/>
      <c r="FF589" s="65"/>
      <c r="FG589" s="65"/>
      <c r="FH589" s="65"/>
      <c r="FI589" s="65"/>
      <c r="FJ589" s="65"/>
      <c r="FK589" s="65"/>
      <c r="FL589" s="65"/>
      <c r="FM589" s="65"/>
      <c r="FN589" s="65"/>
      <c r="FO589" s="65"/>
      <c r="FP589" s="65"/>
      <c r="FQ589" s="65"/>
      <c r="FR589" s="65"/>
      <c r="FS589" s="65"/>
    </row>
    <row r="590">
      <c r="A590" t="s">
        <v>158</v>
      </c>
      <c r="B590" t="s">
        <v>127</v>
      </c>
      <c r="C590" t="s">
        <v>103</v>
      </c>
      <c r="D590" t="s">
        <v>99</v>
      </c>
      <c r="E590"/>
      <c r="F590" t="str">
        <f>$A590&amp;IF($C590&lt;&gt;"","|"&amp;$C590,"")&amp;IF($D590&lt;&gt;"","|"&amp;$D590,"")&amp;IF($E590&lt;&gt;"","|"&amp;$E590,"")</f>
      </c>
      <c r="G590" s="65" t="n">
        <v>20</v>
      </c>
      <c r="H590" s="65" t="str">
        <f>SUM($CJ590,$CW590)</f>
      </c>
      <c r="I590" s="62"/>
      <c r="J590" s="62"/>
      <c r="K590" s="62"/>
      <c r="L590" s="62"/>
      <c r="M590" s="62"/>
      <c r="N590" s="62"/>
      <c r="O590" s="62"/>
      <c r="P590" s="62"/>
      <c r="Q590" s="62" t="n">
        <v>0.758620689655172</v>
      </c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 t="n">
        <v>0.0517241379310345</v>
      </c>
      <c r="AD590" s="62"/>
      <c r="AE590" s="62"/>
      <c r="AF590" s="62"/>
      <c r="AG590" s="62" t="n">
        <v>0.948275862068966</v>
      </c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5" t="str">
        <f>ROUND(SUM($CP590,$CV590),0)</f>
      </c>
      <c r="CG590" s="65" t="str">
        <f>ROUND(MAX($CP590,$CV590),0)</f>
      </c>
      <c r="CH590" t="s">
        <v>56</v>
      </c>
      <c r="CI590" s="62"/>
      <c r="CJ590" s="65" t="str">
        <f>IF(SUM($CF590)=0,"",IF(SUM($CF590)=SUM($CG590),SUM($CF590),IF(UPPER($CH590)="MAX",$CG590,IF(UPPER($CH590)="CUSTOM",MIN(MAX(ROUND($CF590+$G590*($CI590),0),$CG590),$CF590),$CF590))))</f>
      </c>
      <c r="CK590" s="65" t="str">
        <f>ROUND(SUMIFS($CW590:$FS590,$CW$14:$FS$14,"*DSD*"),0)</f>
      </c>
      <c r="CL590" s="65" t="str">
        <f>MIN_DSD</f>
      </c>
      <c r="CM590" s="65" t="str">
        <f>COUNTIFS($CW$14:$FS$14,"*DSD*",$CW590:$FS590,"&gt;0")</f>
      </c>
      <c r="CN590" t="s">
        <v>55</v>
      </c>
      <c r="CO590" s="62" t="n">
        <v>-0.758620689655172</v>
      </c>
      <c r="CP590" s="65" t="str">
        <f>IF(SUM($CK590)=0,"",IF(OR(SUM($CK590)=SUM($CL590),AND(SUM($CK590)=ROUND(SUM($G590)*(1-SUM($I590)),0),SUM($CQ590)=0)),SUM($CK590),IF(UPPER($CN590)="MAX",$CL590,IF(UPPER($CN590)="CUSTOM",MIN(MAX(ROUND($CK590+$G590*($CO590),0),$CL590),$CK590),$CK590))))</f>
      </c>
      <c r="CQ590" s="65" t="str">
        <f>ROUND(SUMIFS($CW590:$FS590,$CW$14:$FS$14,"*TA*"),0)</f>
      </c>
      <c r="CR590" s="65" t="str">
        <f>MIN_TA</f>
      </c>
      <c r="CS590" s="65" t="str">
        <f>COUNTIFS($CW$14:$FS$14,"*TA*",$CW590:$FS590,"&gt;0")</f>
      </c>
      <c r="CT590"/>
      <c r="CU590" s="62"/>
      <c r="CV590" s="65" t="str">
        <f>IF(SUM($CQ590)=0,"",IF(OR(SUM($CQ590)=SUM($CR590),AND(SUM($CQ590)=ROUND(SUM($G590)*(1-SUM($I590)),0),SUM($CK590)=0)),SUM($CQ590),IF(UPPER($CT590)="MAX",$CR590,IF(UPPER($CT590)="CUSTOM",MIN(MAX(ROUND($CQ590+$G590*($CU590),0),$CR590),$CQ590),$CQ590))))</f>
      </c>
      <c r="CW590" s="65"/>
      <c r="CX590" s="65"/>
      <c r="CY590" s="65"/>
      <c r="CZ590" s="65"/>
      <c r="DA590" s="65"/>
      <c r="DB590" s="65"/>
      <c r="DC590" s="65"/>
      <c r="DD590" s="65"/>
      <c r="DE590" s="65"/>
      <c r="DF590" s="65"/>
      <c r="DG590" s="65"/>
      <c r="DH590" s="65"/>
      <c r="DI590" s="65"/>
      <c r="DJ590" s="65"/>
      <c r="DK590" s="65"/>
      <c r="DL590" s="65"/>
      <c r="DM590" s="65"/>
      <c r="DN590" s="65"/>
      <c r="DO590" s="65"/>
      <c r="DP590" s="65"/>
      <c r="DQ590" s="65"/>
      <c r="DR590" s="65"/>
      <c r="DS590" s="65"/>
      <c r="DT590" s="65"/>
      <c r="DU590" s="65"/>
      <c r="DV590" s="65"/>
      <c r="DW590" s="65"/>
      <c r="DX590" s="65"/>
      <c r="DY590" s="65"/>
      <c r="DZ590" s="65"/>
      <c r="EA590" s="65"/>
      <c r="EB590" s="65"/>
      <c r="EC590" s="65"/>
      <c r="ED590" s="65"/>
      <c r="EE590" s="65"/>
      <c r="EF590" s="65"/>
      <c r="EG590" s="65"/>
      <c r="EH590" s="65"/>
      <c r="EI590" s="65"/>
      <c r="EJ590" s="65"/>
      <c r="EK590" s="65"/>
      <c r="EL590" s="65"/>
      <c r="EM590" s="65"/>
      <c r="EN590" s="65"/>
      <c r="EO590" s="65"/>
      <c r="EP590" s="65"/>
      <c r="EQ590" s="65"/>
      <c r="ER590" s="65"/>
      <c r="ES590" s="65"/>
      <c r="ET590" s="65"/>
      <c r="EU590" s="65"/>
      <c r="EV590" s="65"/>
      <c r="EW590" s="65"/>
      <c r="EX590" s="65"/>
      <c r="EY590" s="65"/>
      <c r="EZ590" s="65"/>
      <c r="FA590" s="65"/>
      <c r="FB590" s="65"/>
      <c r="FC590" s="65"/>
      <c r="FD590" s="65"/>
      <c r="FE590" s="65"/>
      <c r="FF590" s="65"/>
      <c r="FG590" s="65"/>
      <c r="FH590" s="65"/>
      <c r="FI590" s="65"/>
      <c r="FJ590" s="65"/>
      <c r="FK590" s="65"/>
      <c r="FL590" s="65"/>
      <c r="FM590" s="65"/>
      <c r="FN590" s="65"/>
      <c r="FO590" s="65"/>
      <c r="FP590" s="65"/>
      <c r="FQ590" s="65"/>
      <c r="FR590" s="65"/>
      <c r="FS590" s="65"/>
    </row>
    <row r="591">
      <c r="A591" t="s">
        <v>158</v>
      </c>
      <c r="B591" t="s">
        <v>127</v>
      </c>
      <c r="C591" t="s">
        <v>103</v>
      </c>
      <c r="D591" t="s">
        <v>100</v>
      </c>
      <c r="E591"/>
      <c r="F591" t="str">
        <f>$A591&amp;IF($C591&lt;&gt;"","|"&amp;$C591,"")&amp;IF($D591&lt;&gt;"","|"&amp;$D591,"")&amp;IF($E591&lt;&gt;"","|"&amp;$E591,"")</f>
      </c>
      <c r="G591" s="65" t="n">
        <v>26</v>
      </c>
      <c r="H591" s="65" t="str">
        <f>SUM($CJ591,$CW591)</f>
      </c>
      <c r="I591" s="62"/>
      <c r="J591" s="62"/>
      <c r="K591" s="62"/>
      <c r="L591" s="62"/>
      <c r="M591" s="62"/>
      <c r="N591" s="62"/>
      <c r="O591" s="62"/>
      <c r="P591" s="62"/>
      <c r="Q591" s="62" t="n">
        <v>0.759656652360515</v>
      </c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 t="n">
        <v>0.0515021459227468</v>
      </c>
      <c r="AD591" s="62"/>
      <c r="AE591" s="62"/>
      <c r="AF591" s="62"/>
      <c r="AG591" s="62" t="n">
        <v>0.948497854077253</v>
      </c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5" t="str">
        <f>ROUND(SUM($CP591,$CV591),0)</f>
      </c>
      <c r="CG591" s="65" t="str">
        <f>ROUND(MAX($CP591,$CV591),0)</f>
      </c>
      <c r="CH591" t="s">
        <v>56</v>
      </c>
      <c r="CI591" s="62"/>
      <c r="CJ591" s="65" t="str">
        <f>IF(SUM($CF591)=0,"",IF(SUM($CF591)=SUM($CG591),SUM($CF591),IF(UPPER($CH591)="MAX",$CG591,IF(UPPER($CH591)="CUSTOM",MIN(MAX(ROUND($CF591+$G591*($CI591),0),$CG591),$CF591),$CF591))))</f>
      </c>
      <c r="CK591" s="65" t="str">
        <f>ROUND(SUMIFS($CW591:$FS591,$CW$14:$FS$14,"*DSD*"),0)</f>
      </c>
      <c r="CL591" s="65" t="str">
        <f>MIN_DSD</f>
      </c>
      <c r="CM591" s="65" t="str">
        <f>COUNTIFS($CW$14:$FS$14,"*DSD*",$CW591:$FS591,"&gt;0")</f>
      </c>
      <c r="CN591" t="s">
        <v>56</v>
      </c>
      <c r="CO591" s="62" t="n">
        <v>-0.759656652360515</v>
      </c>
      <c r="CP591" s="65" t="str">
        <f>IF(SUM($CK591)=0,"",IF(OR(SUM($CK591)=SUM($CL591),AND(SUM($CK591)=ROUND(SUM($G591)*(1-SUM($I591)),0),SUM($CQ591)=0)),SUM($CK591),IF(UPPER($CN591)="MAX",$CL591,IF(UPPER($CN591)="CUSTOM",MIN(MAX(ROUND($CK591+$G591*($CO591),0),$CL591),$CK591),$CK591))))</f>
      </c>
      <c r="CQ591" s="65" t="str">
        <f>ROUND(SUMIFS($CW591:$FS591,$CW$14:$FS$14,"*TA*"),0)</f>
      </c>
      <c r="CR591" s="65" t="str">
        <f>MIN_TA</f>
      </c>
      <c r="CS591" s="65" t="str">
        <f>COUNTIFS($CW$14:$FS$14,"*TA*",$CW591:$FS591,"&gt;0")</f>
      </c>
      <c r="CT591"/>
      <c r="CU591" s="62"/>
      <c r="CV591" s="65" t="str">
        <f>IF(SUM($CQ591)=0,"",IF(OR(SUM($CQ591)=SUM($CR591),AND(SUM($CQ591)=ROUND(SUM($G591)*(1-SUM($I591)),0),SUM($CK591)=0)),SUM($CQ591),IF(UPPER($CT591)="MAX",$CR591,IF(UPPER($CT591)="CUSTOM",MIN(MAX(ROUND($CQ591+$G591*($CU591),0),$CR591),$CQ591),$CQ591))))</f>
      </c>
      <c r="CW591" s="65"/>
      <c r="CX591" s="65"/>
      <c r="CY591" s="65"/>
      <c r="CZ591" s="65"/>
      <c r="DA591" s="65"/>
      <c r="DB591" s="65"/>
      <c r="DC591" s="65"/>
      <c r="DD591" s="65"/>
      <c r="DE591" s="65"/>
      <c r="DF591" s="65"/>
      <c r="DG591" s="65"/>
      <c r="DH591" s="65"/>
      <c r="DI591" s="65"/>
      <c r="DJ591" s="65"/>
      <c r="DK591" s="65"/>
      <c r="DL591" s="65"/>
      <c r="DM591" s="65"/>
      <c r="DN591" s="65"/>
      <c r="DO591" s="65"/>
      <c r="DP591" s="65"/>
      <c r="DQ591" s="65"/>
      <c r="DR591" s="65"/>
      <c r="DS591" s="65"/>
      <c r="DT591" s="65"/>
      <c r="DU591" s="65"/>
      <c r="DV591" s="65"/>
      <c r="DW591" s="65"/>
      <c r="DX591" s="65"/>
      <c r="DY591" s="65"/>
      <c r="DZ591" s="65"/>
      <c r="EA591" s="65"/>
      <c r="EB591" s="65"/>
      <c r="EC591" s="65"/>
      <c r="ED591" s="65"/>
      <c r="EE591" s="65"/>
      <c r="EF591" s="65"/>
      <c r="EG591" s="65"/>
      <c r="EH591" s="65"/>
      <c r="EI591" s="65"/>
      <c r="EJ591" s="65"/>
      <c r="EK591" s="65"/>
      <c r="EL591" s="65"/>
      <c r="EM591" s="65"/>
      <c r="EN591" s="65"/>
      <c r="EO591" s="65"/>
      <c r="EP591" s="65"/>
      <c r="EQ591" s="65"/>
      <c r="ER591" s="65"/>
      <c r="ES591" s="65"/>
      <c r="ET591" s="65"/>
      <c r="EU591" s="65"/>
      <c r="EV591" s="65"/>
      <c r="EW591" s="65"/>
      <c r="EX591" s="65"/>
      <c r="EY591" s="65"/>
      <c r="EZ591" s="65"/>
      <c r="FA591" s="65"/>
      <c r="FB591" s="65"/>
      <c r="FC591" s="65"/>
      <c r="FD591" s="65"/>
      <c r="FE591" s="65"/>
      <c r="FF591" s="65"/>
      <c r="FG591" s="65"/>
      <c r="FH591" s="65"/>
      <c r="FI591" s="65"/>
      <c r="FJ591" s="65"/>
      <c r="FK591" s="65"/>
      <c r="FL591" s="65"/>
      <c r="FM591" s="65"/>
      <c r="FN591" s="65"/>
      <c r="FO591" s="65"/>
      <c r="FP591" s="65"/>
      <c r="FQ591" s="65"/>
      <c r="FR591" s="65"/>
      <c r="FS591" s="65"/>
    </row>
    <row r="592">
      <c r="A592" t="s">
        <v>158</v>
      </c>
      <c r="B592" t="s">
        <v>129</v>
      </c>
      <c r="C592" t="s">
        <v>103</v>
      </c>
      <c r="D592" t="s">
        <v>99</v>
      </c>
      <c r="E592"/>
      <c r="F592" t="str">
        <f>$A592&amp;IF($C592&lt;&gt;"","|"&amp;$C592,"")&amp;IF($D592&lt;&gt;"","|"&amp;$D592,"")&amp;IF($E592&lt;&gt;"","|"&amp;$E592,"")</f>
      </c>
      <c r="G592" s="65" t="n">
        <v>19</v>
      </c>
      <c r="H592" s="65" t="str">
        <f>SUM($CJ592,$CW592)</f>
      </c>
      <c r="I592" s="62"/>
      <c r="J592" s="62"/>
      <c r="K592" s="62"/>
      <c r="L592" s="62"/>
      <c r="M592" s="62"/>
      <c r="N592" s="62"/>
      <c r="O592" s="62"/>
      <c r="P592" s="62"/>
      <c r="Q592" s="62" t="n">
        <v>0.760180995475113</v>
      </c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 t="n">
        <v>0.0497737556561086</v>
      </c>
      <c r="AD592" s="62"/>
      <c r="AE592" s="62"/>
      <c r="AF592" s="62"/>
      <c r="AG592" s="62" t="n">
        <v>0.950226244343891</v>
      </c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5" t="str">
        <f>ROUND(SUM($CP592,$CV592),0)</f>
      </c>
      <c r="CG592" s="65" t="str">
        <f>ROUND(MAX($CP592,$CV592),0)</f>
      </c>
      <c r="CH592" t="s">
        <v>56</v>
      </c>
      <c r="CI592" s="62"/>
      <c r="CJ592" s="65" t="str">
        <f>IF(SUM($CF592)=0,"",IF(SUM($CF592)=SUM($CG592),SUM($CF592),IF(UPPER($CH592)="MAX",$CG592,IF(UPPER($CH592)="CUSTOM",MIN(MAX(ROUND($CF592+$G592*($CI592),0),$CG592),$CF592),$CF592))))</f>
      </c>
      <c r="CK592" s="65" t="str">
        <f>ROUND(SUMIFS($CW592:$FS592,$CW$14:$FS$14,"*DSD*"),0)</f>
      </c>
      <c r="CL592" s="65" t="str">
        <f>MIN_DSD</f>
      </c>
      <c r="CM592" s="65" t="str">
        <f>COUNTIFS($CW$14:$FS$14,"*DSD*",$CW592:$FS592,"&gt;0")</f>
      </c>
      <c r="CN592" t="s">
        <v>55</v>
      </c>
      <c r="CO592" s="62" t="n">
        <v>-0.760180995475113</v>
      </c>
      <c r="CP592" s="65" t="str">
        <f>IF(SUM($CK592)=0,"",IF(OR(SUM($CK592)=SUM($CL592),AND(SUM($CK592)=ROUND(SUM($G592)*(1-SUM($I592)),0),SUM($CQ592)=0)),SUM($CK592),IF(UPPER($CN592)="MAX",$CL592,IF(UPPER($CN592)="CUSTOM",MIN(MAX(ROUND($CK592+$G592*($CO592),0),$CL592),$CK592),$CK592))))</f>
      </c>
      <c r="CQ592" s="65" t="str">
        <f>ROUND(SUMIFS($CW592:$FS592,$CW$14:$FS$14,"*TA*"),0)</f>
      </c>
      <c r="CR592" s="65" t="str">
        <f>MIN_TA</f>
      </c>
      <c r="CS592" s="65" t="str">
        <f>COUNTIFS($CW$14:$FS$14,"*TA*",$CW592:$FS592,"&gt;0")</f>
      </c>
      <c r="CT592"/>
      <c r="CU592" s="62"/>
      <c r="CV592" s="65" t="str">
        <f>IF(SUM($CQ592)=0,"",IF(OR(SUM($CQ592)=SUM($CR592),AND(SUM($CQ592)=ROUND(SUM($G592)*(1-SUM($I592)),0),SUM($CK592)=0)),SUM($CQ592),IF(UPPER($CT592)="MAX",$CR592,IF(UPPER($CT592)="CUSTOM",MIN(MAX(ROUND($CQ592+$G592*($CU592),0),$CR592),$CQ592),$CQ592))))</f>
      </c>
      <c r="CW592" s="65"/>
      <c r="CX592" s="65"/>
      <c r="CY592" s="65"/>
      <c r="CZ592" s="65"/>
      <c r="DA592" s="65"/>
      <c r="DB592" s="65"/>
      <c r="DC592" s="65"/>
      <c r="DD592" s="65"/>
      <c r="DE592" s="65"/>
      <c r="DF592" s="65"/>
      <c r="DG592" s="65"/>
      <c r="DH592" s="65"/>
      <c r="DI592" s="65"/>
      <c r="DJ592" s="65"/>
      <c r="DK592" s="65"/>
      <c r="DL592" s="65"/>
      <c r="DM592" s="65"/>
      <c r="DN592" s="65"/>
      <c r="DO592" s="65"/>
      <c r="DP592" s="65"/>
      <c r="DQ592" s="65"/>
      <c r="DR592" s="65"/>
      <c r="DS592" s="65"/>
      <c r="DT592" s="65"/>
      <c r="DU592" s="65"/>
      <c r="DV592" s="65"/>
      <c r="DW592" s="65"/>
      <c r="DX592" s="65"/>
      <c r="DY592" s="65"/>
      <c r="DZ592" s="65"/>
      <c r="EA592" s="65"/>
      <c r="EB592" s="65"/>
      <c r="EC592" s="65"/>
      <c r="ED592" s="65"/>
      <c r="EE592" s="65"/>
      <c r="EF592" s="65"/>
      <c r="EG592" s="65"/>
      <c r="EH592" s="65"/>
      <c r="EI592" s="65"/>
      <c r="EJ592" s="65"/>
      <c r="EK592" s="65"/>
      <c r="EL592" s="65"/>
      <c r="EM592" s="65"/>
      <c r="EN592" s="65"/>
      <c r="EO592" s="65"/>
      <c r="EP592" s="65"/>
      <c r="EQ592" s="65"/>
      <c r="ER592" s="65"/>
      <c r="ES592" s="65"/>
      <c r="ET592" s="65"/>
      <c r="EU592" s="65"/>
      <c r="EV592" s="65"/>
      <c r="EW592" s="65"/>
      <c r="EX592" s="65"/>
      <c r="EY592" s="65"/>
      <c r="EZ592" s="65"/>
      <c r="FA592" s="65"/>
      <c r="FB592" s="65"/>
      <c r="FC592" s="65"/>
      <c r="FD592" s="65"/>
      <c r="FE592" s="65"/>
      <c r="FF592" s="65"/>
      <c r="FG592" s="65"/>
      <c r="FH592" s="65"/>
      <c r="FI592" s="65"/>
      <c r="FJ592" s="65"/>
      <c r="FK592" s="65"/>
      <c r="FL592" s="65"/>
      <c r="FM592" s="65"/>
      <c r="FN592" s="65"/>
      <c r="FO592" s="65"/>
      <c r="FP592" s="65"/>
      <c r="FQ592" s="65"/>
      <c r="FR592" s="65"/>
      <c r="FS592" s="65"/>
    </row>
    <row r="593">
      <c r="A593" t="s">
        <v>158</v>
      </c>
      <c r="B593" t="s">
        <v>129</v>
      </c>
      <c r="C593" t="s">
        <v>103</v>
      </c>
      <c r="D593" t="s">
        <v>100</v>
      </c>
      <c r="E593"/>
      <c r="F593" t="str">
        <f>$A593&amp;IF($C593&lt;&gt;"","|"&amp;$C593,"")&amp;IF($D593&lt;&gt;"","|"&amp;$D593,"")&amp;IF($E593&lt;&gt;"","|"&amp;$E593,"")</f>
      </c>
      <c r="G593" s="65" t="n">
        <v>25</v>
      </c>
      <c r="H593" s="65" t="str">
        <f>SUM($CJ593,$CW593)</f>
      </c>
      <c r="I593" s="62"/>
      <c r="J593" s="62"/>
      <c r="K593" s="62"/>
      <c r="L593" s="62"/>
      <c r="M593" s="62"/>
      <c r="N593" s="62"/>
      <c r="O593" s="62"/>
      <c r="P593" s="62"/>
      <c r="Q593" s="62" t="n">
        <v>0.760180995475113</v>
      </c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 t="n">
        <v>0.0497737556561086</v>
      </c>
      <c r="AD593" s="62"/>
      <c r="AE593" s="62"/>
      <c r="AF593" s="62"/>
      <c r="AG593" s="62" t="n">
        <v>0.950226244343891</v>
      </c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5" t="str">
        <f>ROUND(SUM($CP593,$CV593),0)</f>
      </c>
      <c r="CG593" s="65" t="str">
        <f>ROUND(MAX($CP593,$CV593),0)</f>
      </c>
      <c r="CH593" t="s">
        <v>56</v>
      </c>
      <c r="CI593" s="62"/>
      <c r="CJ593" s="65" t="str">
        <f>IF(SUM($CF593)=0,"",IF(SUM($CF593)=SUM($CG593),SUM($CF593),IF(UPPER($CH593)="MAX",$CG593,IF(UPPER($CH593)="CUSTOM",MIN(MAX(ROUND($CF593+$G593*($CI593),0),$CG593),$CF593),$CF593))))</f>
      </c>
      <c r="CK593" s="65" t="str">
        <f>ROUND(SUMIFS($CW593:$FS593,$CW$14:$FS$14,"*DSD*"),0)</f>
      </c>
      <c r="CL593" s="65" t="str">
        <f>MIN_DSD</f>
      </c>
      <c r="CM593" s="65" t="str">
        <f>COUNTIFS($CW$14:$FS$14,"*DSD*",$CW593:$FS593,"&gt;0")</f>
      </c>
      <c r="CN593" t="s">
        <v>55</v>
      </c>
      <c r="CO593" s="62" t="n">
        <v>-0.760180995475113</v>
      </c>
      <c r="CP593" s="65" t="str">
        <f>IF(SUM($CK593)=0,"",IF(OR(SUM($CK593)=SUM($CL593),AND(SUM($CK593)=ROUND(SUM($G593)*(1-SUM($I593)),0),SUM($CQ593)=0)),SUM($CK593),IF(UPPER($CN593)="MAX",$CL593,IF(UPPER($CN593)="CUSTOM",MIN(MAX(ROUND($CK593+$G593*($CO593),0),$CL593),$CK593),$CK593))))</f>
      </c>
      <c r="CQ593" s="65" t="str">
        <f>ROUND(SUMIFS($CW593:$FS593,$CW$14:$FS$14,"*TA*"),0)</f>
      </c>
      <c r="CR593" s="65" t="str">
        <f>MIN_TA</f>
      </c>
      <c r="CS593" s="65" t="str">
        <f>COUNTIFS($CW$14:$FS$14,"*TA*",$CW593:$FS593,"&gt;0")</f>
      </c>
      <c r="CT593"/>
      <c r="CU593" s="62"/>
      <c r="CV593" s="65" t="str">
        <f>IF(SUM($CQ593)=0,"",IF(OR(SUM($CQ593)=SUM($CR593),AND(SUM($CQ593)=ROUND(SUM($G593)*(1-SUM($I593)),0),SUM($CK593)=0)),SUM($CQ593),IF(UPPER($CT593)="MAX",$CR593,IF(UPPER($CT593)="CUSTOM",MIN(MAX(ROUND($CQ593+$G593*($CU593),0),$CR593),$CQ593),$CQ593))))</f>
      </c>
      <c r="CW593" s="65"/>
      <c r="CX593" s="65"/>
      <c r="CY593" s="65"/>
      <c r="CZ593" s="65"/>
      <c r="DA593" s="65"/>
      <c r="DB593" s="65"/>
      <c r="DC593" s="65"/>
      <c r="DD593" s="65"/>
      <c r="DE593" s="65"/>
      <c r="DF593" s="65"/>
      <c r="DG593" s="65"/>
      <c r="DH593" s="65"/>
      <c r="DI593" s="65"/>
      <c r="DJ593" s="65"/>
      <c r="DK593" s="65"/>
      <c r="DL593" s="65"/>
      <c r="DM593" s="65"/>
      <c r="DN593" s="65"/>
      <c r="DO593" s="65"/>
      <c r="DP593" s="65"/>
      <c r="DQ593" s="65"/>
      <c r="DR593" s="65"/>
      <c r="DS593" s="65"/>
      <c r="DT593" s="65"/>
      <c r="DU593" s="65"/>
      <c r="DV593" s="65"/>
      <c r="DW593" s="65"/>
      <c r="DX593" s="65"/>
      <c r="DY593" s="65"/>
      <c r="DZ593" s="65"/>
      <c r="EA593" s="65"/>
      <c r="EB593" s="65"/>
      <c r="EC593" s="65"/>
      <c r="ED593" s="65"/>
      <c r="EE593" s="65"/>
      <c r="EF593" s="65"/>
      <c r="EG593" s="65"/>
      <c r="EH593" s="65"/>
      <c r="EI593" s="65"/>
      <c r="EJ593" s="65"/>
      <c r="EK593" s="65"/>
      <c r="EL593" s="65"/>
      <c r="EM593" s="65"/>
      <c r="EN593" s="65"/>
      <c r="EO593" s="65"/>
      <c r="EP593" s="65"/>
      <c r="EQ593" s="65"/>
      <c r="ER593" s="65"/>
      <c r="ES593" s="65"/>
      <c r="ET593" s="65"/>
      <c r="EU593" s="65"/>
      <c r="EV593" s="65"/>
      <c r="EW593" s="65"/>
      <c r="EX593" s="65"/>
      <c r="EY593" s="65"/>
      <c r="EZ593" s="65"/>
      <c r="FA593" s="65"/>
      <c r="FB593" s="65"/>
      <c r="FC593" s="65"/>
      <c r="FD593" s="65"/>
      <c r="FE593" s="65"/>
      <c r="FF593" s="65"/>
      <c r="FG593" s="65"/>
      <c r="FH593" s="65"/>
      <c r="FI593" s="65"/>
      <c r="FJ593" s="65"/>
      <c r="FK593" s="65"/>
      <c r="FL593" s="65"/>
      <c r="FM593" s="65"/>
      <c r="FN593" s="65"/>
      <c r="FO593" s="65"/>
      <c r="FP593" s="65"/>
      <c r="FQ593" s="65"/>
      <c r="FR593" s="65"/>
      <c r="FS593" s="65"/>
    </row>
    <row r="594">
      <c r="A594" t="s">
        <v>158</v>
      </c>
      <c r="B594" t="s">
        <v>130</v>
      </c>
      <c r="C594" t="s">
        <v>114</v>
      </c>
      <c r="D594" t="s">
        <v>99</v>
      </c>
      <c r="E594"/>
      <c r="F594" t="str">
        <f>$A594&amp;IF($C594&lt;&gt;"","|"&amp;$C594,"")&amp;IF($D594&lt;&gt;"","|"&amp;$D594,"")&amp;IF($E594&lt;&gt;"","|"&amp;$E594,"")</f>
      </c>
      <c r="G594" s="65" t="n">
        <v>1</v>
      </c>
      <c r="H594" s="65" t="str">
        <f>SUM($CJ594,$CW594)</f>
      </c>
      <c r="I594" s="62"/>
      <c r="J594" s="62"/>
      <c r="K594" s="62"/>
      <c r="L594" s="62"/>
      <c r="M594" s="62"/>
      <c r="N594" s="62"/>
      <c r="O594" s="62"/>
      <c r="P594" s="62"/>
      <c r="Q594" s="62" t="n">
        <v>0.380053908355795</v>
      </c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 t="n">
        <v>0.0512129380053908</v>
      </c>
      <c r="AD594" s="62"/>
      <c r="AE594" s="62"/>
      <c r="AF594" s="62"/>
      <c r="AG594" s="62" t="n">
        <v>0.568733153638814</v>
      </c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5" t="str">
        <f>ROUND(SUM($CP594,$CV594),0)</f>
      </c>
      <c r="CG594" s="65" t="str">
        <f>ROUND(MAX($CP594,$CV594),0)</f>
      </c>
      <c r="CH594" t="s">
        <v>54</v>
      </c>
      <c r="CI594" s="62"/>
      <c r="CJ594" s="65" t="str">
        <f>IF(SUM($CF594)=0,"",IF(SUM($CF594)=SUM($CG594),SUM($CF594),IF(UPPER($CH594)="MAX",$CG594,IF(UPPER($CH594)="CUSTOM",MIN(MAX(ROUND($CF594+$G594*($CI594),0),$CG594),$CF594),$CF594))))</f>
      </c>
      <c r="CK594" s="65" t="str">
        <f>ROUND(SUMIFS($CW594:$FS594,$CW$14:$FS$14,"*DSD*"),0)</f>
      </c>
      <c r="CL594" s="65" t="str">
        <f>MIN_DSD</f>
      </c>
      <c r="CM594" s="65" t="str">
        <f>COUNTIFS($CW$14:$FS$14,"*DSD*",$CW594:$FS594,"&gt;0")</f>
      </c>
      <c r="CN594" t="s">
        <v>54</v>
      </c>
      <c r="CO594" s="62"/>
      <c r="CP594" s="65" t="str">
        <f>IF(SUM($CK594)=0,"",IF(OR(SUM($CK594)=SUM($CL594),AND(SUM($CK594)=ROUND(SUM($G594)*(1-SUM($I594)),0),SUM($CQ594)=0)),SUM($CK594),IF(UPPER($CN594)="MAX",$CL594,IF(UPPER($CN594)="CUSTOM",MIN(MAX(ROUND($CK594+$G594*($CO594),0),$CL594),$CK594),$CK594))))</f>
      </c>
      <c r="CQ594" s="65" t="str">
        <f>ROUND(SUMIFS($CW594:$FS594,$CW$14:$FS$14,"*TA*"),0)</f>
      </c>
      <c r="CR594" s="65" t="str">
        <f>MIN_TA</f>
      </c>
      <c r="CS594" s="65" t="str">
        <f>COUNTIFS($CW$14:$FS$14,"*TA*",$CW594:$FS594,"&gt;0")</f>
      </c>
      <c r="CT594"/>
      <c r="CU594" s="62"/>
      <c r="CV594" s="65" t="str">
        <f>IF(SUM($CQ594)=0,"",IF(OR(SUM($CQ594)=SUM($CR594),AND(SUM($CQ594)=ROUND(SUM($G594)*(1-SUM($I594)),0),SUM($CK594)=0)),SUM($CQ594),IF(UPPER($CT594)="MAX",$CR594,IF(UPPER($CT594)="CUSTOM",MIN(MAX(ROUND($CQ594+$G594*($CU594),0),$CR594),$CQ594),$CQ594))))</f>
      </c>
      <c r="CW594" s="65"/>
      <c r="CX594" s="65"/>
      <c r="CY594" s="65"/>
      <c r="CZ594" s="65"/>
      <c r="DA594" s="65"/>
      <c r="DB594" s="65"/>
      <c r="DC594" s="65"/>
      <c r="DD594" s="65"/>
      <c r="DE594" s="65"/>
      <c r="DF594" s="65"/>
      <c r="DG594" s="65"/>
      <c r="DH594" s="65"/>
      <c r="DI594" s="65"/>
      <c r="DJ594" s="65"/>
      <c r="DK594" s="65"/>
      <c r="DL594" s="65"/>
      <c r="DM594" s="65"/>
      <c r="DN594" s="65"/>
      <c r="DO594" s="65"/>
      <c r="DP594" s="65"/>
      <c r="DQ594" s="65"/>
      <c r="DR594" s="65"/>
      <c r="DS594" s="65"/>
      <c r="DT594" s="65"/>
      <c r="DU594" s="65"/>
      <c r="DV594" s="65"/>
      <c r="DW594" s="65"/>
      <c r="DX594" s="65"/>
      <c r="DY594" s="65"/>
      <c r="DZ594" s="65"/>
      <c r="EA594" s="65"/>
      <c r="EB594" s="65"/>
      <c r="EC594" s="65"/>
      <c r="ED594" s="65"/>
      <c r="EE594" s="65"/>
      <c r="EF594" s="65"/>
      <c r="EG594" s="65"/>
      <c r="EH594" s="65"/>
      <c r="EI594" s="65"/>
      <c r="EJ594" s="65"/>
      <c r="EK594" s="65"/>
      <c r="EL594" s="65"/>
      <c r="EM594" s="65"/>
      <c r="EN594" s="65"/>
      <c r="EO594" s="65"/>
      <c r="EP594" s="65"/>
      <c r="EQ594" s="65"/>
      <c r="ER594" s="65"/>
      <c r="ES594" s="65"/>
      <c r="ET594" s="65"/>
      <c r="EU594" s="65"/>
      <c r="EV594" s="65"/>
      <c r="EW594" s="65"/>
      <c r="EX594" s="65"/>
      <c r="EY594" s="65"/>
      <c r="EZ594" s="65"/>
      <c r="FA594" s="65"/>
      <c r="FB594" s="65"/>
      <c r="FC594" s="65"/>
      <c r="FD594" s="65"/>
      <c r="FE594" s="65"/>
      <c r="FF594" s="65"/>
      <c r="FG594" s="65"/>
      <c r="FH594" s="65"/>
      <c r="FI594" s="65"/>
      <c r="FJ594" s="65"/>
      <c r="FK594" s="65"/>
      <c r="FL594" s="65"/>
      <c r="FM594" s="65"/>
      <c r="FN594" s="65"/>
      <c r="FO594" s="65"/>
      <c r="FP594" s="65"/>
      <c r="FQ594" s="65"/>
      <c r="FR594" s="65"/>
      <c r="FS594" s="65"/>
    </row>
    <row r="595">
      <c r="A595" t="s">
        <v>158</v>
      </c>
      <c r="B595" t="s">
        <v>130</v>
      </c>
      <c r="C595" t="s">
        <v>114</v>
      </c>
      <c r="D595" t="s">
        <v>100</v>
      </c>
      <c r="E595"/>
      <c r="F595" t="str">
        <f>$A595&amp;IF($C595&lt;&gt;"","|"&amp;$C595,"")&amp;IF($D595&lt;&gt;"","|"&amp;$D595,"")&amp;IF($E595&lt;&gt;"","|"&amp;$E595,"")</f>
      </c>
      <c r="G595" s="65" t="n">
        <v>1</v>
      </c>
      <c r="H595" s="65" t="str">
        <f>SUM($CJ595,$CW595)</f>
      </c>
      <c r="I595" s="62"/>
      <c r="J595" s="62"/>
      <c r="K595" s="62"/>
      <c r="L595" s="62"/>
      <c r="M595" s="62"/>
      <c r="N595" s="62"/>
      <c r="O595" s="62"/>
      <c r="P595" s="62"/>
      <c r="Q595" s="62" t="n">
        <v>0.379901960784314</v>
      </c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 t="n">
        <v>0.0490196078431373</v>
      </c>
      <c r="AD595" s="62"/>
      <c r="AE595" s="62"/>
      <c r="AF595" s="62"/>
      <c r="AG595" s="62" t="n">
        <v>0.571078431372549</v>
      </c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5" t="str">
        <f>ROUND(SUM($CP595,$CV595),0)</f>
      </c>
      <c r="CG595" s="65" t="str">
        <f>ROUND(MAX($CP595,$CV595),0)</f>
      </c>
      <c r="CH595" t="s">
        <v>54</v>
      </c>
      <c r="CI595" s="62"/>
      <c r="CJ595" s="65" t="str">
        <f>IF(SUM($CF595)=0,"",IF(SUM($CF595)=SUM($CG595),SUM($CF595),IF(UPPER($CH595)="MAX",$CG595,IF(UPPER($CH595)="CUSTOM",MIN(MAX(ROUND($CF595+$G595*($CI595),0),$CG595),$CF595),$CF595))))</f>
      </c>
      <c r="CK595" s="65" t="str">
        <f>ROUND(SUMIFS($CW595:$FS595,$CW$14:$FS$14,"*DSD*"),0)</f>
      </c>
      <c r="CL595" s="65" t="str">
        <f>MIN_DSD</f>
      </c>
      <c r="CM595" s="65" t="str">
        <f>COUNTIFS($CW$14:$FS$14,"*DSD*",$CW595:$FS595,"&gt;0")</f>
      </c>
      <c r="CN595" t="s">
        <v>54</v>
      </c>
      <c r="CO595" s="62"/>
      <c r="CP595" s="65" t="str">
        <f>IF(SUM($CK595)=0,"",IF(OR(SUM($CK595)=SUM($CL595),AND(SUM($CK595)=ROUND(SUM($G595)*(1-SUM($I595)),0),SUM($CQ595)=0)),SUM($CK595),IF(UPPER($CN595)="MAX",$CL595,IF(UPPER($CN595)="CUSTOM",MIN(MAX(ROUND($CK595+$G595*($CO595),0),$CL595),$CK595),$CK595))))</f>
      </c>
      <c r="CQ595" s="65" t="str">
        <f>ROUND(SUMIFS($CW595:$FS595,$CW$14:$FS$14,"*TA*"),0)</f>
      </c>
      <c r="CR595" s="65" t="str">
        <f>MIN_TA</f>
      </c>
      <c r="CS595" s="65" t="str">
        <f>COUNTIFS($CW$14:$FS$14,"*TA*",$CW595:$FS595,"&gt;0")</f>
      </c>
      <c r="CT595"/>
      <c r="CU595" s="62"/>
      <c r="CV595" s="65" t="str">
        <f>IF(SUM($CQ595)=0,"",IF(OR(SUM($CQ595)=SUM($CR595),AND(SUM($CQ595)=ROUND(SUM($G595)*(1-SUM($I595)),0),SUM($CK595)=0)),SUM($CQ595),IF(UPPER($CT595)="MAX",$CR595,IF(UPPER($CT595)="CUSTOM",MIN(MAX(ROUND($CQ595+$G595*($CU595),0),$CR595),$CQ595),$CQ595))))</f>
      </c>
      <c r="CW595" s="65"/>
      <c r="CX595" s="65"/>
      <c r="CY595" s="65"/>
      <c r="CZ595" s="65"/>
      <c r="DA595" s="65"/>
      <c r="DB595" s="65"/>
      <c r="DC595" s="65"/>
      <c r="DD595" s="65"/>
      <c r="DE595" s="65"/>
      <c r="DF595" s="65"/>
      <c r="DG595" s="65"/>
      <c r="DH595" s="65"/>
      <c r="DI595" s="65"/>
      <c r="DJ595" s="65"/>
      <c r="DK595" s="65"/>
      <c r="DL595" s="65"/>
      <c r="DM595" s="65"/>
      <c r="DN595" s="65"/>
      <c r="DO595" s="65"/>
      <c r="DP595" s="65"/>
      <c r="DQ595" s="65"/>
      <c r="DR595" s="65"/>
      <c r="DS595" s="65"/>
      <c r="DT595" s="65"/>
      <c r="DU595" s="65"/>
      <c r="DV595" s="65"/>
      <c r="DW595" s="65"/>
      <c r="DX595" s="65"/>
      <c r="DY595" s="65"/>
      <c r="DZ595" s="65"/>
      <c r="EA595" s="65"/>
      <c r="EB595" s="65"/>
      <c r="EC595" s="65"/>
      <c r="ED595" s="65"/>
      <c r="EE595" s="65"/>
      <c r="EF595" s="65"/>
      <c r="EG595" s="65"/>
      <c r="EH595" s="65"/>
      <c r="EI595" s="65"/>
      <c r="EJ595" s="65"/>
      <c r="EK595" s="65"/>
      <c r="EL595" s="65"/>
      <c r="EM595" s="65"/>
      <c r="EN595" s="65"/>
      <c r="EO595" s="65"/>
      <c r="EP595" s="65"/>
      <c r="EQ595" s="65"/>
      <c r="ER595" s="65"/>
      <c r="ES595" s="65"/>
      <c r="ET595" s="65"/>
      <c r="EU595" s="65"/>
      <c r="EV595" s="65"/>
      <c r="EW595" s="65"/>
      <c r="EX595" s="65"/>
      <c r="EY595" s="65"/>
      <c r="EZ595" s="65"/>
      <c r="FA595" s="65"/>
      <c r="FB595" s="65"/>
      <c r="FC595" s="65"/>
      <c r="FD595" s="65"/>
      <c r="FE595" s="65"/>
      <c r="FF595" s="65"/>
      <c r="FG595" s="65"/>
      <c r="FH595" s="65"/>
      <c r="FI595" s="65"/>
      <c r="FJ595" s="65"/>
      <c r="FK595" s="65"/>
      <c r="FL595" s="65"/>
      <c r="FM595" s="65"/>
      <c r="FN595" s="65"/>
      <c r="FO595" s="65"/>
      <c r="FP595" s="65"/>
      <c r="FQ595" s="65"/>
      <c r="FR595" s="65"/>
      <c r="FS595" s="65"/>
    </row>
    <row r="596">
      <c r="A596" t="s">
        <v>159</v>
      </c>
      <c r="B596" t="s">
        <v>97</v>
      </c>
      <c r="C596" t="s">
        <v>98</v>
      </c>
      <c r="D596" t="s">
        <v>99</v>
      </c>
      <c r="E596"/>
      <c r="F596" t="str">
        <f>$A596&amp;IF($C596&lt;&gt;"","|"&amp;$C596,"")&amp;IF($D596&lt;&gt;"","|"&amp;$D596,"")&amp;IF($E596&lt;&gt;"","|"&amp;$E596,"")</f>
      </c>
      <c r="G596" s="65" t="n">
        <v>287</v>
      </c>
      <c r="H596" s="65" t="str">
        <f>SUM($CJ596,$CW596)</f>
      </c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 t="n">
        <v>1</v>
      </c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5" t="str">
        <f>ROUND(SUM($CP596,$CV596),0)</f>
      </c>
      <c r="CG596" s="65" t="str">
        <f>ROUND(MAX($CP596,$CV596),0)</f>
      </c>
      <c r="CH596"/>
      <c r="CI596" s="62"/>
      <c r="CJ596" s="65" t="str">
        <f>IF(SUM($CF596)=0,"",IF(SUM($CF596)=SUM($CG596),SUM($CF596),IF(UPPER($CH596)="MAX",$CG596,IF(UPPER($CH596)="CUSTOM",MIN(MAX(ROUND($CF596+$G596*($CI596),0),$CG596),$CF596),$CF596))))</f>
      </c>
      <c r="CK596" s="65" t="str">
        <f>ROUND(SUMIFS($CW596:$FS596,$CW$14:$FS$14,"*DSD*"),0)</f>
      </c>
      <c r="CL596" s="65" t="str">
        <f>MIN_DSD</f>
      </c>
      <c r="CM596" s="65" t="str">
        <f>COUNTIFS($CW$14:$FS$14,"*DSD*",$CW596:$FS596,"&gt;0")</f>
      </c>
      <c r="CN596"/>
      <c r="CO596" s="62"/>
      <c r="CP596" s="65" t="str">
        <f>IF(SUM($CK596)=0,"",IF(OR(SUM($CK596)=SUM($CL596),AND(SUM($CK596)=ROUND(SUM($G596)*(1-SUM($I596)),0),SUM($CQ596)=0)),SUM($CK596),IF(UPPER($CN596)="MAX",$CL596,IF(UPPER($CN596)="CUSTOM",MIN(MAX(ROUND($CK596+$G596*($CO596),0),$CL596),$CK596),$CK596))))</f>
      </c>
      <c r="CQ596" s="65" t="str">
        <f>ROUND(SUMIFS($CW596:$FS596,$CW$14:$FS$14,"*TA*"),0)</f>
      </c>
      <c r="CR596" s="65" t="str">
        <f>MIN_TA</f>
      </c>
      <c r="CS596" s="65" t="str">
        <f>COUNTIFS($CW$14:$FS$14,"*TA*",$CW596:$FS596,"&gt;0")</f>
      </c>
      <c r="CT596"/>
      <c r="CU596" s="62"/>
      <c r="CV596" s="65" t="str">
        <f>IF(SUM($CQ596)=0,"",IF(OR(SUM($CQ596)=SUM($CR596),AND(SUM($CQ596)=ROUND(SUM($G596)*(1-SUM($I596)),0),SUM($CK596)=0)),SUM($CQ596),IF(UPPER($CT596)="MAX",$CR596,IF(UPPER($CT596)="CUSTOM",MIN(MAX(ROUND($CQ596+$G596*($CU596),0),$CR596),$CQ596),$CQ596))))</f>
      </c>
      <c r="CW596" s="65"/>
      <c r="CX596" s="65"/>
      <c r="CY596" s="65"/>
      <c r="CZ596" s="65"/>
      <c r="DA596" s="65"/>
      <c r="DB596" s="65"/>
      <c r="DC596" s="65"/>
      <c r="DD596" s="65"/>
      <c r="DE596" s="65"/>
      <c r="DF596" s="65"/>
      <c r="DG596" s="65"/>
      <c r="DH596" s="65"/>
      <c r="DI596" s="65"/>
      <c r="DJ596" s="65"/>
      <c r="DK596" s="65"/>
      <c r="DL596" s="65"/>
      <c r="DM596" s="65"/>
      <c r="DN596" s="65"/>
      <c r="DO596" s="65"/>
      <c r="DP596" s="65"/>
      <c r="DQ596" s="65"/>
      <c r="DR596" s="65"/>
      <c r="DS596" s="65"/>
      <c r="DT596" s="65"/>
      <c r="DU596" s="65"/>
      <c r="DV596" s="65"/>
      <c r="DW596" s="65"/>
      <c r="DX596" s="65"/>
      <c r="DY596" s="65"/>
      <c r="DZ596" s="65"/>
      <c r="EA596" s="65"/>
      <c r="EB596" s="65"/>
      <c r="EC596" s="65"/>
      <c r="ED596" s="65"/>
      <c r="EE596" s="65"/>
      <c r="EF596" s="65"/>
      <c r="EG596" s="65"/>
      <c r="EH596" s="65"/>
      <c r="EI596" s="65"/>
      <c r="EJ596" s="65"/>
      <c r="EK596" s="65"/>
      <c r="EL596" s="65"/>
      <c r="EM596" s="65"/>
      <c r="EN596" s="65"/>
      <c r="EO596" s="65"/>
      <c r="EP596" s="65"/>
      <c r="EQ596" s="65"/>
      <c r="ER596" s="65"/>
      <c r="ES596" s="65"/>
      <c r="ET596" s="65"/>
      <c r="EU596" s="65"/>
      <c r="EV596" s="65"/>
      <c r="EW596" s="65"/>
      <c r="EX596" s="65"/>
      <c r="EY596" s="65"/>
      <c r="EZ596" s="65"/>
      <c r="FA596" s="65"/>
      <c r="FB596" s="65"/>
      <c r="FC596" s="65"/>
      <c r="FD596" s="65"/>
      <c r="FE596" s="65"/>
      <c r="FF596" s="65"/>
      <c r="FG596" s="65"/>
      <c r="FH596" s="65"/>
      <c r="FI596" s="65"/>
      <c r="FJ596" s="65"/>
      <c r="FK596" s="65"/>
      <c r="FL596" s="65"/>
      <c r="FM596" s="65"/>
      <c r="FN596" s="65"/>
      <c r="FO596" s="65"/>
      <c r="FP596" s="65"/>
      <c r="FQ596" s="65"/>
      <c r="FR596" s="65"/>
      <c r="FS596" s="65"/>
    </row>
    <row r="597">
      <c r="A597" t="s">
        <v>159</v>
      </c>
      <c r="B597" t="s">
        <v>97</v>
      </c>
      <c r="C597" t="s">
        <v>98</v>
      </c>
      <c r="D597" t="s">
        <v>100</v>
      </c>
      <c r="E597"/>
      <c r="F597" t="str">
        <f>$A597&amp;IF($C597&lt;&gt;"","|"&amp;$C597,"")&amp;IF($D597&lt;&gt;"","|"&amp;$D597,"")&amp;IF($E597&lt;&gt;"","|"&amp;$E597,"")</f>
      </c>
      <c r="G597" s="65" t="n">
        <v>774</v>
      </c>
      <c r="H597" s="65" t="str">
        <f>SUM($CJ597,$CW597)</f>
      </c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 t="n">
        <v>0.810096153846154</v>
      </c>
      <c r="Y597" s="62"/>
      <c r="Z597" s="62"/>
      <c r="AA597" s="62"/>
      <c r="AB597" s="62"/>
      <c r="AC597" s="62"/>
      <c r="AD597" s="62"/>
      <c r="AE597" s="62"/>
      <c r="AF597" s="62" t="n">
        <v>0.189903846153846</v>
      </c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5" t="str">
        <f>ROUND(SUM($CP597,$CV597),0)</f>
      </c>
      <c r="CG597" s="65" t="str">
        <f>ROUND(MAX($CP597,$CV597),0)</f>
      </c>
      <c r="CH597"/>
      <c r="CI597" s="62"/>
      <c r="CJ597" s="65" t="str">
        <f>IF(SUM($CF597)=0,"",IF(SUM($CF597)=SUM($CG597),SUM($CF597),IF(UPPER($CH597)="MAX",$CG597,IF(UPPER($CH597)="CUSTOM",MIN(MAX(ROUND($CF597+$G597*($CI597),0),$CG597),$CF597),$CF597))))</f>
      </c>
      <c r="CK597" s="65" t="str">
        <f>ROUND(SUMIFS($CW597:$FS597,$CW$14:$FS$14,"*DSD*"),0)</f>
      </c>
      <c r="CL597" s="65" t="str">
        <f>MIN_DSD</f>
      </c>
      <c r="CM597" s="65" t="str">
        <f>COUNTIFS($CW$14:$FS$14,"*DSD*",$CW597:$FS597,"&gt;0")</f>
      </c>
      <c r="CN597" t="s">
        <v>54</v>
      </c>
      <c r="CO597" s="62"/>
      <c r="CP597" s="65" t="str">
        <f>IF(SUM($CK597)=0,"",IF(OR(SUM($CK597)=SUM($CL597),AND(SUM($CK597)=ROUND(SUM($G597)*(1-SUM($I597)),0),SUM($CQ597)=0)),SUM($CK597),IF(UPPER($CN597)="MAX",$CL597,IF(UPPER($CN597)="CUSTOM",MIN(MAX(ROUND($CK597+$G597*($CO597),0),$CL597),$CK597),$CK597))))</f>
      </c>
      <c r="CQ597" s="65" t="str">
        <f>ROUND(SUMIFS($CW597:$FS597,$CW$14:$FS$14,"*TA*"),0)</f>
      </c>
      <c r="CR597" s="65" t="str">
        <f>MIN_TA</f>
      </c>
      <c r="CS597" s="65" t="str">
        <f>COUNTIFS($CW$14:$FS$14,"*TA*",$CW597:$FS597,"&gt;0")</f>
      </c>
      <c r="CT597"/>
      <c r="CU597" s="62"/>
      <c r="CV597" s="65" t="str">
        <f>IF(SUM($CQ597)=0,"",IF(OR(SUM($CQ597)=SUM($CR597),AND(SUM($CQ597)=ROUND(SUM($G597)*(1-SUM($I597)),0),SUM($CK597)=0)),SUM($CQ597),IF(UPPER($CT597)="MAX",$CR597,IF(UPPER($CT597)="CUSTOM",MIN(MAX(ROUND($CQ597+$G597*($CU597),0),$CR597),$CQ597),$CQ597))))</f>
      </c>
      <c r="CW597" s="65"/>
      <c r="CX597" s="65"/>
      <c r="CY597" s="65"/>
      <c r="CZ597" s="65"/>
      <c r="DA597" s="65"/>
      <c r="DB597" s="65"/>
      <c r="DC597" s="65"/>
      <c r="DD597" s="65"/>
      <c r="DE597" s="65"/>
      <c r="DF597" s="65"/>
      <c r="DG597" s="65"/>
      <c r="DH597" s="65"/>
      <c r="DI597" s="65"/>
      <c r="DJ597" s="65"/>
      <c r="DK597" s="65"/>
      <c r="DL597" s="65"/>
      <c r="DM597" s="65"/>
      <c r="DN597" s="65"/>
      <c r="DO597" s="65"/>
      <c r="DP597" s="65"/>
      <c r="DQ597" s="65"/>
      <c r="DR597" s="65"/>
      <c r="DS597" s="65"/>
      <c r="DT597" s="65"/>
      <c r="DU597" s="65"/>
      <c r="DV597" s="65"/>
      <c r="DW597" s="65"/>
      <c r="DX597" s="65"/>
      <c r="DY597" s="65"/>
      <c r="DZ597" s="65"/>
      <c r="EA597" s="65"/>
      <c r="EB597" s="65"/>
      <c r="EC597" s="65"/>
      <c r="ED597" s="65"/>
      <c r="EE597" s="65"/>
      <c r="EF597" s="65"/>
      <c r="EG597" s="65"/>
      <c r="EH597" s="65"/>
      <c r="EI597" s="65"/>
      <c r="EJ597" s="65"/>
      <c r="EK597" s="65"/>
      <c r="EL597" s="65"/>
      <c r="EM597" s="65"/>
      <c r="EN597" s="65"/>
      <c r="EO597" s="65"/>
      <c r="EP597" s="65"/>
      <c r="EQ597" s="65"/>
      <c r="ER597" s="65"/>
      <c r="ES597" s="65"/>
      <c r="ET597" s="65"/>
      <c r="EU597" s="65"/>
      <c r="EV597" s="65"/>
      <c r="EW597" s="65"/>
      <c r="EX597" s="65"/>
      <c r="EY597" s="65"/>
      <c r="EZ597" s="65"/>
      <c r="FA597" s="65"/>
      <c r="FB597" s="65"/>
      <c r="FC597" s="65"/>
      <c r="FD597" s="65"/>
      <c r="FE597" s="65"/>
      <c r="FF597" s="65"/>
      <c r="FG597" s="65"/>
      <c r="FH597" s="65"/>
      <c r="FI597" s="65"/>
      <c r="FJ597" s="65"/>
      <c r="FK597" s="65"/>
      <c r="FL597" s="65"/>
      <c r="FM597" s="65"/>
      <c r="FN597" s="65"/>
      <c r="FO597" s="65"/>
      <c r="FP597" s="65"/>
      <c r="FQ597" s="65"/>
      <c r="FR597" s="65"/>
      <c r="FS597" s="65"/>
    </row>
    <row r="598">
      <c r="A598" t="s">
        <v>159</v>
      </c>
      <c r="B598" t="s">
        <v>104</v>
      </c>
      <c r="C598"/>
      <c r="D598"/>
      <c r="E598"/>
      <c r="F598" t="str">
        <f>$A598&amp;IF($C598&lt;&gt;"","|"&amp;$C598,"")&amp;IF($D598&lt;&gt;"","|"&amp;$D598,"")&amp;IF($E598&lt;&gt;"","|"&amp;$E598,"")</f>
      </c>
      <c r="G598" s="65" t="n">
        <v>1608</v>
      </c>
      <c r="H598" s="65" t="str">
        <f>SUM($CJ598,$CW598)</f>
      </c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 t="n">
        <v>1</v>
      </c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5" t="str">
        <f>ROUND(SUM($CP598,$CV598),0)</f>
      </c>
      <c r="CG598" s="65" t="str">
        <f>ROUND(MAX($CP598,$CV598),0)</f>
      </c>
      <c r="CH598"/>
      <c r="CI598" s="62"/>
      <c r="CJ598" s="65" t="str">
        <f>IF(SUM($CF598)=0,"",IF(SUM($CF598)=SUM($CG598),SUM($CF598),IF(UPPER($CH598)="MAX",$CG598,IF(UPPER($CH598)="CUSTOM",MIN(MAX(ROUND($CF598+$G598*($CI598),0),$CG598),$CF598),$CF598))))</f>
      </c>
      <c r="CK598" s="65" t="str">
        <f>ROUND(SUMIFS($CW598:$FS598,$CW$14:$FS$14,"*DSD*"),0)</f>
      </c>
      <c r="CL598" s="65" t="str">
        <f>MIN_DSD</f>
      </c>
      <c r="CM598" s="65" t="str">
        <f>COUNTIFS($CW$14:$FS$14,"*DSD*",$CW598:$FS598,"&gt;0")</f>
      </c>
      <c r="CN598"/>
      <c r="CO598" s="62"/>
      <c r="CP598" s="65" t="str">
        <f>IF(SUM($CK598)=0,"",IF(OR(SUM($CK598)=SUM($CL598),AND(SUM($CK598)=ROUND(SUM($G598)*(1-SUM($I598)),0),SUM($CQ598)=0)),SUM($CK598),IF(UPPER($CN598)="MAX",$CL598,IF(UPPER($CN598)="CUSTOM",MIN(MAX(ROUND($CK598+$G598*($CO598),0),$CL598),$CK598),$CK598))))</f>
      </c>
      <c r="CQ598" s="65" t="str">
        <f>ROUND(SUMIFS($CW598:$FS598,$CW$14:$FS$14,"*TA*"),0)</f>
      </c>
      <c r="CR598" s="65" t="str">
        <f>MIN_TA</f>
      </c>
      <c r="CS598" s="65" t="str">
        <f>COUNTIFS($CW$14:$FS$14,"*TA*",$CW598:$FS598,"&gt;0")</f>
      </c>
      <c r="CT598"/>
      <c r="CU598" s="62"/>
      <c r="CV598" s="65" t="str">
        <f>IF(SUM($CQ598)=0,"",IF(OR(SUM($CQ598)=SUM($CR598),AND(SUM($CQ598)=ROUND(SUM($G598)*(1-SUM($I598)),0),SUM($CK598)=0)),SUM($CQ598),IF(UPPER($CT598)="MAX",$CR598,IF(UPPER($CT598)="CUSTOM",MIN(MAX(ROUND($CQ598+$G598*($CU598),0),$CR598),$CQ598),$CQ598))))</f>
      </c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5"/>
      <c r="DI598" s="65"/>
      <c r="DJ598" s="65"/>
      <c r="DK598" s="65"/>
      <c r="DL598" s="65"/>
      <c r="DM598" s="65"/>
      <c r="DN598" s="65"/>
      <c r="DO598" s="65"/>
      <c r="DP598" s="65"/>
      <c r="DQ598" s="65"/>
      <c r="DR598" s="65"/>
      <c r="DS598" s="65"/>
      <c r="DT598" s="65"/>
      <c r="DU598" s="65"/>
      <c r="DV598" s="65"/>
      <c r="DW598" s="65"/>
      <c r="DX598" s="65"/>
      <c r="DY598" s="65"/>
      <c r="DZ598" s="65"/>
      <c r="EA598" s="65"/>
      <c r="EB598" s="65"/>
      <c r="EC598" s="65"/>
      <c r="ED598" s="65"/>
      <c r="EE598" s="65"/>
      <c r="EF598" s="65"/>
      <c r="EG598" s="65"/>
      <c r="EH598" s="65"/>
      <c r="EI598" s="65"/>
      <c r="EJ598" s="65"/>
      <c r="EK598" s="65"/>
      <c r="EL598" s="65"/>
      <c r="EM598" s="65"/>
      <c r="EN598" s="65"/>
      <c r="EO598" s="65"/>
      <c r="EP598" s="65"/>
      <c r="EQ598" s="65"/>
      <c r="ER598" s="65"/>
      <c r="ES598" s="65"/>
      <c r="ET598" s="65"/>
      <c r="EU598" s="65"/>
      <c r="EV598" s="65"/>
      <c r="EW598" s="65"/>
      <c r="EX598" s="65"/>
      <c r="EY598" s="65"/>
      <c r="EZ598" s="65"/>
      <c r="FA598" s="65"/>
      <c r="FB598" s="65"/>
      <c r="FC598" s="65"/>
      <c r="FD598" s="65"/>
      <c r="FE598" s="65"/>
      <c r="FF598" s="65"/>
      <c r="FG598" s="65"/>
      <c r="FH598" s="65"/>
      <c r="FI598" s="65"/>
      <c r="FJ598" s="65"/>
      <c r="FK598" s="65"/>
      <c r="FL598" s="65"/>
      <c r="FM598" s="65"/>
      <c r="FN598" s="65"/>
      <c r="FO598" s="65"/>
      <c r="FP598" s="65"/>
      <c r="FQ598" s="65"/>
      <c r="FR598" s="65"/>
      <c r="FS598" s="65"/>
    </row>
    <row r="599">
      <c r="A599" t="s">
        <v>159</v>
      </c>
      <c r="B599" t="s">
        <v>105</v>
      </c>
      <c r="C599" t="s">
        <v>137</v>
      </c>
      <c r="D599" t="s">
        <v>99</v>
      </c>
      <c r="E599"/>
      <c r="F599" t="str">
        <f>$A599&amp;IF($C599&lt;&gt;"","|"&amp;$C599,"")&amp;IF($D599&lt;&gt;"","|"&amp;$D599,"")&amp;IF($E599&lt;&gt;"","|"&amp;$E599,"")</f>
      </c>
      <c r="G599" s="65" t="n">
        <v>68</v>
      </c>
      <c r="H599" s="65" t="str">
        <f>SUM($CJ599,$CW599)</f>
      </c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 t="n">
        <v>1</v>
      </c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5" t="str">
        <f>ROUND(SUM($CP599,$CV599),0)</f>
      </c>
      <c r="CG599" s="65" t="str">
        <f>ROUND(MAX($CP599,$CV599),0)</f>
      </c>
      <c r="CH599"/>
      <c r="CI599" s="62"/>
      <c r="CJ599" s="65" t="str">
        <f>IF(SUM($CF599)=0,"",IF(SUM($CF599)=SUM($CG599),SUM($CF599),IF(UPPER($CH599)="MAX",$CG599,IF(UPPER($CH599)="CUSTOM",MIN(MAX(ROUND($CF599+$G599*($CI599),0),$CG599),$CF599),$CF599))))</f>
      </c>
      <c r="CK599" s="65" t="str">
        <f>ROUND(SUMIFS($CW599:$FS599,$CW$14:$FS$14,"*DSD*"),0)</f>
      </c>
      <c r="CL599" s="65" t="str">
        <f>MIN_DSD</f>
      </c>
      <c r="CM599" s="65" t="str">
        <f>COUNTIFS($CW$14:$FS$14,"*DSD*",$CW599:$FS599,"&gt;0")</f>
      </c>
      <c r="CN599"/>
      <c r="CO599" s="62"/>
      <c r="CP599" s="65" t="str">
        <f>IF(SUM($CK599)=0,"",IF(OR(SUM($CK599)=SUM($CL599),AND(SUM($CK599)=ROUND(SUM($G599)*(1-SUM($I599)),0),SUM($CQ599)=0)),SUM($CK599),IF(UPPER($CN599)="MAX",$CL599,IF(UPPER($CN599)="CUSTOM",MIN(MAX(ROUND($CK599+$G599*($CO599),0),$CL599),$CK599),$CK599))))</f>
      </c>
      <c r="CQ599" s="65" t="str">
        <f>ROUND(SUMIFS($CW599:$FS599,$CW$14:$FS$14,"*TA*"),0)</f>
      </c>
      <c r="CR599" s="65" t="str">
        <f>MIN_TA</f>
      </c>
      <c r="CS599" s="65" t="str">
        <f>COUNTIFS($CW$14:$FS$14,"*TA*",$CW599:$FS599,"&gt;0")</f>
      </c>
      <c r="CT599"/>
      <c r="CU599" s="62"/>
      <c r="CV599" s="65" t="str">
        <f>IF(SUM($CQ599)=0,"",IF(OR(SUM($CQ599)=SUM($CR599),AND(SUM($CQ599)=ROUND(SUM($G599)*(1-SUM($I599)),0),SUM($CK599)=0)),SUM($CQ599),IF(UPPER($CT599)="MAX",$CR599,IF(UPPER($CT599)="CUSTOM",MIN(MAX(ROUND($CQ599+$G599*($CU599),0),$CR599),$CQ599),$CQ599))))</f>
      </c>
      <c r="CW599" s="65"/>
      <c r="CX599" s="65"/>
      <c r="CY599" s="65"/>
      <c r="CZ599" s="65"/>
      <c r="DA599" s="65"/>
      <c r="DB599" s="65"/>
      <c r="DC599" s="65"/>
      <c r="DD599" s="65"/>
      <c r="DE599" s="65"/>
      <c r="DF599" s="65"/>
      <c r="DG599" s="65"/>
      <c r="DH599" s="65"/>
      <c r="DI599" s="65"/>
      <c r="DJ599" s="65"/>
      <c r="DK599" s="65"/>
      <c r="DL599" s="65"/>
      <c r="DM599" s="65"/>
      <c r="DN599" s="65"/>
      <c r="DO599" s="65"/>
      <c r="DP599" s="65"/>
      <c r="DQ599" s="65"/>
      <c r="DR599" s="65"/>
      <c r="DS599" s="65"/>
      <c r="DT599" s="65"/>
      <c r="DU599" s="65"/>
      <c r="DV599" s="65"/>
      <c r="DW599" s="65"/>
      <c r="DX599" s="65"/>
      <c r="DY599" s="65"/>
      <c r="DZ599" s="65"/>
      <c r="EA599" s="65"/>
      <c r="EB599" s="65"/>
      <c r="EC599" s="65"/>
      <c r="ED599" s="65"/>
      <c r="EE599" s="65"/>
      <c r="EF599" s="65"/>
      <c r="EG599" s="65"/>
      <c r="EH599" s="65"/>
      <c r="EI599" s="65"/>
      <c r="EJ599" s="65"/>
      <c r="EK599" s="65"/>
      <c r="EL599" s="65"/>
      <c r="EM599" s="65"/>
      <c r="EN599" s="65"/>
      <c r="EO599" s="65"/>
      <c r="EP599" s="65"/>
      <c r="EQ599" s="65"/>
      <c r="ER599" s="65"/>
      <c r="ES599" s="65"/>
      <c r="ET599" s="65"/>
      <c r="EU599" s="65"/>
      <c r="EV599" s="65"/>
      <c r="EW599" s="65"/>
      <c r="EX599" s="65"/>
      <c r="EY599" s="65"/>
      <c r="EZ599" s="65"/>
      <c r="FA599" s="65"/>
      <c r="FB599" s="65"/>
      <c r="FC599" s="65"/>
      <c r="FD599" s="65"/>
      <c r="FE599" s="65"/>
      <c r="FF599" s="65"/>
      <c r="FG599" s="65"/>
      <c r="FH599" s="65"/>
      <c r="FI599" s="65"/>
      <c r="FJ599" s="65"/>
      <c r="FK599" s="65"/>
      <c r="FL599" s="65"/>
      <c r="FM599" s="65"/>
      <c r="FN599" s="65"/>
      <c r="FO599" s="65"/>
      <c r="FP599" s="65"/>
      <c r="FQ599" s="65"/>
      <c r="FR599" s="65"/>
      <c r="FS599" s="65"/>
    </row>
    <row r="600">
      <c r="A600" t="s">
        <v>159</v>
      </c>
      <c r="B600" t="s">
        <v>105</v>
      </c>
      <c r="C600" t="s">
        <v>137</v>
      </c>
      <c r="D600" t="s">
        <v>100</v>
      </c>
      <c r="E600"/>
      <c r="F600" t="str">
        <f>$A600&amp;IF($C600&lt;&gt;"","|"&amp;$C600,"")&amp;IF($D600&lt;&gt;"","|"&amp;$D600,"")&amp;IF($E600&lt;&gt;"","|"&amp;$E600,"")</f>
      </c>
      <c r="G600" s="65" t="n">
        <v>77</v>
      </c>
      <c r="H600" s="65" t="str">
        <f>SUM($CJ600,$CW600)</f>
      </c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 t="n">
        <v>1</v>
      </c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5" t="str">
        <f>ROUND(SUM($CP600,$CV600),0)</f>
      </c>
      <c r="CG600" s="65" t="str">
        <f>ROUND(MAX($CP600,$CV600),0)</f>
      </c>
      <c r="CH600"/>
      <c r="CI600" s="62"/>
      <c r="CJ600" s="65" t="str">
        <f>IF(SUM($CF600)=0,"",IF(SUM($CF600)=SUM($CG600),SUM($CF600),IF(UPPER($CH600)="MAX",$CG600,IF(UPPER($CH600)="CUSTOM",MIN(MAX(ROUND($CF600+$G600*($CI600),0),$CG600),$CF600),$CF600))))</f>
      </c>
      <c r="CK600" s="65" t="str">
        <f>ROUND(SUMIFS($CW600:$FS600,$CW$14:$FS$14,"*DSD*"),0)</f>
      </c>
      <c r="CL600" s="65" t="str">
        <f>MIN_DSD</f>
      </c>
      <c r="CM600" s="65" t="str">
        <f>COUNTIFS($CW$14:$FS$14,"*DSD*",$CW600:$FS600,"&gt;0")</f>
      </c>
      <c r="CN600"/>
      <c r="CO600" s="62"/>
      <c r="CP600" s="65" t="str">
        <f>IF(SUM($CK600)=0,"",IF(OR(SUM($CK600)=SUM($CL600),AND(SUM($CK600)=ROUND(SUM($G600)*(1-SUM($I600)),0),SUM($CQ600)=0)),SUM($CK600),IF(UPPER($CN600)="MAX",$CL600,IF(UPPER($CN600)="CUSTOM",MIN(MAX(ROUND($CK600+$G600*($CO600),0),$CL600),$CK600),$CK600))))</f>
      </c>
      <c r="CQ600" s="65" t="str">
        <f>ROUND(SUMIFS($CW600:$FS600,$CW$14:$FS$14,"*TA*"),0)</f>
      </c>
      <c r="CR600" s="65" t="str">
        <f>MIN_TA</f>
      </c>
      <c r="CS600" s="65" t="str">
        <f>COUNTIFS($CW$14:$FS$14,"*TA*",$CW600:$FS600,"&gt;0")</f>
      </c>
      <c r="CT600"/>
      <c r="CU600" s="62"/>
      <c r="CV600" s="65" t="str">
        <f>IF(SUM($CQ600)=0,"",IF(OR(SUM($CQ600)=SUM($CR600),AND(SUM($CQ600)=ROUND(SUM($G600)*(1-SUM($I600)),0),SUM($CK600)=0)),SUM($CQ600),IF(UPPER($CT600)="MAX",$CR600,IF(UPPER($CT600)="CUSTOM",MIN(MAX(ROUND($CQ600+$G600*($CU600),0),$CR600),$CQ600),$CQ600))))</f>
      </c>
      <c r="CW600" s="65"/>
      <c r="CX600" s="65"/>
      <c r="CY600" s="65"/>
      <c r="CZ600" s="65"/>
      <c r="DA600" s="65"/>
      <c r="DB600" s="65"/>
      <c r="DC600" s="65"/>
      <c r="DD600" s="65"/>
      <c r="DE600" s="65"/>
      <c r="DF600" s="65"/>
      <c r="DG600" s="65"/>
      <c r="DH600" s="65"/>
      <c r="DI600" s="65"/>
      <c r="DJ600" s="65"/>
      <c r="DK600" s="65"/>
      <c r="DL600" s="65"/>
      <c r="DM600" s="65"/>
      <c r="DN600" s="65"/>
      <c r="DO600" s="65"/>
      <c r="DP600" s="65"/>
      <c r="DQ600" s="65"/>
      <c r="DR600" s="65"/>
      <c r="DS600" s="65"/>
      <c r="DT600" s="65"/>
      <c r="DU600" s="65"/>
      <c r="DV600" s="65"/>
      <c r="DW600" s="65"/>
      <c r="DX600" s="65"/>
      <c r="DY600" s="65"/>
      <c r="DZ600" s="65"/>
      <c r="EA600" s="65"/>
      <c r="EB600" s="65"/>
      <c r="EC600" s="65"/>
      <c r="ED600" s="65"/>
      <c r="EE600" s="65"/>
      <c r="EF600" s="65"/>
      <c r="EG600" s="65"/>
      <c r="EH600" s="65"/>
      <c r="EI600" s="65"/>
      <c r="EJ600" s="65"/>
      <c r="EK600" s="65"/>
      <c r="EL600" s="65"/>
      <c r="EM600" s="65"/>
      <c r="EN600" s="65"/>
      <c r="EO600" s="65"/>
      <c r="EP600" s="65"/>
      <c r="EQ600" s="65"/>
      <c r="ER600" s="65"/>
      <c r="ES600" s="65"/>
      <c r="ET600" s="65"/>
      <c r="EU600" s="65"/>
      <c r="EV600" s="65"/>
      <c r="EW600" s="65"/>
      <c r="EX600" s="65"/>
      <c r="EY600" s="65"/>
      <c r="EZ600" s="65"/>
      <c r="FA600" s="65"/>
      <c r="FB600" s="65"/>
      <c r="FC600" s="65"/>
      <c r="FD600" s="65"/>
      <c r="FE600" s="65"/>
      <c r="FF600" s="65"/>
      <c r="FG600" s="65"/>
      <c r="FH600" s="65"/>
      <c r="FI600" s="65"/>
      <c r="FJ600" s="65"/>
      <c r="FK600" s="65"/>
      <c r="FL600" s="65"/>
      <c r="FM600" s="65"/>
      <c r="FN600" s="65"/>
      <c r="FO600" s="65"/>
      <c r="FP600" s="65"/>
      <c r="FQ600" s="65"/>
      <c r="FR600" s="65"/>
      <c r="FS600" s="65"/>
    </row>
    <row r="601">
      <c r="A601" t="s">
        <v>159</v>
      </c>
      <c r="B601" t="s">
        <v>105</v>
      </c>
      <c r="C601" t="s">
        <v>138</v>
      </c>
      <c r="D601" t="s">
        <v>99</v>
      </c>
      <c r="E601"/>
      <c r="F601" t="str">
        <f>$A601&amp;IF($C601&lt;&gt;"","|"&amp;$C601,"")&amp;IF($D601&lt;&gt;"","|"&amp;$D601,"")&amp;IF($E601&lt;&gt;"","|"&amp;$E601,"")</f>
      </c>
      <c r="G601" s="65" t="n">
        <v>42</v>
      </c>
      <c r="H601" s="65" t="str">
        <f>SUM($CJ601,$CW601)</f>
      </c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 t="n">
        <v>1</v>
      </c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5" t="str">
        <f>ROUND(SUM($CP601,$CV601),0)</f>
      </c>
      <c r="CG601" s="65" t="str">
        <f>ROUND(MAX($CP601,$CV601),0)</f>
      </c>
      <c r="CH601"/>
      <c r="CI601" s="62"/>
      <c r="CJ601" s="65" t="str">
        <f>IF(SUM($CF601)=0,"",IF(SUM($CF601)=SUM($CG601),SUM($CF601),IF(UPPER($CH601)="MAX",$CG601,IF(UPPER($CH601)="CUSTOM",MIN(MAX(ROUND($CF601+$G601*($CI601),0),$CG601),$CF601),$CF601))))</f>
      </c>
      <c r="CK601" s="65" t="str">
        <f>ROUND(SUMIFS($CW601:$FS601,$CW$14:$FS$14,"*DSD*"),0)</f>
      </c>
      <c r="CL601" s="65" t="str">
        <f>MIN_DSD</f>
      </c>
      <c r="CM601" s="65" t="str">
        <f>COUNTIFS($CW$14:$FS$14,"*DSD*",$CW601:$FS601,"&gt;0")</f>
      </c>
      <c r="CN601"/>
      <c r="CO601" s="62"/>
      <c r="CP601" s="65" t="str">
        <f>IF(SUM($CK601)=0,"",IF(OR(SUM($CK601)=SUM($CL601),AND(SUM($CK601)=ROUND(SUM($G601)*(1-SUM($I601)),0),SUM($CQ601)=0)),SUM($CK601),IF(UPPER($CN601)="MAX",$CL601,IF(UPPER($CN601)="CUSTOM",MIN(MAX(ROUND($CK601+$G601*($CO601),0),$CL601),$CK601),$CK601))))</f>
      </c>
      <c r="CQ601" s="65" t="str">
        <f>ROUND(SUMIFS($CW601:$FS601,$CW$14:$FS$14,"*TA*"),0)</f>
      </c>
      <c r="CR601" s="65" t="str">
        <f>MIN_TA</f>
      </c>
      <c r="CS601" s="65" t="str">
        <f>COUNTIFS($CW$14:$FS$14,"*TA*",$CW601:$FS601,"&gt;0")</f>
      </c>
      <c r="CT601"/>
      <c r="CU601" s="62"/>
      <c r="CV601" s="65" t="str">
        <f>IF(SUM($CQ601)=0,"",IF(OR(SUM($CQ601)=SUM($CR601),AND(SUM($CQ601)=ROUND(SUM($G601)*(1-SUM($I601)),0),SUM($CK601)=0)),SUM($CQ601),IF(UPPER($CT601)="MAX",$CR601,IF(UPPER($CT601)="CUSTOM",MIN(MAX(ROUND($CQ601+$G601*($CU601),0),$CR601),$CQ601),$CQ601))))</f>
      </c>
      <c r="CW601" s="65"/>
      <c r="CX601" s="65"/>
      <c r="CY601" s="65"/>
      <c r="CZ601" s="65"/>
      <c r="DA601" s="65"/>
      <c r="DB601" s="65"/>
      <c r="DC601" s="65"/>
      <c r="DD601" s="65"/>
      <c r="DE601" s="65"/>
      <c r="DF601" s="65"/>
      <c r="DG601" s="65"/>
      <c r="DH601" s="65"/>
      <c r="DI601" s="65"/>
      <c r="DJ601" s="65"/>
      <c r="DK601" s="65"/>
      <c r="DL601" s="65"/>
      <c r="DM601" s="65"/>
      <c r="DN601" s="65"/>
      <c r="DO601" s="65"/>
      <c r="DP601" s="65"/>
      <c r="DQ601" s="65"/>
      <c r="DR601" s="65"/>
      <c r="DS601" s="65"/>
      <c r="DT601" s="65"/>
      <c r="DU601" s="65"/>
      <c r="DV601" s="65"/>
      <c r="DW601" s="65"/>
      <c r="DX601" s="65"/>
      <c r="DY601" s="65"/>
      <c r="DZ601" s="65"/>
      <c r="EA601" s="65"/>
      <c r="EB601" s="65"/>
      <c r="EC601" s="65"/>
      <c r="ED601" s="65"/>
      <c r="EE601" s="65"/>
      <c r="EF601" s="65"/>
      <c r="EG601" s="65"/>
      <c r="EH601" s="65"/>
      <c r="EI601" s="65"/>
      <c r="EJ601" s="65"/>
      <c r="EK601" s="65"/>
      <c r="EL601" s="65"/>
      <c r="EM601" s="65"/>
      <c r="EN601" s="65"/>
      <c r="EO601" s="65"/>
      <c r="EP601" s="65"/>
      <c r="EQ601" s="65"/>
      <c r="ER601" s="65"/>
      <c r="ES601" s="65"/>
      <c r="ET601" s="65"/>
      <c r="EU601" s="65"/>
      <c r="EV601" s="65"/>
      <c r="EW601" s="65"/>
      <c r="EX601" s="65"/>
      <c r="EY601" s="65"/>
      <c r="EZ601" s="65"/>
      <c r="FA601" s="65"/>
      <c r="FB601" s="65"/>
      <c r="FC601" s="65"/>
      <c r="FD601" s="65"/>
      <c r="FE601" s="65"/>
      <c r="FF601" s="65"/>
      <c r="FG601" s="65"/>
      <c r="FH601" s="65"/>
      <c r="FI601" s="65"/>
      <c r="FJ601" s="65"/>
      <c r="FK601" s="65"/>
      <c r="FL601" s="65"/>
      <c r="FM601" s="65"/>
      <c r="FN601" s="65"/>
      <c r="FO601" s="65"/>
      <c r="FP601" s="65"/>
      <c r="FQ601" s="65"/>
      <c r="FR601" s="65"/>
      <c r="FS601" s="65"/>
    </row>
    <row r="602">
      <c r="A602" t="s">
        <v>159</v>
      </c>
      <c r="B602" t="s">
        <v>105</v>
      </c>
      <c r="C602" t="s">
        <v>138</v>
      </c>
      <c r="D602" t="s">
        <v>100</v>
      </c>
      <c r="E602"/>
      <c r="F602" t="str">
        <f>$A602&amp;IF($C602&lt;&gt;"","|"&amp;$C602,"")&amp;IF($D602&lt;&gt;"","|"&amp;$D602,"")&amp;IF($E602&lt;&gt;"","|"&amp;$E602,"")</f>
      </c>
      <c r="G602" s="65" t="n">
        <v>45</v>
      </c>
      <c r="H602" s="65" t="str">
        <f>SUM($CJ602,$CW602)</f>
      </c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 t="n">
        <v>1</v>
      </c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5" t="str">
        <f>ROUND(SUM($CP602,$CV602),0)</f>
      </c>
      <c r="CG602" s="65" t="str">
        <f>ROUND(MAX($CP602,$CV602),0)</f>
      </c>
      <c r="CH602"/>
      <c r="CI602" s="62"/>
      <c r="CJ602" s="65" t="str">
        <f>IF(SUM($CF602)=0,"",IF(SUM($CF602)=SUM($CG602),SUM($CF602),IF(UPPER($CH602)="MAX",$CG602,IF(UPPER($CH602)="CUSTOM",MIN(MAX(ROUND($CF602+$G602*($CI602),0),$CG602),$CF602),$CF602))))</f>
      </c>
      <c r="CK602" s="65" t="str">
        <f>ROUND(SUMIFS($CW602:$FS602,$CW$14:$FS$14,"*DSD*"),0)</f>
      </c>
      <c r="CL602" s="65" t="str">
        <f>MIN_DSD</f>
      </c>
      <c r="CM602" s="65" t="str">
        <f>COUNTIFS($CW$14:$FS$14,"*DSD*",$CW602:$FS602,"&gt;0")</f>
      </c>
      <c r="CN602"/>
      <c r="CO602" s="62"/>
      <c r="CP602" s="65" t="str">
        <f>IF(SUM($CK602)=0,"",IF(OR(SUM($CK602)=SUM($CL602),AND(SUM($CK602)=ROUND(SUM($G602)*(1-SUM($I602)),0),SUM($CQ602)=0)),SUM($CK602),IF(UPPER($CN602)="MAX",$CL602,IF(UPPER($CN602)="CUSTOM",MIN(MAX(ROUND($CK602+$G602*($CO602),0),$CL602),$CK602),$CK602))))</f>
      </c>
      <c r="CQ602" s="65" t="str">
        <f>ROUND(SUMIFS($CW602:$FS602,$CW$14:$FS$14,"*TA*"),0)</f>
      </c>
      <c r="CR602" s="65" t="str">
        <f>MIN_TA</f>
      </c>
      <c r="CS602" s="65" t="str">
        <f>COUNTIFS($CW$14:$FS$14,"*TA*",$CW602:$FS602,"&gt;0")</f>
      </c>
      <c r="CT602"/>
      <c r="CU602" s="62"/>
      <c r="CV602" s="65" t="str">
        <f>IF(SUM($CQ602)=0,"",IF(OR(SUM($CQ602)=SUM($CR602),AND(SUM($CQ602)=ROUND(SUM($G602)*(1-SUM($I602)),0),SUM($CK602)=0)),SUM($CQ602),IF(UPPER($CT602)="MAX",$CR602,IF(UPPER($CT602)="CUSTOM",MIN(MAX(ROUND($CQ602+$G602*($CU602),0),$CR602),$CQ602),$CQ602))))</f>
      </c>
      <c r="CW602" s="65"/>
      <c r="CX602" s="65"/>
      <c r="CY602" s="65"/>
      <c r="CZ602" s="65"/>
      <c r="DA602" s="65"/>
      <c r="DB602" s="65"/>
      <c r="DC602" s="65"/>
      <c r="DD602" s="65"/>
      <c r="DE602" s="65"/>
      <c r="DF602" s="65"/>
      <c r="DG602" s="65"/>
      <c r="DH602" s="65"/>
      <c r="DI602" s="65"/>
      <c r="DJ602" s="65"/>
      <c r="DK602" s="65"/>
      <c r="DL602" s="65"/>
      <c r="DM602" s="65"/>
      <c r="DN602" s="65"/>
      <c r="DO602" s="65"/>
      <c r="DP602" s="65"/>
      <c r="DQ602" s="65"/>
      <c r="DR602" s="65"/>
      <c r="DS602" s="65"/>
      <c r="DT602" s="65"/>
      <c r="DU602" s="65"/>
      <c r="DV602" s="65"/>
      <c r="DW602" s="65"/>
      <c r="DX602" s="65"/>
      <c r="DY602" s="65"/>
      <c r="DZ602" s="65"/>
      <c r="EA602" s="65"/>
      <c r="EB602" s="65"/>
      <c r="EC602" s="65"/>
      <c r="ED602" s="65"/>
      <c r="EE602" s="65"/>
      <c r="EF602" s="65"/>
      <c r="EG602" s="65"/>
      <c r="EH602" s="65"/>
      <c r="EI602" s="65"/>
      <c r="EJ602" s="65"/>
      <c r="EK602" s="65"/>
      <c r="EL602" s="65"/>
      <c r="EM602" s="65"/>
      <c r="EN602" s="65"/>
      <c r="EO602" s="65"/>
      <c r="EP602" s="65"/>
      <c r="EQ602" s="65"/>
      <c r="ER602" s="65"/>
      <c r="ES602" s="65"/>
      <c r="ET602" s="65"/>
      <c r="EU602" s="65"/>
      <c r="EV602" s="65"/>
      <c r="EW602" s="65"/>
      <c r="EX602" s="65"/>
      <c r="EY602" s="65"/>
      <c r="EZ602" s="65"/>
      <c r="FA602" s="65"/>
      <c r="FB602" s="65"/>
      <c r="FC602" s="65"/>
      <c r="FD602" s="65"/>
      <c r="FE602" s="65"/>
      <c r="FF602" s="65"/>
      <c r="FG602" s="65"/>
      <c r="FH602" s="65"/>
      <c r="FI602" s="65"/>
      <c r="FJ602" s="65"/>
      <c r="FK602" s="65"/>
      <c r="FL602" s="65"/>
      <c r="FM602" s="65"/>
      <c r="FN602" s="65"/>
      <c r="FO602" s="65"/>
      <c r="FP602" s="65"/>
      <c r="FQ602" s="65"/>
      <c r="FR602" s="65"/>
      <c r="FS602" s="65"/>
    </row>
    <row r="603">
      <c r="A603" t="s">
        <v>159</v>
      </c>
      <c r="B603" t="s">
        <v>105</v>
      </c>
      <c r="C603" t="s">
        <v>103</v>
      </c>
      <c r="D603" t="s">
        <v>99</v>
      </c>
      <c r="E603"/>
      <c r="F603" t="str">
        <f>$A603&amp;IF($C603&lt;&gt;"","|"&amp;$C603,"")&amp;IF($D603&lt;&gt;"","|"&amp;$D603,"")&amp;IF($E603&lt;&gt;"","|"&amp;$E603,"")</f>
      </c>
      <c r="G603" s="65" t="n">
        <v>734</v>
      </c>
      <c r="H603" s="65" t="str">
        <f>SUM($CJ603,$CW603)</f>
      </c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 t="n">
        <v>1</v>
      </c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5" t="str">
        <f>ROUND(SUM($CP603,$CV603),0)</f>
      </c>
      <c r="CG603" s="65" t="str">
        <f>ROUND(MAX($CP603,$CV603),0)</f>
      </c>
      <c r="CH603"/>
      <c r="CI603" s="62"/>
      <c r="CJ603" s="65" t="str">
        <f>IF(SUM($CF603)=0,"",IF(SUM($CF603)=SUM($CG603),SUM($CF603),IF(UPPER($CH603)="MAX",$CG603,IF(UPPER($CH603)="CUSTOM",MIN(MAX(ROUND($CF603+$G603*($CI603),0),$CG603),$CF603),$CF603))))</f>
      </c>
      <c r="CK603" s="65" t="str">
        <f>ROUND(SUMIFS($CW603:$FS603,$CW$14:$FS$14,"*DSD*"),0)</f>
      </c>
      <c r="CL603" s="65" t="str">
        <f>MIN_DSD</f>
      </c>
      <c r="CM603" s="65" t="str">
        <f>COUNTIFS($CW$14:$FS$14,"*DSD*",$CW603:$FS603,"&gt;0")</f>
      </c>
      <c r="CN603"/>
      <c r="CO603" s="62"/>
      <c r="CP603" s="65" t="str">
        <f>IF(SUM($CK603)=0,"",IF(OR(SUM($CK603)=SUM($CL603),AND(SUM($CK603)=ROUND(SUM($G603)*(1-SUM($I603)),0),SUM($CQ603)=0)),SUM($CK603),IF(UPPER($CN603)="MAX",$CL603,IF(UPPER($CN603)="CUSTOM",MIN(MAX(ROUND($CK603+$G603*($CO603),0),$CL603),$CK603),$CK603))))</f>
      </c>
      <c r="CQ603" s="65" t="str">
        <f>ROUND(SUMIFS($CW603:$FS603,$CW$14:$FS$14,"*TA*"),0)</f>
      </c>
      <c r="CR603" s="65" t="str">
        <f>MIN_TA</f>
      </c>
      <c r="CS603" s="65" t="str">
        <f>COUNTIFS($CW$14:$FS$14,"*TA*",$CW603:$FS603,"&gt;0")</f>
      </c>
      <c r="CT603"/>
      <c r="CU603" s="62"/>
      <c r="CV603" s="65" t="str">
        <f>IF(SUM($CQ603)=0,"",IF(OR(SUM($CQ603)=SUM($CR603),AND(SUM($CQ603)=ROUND(SUM($G603)*(1-SUM($I603)),0),SUM($CK603)=0)),SUM($CQ603),IF(UPPER($CT603)="MAX",$CR603,IF(UPPER($CT603)="CUSTOM",MIN(MAX(ROUND($CQ603+$G603*($CU603),0),$CR603),$CQ603),$CQ603))))</f>
      </c>
      <c r="CW603" s="65"/>
      <c r="CX603" s="65"/>
      <c r="CY603" s="65"/>
      <c r="CZ603" s="65"/>
      <c r="DA603" s="65"/>
      <c r="DB603" s="65"/>
      <c r="DC603" s="65"/>
      <c r="DD603" s="65"/>
      <c r="DE603" s="65"/>
      <c r="DF603" s="65"/>
      <c r="DG603" s="65"/>
      <c r="DH603" s="65"/>
      <c r="DI603" s="65"/>
      <c r="DJ603" s="65"/>
      <c r="DK603" s="65"/>
      <c r="DL603" s="65"/>
      <c r="DM603" s="65"/>
      <c r="DN603" s="65"/>
      <c r="DO603" s="65"/>
      <c r="DP603" s="65"/>
      <c r="DQ603" s="65"/>
      <c r="DR603" s="65"/>
      <c r="DS603" s="65"/>
      <c r="DT603" s="65"/>
      <c r="DU603" s="65"/>
      <c r="DV603" s="65"/>
      <c r="DW603" s="65"/>
      <c r="DX603" s="65"/>
      <c r="DY603" s="65"/>
      <c r="DZ603" s="65"/>
      <c r="EA603" s="65"/>
      <c r="EB603" s="65"/>
      <c r="EC603" s="65"/>
      <c r="ED603" s="65"/>
      <c r="EE603" s="65"/>
      <c r="EF603" s="65"/>
      <c r="EG603" s="65"/>
      <c r="EH603" s="65"/>
      <c r="EI603" s="65"/>
      <c r="EJ603" s="65"/>
      <c r="EK603" s="65"/>
      <c r="EL603" s="65"/>
      <c r="EM603" s="65"/>
      <c r="EN603" s="65"/>
      <c r="EO603" s="65"/>
      <c r="EP603" s="65"/>
      <c r="EQ603" s="65"/>
      <c r="ER603" s="65"/>
      <c r="ES603" s="65"/>
      <c r="ET603" s="65"/>
      <c r="EU603" s="65"/>
      <c r="EV603" s="65"/>
      <c r="EW603" s="65"/>
      <c r="EX603" s="65"/>
      <c r="EY603" s="65"/>
      <c r="EZ603" s="65"/>
      <c r="FA603" s="65"/>
      <c r="FB603" s="65"/>
      <c r="FC603" s="65"/>
      <c r="FD603" s="65"/>
      <c r="FE603" s="65"/>
      <c r="FF603" s="65"/>
      <c r="FG603" s="65"/>
      <c r="FH603" s="65"/>
      <c r="FI603" s="65"/>
      <c r="FJ603" s="65"/>
      <c r="FK603" s="65"/>
      <c r="FL603" s="65"/>
      <c r="FM603" s="65"/>
      <c r="FN603" s="65"/>
      <c r="FO603" s="65"/>
      <c r="FP603" s="65"/>
      <c r="FQ603" s="65"/>
      <c r="FR603" s="65"/>
      <c r="FS603" s="65"/>
    </row>
    <row r="604">
      <c r="A604" t="s">
        <v>159</v>
      </c>
      <c r="B604" t="s">
        <v>105</v>
      </c>
      <c r="C604" t="s">
        <v>103</v>
      </c>
      <c r="D604" t="s">
        <v>100</v>
      </c>
      <c r="E604"/>
      <c r="F604" t="str">
        <f>$A604&amp;IF($C604&lt;&gt;"","|"&amp;$C604,"")&amp;IF($D604&lt;&gt;"","|"&amp;$D604,"")&amp;IF($E604&lt;&gt;"","|"&amp;$E604,"")</f>
      </c>
      <c r="G604" s="65" t="n">
        <v>191</v>
      </c>
      <c r="H604" s="65" t="str">
        <f>SUM($CJ604,$CW604)</f>
      </c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 t="n">
        <v>1</v>
      </c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5" t="str">
        <f>ROUND(SUM($CP604,$CV604),0)</f>
      </c>
      <c r="CG604" s="65" t="str">
        <f>ROUND(MAX($CP604,$CV604),0)</f>
      </c>
      <c r="CH604"/>
      <c r="CI604" s="62"/>
      <c r="CJ604" s="65" t="str">
        <f>IF(SUM($CF604)=0,"",IF(SUM($CF604)=SUM($CG604),SUM($CF604),IF(UPPER($CH604)="MAX",$CG604,IF(UPPER($CH604)="CUSTOM",MIN(MAX(ROUND($CF604+$G604*($CI604),0),$CG604),$CF604),$CF604))))</f>
      </c>
      <c r="CK604" s="65" t="str">
        <f>ROUND(SUMIFS($CW604:$FS604,$CW$14:$FS$14,"*DSD*"),0)</f>
      </c>
      <c r="CL604" s="65" t="str">
        <f>MIN_DSD</f>
      </c>
      <c r="CM604" s="65" t="str">
        <f>COUNTIFS($CW$14:$FS$14,"*DSD*",$CW604:$FS604,"&gt;0")</f>
      </c>
      <c r="CN604"/>
      <c r="CO604" s="62"/>
      <c r="CP604" s="65" t="str">
        <f>IF(SUM($CK604)=0,"",IF(OR(SUM($CK604)=SUM($CL604),AND(SUM($CK604)=ROUND(SUM($G604)*(1-SUM($I604)),0),SUM($CQ604)=0)),SUM($CK604),IF(UPPER($CN604)="MAX",$CL604,IF(UPPER($CN604)="CUSTOM",MIN(MAX(ROUND($CK604+$G604*($CO604),0),$CL604),$CK604),$CK604))))</f>
      </c>
      <c r="CQ604" s="65" t="str">
        <f>ROUND(SUMIFS($CW604:$FS604,$CW$14:$FS$14,"*TA*"),0)</f>
      </c>
      <c r="CR604" s="65" t="str">
        <f>MIN_TA</f>
      </c>
      <c r="CS604" s="65" t="str">
        <f>COUNTIFS($CW$14:$FS$14,"*TA*",$CW604:$FS604,"&gt;0")</f>
      </c>
      <c r="CT604"/>
      <c r="CU604" s="62"/>
      <c r="CV604" s="65" t="str">
        <f>IF(SUM($CQ604)=0,"",IF(OR(SUM($CQ604)=SUM($CR604),AND(SUM($CQ604)=ROUND(SUM($G604)*(1-SUM($I604)),0),SUM($CK604)=0)),SUM($CQ604),IF(UPPER($CT604)="MAX",$CR604,IF(UPPER($CT604)="CUSTOM",MIN(MAX(ROUND($CQ604+$G604*($CU604),0),$CR604),$CQ604),$CQ604))))</f>
      </c>
      <c r="CW604" s="65"/>
      <c r="CX604" s="65"/>
      <c r="CY604" s="65"/>
      <c r="CZ604" s="65"/>
      <c r="DA604" s="65"/>
      <c r="DB604" s="65"/>
      <c r="DC604" s="65"/>
      <c r="DD604" s="65"/>
      <c r="DE604" s="65"/>
      <c r="DF604" s="65"/>
      <c r="DG604" s="65"/>
      <c r="DH604" s="65"/>
      <c r="DI604" s="65"/>
      <c r="DJ604" s="65"/>
      <c r="DK604" s="65"/>
      <c r="DL604" s="65"/>
      <c r="DM604" s="65"/>
      <c r="DN604" s="65"/>
      <c r="DO604" s="65"/>
      <c r="DP604" s="65"/>
      <c r="DQ604" s="65"/>
      <c r="DR604" s="65"/>
      <c r="DS604" s="65"/>
      <c r="DT604" s="65"/>
      <c r="DU604" s="65"/>
      <c r="DV604" s="65"/>
      <c r="DW604" s="65"/>
      <c r="DX604" s="65"/>
      <c r="DY604" s="65"/>
      <c r="DZ604" s="65"/>
      <c r="EA604" s="65"/>
      <c r="EB604" s="65"/>
      <c r="EC604" s="65"/>
      <c r="ED604" s="65"/>
      <c r="EE604" s="65"/>
      <c r="EF604" s="65"/>
      <c r="EG604" s="65"/>
      <c r="EH604" s="65"/>
      <c r="EI604" s="65"/>
      <c r="EJ604" s="65"/>
      <c r="EK604" s="65"/>
      <c r="EL604" s="65"/>
      <c r="EM604" s="65"/>
      <c r="EN604" s="65"/>
      <c r="EO604" s="65"/>
      <c r="EP604" s="65"/>
      <c r="EQ604" s="65"/>
      <c r="ER604" s="65"/>
      <c r="ES604" s="65"/>
      <c r="ET604" s="65"/>
      <c r="EU604" s="65"/>
      <c r="EV604" s="65"/>
      <c r="EW604" s="65"/>
      <c r="EX604" s="65"/>
      <c r="EY604" s="65"/>
      <c r="EZ604" s="65"/>
      <c r="FA604" s="65"/>
      <c r="FB604" s="65"/>
      <c r="FC604" s="65"/>
      <c r="FD604" s="65"/>
      <c r="FE604" s="65"/>
      <c r="FF604" s="65"/>
      <c r="FG604" s="65"/>
      <c r="FH604" s="65"/>
      <c r="FI604" s="65"/>
      <c r="FJ604" s="65"/>
      <c r="FK604" s="65"/>
      <c r="FL604" s="65"/>
      <c r="FM604" s="65"/>
      <c r="FN604" s="65"/>
      <c r="FO604" s="65"/>
      <c r="FP604" s="65"/>
      <c r="FQ604" s="65"/>
      <c r="FR604" s="65"/>
      <c r="FS604" s="65"/>
    </row>
    <row r="605">
      <c r="A605" t="s">
        <v>159</v>
      </c>
      <c r="B605" t="s">
        <v>105</v>
      </c>
      <c r="C605" t="s">
        <v>139</v>
      </c>
      <c r="D605" t="s">
        <v>99</v>
      </c>
      <c r="E605"/>
      <c r="F605" t="str">
        <f>$A605&amp;IF($C605&lt;&gt;"","|"&amp;$C605,"")&amp;IF($D605&lt;&gt;"","|"&amp;$D605,"")&amp;IF($E605&lt;&gt;"","|"&amp;$E605,"")</f>
      </c>
      <c r="G605" s="65" t="n">
        <v>25</v>
      </c>
      <c r="H605" s="65" t="str">
        <f>SUM($CJ605,$CW605)</f>
      </c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 t="n">
        <v>1</v>
      </c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5" t="str">
        <f>ROUND(SUM($CP605,$CV605),0)</f>
      </c>
      <c r="CG605" s="65" t="str">
        <f>ROUND(MAX($CP605,$CV605),0)</f>
      </c>
      <c r="CH605"/>
      <c r="CI605" s="62"/>
      <c r="CJ605" s="65" t="str">
        <f>IF(SUM($CF605)=0,"",IF(SUM($CF605)=SUM($CG605),SUM($CF605),IF(UPPER($CH605)="MAX",$CG605,IF(UPPER($CH605)="CUSTOM",MIN(MAX(ROUND($CF605+$G605*($CI605),0),$CG605),$CF605),$CF605))))</f>
      </c>
      <c r="CK605" s="65" t="str">
        <f>ROUND(SUMIFS($CW605:$FS605,$CW$14:$FS$14,"*DSD*"),0)</f>
      </c>
      <c r="CL605" s="65" t="str">
        <f>MIN_DSD</f>
      </c>
      <c r="CM605" s="65" t="str">
        <f>COUNTIFS($CW$14:$FS$14,"*DSD*",$CW605:$FS605,"&gt;0")</f>
      </c>
      <c r="CN605"/>
      <c r="CO605" s="62"/>
      <c r="CP605" s="65" t="str">
        <f>IF(SUM($CK605)=0,"",IF(OR(SUM($CK605)=SUM($CL605),AND(SUM($CK605)=ROUND(SUM($G605)*(1-SUM($I605)),0),SUM($CQ605)=0)),SUM($CK605),IF(UPPER($CN605)="MAX",$CL605,IF(UPPER($CN605)="CUSTOM",MIN(MAX(ROUND($CK605+$G605*($CO605),0),$CL605),$CK605),$CK605))))</f>
      </c>
      <c r="CQ605" s="65" t="str">
        <f>ROUND(SUMIFS($CW605:$FS605,$CW$14:$FS$14,"*TA*"),0)</f>
      </c>
      <c r="CR605" s="65" t="str">
        <f>MIN_TA</f>
      </c>
      <c r="CS605" s="65" t="str">
        <f>COUNTIFS($CW$14:$FS$14,"*TA*",$CW605:$FS605,"&gt;0")</f>
      </c>
      <c r="CT605"/>
      <c r="CU605" s="62"/>
      <c r="CV605" s="65" t="str">
        <f>IF(SUM($CQ605)=0,"",IF(OR(SUM($CQ605)=SUM($CR605),AND(SUM($CQ605)=ROUND(SUM($G605)*(1-SUM($I605)),0),SUM($CK605)=0)),SUM($CQ605),IF(UPPER($CT605)="MAX",$CR605,IF(UPPER($CT605)="CUSTOM",MIN(MAX(ROUND($CQ605+$G605*($CU605),0),$CR605),$CQ605),$CQ605))))</f>
      </c>
      <c r="CW605" s="65"/>
      <c r="CX605" s="65"/>
      <c r="CY605" s="65"/>
      <c r="CZ605" s="65"/>
      <c r="DA605" s="65"/>
      <c r="DB605" s="65"/>
      <c r="DC605" s="65"/>
      <c r="DD605" s="65"/>
      <c r="DE605" s="65"/>
      <c r="DF605" s="65"/>
      <c r="DG605" s="65"/>
      <c r="DH605" s="65"/>
      <c r="DI605" s="65"/>
      <c r="DJ605" s="65"/>
      <c r="DK605" s="65"/>
      <c r="DL605" s="65"/>
      <c r="DM605" s="65"/>
      <c r="DN605" s="65"/>
      <c r="DO605" s="65"/>
      <c r="DP605" s="65"/>
      <c r="DQ605" s="65"/>
      <c r="DR605" s="65"/>
      <c r="DS605" s="65"/>
      <c r="DT605" s="65"/>
      <c r="DU605" s="65"/>
      <c r="DV605" s="65"/>
      <c r="DW605" s="65"/>
      <c r="DX605" s="65"/>
      <c r="DY605" s="65"/>
      <c r="DZ605" s="65"/>
      <c r="EA605" s="65"/>
      <c r="EB605" s="65"/>
      <c r="EC605" s="65"/>
      <c r="ED605" s="65"/>
      <c r="EE605" s="65"/>
      <c r="EF605" s="65"/>
      <c r="EG605" s="65"/>
      <c r="EH605" s="65"/>
      <c r="EI605" s="65"/>
      <c r="EJ605" s="65"/>
      <c r="EK605" s="65"/>
      <c r="EL605" s="65"/>
      <c r="EM605" s="65"/>
      <c r="EN605" s="65"/>
      <c r="EO605" s="65"/>
      <c r="EP605" s="65"/>
      <c r="EQ605" s="65"/>
      <c r="ER605" s="65"/>
      <c r="ES605" s="65"/>
      <c r="ET605" s="65"/>
      <c r="EU605" s="65"/>
      <c r="EV605" s="65"/>
      <c r="EW605" s="65"/>
      <c r="EX605" s="65"/>
      <c r="EY605" s="65"/>
      <c r="EZ605" s="65"/>
      <c r="FA605" s="65"/>
      <c r="FB605" s="65"/>
      <c r="FC605" s="65"/>
      <c r="FD605" s="65"/>
      <c r="FE605" s="65"/>
      <c r="FF605" s="65"/>
      <c r="FG605" s="65"/>
      <c r="FH605" s="65"/>
      <c r="FI605" s="65"/>
      <c r="FJ605" s="65"/>
      <c r="FK605" s="65"/>
      <c r="FL605" s="65"/>
      <c r="FM605" s="65"/>
      <c r="FN605" s="65"/>
      <c r="FO605" s="65"/>
      <c r="FP605" s="65"/>
      <c r="FQ605" s="65"/>
      <c r="FR605" s="65"/>
      <c r="FS605" s="65"/>
    </row>
    <row r="606">
      <c r="A606" t="s">
        <v>159</v>
      </c>
      <c r="B606" t="s">
        <v>105</v>
      </c>
      <c r="C606" t="s">
        <v>139</v>
      </c>
      <c r="D606" t="s">
        <v>100</v>
      </c>
      <c r="E606"/>
      <c r="F606" t="str">
        <f>$A606&amp;IF($C606&lt;&gt;"","|"&amp;$C606,"")&amp;IF($D606&lt;&gt;"","|"&amp;$D606,"")&amp;IF($E606&lt;&gt;"","|"&amp;$E606,"")</f>
      </c>
      <c r="G606" s="65" t="n">
        <v>50</v>
      </c>
      <c r="H606" s="65" t="str">
        <f>SUM($CJ606,$CW606)</f>
      </c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 t="n">
        <v>1</v>
      </c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5" t="str">
        <f>ROUND(SUM($CP606,$CV606),0)</f>
      </c>
      <c r="CG606" s="65" t="str">
        <f>ROUND(MAX($CP606,$CV606),0)</f>
      </c>
      <c r="CH606"/>
      <c r="CI606" s="62"/>
      <c r="CJ606" s="65" t="str">
        <f>IF(SUM($CF606)=0,"",IF(SUM($CF606)=SUM($CG606),SUM($CF606),IF(UPPER($CH606)="MAX",$CG606,IF(UPPER($CH606)="CUSTOM",MIN(MAX(ROUND($CF606+$G606*($CI606),0),$CG606),$CF606),$CF606))))</f>
      </c>
      <c r="CK606" s="65" t="str">
        <f>ROUND(SUMIFS($CW606:$FS606,$CW$14:$FS$14,"*DSD*"),0)</f>
      </c>
      <c r="CL606" s="65" t="str">
        <f>MIN_DSD</f>
      </c>
      <c r="CM606" s="65" t="str">
        <f>COUNTIFS($CW$14:$FS$14,"*DSD*",$CW606:$FS606,"&gt;0")</f>
      </c>
      <c r="CN606"/>
      <c r="CO606" s="62"/>
      <c r="CP606" s="65" t="str">
        <f>IF(SUM($CK606)=0,"",IF(OR(SUM($CK606)=SUM($CL606),AND(SUM($CK606)=ROUND(SUM($G606)*(1-SUM($I606)),0),SUM($CQ606)=0)),SUM($CK606),IF(UPPER($CN606)="MAX",$CL606,IF(UPPER($CN606)="CUSTOM",MIN(MAX(ROUND($CK606+$G606*($CO606),0),$CL606),$CK606),$CK606))))</f>
      </c>
      <c r="CQ606" s="65" t="str">
        <f>ROUND(SUMIFS($CW606:$FS606,$CW$14:$FS$14,"*TA*"),0)</f>
      </c>
      <c r="CR606" s="65" t="str">
        <f>MIN_TA</f>
      </c>
      <c r="CS606" s="65" t="str">
        <f>COUNTIFS($CW$14:$FS$14,"*TA*",$CW606:$FS606,"&gt;0")</f>
      </c>
      <c r="CT606"/>
      <c r="CU606" s="62"/>
      <c r="CV606" s="65" t="str">
        <f>IF(SUM($CQ606)=0,"",IF(OR(SUM($CQ606)=SUM($CR606),AND(SUM($CQ606)=ROUND(SUM($G606)*(1-SUM($I606)),0),SUM($CK606)=0)),SUM($CQ606),IF(UPPER($CT606)="MAX",$CR606,IF(UPPER($CT606)="CUSTOM",MIN(MAX(ROUND($CQ606+$G606*($CU606),0),$CR606),$CQ606),$CQ606))))</f>
      </c>
      <c r="CW606" s="65"/>
      <c r="CX606" s="65"/>
      <c r="CY606" s="65"/>
      <c r="CZ606" s="65"/>
      <c r="DA606" s="65"/>
      <c r="DB606" s="65"/>
      <c r="DC606" s="65"/>
      <c r="DD606" s="65"/>
      <c r="DE606" s="65"/>
      <c r="DF606" s="65"/>
      <c r="DG606" s="65"/>
      <c r="DH606" s="65"/>
      <c r="DI606" s="65"/>
      <c r="DJ606" s="65"/>
      <c r="DK606" s="65"/>
      <c r="DL606" s="65"/>
      <c r="DM606" s="65"/>
      <c r="DN606" s="65"/>
      <c r="DO606" s="65"/>
      <c r="DP606" s="65"/>
      <c r="DQ606" s="65"/>
      <c r="DR606" s="65"/>
      <c r="DS606" s="65"/>
      <c r="DT606" s="65"/>
      <c r="DU606" s="65"/>
      <c r="DV606" s="65"/>
      <c r="DW606" s="65"/>
      <c r="DX606" s="65"/>
      <c r="DY606" s="65"/>
      <c r="DZ606" s="65"/>
      <c r="EA606" s="65"/>
      <c r="EB606" s="65"/>
      <c r="EC606" s="65"/>
      <c r="ED606" s="65"/>
      <c r="EE606" s="65"/>
      <c r="EF606" s="65"/>
      <c r="EG606" s="65"/>
      <c r="EH606" s="65"/>
      <c r="EI606" s="65"/>
      <c r="EJ606" s="65"/>
      <c r="EK606" s="65"/>
      <c r="EL606" s="65"/>
      <c r="EM606" s="65"/>
      <c r="EN606" s="65"/>
      <c r="EO606" s="65"/>
      <c r="EP606" s="65"/>
      <c r="EQ606" s="65"/>
      <c r="ER606" s="65"/>
      <c r="ES606" s="65"/>
      <c r="ET606" s="65"/>
      <c r="EU606" s="65"/>
      <c r="EV606" s="65"/>
      <c r="EW606" s="65"/>
      <c r="EX606" s="65"/>
      <c r="EY606" s="65"/>
      <c r="EZ606" s="65"/>
      <c r="FA606" s="65"/>
      <c r="FB606" s="65"/>
      <c r="FC606" s="65"/>
      <c r="FD606" s="65"/>
      <c r="FE606" s="65"/>
      <c r="FF606" s="65"/>
      <c r="FG606" s="65"/>
      <c r="FH606" s="65"/>
      <c r="FI606" s="65"/>
      <c r="FJ606" s="65"/>
      <c r="FK606" s="65"/>
      <c r="FL606" s="65"/>
      <c r="FM606" s="65"/>
      <c r="FN606" s="65"/>
      <c r="FO606" s="65"/>
      <c r="FP606" s="65"/>
      <c r="FQ606" s="65"/>
      <c r="FR606" s="65"/>
      <c r="FS606" s="65"/>
    </row>
    <row r="607">
      <c r="A607" t="s">
        <v>159</v>
      </c>
      <c r="B607" t="s">
        <v>105</v>
      </c>
      <c r="C607" t="s">
        <v>140</v>
      </c>
      <c r="D607" t="s">
        <v>99</v>
      </c>
      <c r="E607"/>
      <c r="F607" t="str">
        <f>$A607&amp;IF($C607&lt;&gt;"","|"&amp;$C607,"")&amp;IF($D607&lt;&gt;"","|"&amp;$D607,"")&amp;IF($E607&lt;&gt;"","|"&amp;$E607,"")</f>
      </c>
      <c r="G607" s="65" t="n">
        <v>641</v>
      </c>
      <c r="H607" s="65" t="str">
        <f>SUM($CJ607,$CW607)</f>
      </c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 t="n">
        <v>1</v>
      </c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5" t="str">
        <f>ROUND(SUM($CP607,$CV607),0)</f>
      </c>
      <c r="CG607" s="65" t="str">
        <f>ROUND(MAX($CP607,$CV607),0)</f>
      </c>
      <c r="CH607"/>
      <c r="CI607" s="62"/>
      <c r="CJ607" s="65" t="str">
        <f>IF(SUM($CF607)=0,"",IF(SUM($CF607)=SUM($CG607),SUM($CF607),IF(UPPER($CH607)="MAX",$CG607,IF(UPPER($CH607)="CUSTOM",MIN(MAX(ROUND($CF607+$G607*($CI607),0),$CG607),$CF607),$CF607))))</f>
      </c>
      <c r="CK607" s="65" t="str">
        <f>ROUND(SUMIFS($CW607:$FS607,$CW$14:$FS$14,"*DSD*"),0)</f>
      </c>
      <c r="CL607" s="65" t="str">
        <f>MIN_DSD</f>
      </c>
      <c r="CM607" s="65" t="str">
        <f>COUNTIFS($CW$14:$FS$14,"*DSD*",$CW607:$FS607,"&gt;0")</f>
      </c>
      <c r="CN607"/>
      <c r="CO607" s="62"/>
      <c r="CP607" s="65" t="str">
        <f>IF(SUM($CK607)=0,"",IF(OR(SUM($CK607)=SUM($CL607),AND(SUM($CK607)=ROUND(SUM($G607)*(1-SUM($I607)),0),SUM($CQ607)=0)),SUM($CK607),IF(UPPER($CN607)="MAX",$CL607,IF(UPPER($CN607)="CUSTOM",MIN(MAX(ROUND($CK607+$G607*($CO607),0),$CL607),$CK607),$CK607))))</f>
      </c>
      <c r="CQ607" s="65" t="str">
        <f>ROUND(SUMIFS($CW607:$FS607,$CW$14:$FS$14,"*TA*"),0)</f>
      </c>
      <c r="CR607" s="65" t="str">
        <f>MIN_TA</f>
      </c>
      <c r="CS607" s="65" t="str">
        <f>COUNTIFS($CW$14:$FS$14,"*TA*",$CW607:$FS607,"&gt;0")</f>
      </c>
      <c r="CT607"/>
      <c r="CU607" s="62"/>
      <c r="CV607" s="65" t="str">
        <f>IF(SUM($CQ607)=0,"",IF(OR(SUM($CQ607)=SUM($CR607),AND(SUM($CQ607)=ROUND(SUM($G607)*(1-SUM($I607)),0),SUM($CK607)=0)),SUM($CQ607),IF(UPPER($CT607)="MAX",$CR607,IF(UPPER($CT607)="CUSTOM",MIN(MAX(ROUND($CQ607+$G607*($CU607),0),$CR607),$CQ607),$CQ607))))</f>
      </c>
      <c r="CW607" s="65"/>
      <c r="CX607" s="65"/>
      <c r="CY607" s="65"/>
      <c r="CZ607" s="65"/>
      <c r="DA607" s="65"/>
      <c r="DB607" s="65"/>
      <c r="DC607" s="65"/>
      <c r="DD607" s="65"/>
      <c r="DE607" s="65"/>
      <c r="DF607" s="65"/>
      <c r="DG607" s="65"/>
      <c r="DH607" s="65"/>
      <c r="DI607" s="65"/>
      <c r="DJ607" s="65"/>
      <c r="DK607" s="65"/>
      <c r="DL607" s="65"/>
      <c r="DM607" s="65"/>
      <c r="DN607" s="65"/>
      <c r="DO607" s="65"/>
      <c r="DP607" s="65"/>
      <c r="DQ607" s="65"/>
      <c r="DR607" s="65"/>
      <c r="DS607" s="65"/>
      <c r="DT607" s="65"/>
      <c r="DU607" s="65"/>
      <c r="DV607" s="65"/>
      <c r="DW607" s="65"/>
      <c r="DX607" s="65"/>
      <c r="DY607" s="65"/>
      <c r="DZ607" s="65"/>
      <c r="EA607" s="65"/>
      <c r="EB607" s="65"/>
      <c r="EC607" s="65"/>
      <c r="ED607" s="65"/>
      <c r="EE607" s="65"/>
      <c r="EF607" s="65"/>
      <c r="EG607" s="65"/>
      <c r="EH607" s="65"/>
      <c r="EI607" s="65"/>
      <c r="EJ607" s="65"/>
      <c r="EK607" s="65"/>
      <c r="EL607" s="65"/>
      <c r="EM607" s="65"/>
      <c r="EN607" s="65"/>
      <c r="EO607" s="65"/>
      <c r="EP607" s="65"/>
      <c r="EQ607" s="65"/>
      <c r="ER607" s="65"/>
      <c r="ES607" s="65"/>
      <c r="ET607" s="65"/>
      <c r="EU607" s="65"/>
      <c r="EV607" s="65"/>
      <c r="EW607" s="65"/>
      <c r="EX607" s="65"/>
      <c r="EY607" s="65"/>
      <c r="EZ607" s="65"/>
      <c r="FA607" s="65"/>
      <c r="FB607" s="65"/>
      <c r="FC607" s="65"/>
      <c r="FD607" s="65"/>
      <c r="FE607" s="65"/>
      <c r="FF607" s="65"/>
      <c r="FG607" s="65"/>
      <c r="FH607" s="65"/>
      <c r="FI607" s="65"/>
      <c r="FJ607" s="65"/>
      <c r="FK607" s="65"/>
      <c r="FL607" s="65"/>
      <c r="FM607" s="65"/>
      <c r="FN607" s="65"/>
      <c r="FO607" s="65"/>
      <c r="FP607" s="65"/>
      <c r="FQ607" s="65"/>
      <c r="FR607" s="65"/>
      <c r="FS607" s="65"/>
    </row>
    <row r="608">
      <c r="A608" t="s">
        <v>159</v>
      </c>
      <c r="B608" t="s">
        <v>105</v>
      </c>
      <c r="C608" t="s">
        <v>140</v>
      </c>
      <c r="D608" t="s">
        <v>100</v>
      </c>
      <c r="E608"/>
      <c r="F608" t="str">
        <f>$A608&amp;IF($C608&lt;&gt;"","|"&amp;$C608,"")&amp;IF($D608&lt;&gt;"","|"&amp;$D608,"")&amp;IF($E608&lt;&gt;"","|"&amp;$E608,"")</f>
      </c>
      <c r="G608" s="65" t="n">
        <v>65</v>
      </c>
      <c r="H608" s="65" t="str">
        <f>SUM($CJ608,$CW608)</f>
      </c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 t="n">
        <v>1</v>
      </c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5" t="str">
        <f>ROUND(SUM($CP608,$CV608),0)</f>
      </c>
      <c r="CG608" s="65" t="str">
        <f>ROUND(MAX($CP608,$CV608),0)</f>
      </c>
      <c r="CH608"/>
      <c r="CI608" s="62"/>
      <c r="CJ608" s="65" t="str">
        <f>IF(SUM($CF608)=0,"",IF(SUM($CF608)=SUM($CG608),SUM($CF608),IF(UPPER($CH608)="MAX",$CG608,IF(UPPER($CH608)="CUSTOM",MIN(MAX(ROUND($CF608+$G608*($CI608),0),$CG608),$CF608),$CF608))))</f>
      </c>
      <c r="CK608" s="65" t="str">
        <f>ROUND(SUMIFS($CW608:$FS608,$CW$14:$FS$14,"*DSD*"),0)</f>
      </c>
      <c r="CL608" s="65" t="str">
        <f>MIN_DSD</f>
      </c>
      <c r="CM608" s="65" t="str">
        <f>COUNTIFS($CW$14:$FS$14,"*DSD*",$CW608:$FS608,"&gt;0")</f>
      </c>
      <c r="CN608"/>
      <c r="CO608" s="62"/>
      <c r="CP608" s="65" t="str">
        <f>IF(SUM($CK608)=0,"",IF(OR(SUM($CK608)=SUM($CL608),AND(SUM($CK608)=ROUND(SUM($G608)*(1-SUM($I608)),0),SUM($CQ608)=0)),SUM($CK608),IF(UPPER($CN608)="MAX",$CL608,IF(UPPER($CN608)="CUSTOM",MIN(MAX(ROUND($CK608+$G608*($CO608),0),$CL608),$CK608),$CK608))))</f>
      </c>
      <c r="CQ608" s="65" t="str">
        <f>ROUND(SUMIFS($CW608:$FS608,$CW$14:$FS$14,"*TA*"),0)</f>
      </c>
      <c r="CR608" s="65" t="str">
        <f>MIN_TA</f>
      </c>
      <c r="CS608" s="65" t="str">
        <f>COUNTIFS($CW$14:$FS$14,"*TA*",$CW608:$FS608,"&gt;0")</f>
      </c>
      <c r="CT608"/>
      <c r="CU608" s="62"/>
      <c r="CV608" s="65" t="str">
        <f>IF(SUM($CQ608)=0,"",IF(OR(SUM($CQ608)=SUM($CR608),AND(SUM($CQ608)=ROUND(SUM($G608)*(1-SUM($I608)),0),SUM($CK608)=0)),SUM($CQ608),IF(UPPER($CT608)="MAX",$CR608,IF(UPPER($CT608)="CUSTOM",MIN(MAX(ROUND($CQ608+$G608*($CU608),0),$CR608),$CQ608),$CQ608))))</f>
      </c>
      <c r="CW608" s="65"/>
      <c r="CX608" s="65"/>
      <c r="CY608" s="65"/>
      <c r="CZ608" s="65"/>
      <c r="DA608" s="65"/>
      <c r="DB608" s="65"/>
      <c r="DC608" s="65"/>
      <c r="DD608" s="65"/>
      <c r="DE608" s="65"/>
      <c r="DF608" s="65"/>
      <c r="DG608" s="65"/>
      <c r="DH608" s="65"/>
      <c r="DI608" s="65"/>
      <c r="DJ608" s="65"/>
      <c r="DK608" s="65"/>
      <c r="DL608" s="65"/>
      <c r="DM608" s="65"/>
      <c r="DN608" s="65"/>
      <c r="DO608" s="65"/>
      <c r="DP608" s="65"/>
      <c r="DQ608" s="65"/>
      <c r="DR608" s="65"/>
      <c r="DS608" s="65"/>
      <c r="DT608" s="65"/>
      <c r="DU608" s="65"/>
      <c r="DV608" s="65"/>
      <c r="DW608" s="65"/>
      <c r="DX608" s="65"/>
      <c r="DY608" s="65"/>
      <c r="DZ608" s="65"/>
      <c r="EA608" s="65"/>
      <c r="EB608" s="65"/>
      <c r="EC608" s="65"/>
      <c r="ED608" s="65"/>
      <c r="EE608" s="65"/>
      <c r="EF608" s="65"/>
      <c r="EG608" s="65"/>
      <c r="EH608" s="65"/>
      <c r="EI608" s="65"/>
      <c r="EJ608" s="65"/>
      <c r="EK608" s="65"/>
      <c r="EL608" s="65"/>
      <c r="EM608" s="65"/>
      <c r="EN608" s="65"/>
      <c r="EO608" s="65"/>
      <c r="EP608" s="65"/>
      <c r="EQ608" s="65"/>
      <c r="ER608" s="65"/>
      <c r="ES608" s="65"/>
      <c r="ET608" s="65"/>
      <c r="EU608" s="65"/>
      <c r="EV608" s="65"/>
      <c r="EW608" s="65"/>
      <c r="EX608" s="65"/>
      <c r="EY608" s="65"/>
      <c r="EZ608" s="65"/>
      <c r="FA608" s="65"/>
      <c r="FB608" s="65"/>
      <c r="FC608" s="65"/>
      <c r="FD608" s="65"/>
      <c r="FE608" s="65"/>
      <c r="FF608" s="65"/>
      <c r="FG608" s="65"/>
      <c r="FH608" s="65"/>
      <c r="FI608" s="65"/>
      <c r="FJ608" s="65"/>
      <c r="FK608" s="65"/>
      <c r="FL608" s="65"/>
      <c r="FM608" s="65"/>
      <c r="FN608" s="65"/>
      <c r="FO608" s="65"/>
      <c r="FP608" s="65"/>
      <c r="FQ608" s="65"/>
      <c r="FR608" s="65"/>
      <c r="FS608" s="65"/>
    </row>
    <row r="609">
      <c r="A609" t="s">
        <v>159</v>
      </c>
      <c r="B609" t="s">
        <v>105</v>
      </c>
      <c r="C609" t="s">
        <v>141</v>
      </c>
      <c r="D609" t="s">
        <v>99</v>
      </c>
      <c r="E609"/>
      <c r="F609" t="str">
        <f>$A609&amp;IF($C609&lt;&gt;"","|"&amp;$C609,"")&amp;IF($D609&lt;&gt;"","|"&amp;$D609,"")&amp;IF($E609&lt;&gt;"","|"&amp;$E609,"")</f>
      </c>
      <c r="G609" s="65" t="n">
        <v>8</v>
      </c>
      <c r="H609" s="65" t="str">
        <f>SUM($CJ609,$CW609)</f>
      </c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 t="n">
        <v>1</v>
      </c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5" t="str">
        <f>ROUND(SUM($CP609,$CV609),0)</f>
      </c>
      <c r="CG609" s="65" t="str">
        <f>ROUND(MAX($CP609,$CV609),0)</f>
      </c>
      <c r="CH609"/>
      <c r="CI609" s="62"/>
      <c r="CJ609" s="65" t="str">
        <f>IF(SUM($CF609)=0,"",IF(SUM($CF609)=SUM($CG609),SUM($CF609),IF(UPPER($CH609)="MAX",$CG609,IF(UPPER($CH609)="CUSTOM",MIN(MAX(ROUND($CF609+$G609*($CI609),0),$CG609),$CF609),$CF609))))</f>
      </c>
      <c r="CK609" s="65" t="str">
        <f>ROUND(SUMIFS($CW609:$FS609,$CW$14:$FS$14,"*DSD*"),0)</f>
      </c>
      <c r="CL609" s="65" t="str">
        <f>MIN_DSD</f>
      </c>
      <c r="CM609" s="65" t="str">
        <f>COUNTIFS($CW$14:$FS$14,"*DSD*",$CW609:$FS609,"&gt;0")</f>
      </c>
      <c r="CN609"/>
      <c r="CO609" s="62"/>
      <c r="CP609" s="65" t="str">
        <f>IF(SUM($CK609)=0,"",IF(OR(SUM($CK609)=SUM($CL609),AND(SUM($CK609)=ROUND(SUM($G609)*(1-SUM($I609)),0),SUM($CQ609)=0)),SUM($CK609),IF(UPPER($CN609)="MAX",$CL609,IF(UPPER($CN609)="CUSTOM",MIN(MAX(ROUND($CK609+$G609*($CO609),0),$CL609),$CK609),$CK609))))</f>
      </c>
      <c r="CQ609" s="65" t="str">
        <f>ROUND(SUMIFS($CW609:$FS609,$CW$14:$FS$14,"*TA*"),0)</f>
      </c>
      <c r="CR609" s="65" t="str">
        <f>MIN_TA</f>
      </c>
      <c r="CS609" s="65" t="str">
        <f>COUNTIFS($CW$14:$FS$14,"*TA*",$CW609:$FS609,"&gt;0")</f>
      </c>
      <c r="CT609"/>
      <c r="CU609" s="62"/>
      <c r="CV609" s="65" t="str">
        <f>IF(SUM($CQ609)=0,"",IF(OR(SUM($CQ609)=SUM($CR609),AND(SUM($CQ609)=ROUND(SUM($G609)*(1-SUM($I609)),0),SUM($CK609)=0)),SUM($CQ609),IF(UPPER($CT609)="MAX",$CR609,IF(UPPER($CT609)="CUSTOM",MIN(MAX(ROUND($CQ609+$G609*($CU609),0),$CR609),$CQ609),$CQ609))))</f>
      </c>
      <c r="CW609" s="65"/>
      <c r="CX609" s="65"/>
      <c r="CY609" s="65"/>
      <c r="CZ609" s="65"/>
      <c r="DA609" s="65"/>
      <c r="DB609" s="65"/>
      <c r="DC609" s="65"/>
      <c r="DD609" s="65"/>
      <c r="DE609" s="65"/>
      <c r="DF609" s="65"/>
      <c r="DG609" s="65"/>
      <c r="DH609" s="65"/>
      <c r="DI609" s="65"/>
      <c r="DJ609" s="65"/>
      <c r="DK609" s="65"/>
      <c r="DL609" s="65"/>
      <c r="DM609" s="65"/>
      <c r="DN609" s="65"/>
      <c r="DO609" s="65"/>
      <c r="DP609" s="65"/>
      <c r="DQ609" s="65"/>
      <c r="DR609" s="65"/>
      <c r="DS609" s="65"/>
      <c r="DT609" s="65"/>
      <c r="DU609" s="65"/>
      <c r="DV609" s="65"/>
      <c r="DW609" s="65"/>
      <c r="DX609" s="65"/>
      <c r="DY609" s="65"/>
      <c r="DZ609" s="65"/>
      <c r="EA609" s="65"/>
      <c r="EB609" s="65"/>
      <c r="EC609" s="65"/>
      <c r="ED609" s="65"/>
      <c r="EE609" s="65"/>
      <c r="EF609" s="65"/>
      <c r="EG609" s="65"/>
      <c r="EH609" s="65"/>
      <c r="EI609" s="65"/>
      <c r="EJ609" s="65"/>
      <c r="EK609" s="65"/>
      <c r="EL609" s="65"/>
      <c r="EM609" s="65"/>
      <c r="EN609" s="65"/>
      <c r="EO609" s="65"/>
      <c r="EP609" s="65"/>
      <c r="EQ609" s="65"/>
      <c r="ER609" s="65"/>
      <c r="ES609" s="65"/>
      <c r="ET609" s="65"/>
      <c r="EU609" s="65"/>
      <c r="EV609" s="65"/>
      <c r="EW609" s="65"/>
      <c r="EX609" s="65"/>
      <c r="EY609" s="65"/>
      <c r="EZ609" s="65"/>
      <c r="FA609" s="65"/>
      <c r="FB609" s="65"/>
      <c r="FC609" s="65"/>
      <c r="FD609" s="65"/>
      <c r="FE609" s="65"/>
      <c r="FF609" s="65"/>
      <c r="FG609" s="65"/>
      <c r="FH609" s="65"/>
      <c r="FI609" s="65"/>
      <c r="FJ609" s="65"/>
      <c r="FK609" s="65"/>
      <c r="FL609" s="65"/>
      <c r="FM609" s="65"/>
      <c r="FN609" s="65"/>
      <c r="FO609" s="65"/>
      <c r="FP609" s="65"/>
      <c r="FQ609" s="65"/>
      <c r="FR609" s="65"/>
      <c r="FS609" s="65"/>
    </row>
    <row r="610">
      <c r="A610" t="s">
        <v>159</v>
      </c>
      <c r="B610" t="s">
        <v>105</v>
      </c>
      <c r="C610" t="s">
        <v>123</v>
      </c>
      <c r="D610" t="s">
        <v>99</v>
      </c>
      <c r="E610"/>
      <c r="F610" t="str">
        <f>$A610&amp;IF($C610&lt;&gt;"","|"&amp;$C610,"")&amp;IF($D610&lt;&gt;"","|"&amp;$D610,"")&amp;IF($E610&lt;&gt;"","|"&amp;$E610,"")</f>
      </c>
      <c r="G610" s="65" t="n">
        <v>12</v>
      </c>
      <c r="H610" s="65" t="str">
        <f>SUM($CJ610,$CW610)</f>
      </c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 t="n">
        <v>1</v>
      </c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5" t="str">
        <f>ROUND(SUM($CP610,$CV610),0)</f>
      </c>
      <c r="CG610" s="65" t="str">
        <f>ROUND(MAX($CP610,$CV610),0)</f>
      </c>
      <c r="CH610"/>
      <c r="CI610" s="62"/>
      <c r="CJ610" s="65" t="str">
        <f>IF(SUM($CF610)=0,"",IF(SUM($CF610)=SUM($CG610),SUM($CF610),IF(UPPER($CH610)="MAX",$CG610,IF(UPPER($CH610)="CUSTOM",MIN(MAX(ROUND($CF610+$G610*($CI610),0),$CG610),$CF610),$CF610))))</f>
      </c>
      <c r="CK610" s="65" t="str">
        <f>ROUND(SUMIFS($CW610:$FS610,$CW$14:$FS$14,"*DSD*"),0)</f>
      </c>
      <c r="CL610" s="65" t="str">
        <f>MIN_DSD</f>
      </c>
      <c r="CM610" s="65" t="str">
        <f>COUNTIFS($CW$14:$FS$14,"*DSD*",$CW610:$FS610,"&gt;0")</f>
      </c>
      <c r="CN610"/>
      <c r="CO610" s="62"/>
      <c r="CP610" s="65" t="str">
        <f>IF(SUM($CK610)=0,"",IF(OR(SUM($CK610)=SUM($CL610),AND(SUM($CK610)=ROUND(SUM($G610)*(1-SUM($I610)),0),SUM($CQ610)=0)),SUM($CK610),IF(UPPER($CN610)="MAX",$CL610,IF(UPPER($CN610)="CUSTOM",MIN(MAX(ROUND($CK610+$G610*($CO610),0),$CL610),$CK610),$CK610))))</f>
      </c>
      <c r="CQ610" s="65" t="str">
        <f>ROUND(SUMIFS($CW610:$FS610,$CW$14:$FS$14,"*TA*"),0)</f>
      </c>
      <c r="CR610" s="65" t="str">
        <f>MIN_TA</f>
      </c>
      <c r="CS610" s="65" t="str">
        <f>COUNTIFS($CW$14:$FS$14,"*TA*",$CW610:$FS610,"&gt;0")</f>
      </c>
      <c r="CT610"/>
      <c r="CU610" s="62"/>
      <c r="CV610" s="65" t="str">
        <f>IF(SUM($CQ610)=0,"",IF(OR(SUM($CQ610)=SUM($CR610),AND(SUM($CQ610)=ROUND(SUM($G610)*(1-SUM($I610)),0),SUM($CK610)=0)),SUM($CQ610),IF(UPPER($CT610)="MAX",$CR610,IF(UPPER($CT610)="CUSTOM",MIN(MAX(ROUND($CQ610+$G610*($CU610),0),$CR610),$CQ610),$CQ610))))</f>
      </c>
      <c r="CW610" s="65"/>
      <c r="CX610" s="65"/>
      <c r="CY610" s="65"/>
      <c r="CZ610" s="65"/>
      <c r="DA610" s="65"/>
      <c r="DB610" s="65"/>
      <c r="DC610" s="65"/>
      <c r="DD610" s="65"/>
      <c r="DE610" s="65"/>
      <c r="DF610" s="65"/>
      <c r="DG610" s="65"/>
      <c r="DH610" s="65"/>
      <c r="DI610" s="65"/>
      <c r="DJ610" s="65"/>
      <c r="DK610" s="65"/>
      <c r="DL610" s="65"/>
      <c r="DM610" s="65"/>
      <c r="DN610" s="65"/>
      <c r="DO610" s="65"/>
      <c r="DP610" s="65"/>
      <c r="DQ610" s="65"/>
      <c r="DR610" s="65"/>
      <c r="DS610" s="65"/>
      <c r="DT610" s="65"/>
      <c r="DU610" s="65"/>
      <c r="DV610" s="65"/>
      <c r="DW610" s="65"/>
      <c r="DX610" s="65"/>
      <c r="DY610" s="65"/>
      <c r="DZ610" s="65"/>
      <c r="EA610" s="65"/>
      <c r="EB610" s="65"/>
      <c r="EC610" s="65"/>
      <c r="ED610" s="65"/>
      <c r="EE610" s="65"/>
      <c r="EF610" s="65"/>
      <c r="EG610" s="65"/>
      <c r="EH610" s="65"/>
      <c r="EI610" s="65"/>
      <c r="EJ610" s="65"/>
      <c r="EK610" s="65"/>
      <c r="EL610" s="65"/>
      <c r="EM610" s="65"/>
      <c r="EN610" s="65"/>
      <c r="EO610" s="65"/>
      <c r="EP610" s="65"/>
      <c r="EQ610" s="65"/>
      <c r="ER610" s="65"/>
      <c r="ES610" s="65"/>
      <c r="ET610" s="65"/>
      <c r="EU610" s="65"/>
      <c r="EV610" s="65"/>
      <c r="EW610" s="65"/>
      <c r="EX610" s="65"/>
      <c r="EY610" s="65"/>
      <c r="EZ610" s="65"/>
      <c r="FA610" s="65"/>
      <c r="FB610" s="65"/>
      <c r="FC610" s="65"/>
      <c r="FD610" s="65"/>
      <c r="FE610" s="65"/>
      <c r="FF610" s="65"/>
      <c r="FG610" s="65"/>
      <c r="FH610" s="65"/>
      <c r="FI610" s="65"/>
      <c r="FJ610" s="65"/>
      <c r="FK610" s="65"/>
      <c r="FL610" s="65"/>
      <c r="FM610" s="65"/>
      <c r="FN610" s="65"/>
      <c r="FO610" s="65"/>
      <c r="FP610" s="65"/>
      <c r="FQ610" s="65"/>
      <c r="FR610" s="65"/>
      <c r="FS610" s="65"/>
    </row>
    <row r="611">
      <c r="A611" t="s">
        <v>159</v>
      </c>
      <c r="B611" t="s">
        <v>105</v>
      </c>
      <c r="C611" t="s">
        <v>123</v>
      </c>
      <c r="D611" t="s">
        <v>100</v>
      </c>
      <c r="E611"/>
      <c r="F611" t="str">
        <f>$A611&amp;IF($C611&lt;&gt;"","|"&amp;$C611,"")&amp;IF($D611&lt;&gt;"","|"&amp;$D611,"")&amp;IF($E611&lt;&gt;"","|"&amp;$E611,"")</f>
      </c>
      <c r="G611" s="65" t="n">
        <v>44</v>
      </c>
      <c r="H611" s="65" t="str">
        <f>SUM($CJ611,$CW611)</f>
      </c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 t="n">
        <v>1</v>
      </c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5" t="str">
        <f>ROUND(SUM($CP611,$CV611),0)</f>
      </c>
      <c r="CG611" s="65" t="str">
        <f>ROUND(MAX($CP611,$CV611),0)</f>
      </c>
      <c r="CH611"/>
      <c r="CI611" s="62"/>
      <c r="CJ611" s="65" t="str">
        <f>IF(SUM($CF611)=0,"",IF(SUM($CF611)=SUM($CG611),SUM($CF611),IF(UPPER($CH611)="MAX",$CG611,IF(UPPER($CH611)="CUSTOM",MIN(MAX(ROUND($CF611+$G611*($CI611),0),$CG611),$CF611),$CF611))))</f>
      </c>
      <c r="CK611" s="65" t="str">
        <f>ROUND(SUMIFS($CW611:$FS611,$CW$14:$FS$14,"*DSD*"),0)</f>
      </c>
      <c r="CL611" s="65" t="str">
        <f>MIN_DSD</f>
      </c>
      <c r="CM611" s="65" t="str">
        <f>COUNTIFS($CW$14:$FS$14,"*DSD*",$CW611:$FS611,"&gt;0")</f>
      </c>
      <c r="CN611"/>
      <c r="CO611" s="62"/>
      <c r="CP611" s="65" t="str">
        <f>IF(SUM($CK611)=0,"",IF(OR(SUM($CK611)=SUM($CL611),AND(SUM($CK611)=ROUND(SUM($G611)*(1-SUM($I611)),0),SUM($CQ611)=0)),SUM($CK611),IF(UPPER($CN611)="MAX",$CL611,IF(UPPER($CN611)="CUSTOM",MIN(MAX(ROUND($CK611+$G611*($CO611),0),$CL611),$CK611),$CK611))))</f>
      </c>
      <c r="CQ611" s="65" t="str">
        <f>ROUND(SUMIFS($CW611:$FS611,$CW$14:$FS$14,"*TA*"),0)</f>
      </c>
      <c r="CR611" s="65" t="str">
        <f>MIN_TA</f>
      </c>
      <c r="CS611" s="65" t="str">
        <f>COUNTIFS($CW$14:$FS$14,"*TA*",$CW611:$FS611,"&gt;0")</f>
      </c>
      <c r="CT611"/>
      <c r="CU611" s="62"/>
      <c r="CV611" s="65" t="str">
        <f>IF(SUM($CQ611)=0,"",IF(OR(SUM($CQ611)=SUM($CR611),AND(SUM($CQ611)=ROUND(SUM($G611)*(1-SUM($I611)),0),SUM($CK611)=0)),SUM($CQ611),IF(UPPER($CT611)="MAX",$CR611,IF(UPPER($CT611)="CUSTOM",MIN(MAX(ROUND($CQ611+$G611*($CU611),0),$CR611),$CQ611),$CQ611))))</f>
      </c>
      <c r="CW611" s="65"/>
      <c r="CX611" s="65"/>
      <c r="CY611" s="65"/>
      <c r="CZ611" s="65"/>
      <c r="DA611" s="65"/>
      <c r="DB611" s="65"/>
      <c r="DC611" s="65"/>
      <c r="DD611" s="65"/>
      <c r="DE611" s="65"/>
      <c r="DF611" s="65"/>
      <c r="DG611" s="65"/>
      <c r="DH611" s="65"/>
      <c r="DI611" s="65"/>
      <c r="DJ611" s="65"/>
      <c r="DK611" s="65"/>
      <c r="DL611" s="65"/>
      <c r="DM611" s="65"/>
      <c r="DN611" s="65"/>
      <c r="DO611" s="65"/>
      <c r="DP611" s="65"/>
      <c r="DQ611" s="65"/>
      <c r="DR611" s="65"/>
      <c r="DS611" s="65"/>
      <c r="DT611" s="65"/>
      <c r="DU611" s="65"/>
      <c r="DV611" s="65"/>
      <c r="DW611" s="65"/>
      <c r="DX611" s="65"/>
      <c r="DY611" s="65"/>
      <c r="DZ611" s="65"/>
      <c r="EA611" s="65"/>
      <c r="EB611" s="65"/>
      <c r="EC611" s="65"/>
      <c r="ED611" s="65"/>
      <c r="EE611" s="65"/>
      <c r="EF611" s="65"/>
      <c r="EG611" s="65"/>
      <c r="EH611" s="65"/>
      <c r="EI611" s="65"/>
      <c r="EJ611" s="65"/>
      <c r="EK611" s="65"/>
      <c r="EL611" s="65"/>
      <c r="EM611" s="65"/>
      <c r="EN611" s="65"/>
      <c r="EO611" s="65"/>
      <c r="EP611" s="65"/>
      <c r="EQ611" s="65"/>
      <c r="ER611" s="65"/>
      <c r="ES611" s="65"/>
      <c r="ET611" s="65"/>
      <c r="EU611" s="65"/>
      <c r="EV611" s="65"/>
      <c r="EW611" s="65"/>
      <c r="EX611" s="65"/>
      <c r="EY611" s="65"/>
      <c r="EZ611" s="65"/>
      <c r="FA611" s="65"/>
      <c r="FB611" s="65"/>
      <c r="FC611" s="65"/>
      <c r="FD611" s="65"/>
      <c r="FE611" s="65"/>
      <c r="FF611" s="65"/>
      <c r="FG611" s="65"/>
      <c r="FH611" s="65"/>
      <c r="FI611" s="65"/>
      <c r="FJ611" s="65"/>
      <c r="FK611" s="65"/>
      <c r="FL611" s="65"/>
      <c r="FM611" s="65"/>
      <c r="FN611" s="65"/>
      <c r="FO611" s="65"/>
      <c r="FP611" s="65"/>
      <c r="FQ611" s="65"/>
      <c r="FR611" s="65"/>
      <c r="FS611" s="65"/>
    </row>
    <row r="612">
      <c r="A612" t="s">
        <v>159</v>
      </c>
      <c r="B612" t="s">
        <v>106</v>
      </c>
      <c r="C612" t="s">
        <v>137</v>
      </c>
      <c r="D612" t="s">
        <v>99</v>
      </c>
      <c r="E612"/>
      <c r="F612" t="str">
        <f>$A612&amp;IF($C612&lt;&gt;"","|"&amp;$C612,"")&amp;IF($D612&lt;&gt;"","|"&amp;$D612,"")&amp;IF($E612&lt;&gt;"","|"&amp;$E612,"")</f>
      </c>
      <c r="G612" s="65" t="n">
        <v>17</v>
      </c>
      <c r="H612" s="65" t="str">
        <f>SUM($CJ612,$CW612)</f>
      </c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 t="n">
        <v>1</v>
      </c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5" t="str">
        <f>ROUND(SUM($CP612,$CV612),0)</f>
      </c>
      <c r="CG612" s="65" t="str">
        <f>ROUND(MAX($CP612,$CV612),0)</f>
      </c>
      <c r="CH612"/>
      <c r="CI612" s="62"/>
      <c r="CJ612" s="65" t="str">
        <f>IF(SUM($CF612)=0,"",IF(SUM($CF612)=SUM($CG612),SUM($CF612),IF(UPPER($CH612)="MAX",$CG612,IF(UPPER($CH612)="CUSTOM",MIN(MAX(ROUND($CF612+$G612*($CI612),0),$CG612),$CF612),$CF612))))</f>
      </c>
      <c r="CK612" s="65" t="str">
        <f>ROUND(SUMIFS($CW612:$FS612,$CW$14:$FS$14,"*DSD*"),0)</f>
      </c>
      <c r="CL612" s="65" t="str">
        <f>MIN_DSD</f>
      </c>
      <c r="CM612" s="65" t="str">
        <f>COUNTIFS($CW$14:$FS$14,"*DSD*",$CW612:$FS612,"&gt;0")</f>
      </c>
      <c r="CN612"/>
      <c r="CO612" s="62"/>
      <c r="CP612" s="65" t="str">
        <f>IF(SUM($CK612)=0,"",IF(OR(SUM($CK612)=SUM($CL612),AND(SUM($CK612)=ROUND(SUM($G612)*(1-SUM($I612)),0),SUM($CQ612)=0)),SUM($CK612),IF(UPPER($CN612)="MAX",$CL612,IF(UPPER($CN612)="CUSTOM",MIN(MAX(ROUND($CK612+$G612*($CO612),0),$CL612),$CK612),$CK612))))</f>
      </c>
      <c r="CQ612" s="65" t="str">
        <f>ROUND(SUMIFS($CW612:$FS612,$CW$14:$FS$14,"*TA*"),0)</f>
      </c>
      <c r="CR612" s="65" t="str">
        <f>MIN_TA</f>
      </c>
      <c r="CS612" s="65" t="str">
        <f>COUNTIFS($CW$14:$FS$14,"*TA*",$CW612:$FS612,"&gt;0")</f>
      </c>
      <c r="CT612"/>
      <c r="CU612" s="62"/>
      <c r="CV612" s="65" t="str">
        <f>IF(SUM($CQ612)=0,"",IF(OR(SUM($CQ612)=SUM($CR612),AND(SUM($CQ612)=ROUND(SUM($G612)*(1-SUM($I612)),0),SUM($CK612)=0)),SUM($CQ612),IF(UPPER($CT612)="MAX",$CR612,IF(UPPER($CT612)="CUSTOM",MIN(MAX(ROUND($CQ612+$G612*($CU612),0),$CR612),$CQ612),$CQ612))))</f>
      </c>
      <c r="CW612" s="65"/>
      <c r="CX612" s="65"/>
      <c r="CY612" s="65"/>
      <c r="CZ612" s="65"/>
      <c r="DA612" s="65"/>
      <c r="DB612" s="65"/>
      <c r="DC612" s="65"/>
      <c r="DD612" s="65"/>
      <c r="DE612" s="65"/>
      <c r="DF612" s="65"/>
      <c r="DG612" s="65"/>
      <c r="DH612" s="65"/>
      <c r="DI612" s="65"/>
      <c r="DJ612" s="65"/>
      <c r="DK612" s="65"/>
      <c r="DL612" s="65"/>
      <c r="DM612" s="65"/>
      <c r="DN612" s="65"/>
      <c r="DO612" s="65"/>
      <c r="DP612" s="65"/>
      <c r="DQ612" s="65"/>
      <c r="DR612" s="65"/>
      <c r="DS612" s="65"/>
      <c r="DT612" s="65"/>
      <c r="DU612" s="65"/>
      <c r="DV612" s="65"/>
      <c r="DW612" s="65"/>
      <c r="DX612" s="65"/>
      <c r="DY612" s="65"/>
      <c r="DZ612" s="65"/>
      <c r="EA612" s="65"/>
      <c r="EB612" s="65"/>
      <c r="EC612" s="65"/>
      <c r="ED612" s="65"/>
      <c r="EE612" s="65"/>
      <c r="EF612" s="65"/>
      <c r="EG612" s="65"/>
      <c r="EH612" s="65"/>
      <c r="EI612" s="65"/>
      <c r="EJ612" s="65"/>
      <c r="EK612" s="65"/>
      <c r="EL612" s="65"/>
      <c r="EM612" s="65"/>
      <c r="EN612" s="65"/>
      <c r="EO612" s="65"/>
      <c r="EP612" s="65"/>
      <c r="EQ612" s="65"/>
      <c r="ER612" s="65"/>
      <c r="ES612" s="65"/>
      <c r="ET612" s="65"/>
      <c r="EU612" s="65"/>
      <c r="EV612" s="65"/>
      <c r="EW612" s="65"/>
      <c r="EX612" s="65"/>
      <c r="EY612" s="65"/>
      <c r="EZ612" s="65"/>
      <c r="FA612" s="65"/>
      <c r="FB612" s="65"/>
      <c r="FC612" s="65"/>
      <c r="FD612" s="65"/>
      <c r="FE612" s="65"/>
      <c r="FF612" s="65"/>
      <c r="FG612" s="65"/>
      <c r="FH612" s="65"/>
      <c r="FI612" s="65"/>
      <c r="FJ612" s="65"/>
      <c r="FK612" s="65"/>
      <c r="FL612" s="65"/>
      <c r="FM612" s="65"/>
      <c r="FN612" s="65"/>
      <c r="FO612" s="65"/>
      <c r="FP612" s="65"/>
      <c r="FQ612" s="65"/>
      <c r="FR612" s="65"/>
      <c r="FS612" s="65"/>
    </row>
    <row r="613">
      <c r="A613" t="s">
        <v>159</v>
      </c>
      <c r="B613" t="s">
        <v>106</v>
      </c>
      <c r="C613" t="s">
        <v>137</v>
      </c>
      <c r="D613" t="s">
        <v>100</v>
      </c>
      <c r="E613"/>
      <c r="F613" t="str">
        <f>$A613&amp;IF($C613&lt;&gt;"","|"&amp;$C613,"")&amp;IF($D613&lt;&gt;"","|"&amp;$D613,"")&amp;IF($E613&lt;&gt;"","|"&amp;$E613,"")</f>
      </c>
      <c r="G613" s="65" t="n">
        <v>19</v>
      </c>
      <c r="H613" s="65" t="str">
        <f>SUM($CJ613,$CW613)</f>
      </c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 t="n">
        <v>1</v>
      </c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5" t="str">
        <f>ROUND(SUM($CP613,$CV613),0)</f>
      </c>
      <c r="CG613" s="65" t="str">
        <f>ROUND(MAX($CP613,$CV613),0)</f>
      </c>
      <c r="CH613"/>
      <c r="CI613" s="62"/>
      <c r="CJ613" s="65" t="str">
        <f>IF(SUM($CF613)=0,"",IF(SUM($CF613)=SUM($CG613),SUM($CF613),IF(UPPER($CH613)="MAX",$CG613,IF(UPPER($CH613)="CUSTOM",MIN(MAX(ROUND($CF613+$G613*($CI613),0),$CG613),$CF613),$CF613))))</f>
      </c>
      <c r="CK613" s="65" t="str">
        <f>ROUND(SUMIFS($CW613:$FS613,$CW$14:$FS$14,"*DSD*"),0)</f>
      </c>
      <c r="CL613" s="65" t="str">
        <f>MIN_DSD</f>
      </c>
      <c r="CM613" s="65" t="str">
        <f>COUNTIFS($CW$14:$FS$14,"*DSD*",$CW613:$FS613,"&gt;0")</f>
      </c>
      <c r="CN613"/>
      <c r="CO613" s="62"/>
      <c r="CP613" s="65" t="str">
        <f>IF(SUM($CK613)=0,"",IF(OR(SUM($CK613)=SUM($CL613),AND(SUM($CK613)=ROUND(SUM($G613)*(1-SUM($I613)),0),SUM($CQ613)=0)),SUM($CK613),IF(UPPER($CN613)="MAX",$CL613,IF(UPPER($CN613)="CUSTOM",MIN(MAX(ROUND($CK613+$G613*($CO613),0),$CL613),$CK613),$CK613))))</f>
      </c>
      <c r="CQ613" s="65" t="str">
        <f>ROUND(SUMIFS($CW613:$FS613,$CW$14:$FS$14,"*TA*"),0)</f>
      </c>
      <c r="CR613" s="65" t="str">
        <f>MIN_TA</f>
      </c>
      <c r="CS613" s="65" t="str">
        <f>COUNTIFS($CW$14:$FS$14,"*TA*",$CW613:$FS613,"&gt;0")</f>
      </c>
      <c r="CT613"/>
      <c r="CU613" s="62"/>
      <c r="CV613" s="65" t="str">
        <f>IF(SUM($CQ613)=0,"",IF(OR(SUM($CQ613)=SUM($CR613),AND(SUM($CQ613)=ROUND(SUM($G613)*(1-SUM($I613)),0),SUM($CK613)=0)),SUM($CQ613),IF(UPPER($CT613)="MAX",$CR613,IF(UPPER($CT613)="CUSTOM",MIN(MAX(ROUND($CQ613+$G613*($CU613),0),$CR613),$CQ613),$CQ613))))</f>
      </c>
      <c r="CW613" s="65"/>
      <c r="CX613" s="65"/>
      <c r="CY613" s="65"/>
      <c r="CZ613" s="65"/>
      <c r="DA613" s="65"/>
      <c r="DB613" s="65"/>
      <c r="DC613" s="65"/>
      <c r="DD613" s="65"/>
      <c r="DE613" s="65"/>
      <c r="DF613" s="65"/>
      <c r="DG613" s="65"/>
      <c r="DH613" s="65"/>
      <c r="DI613" s="65"/>
      <c r="DJ613" s="65"/>
      <c r="DK613" s="65"/>
      <c r="DL613" s="65"/>
      <c r="DM613" s="65"/>
      <c r="DN613" s="65"/>
      <c r="DO613" s="65"/>
      <c r="DP613" s="65"/>
      <c r="DQ613" s="65"/>
      <c r="DR613" s="65"/>
      <c r="DS613" s="65"/>
      <c r="DT613" s="65"/>
      <c r="DU613" s="65"/>
      <c r="DV613" s="65"/>
      <c r="DW613" s="65"/>
      <c r="DX613" s="65"/>
      <c r="DY613" s="65"/>
      <c r="DZ613" s="65"/>
      <c r="EA613" s="65"/>
      <c r="EB613" s="65"/>
      <c r="EC613" s="65"/>
      <c r="ED613" s="65"/>
      <c r="EE613" s="65"/>
      <c r="EF613" s="65"/>
      <c r="EG613" s="65"/>
      <c r="EH613" s="65"/>
      <c r="EI613" s="65"/>
      <c r="EJ613" s="65"/>
      <c r="EK613" s="65"/>
      <c r="EL613" s="65"/>
      <c r="EM613" s="65"/>
      <c r="EN613" s="65"/>
      <c r="EO613" s="65"/>
      <c r="EP613" s="65"/>
      <c r="EQ613" s="65"/>
      <c r="ER613" s="65"/>
      <c r="ES613" s="65"/>
      <c r="ET613" s="65"/>
      <c r="EU613" s="65"/>
      <c r="EV613" s="65"/>
      <c r="EW613" s="65"/>
      <c r="EX613" s="65"/>
      <c r="EY613" s="65"/>
      <c r="EZ613" s="65"/>
      <c r="FA613" s="65"/>
      <c r="FB613" s="65"/>
      <c r="FC613" s="65"/>
      <c r="FD613" s="65"/>
      <c r="FE613" s="65"/>
      <c r="FF613" s="65"/>
      <c r="FG613" s="65"/>
      <c r="FH613" s="65"/>
      <c r="FI613" s="65"/>
      <c r="FJ613" s="65"/>
      <c r="FK613" s="65"/>
      <c r="FL613" s="65"/>
      <c r="FM613" s="65"/>
      <c r="FN613" s="65"/>
      <c r="FO613" s="65"/>
      <c r="FP613" s="65"/>
      <c r="FQ613" s="65"/>
      <c r="FR613" s="65"/>
      <c r="FS613" s="65"/>
    </row>
    <row r="614">
      <c r="A614" t="s">
        <v>159</v>
      </c>
      <c r="B614" t="s">
        <v>106</v>
      </c>
      <c r="C614" t="s">
        <v>138</v>
      </c>
      <c r="D614" t="s">
        <v>99</v>
      </c>
      <c r="E614"/>
      <c r="F614" t="str">
        <f>$A614&amp;IF($C614&lt;&gt;"","|"&amp;$C614,"")&amp;IF($D614&lt;&gt;"","|"&amp;$D614,"")&amp;IF($E614&lt;&gt;"","|"&amp;$E614,"")</f>
      </c>
      <c r="G614" s="65" t="n">
        <v>10</v>
      </c>
      <c r="H614" s="65" t="str">
        <f>SUM($CJ614,$CW614)</f>
      </c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 t="n">
        <v>1</v>
      </c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5" t="str">
        <f>ROUND(SUM($CP614,$CV614),0)</f>
      </c>
      <c r="CG614" s="65" t="str">
        <f>ROUND(MAX($CP614,$CV614),0)</f>
      </c>
      <c r="CH614"/>
      <c r="CI614" s="62"/>
      <c r="CJ614" s="65" t="str">
        <f>IF(SUM($CF614)=0,"",IF(SUM($CF614)=SUM($CG614),SUM($CF614),IF(UPPER($CH614)="MAX",$CG614,IF(UPPER($CH614)="CUSTOM",MIN(MAX(ROUND($CF614+$G614*($CI614),0),$CG614),$CF614),$CF614))))</f>
      </c>
      <c r="CK614" s="65" t="str">
        <f>ROUND(SUMIFS($CW614:$FS614,$CW$14:$FS$14,"*DSD*"),0)</f>
      </c>
      <c r="CL614" s="65" t="str">
        <f>MIN_DSD</f>
      </c>
      <c r="CM614" s="65" t="str">
        <f>COUNTIFS($CW$14:$FS$14,"*DSD*",$CW614:$FS614,"&gt;0")</f>
      </c>
      <c r="CN614"/>
      <c r="CO614" s="62"/>
      <c r="CP614" s="65" t="str">
        <f>IF(SUM($CK614)=0,"",IF(OR(SUM($CK614)=SUM($CL614),AND(SUM($CK614)=ROUND(SUM($G614)*(1-SUM($I614)),0),SUM($CQ614)=0)),SUM($CK614),IF(UPPER($CN614)="MAX",$CL614,IF(UPPER($CN614)="CUSTOM",MIN(MAX(ROUND($CK614+$G614*($CO614),0),$CL614),$CK614),$CK614))))</f>
      </c>
      <c r="CQ614" s="65" t="str">
        <f>ROUND(SUMIFS($CW614:$FS614,$CW$14:$FS$14,"*TA*"),0)</f>
      </c>
      <c r="CR614" s="65" t="str">
        <f>MIN_TA</f>
      </c>
      <c r="CS614" s="65" t="str">
        <f>COUNTIFS($CW$14:$FS$14,"*TA*",$CW614:$FS614,"&gt;0")</f>
      </c>
      <c r="CT614"/>
      <c r="CU614" s="62"/>
      <c r="CV614" s="65" t="str">
        <f>IF(SUM($CQ614)=0,"",IF(OR(SUM($CQ614)=SUM($CR614),AND(SUM($CQ614)=ROUND(SUM($G614)*(1-SUM($I614)),0),SUM($CK614)=0)),SUM($CQ614),IF(UPPER($CT614)="MAX",$CR614,IF(UPPER($CT614)="CUSTOM",MIN(MAX(ROUND($CQ614+$G614*($CU614),0),$CR614),$CQ614),$CQ614))))</f>
      </c>
      <c r="CW614" s="65"/>
      <c r="CX614" s="65"/>
      <c r="CY614" s="65"/>
      <c r="CZ614" s="65"/>
      <c r="DA614" s="65"/>
      <c r="DB614" s="65"/>
      <c r="DC614" s="65"/>
      <c r="DD614" s="65"/>
      <c r="DE614" s="65"/>
      <c r="DF614" s="65"/>
      <c r="DG614" s="65"/>
      <c r="DH614" s="65"/>
      <c r="DI614" s="65"/>
      <c r="DJ614" s="65"/>
      <c r="DK614" s="65"/>
      <c r="DL614" s="65"/>
      <c r="DM614" s="65"/>
      <c r="DN614" s="65"/>
      <c r="DO614" s="65"/>
      <c r="DP614" s="65"/>
      <c r="DQ614" s="65"/>
      <c r="DR614" s="65"/>
      <c r="DS614" s="65"/>
      <c r="DT614" s="65"/>
      <c r="DU614" s="65"/>
      <c r="DV614" s="65"/>
      <c r="DW614" s="65"/>
      <c r="DX614" s="65"/>
      <c r="DY614" s="65"/>
      <c r="DZ614" s="65"/>
      <c r="EA614" s="65"/>
      <c r="EB614" s="65"/>
      <c r="EC614" s="65"/>
      <c r="ED614" s="65"/>
      <c r="EE614" s="65"/>
      <c r="EF614" s="65"/>
      <c r="EG614" s="65"/>
      <c r="EH614" s="65"/>
      <c r="EI614" s="65"/>
      <c r="EJ614" s="65"/>
      <c r="EK614" s="65"/>
      <c r="EL614" s="65"/>
      <c r="EM614" s="65"/>
      <c r="EN614" s="65"/>
      <c r="EO614" s="65"/>
      <c r="EP614" s="65"/>
      <c r="EQ614" s="65"/>
      <c r="ER614" s="65"/>
      <c r="ES614" s="65"/>
      <c r="ET614" s="65"/>
      <c r="EU614" s="65"/>
      <c r="EV614" s="65"/>
      <c r="EW614" s="65"/>
      <c r="EX614" s="65"/>
      <c r="EY614" s="65"/>
      <c r="EZ614" s="65"/>
      <c r="FA614" s="65"/>
      <c r="FB614" s="65"/>
      <c r="FC614" s="65"/>
      <c r="FD614" s="65"/>
      <c r="FE614" s="65"/>
      <c r="FF614" s="65"/>
      <c r="FG614" s="65"/>
      <c r="FH614" s="65"/>
      <c r="FI614" s="65"/>
      <c r="FJ614" s="65"/>
      <c r="FK614" s="65"/>
      <c r="FL614" s="65"/>
      <c r="FM614" s="65"/>
      <c r="FN614" s="65"/>
      <c r="FO614" s="65"/>
      <c r="FP614" s="65"/>
      <c r="FQ614" s="65"/>
      <c r="FR614" s="65"/>
      <c r="FS614" s="65"/>
    </row>
    <row r="615">
      <c r="A615" t="s">
        <v>159</v>
      </c>
      <c r="B615" t="s">
        <v>106</v>
      </c>
      <c r="C615" t="s">
        <v>138</v>
      </c>
      <c r="D615" t="s">
        <v>100</v>
      </c>
      <c r="E615"/>
      <c r="F615" t="str">
        <f>$A615&amp;IF($C615&lt;&gt;"","|"&amp;$C615,"")&amp;IF($D615&lt;&gt;"","|"&amp;$D615,"")&amp;IF($E615&lt;&gt;"","|"&amp;$E615,"")</f>
      </c>
      <c r="G615" s="65" t="n">
        <v>11</v>
      </c>
      <c r="H615" s="65" t="str">
        <f>SUM($CJ615,$CW615)</f>
      </c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 t="n">
        <v>1</v>
      </c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5" t="str">
        <f>ROUND(SUM($CP615,$CV615),0)</f>
      </c>
      <c r="CG615" s="65" t="str">
        <f>ROUND(MAX($CP615,$CV615),0)</f>
      </c>
      <c r="CH615"/>
      <c r="CI615" s="62"/>
      <c r="CJ615" s="65" t="str">
        <f>IF(SUM($CF615)=0,"",IF(SUM($CF615)=SUM($CG615),SUM($CF615),IF(UPPER($CH615)="MAX",$CG615,IF(UPPER($CH615)="CUSTOM",MIN(MAX(ROUND($CF615+$G615*($CI615),0),$CG615),$CF615),$CF615))))</f>
      </c>
      <c r="CK615" s="65" t="str">
        <f>ROUND(SUMIFS($CW615:$FS615,$CW$14:$FS$14,"*DSD*"),0)</f>
      </c>
      <c r="CL615" s="65" t="str">
        <f>MIN_DSD</f>
      </c>
      <c r="CM615" s="65" t="str">
        <f>COUNTIFS($CW$14:$FS$14,"*DSD*",$CW615:$FS615,"&gt;0")</f>
      </c>
      <c r="CN615"/>
      <c r="CO615" s="62"/>
      <c r="CP615" s="65" t="str">
        <f>IF(SUM($CK615)=0,"",IF(OR(SUM($CK615)=SUM($CL615),AND(SUM($CK615)=ROUND(SUM($G615)*(1-SUM($I615)),0),SUM($CQ615)=0)),SUM($CK615),IF(UPPER($CN615)="MAX",$CL615,IF(UPPER($CN615)="CUSTOM",MIN(MAX(ROUND($CK615+$G615*($CO615),0),$CL615),$CK615),$CK615))))</f>
      </c>
      <c r="CQ615" s="65" t="str">
        <f>ROUND(SUMIFS($CW615:$FS615,$CW$14:$FS$14,"*TA*"),0)</f>
      </c>
      <c r="CR615" s="65" t="str">
        <f>MIN_TA</f>
      </c>
      <c r="CS615" s="65" t="str">
        <f>COUNTIFS($CW$14:$FS$14,"*TA*",$CW615:$FS615,"&gt;0")</f>
      </c>
      <c r="CT615"/>
      <c r="CU615" s="62"/>
      <c r="CV615" s="65" t="str">
        <f>IF(SUM($CQ615)=0,"",IF(OR(SUM($CQ615)=SUM($CR615),AND(SUM($CQ615)=ROUND(SUM($G615)*(1-SUM($I615)),0),SUM($CK615)=0)),SUM($CQ615),IF(UPPER($CT615)="MAX",$CR615,IF(UPPER($CT615)="CUSTOM",MIN(MAX(ROUND($CQ615+$G615*($CU615),0),$CR615),$CQ615),$CQ615))))</f>
      </c>
      <c r="CW615" s="65"/>
      <c r="CX615" s="65"/>
      <c r="CY615" s="65"/>
      <c r="CZ615" s="65"/>
      <c r="DA615" s="65"/>
      <c r="DB615" s="65"/>
      <c r="DC615" s="65"/>
      <c r="DD615" s="65"/>
      <c r="DE615" s="65"/>
      <c r="DF615" s="65"/>
      <c r="DG615" s="65"/>
      <c r="DH615" s="65"/>
      <c r="DI615" s="65"/>
      <c r="DJ615" s="65"/>
      <c r="DK615" s="65"/>
      <c r="DL615" s="65"/>
      <c r="DM615" s="65"/>
      <c r="DN615" s="65"/>
      <c r="DO615" s="65"/>
      <c r="DP615" s="65"/>
      <c r="DQ615" s="65"/>
      <c r="DR615" s="65"/>
      <c r="DS615" s="65"/>
      <c r="DT615" s="65"/>
      <c r="DU615" s="65"/>
      <c r="DV615" s="65"/>
      <c r="DW615" s="65"/>
      <c r="DX615" s="65"/>
      <c r="DY615" s="65"/>
      <c r="DZ615" s="65"/>
      <c r="EA615" s="65"/>
      <c r="EB615" s="65"/>
      <c r="EC615" s="65"/>
      <c r="ED615" s="65"/>
      <c r="EE615" s="65"/>
      <c r="EF615" s="65"/>
      <c r="EG615" s="65"/>
      <c r="EH615" s="65"/>
      <c r="EI615" s="65"/>
      <c r="EJ615" s="65"/>
      <c r="EK615" s="65"/>
      <c r="EL615" s="65"/>
      <c r="EM615" s="65"/>
      <c r="EN615" s="65"/>
      <c r="EO615" s="65"/>
      <c r="EP615" s="65"/>
      <c r="EQ615" s="65"/>
      <c r="ER615" s="65"/>
      <c r="ES615" s="65"/>
      <c r="ET615" s="65"/>
      <c r="EU615" s="65"/>
      <c r="EV615" s="65"/>
      <c r="EW615" s="65"/>
      <c r="EX615" s="65"/>
      <c r="EY615" s="65"/>
      <c r="EZ615" s="65"/>
      <c r="FA615" s="65"/>
      <c r="FB615" s="65"/>
      <c r="FC615" s="65"/>
      <c r="FD615" s="65"/>
      <c r="FE615" s="65"/>
      <c r="FF615" s="65"/>
      <c r="FG615" s="65"/>
      <c r="FH615" s="65"/>
      <c r="FI615" s="65"/>
      <c r="FJ615" s="65"/>
      <c r="FK615" s="65"/>
      <c r="FL615" s="65"/>
      <c r="FM615" s="65"/>
      <c r="FN615" s="65"/>
      <c r="FO615" s="65"/>
      <c r="FP615" s="65"/>
      <c r="FQ615" s="65"/>
      <c r="FR615" s="65"/>
      <c r="FS615" s="65"/>
    </row>
    <row r="616">
      <c r="A616" t="s">
        <v>159</v>
      </c>
      <c r="B616" t="s">
        <v>106</v>
      </c>
      <c r="C616" t="s">
        <v>103</v>
      </c>
      <c r="D616" t="s">
        <v>99</v>
      </c>
      <c r="E616"/>
      <c r="F616" t="str">
        <f>$A616&amp;IF($C616&lt;&gt;"","|"&amp;$C616,"")&amp;IF($D616&lt;&gt;"","|"&amp;$D616,"")&amp;IF($E616&lt;&gt;"","|"&amp;$E616,"")</f>
      </c>
      <c r="G616" s="65" t="n">
        <v>183</v>
      </c>
      <c r="H616" s="65" t="str">
        <f>SUM($CJ616,$CW616)</f>
      </c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 t="n">
        <v>1</v>
      </c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5" t="str">
        <f>ROUND(SUM($CP616,$CV616),0)</f>
      </c>
      <c r="CG616" s="65" t="str">
        <f>ROUND(MAX($CP616,$CV616),0)</f>
      </c>
      <c r="CH616"/>
      <c r="CI616" s="62"/>
      <c r="CJ616" s="65" t="str">
        <f>IF(SUM($CF616)=0,"",IF(SUM($CF616)=SUM($CG616),SUM($CF616),IF(UPPER($CH616)="MAX",$CG616,IF(UPPER($CH616)="CUSTOM",MIN(MAX(ROUND($CF616+$G616*($CI616),0),$CG616),$CF616),$CF616))))</f>
      </c>
      <c r="CK616" s="65" t="str">
        <f>ROUND(SUMIFS($CW616:$FS616,$CW$14:$FS$14,"*DSD*"),0)</f>
      </c>
      <c r="CL616" s="65" t="str">
        <f>MIN_DSD</f>
      </c>
      <c r="CM616" s="65" t="str">
        <f>COUNTIFS($CW$14:$FS$14,"*DSD*",$CW616:$FS616,"&gt;0")</f>
      </c>
      <c r="CN616"/>
      <c r="CO616" s="62"/>
      <c r="CP616" s="65" t="str">
        <f>IF(SUM($CK616)=0,"",IF(OR(SUM($CK616)=SUM($CL616),AND(SUM($CK616)=ROUND(SUM($G616)*(1-SUM($I616)),0),SUM($CQ616)=0)),SUM($CK616),IF(UPPER($CN616)="MAX",$CL616,IF(UPPER($CN616)="CUSTOM",MIN(MAX(ROUND($CK616+$G616*($CO616),0),$CL616),$CK616),$CK616))))</f>
      </c>
      <c r="CQ616" s="65" t="str">
        <f>ROUND(SUMIFS($CW616:$FS616,$CW$14:$FS$14,"*TA*"),0)</f>
      </c>
      <c r="CR616" s="65" t="str">
        <f>MIN_TA</f>
      </c>
      <c r="CS616" s="65" t="str">
        <f>COUNTIFS($CW$14:$FS$14,"*TA*",$CW616:$FS616,"&gt;0")</f>
      </c>
      <c r="CT616"/>
      <c r="CU616" s="62"/>
      <c r="CV616" s="65" t="str">
        <f>IF(SUM($CQ616)=0,"",IF(OR(SUM($CQ616)=SUM($CR616),AND(SUM($CQ616)=ROUND(SUM($G616)*(1-SUM($I616)),0),SUM($CK616)=0)),SUM($CQ616),IF(UPPER($CT616)="MAX",$CR616,IF(UPPER($CT616)="CUSTOM",MIN(MAX(ROUND($CQ616+$G616*($CU616),0),$CR616),$CQ616),$CQ616))))</f>
      </c>
      <c r="CW616" s="65"/>
      <c r="CX616" s="65"/>
      <c r="CY616" s="65"/>
      <c r="CZ616" s="65"/>
      <c r="DA616" s="65"/>
      <c r="DB616" s="65"/>
      <c r="DC616" s="65"/>
      <c r="DD616" s="65"/>
      <c r="DE616" s="65"/>
      <c r="DF616" s="65"/>
      <c r="DG616" s="65"/>
      <c r="DH616" s="65"/>
      <c r="DI616" s="65"/>
      <c r="DJ616" s="65"/>
      <c r="DK616" s="65"/>
      <c r="DL616" s="65"/>
      <c r="DM616" s="65"/>
      <c r="DN616" s="65"/>
      <c r="DO616" s="65"/>
      <c r="DP616" s="65"/>
      <c r="DQ616" s="65"/>
      <c r="DR616" s="65"/>
      <c r="DS616" s="65"/>
      <c r="DT616" s="65"/>
      <c r="DU616" s="65"/>
      <c r="DV616" s="65"/>
      <c r="DW616" s="65"/>
      <c r="DX616" s="65"/>
      <c r="DY616" s="65"/>
      <c r="DZ616" s="65"/>
      <c r="EA616" s="65"/>
      <c r="EB616" s="65"/>
      <c r="EC616" s="65"/>
      <c r="ED616" s="65"/>
      <c r="EE616" s="65"/>
      <c r="EF616" s="65"/>
      <c r="EG616" s="65"/>
      <c r="EH616" s="65"/>
      <c r="EI616" s="65"/>
      <c r="EJ616" s="65"/>
      <c r="EK616" s="65"/>
      <c r="EL616" s="65"/>
      <c r="EM616" s="65"/>
      <c r="EN616" s="65"/>
      <c r="EO616" s="65"/>
      <c r="EP616" s="65"/>
      <c r="EQ616" s="65"/>
      <c r="ER616" s="65"/>
      <c r="ES616" s="65"/>
      <c r="ET616" s="65"/>
      <c r="EU616" s="65"/>
      <c r="EV616" s="65"/>
      <c r="EW616" s="65"/>
      <c r="EX616" s="65"/>
      <c r="EY616" s="65"/>
      <c r="EZ616" s="65"/>
      <c r="FA616" s="65"/>
      <c r="FB616" s="65"/>
      <c r="FC616" s="65"/>
      <c r="FD616" s="65"/>
      <c r="FE616" s="65"/>
      <c r="FF616" s="65"/>
      <c r="FG616" s="65"/>
      <c r="FH616" s="65"/>
      <c r="FI616" s="65"/>
      <c r="FJ616" s="65"/>
      <c r="FK616" s="65"/>
      <c r="FL616" s="65"/>
      <c r="FM616" s="65"/>
      <c r="FN616" s="65"/>
      <c r="FO616" s="65"/>
      <c r="FP616" s="65"/>
      <c r="FQ616" s="65"/>
      <c r="FR616" s="65"/>
      <c r="FS616" s="65"/>
    </row>
    <row r="617">
      <c r="A617" t="s">
        <v>159</v>
      </c>
      <c r="B617" t="s">
        <v>106</v>
      </c>
      <c r="C617" t="s">
        <v>103</v>
      </c>
      <c r="D617" t="s">
        <v>100</v>
      </c>
      <c r="E617"/>
      <c r="F617" t="str">
        <f>$A617&amp;IF($C617&lt;&gt;"","|"&amp;$C617,"")&amp;IF($D617&lt;&gt;"","|"&amp;$D617,"")&amp;IF($E617&lt;&gt;"","|"&amp;$E617,"")</f>
      </c>
      <c r="G617" s="65" t="n">
        <v>48</v>
      </c>
      <c r="H617" s="65" t="str">
        <f>SUM($CJ617,$CW617)</f>
      </c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 t="n">
        <v>1</v>
      </c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5" t="str">
        <f>ROUND(SUM($CP617,$CV617),0)</f>
      </c>
      <c r="CG617" s="65" t="str">
        <f>ROUND(MAX($CP617,$CV617),0)</f>
      </c>
      <c r="CH617"/>
      <c r="CI617" s="62"/>
      <c r="CJ617" s="65" t="str">
        <f>IF(SUM($CF617)=0,"",IF(SUM($CF617)=SUM($CG617),SUM($CF617),IF(UPPER($CH617)="MAX",$CG617,IF(UPPER($CH617)="CUSTOM",MIN(MAX(ROUND($CF617+$G617*($CI617),0),$CG617),$CF617),$CF617))))</f>
      </c>
      <c r="CK617" s="65" t="str">
        <f>ROUND(SUMIFS($CW617:$FS617,$CW$14:$FS$14,"*DSD*"),0)</f>
      </c>
      <c r="CL617" s="65" t="str">
        <f>MIN_DSD</f>
      </c>
      <c r="CM617" s="65" t="str">
        <f>COUNTIFS($CW$14:$FS$14,"*DSD*",$CW617:$FS617,"&gt;0")</f>
      </c>
      <c r="CN617"/>
      <c r="CO617" s="62"/>
      <c r="CP617" s="65" t="str">
        <f>IF(SUM($CK617)=0,"",IF(OR(SUM($CK617)=SUM($CL617),AND(SUM($CK617)=ROUND(SUM($G617)*(1-SUM($I617)),0),SUM($CQ617)=0)),SUM($CK617),IF(UPPER($CN617)="MAX",$CL617,IF(UPPER($CN617)="CUSTOM",MIN(MAX(ROUND($CK617+$G617*($CO617),0),$CL617),$CK617),$CK617))))</f>
      </c>
      <c r="CQ617" s="65" t="str">
        <f>ROUND(SUMIFS($CW617:$FS617,$CW$14:$FS$14,"*TA*"),0)</f>
      </c>
      <c r="CR617" s="65" t="str">
        <f>MIN_TA</f>
      </c>
      <c r="CS617" s="65" t="str">
        <f>COUNTIFS($CW$14:$FS$14,"*TA*",$CW617:$FS617,"&gt;0")</f>
      </c>
      <c r="CT617"/>
      <c r="CU617" s="62"/>
      <c r="CV617" s="65" t="str">
        <f>IF(SUM($CQ617)=0,"",IF(OR(SUM($CQ617)=SUM($CR617),AND(SUM($CQ617)=ROUND(SUM($G617)*(1-SUM($I617)),0),SUM($CK617)=0)),SUM($CQ617),IF(UPPER($CT617)="MAX",$CR617,IF(UPPER($CT617)="CUSTOM",MIN(MAX(ROUND($CQ617+$G617*($CU617),0),$CR617),$CQ617),$CQ617))))</f>
      </c>
      <c r="CW617" s="65"/>
      <c r="CX617" s="65"/>
      <c r="CY617" s="65"/>
      <c r="CZ617" s="65"/>
      <c r="DA617" s="65"/>
      <c r="DB617" s="65"/>
      <c r="DC617" s="65"/>
      <c r="DD617" s="65"/>
      <c r="DE617" s="65"/>
      <c r="DF617" s="65"/>
      <c r="DG617" s="65"/>
      <c r="DH617" s="65"/>
      <c r="DI617" s="65"/>
      <c r="DJ617" s="65"/>
      <c r="DK617" s="65"/>
      <c r="DL617" s="65"/>
      <c r="DM617" s="65"/>
      <c r="DN617" s="65"/>
      <c r="DO617" s="65"/>
      <c r="DP617" s="65"/>
      <c r="DQ617" s="65"/>
      <c r="DR617" s="65"/>
      <c r="DS617" s="65"/>
      <c r="DT617" s="65"/>
      <c r="DU617" s="65"/>
      <c r="DV617" s="65"/>
      <c r="DW617" s="65"/>
      <c r="DX617" s="65"/>
      <c r="DY617" s="65"/>
      <c r="DZ617" s="65"/>
      <c r="EA617" s="65"/>
      <c r="EB617" s="65"/>
      <c r="EC617" s="65"/>
      <c r="ED617" s="65"/>
      <c r="EE617" s="65"/>
      <c r="EF617" s="65"/>
      <c r="EG617" s="65"/>
      <c r="EH617" s="65"/>
      <c r="EI617" s="65"/>
      <c r="EJ617" s="65"/>
      <c r="EK617" s="65"/>
      <c r="EL617" s="65"/>
      <c r="EM617" s="65"/>
      <c r="EN617" s="65"/>
      <c r="EO617" s="65"/>
      <c r="EP617" s="65"/>
      <c r="EQ617" s="65"/>
      <c r="ER617" s="65"/>
      <c r="ES617" s="65"/>
      <c r="ET617" s="65"/>
      <c r="EU617" s="65"/>
      <c r="EV617" s="65"/>
      <c r="EW617" s="65"/>
      <c r="EX617" s="65"/>
      <c r="EY617" s="65"/>
      <c r="EZ617" s="65"/>
      <c r="FA617" s="65"/>
      <c r="FB617" s="65"/>
      <c r="FC617" s="65"/>
      <c r="FD617" s="65"/>
      <c r="FE617" s="65"/>
      <c r="FF617" s="65"/>
      <c r="FG617" s="65"/>
      <c r="FH617" s="65"/>
      <c r="FI617" s="65"/>
      <c r="FJ617" s="65"/>
      <c r="FK617" s="65"/>
      <c r="FL617" s="65"/>
      <c r="FM617" s="65"/>
      <c r="FN617" s="65"/>
      <c r="FO617" s="65"/>
      <c r="FP617" s="65"/>
      <c r="FQ617" s="65"/>
      <c r="FR617" s="65"/>
      <c r="FS617" s="65"/>
    </row>
    <row r="618">
      <c r="A618" t="s">
        <v>159</v>
      </c>
      <c r="B618" t="s">
        <v>106</v>
      </c>
      <c r="C618" t="s">
        <v>139</v>
      </c>
      <c r="D618" t="s">
        <v>99</v>
      </c>
      <c r="E618"/>
      <c r="F618" t="str">
        <f>$A618&amp;IF($C618&lt;&gt;"","|"&amp;$C618,"")&amp;IF($D618&lt;&gt;"","|"&amp;$D618,"")&amp;IF($E618&lt;&gt;"","|"&amp;$E618,"")</f>
      </c>
      <c r="G618" s="65" t="n">
        <v>6</v>
      </c>
      <c r="H618" s="65" t="str">
        <f>SUM($CJ618,$CW618)</f>
      </c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 t="n">
        <v>1</v>
      </c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5" t="str">
        <f>ROUND(SUM($CP618,$CV618),0)</f>
      </c>
      <c r="CG618" s="65" t="str">
        <f>ROUND(MAX($CP618,$CV618),0)</f>
      </c>
      <c r="CH618"/>
      <c r="CI618" s="62"/>
      <c r="CJ618" s="65" t="str">
        <f>IF(SUM($CF618)=0,"",IF(SUM($CF618)=SUM($CG618),SUM($CF618),IF(UPPER($CH618)="MAX",$CG618,IF(UPPER($CH618)="CUSTOM",MIN(MAX(ROUND($CF618+$G618*($CI618),0),$CG618),$CF618),$CF618))))</f>
      </c>
      <c r="CK618" s="65" t="str">
        <f>ROUND(SUMIFS($CW618:$FS618,$CW$14:$FS$14,"*DSD*"),0)</f>
      </c>
      <c r="CL618" s="65" t="str">
        <f>MIN_DSD</f>
      </c>
      <c r="CM618" s="65" t="str">
        <f>COUNTIFS($CW$14:$FS$14,"*DSD*",$CW618:$FS618,"&gt;0")</f>
      </c>
      <c r="CN618"/>
      <c r="CO618" s="62"/>
      <c r="CP618" s="65" t="str">
        <f>IF(SUM($CK618)=0,"",IF(OR(SUM($CK618)=SUM($CL618),AND(SUM($CK618)=ROUND(SUM($G618)*(1-SUM($I618)),0),SUM($CQ618)=0)),SUM($CK618),IF(UPPER($CN618)="MAX",$CL618,IF(UPPER($CN618)="CUSTOM",MIN(MAX(ROUND($CK618+$G618*($CO618),0),$CL618),$CK618),$CK618))))</f>
      </c>
      <c r="CQ618" s="65" t="str">
        <f>ROUND(SUMIFS($CW618:$FS618,$CW$14:$FS$14,"*TA*"),0)</f>
      </c>
      <c r="CR618" s="65" t="str">
        <f>MIN_TA</f>
      </c>
      <c r="CS618" s="65" t="str">
        <f>COUNTIFS($CW$14:$FS$14,"*TA*",$CW618:$FS618,"&gt;0")</f>
      </c>
      <c r="CT618"/>
      <c r="CU618" s="62"/>
      <c r="CV618" s="65" t="str">
        <f>IF(SUM($CQ618)=0,"",IF(OR(SUM($CQ618)=SUM($CR618),AND(SUM($CQ618)=ROUND(SUM($G618)*(1-SUM($I618)),0),SUM($CK618)=0)),SUM($CQ618),IF(UPPER($CT618)="MAX",$CR618,IF(UPPER($CT618)="CUSTOM",MIN(MAX(ROUND($CQ618+$G618*($CU618),0),$CR618),$CQ618),$CQ618))))</f>
      </c>
      <c r="CW618" s="65"/>
      <c r="CX618" s="65"/>
      <c r="CY618" s="65"/>
      <c r="CZ618" s="65"/>
      <c r="DA618" s="65"/>
      <c r="DB618" s="65"/>
      <c r="DC618" s="65"/>
      <c r="DD618" s="65"/>
      <c r="DE618" s="65"/>
      <c r="DF618" s="65"/>
      <c r="DG618" s="65"/>
      <c r="DH618" s="65"/>
      <c r="DI618" s="65"/>
      <c r="DJ618" s="65"/>
      <c r="DK618" s="65"/>
      <c r="DL618" s="65"/>
      <c r="DM618" s="65"/>
      <c r="DN618" s="65"/>
      <c r="DO618" s="65"/>
      <c r="DP618" s="65"/>
      <c r="DQ618" s="65"/>
      <c r="DR618" s="65"/>
      <c r="DS618" s="65"/>
      <c r="DT618" s="65"/>
      <c r="DU618" s="65"/>
      <c r="DV618" s="65"/>
      <c r="DW618" s="65"/>
      <c r="DX618" s="65"/>
      <c r="DY618" s="65"/>
      <c r="DZ618" s="65"/>
      <c r="EA618" s="65"/>
      <c r="EB618" s="65"/>
      <c r="EC618" s="65"/>
      <c r="ED618" s="65"/>
      <c r="EE618" s="65"/>
      <c r="EF618" s="65"/>
      <c r="EG618" s="65"/>
      <c r="EH618" s="65"/>
      <c r="EI618" s="65"/>
      <c r="EJ618" s="65"/>
      <c r="EK618" s="65"/>
      <c r="EL618" s="65"/>
      <c r="EM618" s="65"/>
      <c r="EN618" s="65"/>
      <c r="EO618" s="65"/>
      <c r="EP618" s="65"/>
      <c r="EQ618" s="65"/>
      <c r="ER618" s="65"/>
      <c r="ES618" s="65"/>
      <c r="ET618" s="65"/>
      <c r="EU618" s="65"/>
      <c r="EV618" s="65"/>
      <c r="EW618" s="65"/>
      <c r="EX618" s="65"/>
      <c r="EY618" s="65"/>
      <c r="EZ618" s="65"/>
      <c r="FA618" s="65"/>
      <c r="FB618" s="65"/>
      <c r="FC618" s="65"/>
      <c r="FD618" s="65"/>
      <c r="FE618" s="65"/>
      <c r="FF618" s="65"/>
      <c r="FG618" s="65"/>
      <c r="FH618" s="65"/>
      <c r="FI618" s="65"/>
      <c r="FJ618" s="65"/>
      <c r="FK618" s="65"/>
      <c r="FL618" s="65"/>
      <c r="FM618" s="65"/>
      <c r="FN618" s="65"/>
      <c r="FO618" s="65"/>
      <c r="FP618" s="65"/>
      <c r="FQ618" s="65"/>
      <c r="FR618" s="65"/>
      <c r="FS618" s="65"/>
    </row>
    <row r="619">
      <c r="A619" t="s">
        <v>159</v>
      </c>
      <c r="B619" t="s">
        <v>106</v>
      </c>
      <c r="C619" t="s">
        <v>139</v>
      </c>
      <c r="D619" t="s">
        <v>100</v>
      </c>
      <c r="E619"/>
      <c r="F619" t="str">
        <f>$A619&amp;IF($C619&lt;&gt;"","|"&amp;$C619,"")&amp;IF($D619&lt;&gt;"","|"&amp;$D619,"")&amp;IF($E619&lt;&gt;"","|"&amp;$E619,"")</f>
      </c>
      <c r="G619" s="65" t="n">
        <v>12</v>
      </c>
      <c r="H619" s="65" t="str">
        <f>SUM($CJ619,$CW619)</f>
      </c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 t="n">
        <v>1</v>
      </c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5" t="str">
        <f>ROUND(SUM($CP619,$CV619),0)</f>
      </c>
      <c r="CG619" s="65" t="str">
        <f>ROUND(MAX($CP619,$CV619),0)</f>
      </c>
      <c r="CH619"/>
      <c r="CI619" s="62"/>
      <c r="CJ619" s="65" t="str">
        <f>IF(SUM($CF619)=0,"",IF(SUM($CF619)=SUM($CG619),SUM($CF619),IF(UPPER($CH619)="MAX",$CG619,IF(UPPER($CH619)="CUSTOM",MIN(MAX(ROUND($CF619+$G619*($CI619),0),$CG619),$CF619),$CF619))))</f>
      </c>
      <c r="CK619" s="65" t="str">
        <f>ROUND(SUMIFS($CW619:$FS619,$CW$14:$FS$14,"*DSD*"),0)</f>
      </c>
      <c r="CL619" s="65" t="str">
        <f>MIN_DSD</f>
      </c>
      <c r="CM619" s="65" t="str">
        <f>COUNTIFS($CW$14:$FS$14,"*DSD*",$CW619:$FS619,"&gt;0")</f>
      </c>
      <c r="CN619"/>
      <c r="CO619" s="62"/>
      <c r="CP619" s="65" t="str">
        <f>IF(SUM($CK619)=0,"",IF(OR(SUM($CK619)=SUM($CL619),AND(SUM($CK619)=ROUND(SUM($G619)*(1-SUM($I619)),0),SUM($CQ619)=0)),SUM($CK619),IF(UPPER($CN619)="MAX",$CL619,IF(UPPER($CN619)="CUSTOM",MIN(MAX(ROUND($CK619+$G619*($CO619),0),$CL619),$CK619),$CK619))))</f>
      </c>
      <c r="CQ619" s="65" t="str">
        <f>ROUND(SUMIFS($CW619:$FS619,$CW$14:$FS$14,"*TA*"),0)</f>
      </c>
      <c r="CR619" s="65" t="str">
        <f>MIN_TA</f>
      </c>
      <c r="CS619" s="65" t="str">
        <f>COUNTIFS($CW$14:$FS$14,"*TA*",$CW619:$FS619,"&gt;0")</f>
      </c>
      <c r="CT619"/>
      <c r="CU619" s="62"/>
      <c r="CV619" s="65" t="str">
        <f>IF(SUM($CQ619)=0,"",IF(OR(SUM($CQ619)=SUM($CR619),AND(SUM($CQ619)=ROUND(SUM($G619)*(1-SUM($I619)),0),SUM($CK619)=0)),SUM($CQ619),IF(UPPER($CT619)="MAX",$CR619,IF(UPPER($CT619)="CUSTOM",MIN(MAX(ROUND($CQ619+$G619*($CU619),0),$CR619),$CQ619),$CQ619))))</f>
      </c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/>
      <c r="DJ619" s="65"/>
      <c r="DK619" s="65"/>
      <c r="DL619" s="65"/>
      <c r="DM619" s="65"/>
      <c r="DN619" s="65"/>
      <c r="DO619" s="65"/>
      <c r="DP619" s="65"/>
      <c r="DQ619" s="65"/>
      <c r="DR619" s="65"/>
      <c r="DS619" s="65"/>
      <c r="DT619" s="65"/>
      <c r="DU619" s="65"/>
      <c r="DV619" s="65"/>
      <c r="DW619" s="65"/>
      <c r="DX619" s="65"/>
      <c r="DY619" s="65"/>
      <c r="DZ619" s="65"/>
      <c r="EA619" s="65"/>
      <c r="EB619" s="65"/>
      <c r="EC619" s="65"/>
      <c r="ED619" s="65"/>
      <c r="EE619" s="65"/>
      <c r="EF619" s="65"/>
      <c r="EG619" s="65"/>
      <c r="EH619" s="65"/>
      <c r="EI619" s="65"/>
      <c r="EJ619" s="65"/>
      <c r="EK619" s="65"/>
      <c r="EL619" s="65"/>
      <c r="EM619" s="65"/>
      <c r="EN619" s="65"/>
      <c r="EO619" s="65"/>
      <c r="EP619" s="65"/>
      <c r="EQ619" s="65"/>
      <c r="ER619" s="65"/>
      <c r="ES619" s="65"/>
      <c r="ET619" s="65"/>
      <c r="EU619" s="65"/>
      <c r="EV619" s="65"/>
      <c r="EW619" s="65"/>
      <c r="EX619" s="65"/>
      <c r="EY619" s="65"/>
      <c r="EZ619" s="65"/>
      <c r="FA619" s="65"/>
      <c r="FB619" s="65"/>
      <c r="FC619" s="65"/>
      <c r="FD619" s="65"/>
      <c r="FE619" s="65"/>
      <c r="FF619" s="65"/>
      <c r="FG619" s="65"/>
      <c r="FH619" s="65"/>
      <c r="FI619" s="65"/>
      <c r="FJ619" s="65"/>
      <c r="FK619" s="65"/>
      <c r="FL619" s="65"/>
      <c r="FM619" s="65"/>
      <c r="FN619" s="65"/>
      <c r="FO619" s="65"/>
      <c r="FP619" s="65"/>
      <c r="FQ619" s="65"/>
      <c r="FR619" s="65"/>
      <c r="FS619" s="65"/>
    </row>
    <row r="620">
      <c r="A620" t="s">
        <v>159</v>
      </c>
      <c r="B620" t="s">
        <v>106</v>
      </c>
      <c r="C620" t="s">
        <v>140</v>
      </c>
      <c r="D620" t="s">
        <v>99</v>
      </c>
      <c r="E620"/>
      <c r="F620" t="str">
        <f>$A620&amp;IF($C620&lt;&gt;"","|"&amp;$C620,"")&amp;IF($D620&lt;&gt;"","|"&amp;$D620,"")&amp;IF($E620&lt;&gt;"","|"&amp;$E620,"")</f>
      </c>
      <c r="G620" s="65" t="n">
        <v>160</v>
      </c>
      <c r="H620" s="65" t="str">
        <f>SUM($CJ620,$CW620)</f>
      </c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 t="n">
        <v>1</v>
      </c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5" t="str">
        <f>ROUND(SUM($CP620,$CV620),0)</f>
      </c>
      <c r="CG620" s="65" t="str">
        <f>ROUND(MAX($CP620,$CV620),0)</f>
      </c>
      <c r="CH620"/>
      <c r="CI620" s="62"/>
      <c r="CJ620" s="65" t="str">
        <f>IF(SUM($CF620)=0,"",IF(SUM($CF620)=SUM($CG620),SUM($CF620),IF(UPPER($CH620)="MAX",$CG620,IF(UPPER($CH620)="CUSTOM",MIN(MAX(ROUND($CF620+$G620*($CI620),0),$CG620),$CF620),$CF620))))</f>
      </c>
      <c r="CK620" s="65" t="str">
        <f>ROUND(SUMIFS($CW620:$FS620,$CW$14:$FS$14,"*DSD*"),0)</f>
      </c>
      <c r="CL620" s="65" t="str">
        <f>MIN_DSD</f>
      </c>
      <c r="CM620" s="65" t="str">
        <f>COUNTIFS($CW$14:$FS$14,"*DSD*",$CW620:$FS620,"&gt;0")</f>
      </c>
      <c r="CN620"/>
      <c r="CO620" s="62"/>
      <c r="CP620" s="65" t="str">
        <f>IF(SUM($CK620)=0,"",IF(OR(SUM($CK620)=SUM($CL620),AND(SUM($CK620)=ROUND(SUM($G620)*(1-SUM($I620)),0),SUM($CQ620)=0)),SUM($CK620),IF(UPPER($CN620)="MAX",$CL620,IF(UPPER($CN620)="CUSTOM",MIN(MAX(ROUND($CK620+$G620*($CO620),0),$CL620),$CK620),$CK620))))</f>
      </c>
      <c r="CQ620" s="65" t="str">
        <f>ROUND(SUMIFS($CW620:$FS620,$CW$14:$FS$14,"*TA*"),0)</f>
      </c>
      <c r="CR620" s="65" t="str">
        <f>MIN_TA</f>
      </c>
      <c r="CS620" s="65" t="str">
        <f>COUNTIFS($CW$14:$FS$14,"*TA*",$CW620:$FS620,"&gt;0")</f>
      </c>
      <c r="CT620"/>
      <c r="CU620" s="62"/>
      <c r="CV620" s="65" t="str">
        <f>IF(SUM($CQ620)=0,"",IF(OR(SUM($CQ620)=SUM($CR620),AND(SUM($CQ620)=ROUND(SUM($G620)*(1-SUM($I620)),0),SUM($CK620)=0)),SUM($CQ620),IF(UPPER($CT620)="MAX",$CR620,IF(UPPER($CT620)="CUSTOM",MIN(MAX(ROUND($CQ620+$G620*($CU620),0),$CR620),$CQ620),$CQ620))))</f>
      </c>
      <c r="CW620" s="65"/>
      <c r="CX620" s="65"/>
      <c r="CY620" s="65"/>
      <c r="CZ620" s="65"/>
      <c r="DA620" s="65"/>
      <c r="DB620" s="65"/>
      <c r="DC620" s="65"/>
      <c r="DD620" s="65"/>
      <c r="DE620" s="65"/>
      <c r="DF620" s="65"/>
      <c r="DG620" s="65"/>
      <c r="DH620" s="65"/>
      <c r="DI620" s="65"/>
      <c r="DJ620" s="65"/>
      <c r="DK620" s="65"/>
      <c r="DL620" s="65"/>
      <c r="DM620" s="65"/>
      <c r="DN620" s="65"/>
      <c r="DO620" s="65"/>
      <c r="DP620" s="65"/>
      <c r="DQ620" s="65"/>
      <c r="DR620" s="65"/>
      <c r="DS620" s="65"/>
      <c r="DT620" s="65"/>
      <c r="DU620" s="65"/>
      <c r="DV620" s="65"/>
      <c r="DW620" s="65"/>
      <c r="DX620" s="65"/>
      <c r="DY620" s="65"/>
      <c r="DZ620" s="65"/>
      <c r="EA620" s="65"/>
      <c r="EB620" s="65"/>
      <c r="EC620" s="65"/>
      <c r="ED620" s="65"/>
      <c r="EE620" s="65"/>
      <c r="EF620" s="65"/>
      <c r="EG620" s="65"/>
      <c r="EH620" s="65"/>
      <c r="EI620" s="65"/>
      <c r="EJ620" s="65"/>
      <c r="EK620" s="65"/>
      <c r="EL620" s="65"/>
      <c r="EM620" s="65"/>
      <c r="EN620" s="65"/>
      <c r="EO620" s="65"/>
      <c r="EP620" s="65"/>
      <c r="EQ620" s="65"/>
      <c r="ER620" s="65"/>
      <c r="ES620" s="65"/>
      <c r="ET620" s="65"/>
      <c r="EU620" s="65"/>
      <c r="EV620" s="65"/>
      <c r="EW620" s="65"/>
      <c r="EX620" s="65"/>
      <c r="EY620" s="65"/>
      <c r="EZ620" s="65"/>
      <c r="FA620" s="65"/>
      <c r="FB620" s="65"/>
      <c r="FC620" s="65"/>
      <c r="FD620" s="65"/>
      <c r="FE620" s="65"/>
      <c r="FF620" s="65"/>
      <c r="FG620" s="65"/>
      <c r="FH620" s="65"/>
      <c r="FI620" s="65"/>
      <c r="FJ620" s="65"/>
      <c r="FK620" s="65"/>
      <c r="FL620" s="65"/>
      <c r="FM620" s="65"/>
      <c r="FN620" s="65"/>
      <c r="FO620" s="65"/>
      <c r="FP620" s="65"/>
      <c r="FQ620" s="65"/>
      <c r="FR620" s="65"/>
      <c r="FS620" s="65"/>
    </row>
    <row r="621">
      <c r="A621" t="s">
        <v>159</v>
      </c>
      <c r="B621" t="s">
        <v>106</v>
      </c>
      <c r="C621" t="s">
        <v>140</v>
      </c>
      <c r="D621" t="s">
        <v>100</v>
      </c>
      <c r="E621"/>
      <c r="F621" t="str">
        <f>$A621&amp;IF($C621&lt;&gt;"","|"&amp;$C621,"")&amp;IF($D621&lt;&gt;"","|"&amp;$D621,"")&amp;IF($E621&lt;&gt;"","|"&amp;$E621,"")</f>
      </c>
      <c r="G621" s="65" t="n">
        <v>16</v>
      </c>
      <c r="H621" s="65" t="str">
        <f>SUM($CJ621,$CW621)</f>
      </c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 t="n">
        <v>1</v>
      </c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5" t="str">
        <f>ROUND(SUM($CP621,$CV621),0)</f>
      </c>
      <c r="CG621" s="65" t="str">
        <f>ROUND(MAX($CP621,$CV621),0)</f>
      </c>
      <c r="CH621"/>
      <c r="CI621" s="62"/>
      <c r="CJ621" s="65" t="str">
        <f>IF(SUM($CF621)=0,"",IF(SUM($CF621)=SUM($CG621),SUM($CF621),IF(UPPER($CH621)="MAX",$CG621,IF(UPPER($CH621)="CUSTOM",MIN(MAX(ROUND($CF621+$G621*($CI621),0),$CG621),$CF621),$CF621))))</f>
      </c>
      <c r="CK621" s="65" t="str">
        <f>ROUND(SUMIFS($CW621:$FS621,$CW$14:$FS$14,"*DSD*"),0)</f>
      </c>
      <c r="CL621" s="65" t="str">
        <f>MIN_DSD</f>
      </c>
      <c r="CM621" s="65" t="str">
        <f>COUNTIFS($CW$14:$FS$14,"*DSD*",$CW621:$FS621,"&gt;0")</f>
      </c>
      <c r="CN621"/>
      <c r="CO621" s="62"/>
      <c r="CP621" s="65" t="str">
        <f>IF(SUM($CK621)=0,"",IF(OR(SUM($CK621)=SUM($CL621),AND(SUM($CK621)=ROUND(SUM($G621)*(1-SUM($I621)),0),SUM($CQ621)=0)),SUM($CK621),IF(UPPER($CN621)="MAX",$CL621,IF(UPPER($CN621)="CUSTOM",MIN(MAX(ROUND($CK621+$G621*($CO621),0),$CL621),$CK621),$CK621))))</f>
      </c>
      <c r="CQ621" s="65" t="str">
        <f>ROUND(SUMIFS($CW621:$FS621,$CW$14:$FS$14,"*TA*"),0)</f>
      </c>
      <c r="CR621" s="65" t="str">
        <f>MIN_TA</f>
      </c>
      <c r="CS621" s="65" t="str">
        <f>COUNTIFS($CW$14:$FS$14,"*TA*",$CW621:$FS621,"&gt;0")</f>
      </c>
      <c r="CT621"/>
      <c r="CU621" s="62"/>
      <c r="CV621" s="65" t="str">
        <f>IF(SUM($CQ621)=0,"",IF(OR(SUM($CQ621)=SUM($CR621),AND(SUM($CQ621)=ROUND(SUM($G621)*(1-SUM($I621)),0),SUM($CK621)=0)),SUM($CQ621),IF(UPPER($CT621)="MAX",$CR621,IF(UPPER($CT621)="CUSTOM",MIN(MAX(ROUND($CQ621+$G621*($CU621),0),$CR621),$CQ621),$CQ621))))</f>
      </c>
      <c r="CW621" s="65"/>
      <c r="CX621" s="65"/>
      <c r="CY621" s="65"/>
      <c r="CZ621" s="65"/>
      <c r="DA621" s="65"/>
      <c r="DB621" s="65"/>
      <c r="DC621" s="65"/>
      <c r="DD621" s="65"/>
      <c r="DE621" s="65"/>
      <c r="DF621" s="65"/>
      <c r="DG621" s="65"/>
      <c r="DH621" s="65"/>
      <c r="DI621" s="65"/>
      <c r="DJ621" s="65"/>
      <c r="DK621" s="65"/>
      <c r="DL621" s="65"/>
      <c r="DM621" s="65"/>
      <c r="DN621" s="65"/>
      <c r="DO621" s="65"/>
      <c r="DP621" s="65"/>
      <c r="DQ621" s="65"/>
      <c r="DR621" s="65"/>
      <c r="DS621" s="65"/>
      <c r="DT621" s="65"/>
      <c r="DU621" s="65"/>
      <c r="DV621" s="65"/>
      <c r="DW621" s="65"/>
      <c r="DX621" s="65"/>
      <c r="DY621" s="65"/>
      <c r="DZ621" s="65"/>
      <c r="EA621" s="65"/>
      <c r="EB621" s="65"/>
      <c r="EC621" s="65"/>
      <c r="ED621" s="65"/>
      <c r="EE621" s="65"/>
      <c r="EF621" s="65"/>
      <c r="EG621" s="65"/>
      <c r="EH621" s="65"/>
      <c r="EI621" s="65"/>
      <c r="EJ621" s="65"/>
      <c r="EK621" s="65"/>
      <c r="EL621" s="65"/>
      <c r="EM621" s="65"/>
      <c r="EN621" s="65"/>
      <c r="EO621" s="65"/>
      <c r="EP621" s="65"/>
      <c r="EQ621" s="65"/>
      <c r="ER621" s="65"/>
      <c r="ES621" s="65"/>
      <c r="ET621" s="65"/>
      <c r="EU621" s="65"/>
      <c r="EV621" s="65"/>
      <c r="EW621" s="65"/>
      <c r="EX621" s="65"/>
      <c r="EY621" s="65"/>
      <c r="EZ621" s="65"/>
      <c r="FA621" s="65"/>
      <c r="FB621" s="65"/>
      <c r="FC621" s="65"/>
      <c r="FD621" s="65"/>
      <c r="FE621" s="65"/>
      <c r="FF621" s="65"/>
      <c r="FG621" s="65"/>
      <c r="FH621" s="65"/>
      <c r="FI621" s="65"/>
      <c r="FJ621" s="65"/>
      <c r="FK621" s="65"/>
      <c r="FL621" s="65"/>
      <c r="FM621" s="65"/>
      <c r="FN621" s="65"/>
      <c r="FO621" s="65"/>
      <c r="FP621" s="65"/>
      <c r="FQ621" s="65"/>
      <c r="FR621" s="65"/>
      <c r="FS621" s="65"/>
    </row>
    <row r="622">
      <c r="A622" t="s">
        <v>159</v>
      </c>
      <c r="B622" t="s">
        <v>106</v>
      </c>
      <c r="C622" t="s">
        <v>141</v>
      </c>
      <c r="D622" t="s">
        <v>99</v>
      </c>
      <c r="E622"/>
      <c r="F622" t="str">
        <f>$A622&amp;IF($C622&lt;&gt;"","|"&amp;$C622,"")&amp;IF($D622&lt;&gt;"","|"&amp;$D622,"")&amp;IF($E622&lt;&gt;"","|"&amp;$E622,"")</f>
      </c>
      <c r="G622" s="65" t="n">
        <v>2</v>
      </c>
      <c r="H622" s="65" t="str">
        <f>SUM($CJ622,$CW622)</f>
      </c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 t="n">
        <v>1</v>
      </c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5" t="str">
        <f>ROUND(SUM($CP622,$CV622),0)</f>
      </c>
      <c r="CG622" s="65" t="str">
        <f>ROUND(MAX($CP622,$CV622),0)</f>
      </c>
      <c r="CH622"/>
      <c r="CI622" s="62"/>
      <c r="CJ622" s="65" t="str">
        <f>IF(SUM($CF622)=0,"",IF(SUM($CF622)=SUM($CG622),SUM($CF622),IF(UPPER($CH622)="MAX",$CG622,IF(UPPER($CH622)="CUSTOM",MIN(MAX(ROUND($CF622+$G622*($CI622),0),$CG622),$CF622),$CF622))))</f>
      </c>
      <c r="CK622" s="65" t="str">
        <f>ROUND(SUMIFS($CW622:$FS622,$CW$14:$FS$14,"*DSD*"),0)</f>
      </c>
      <c r="CL622" s="65" t="str">
        <f>MIN_DSD</f>
      </c>
      <c r="CM622" s="65" t="str">
        <f>COUNTIFS($CW$14:$FS$14,"*DSD*",$CW622:$FS622,"&gt;0")</f>
      </c>
      <c r="CN622"/>
      <c r="CO622" s="62"/>
      <c r="CP622" s="65" t="str">
        <f>IF(SUM($CK622)=0,"",IF(OR(SUM($CK622)=SUM($CL622),AND(SUM($CK622)=ROUND(SUM($G622)*(1-SUM($I622)),0),SUM($CQ622)=0)),SUM($CK622),IF(UPPER($CN622)="MAX",$CL622,IF(UPPER($CN622)="CUSTOM",MIN(MAX(ROUND($CK622+$G622*($CO622),0),$CL622),$CK622),$CK622))))</f>
      </c>
      <c r="CQ622" s="65" t="str">
        <f>ROUND(SUMIFS($CW622:$FS622,$CW$14:$FS$14,"*TA*"),0)</f>
      </c>
      <c r="CR622" s="65" t="str">
        <f>MIN_TA</f>
      </c>
      <c r="CS622" s="65" t="str">
        <f>COUNTIFS($CW$14:$FS$14,"*TA*",$CW622:$FS622,"&gt;0")</f>
      </c>
      <c r="CT622"/>
      <c r="CU622" s="62"/>
      <c r="CV622" s="65" t="str">
        <f>IF(SUM($CQ622)=0,"",IF(OR(SUM($CQ622)=SUM($CR622),AND(SUM($CQ622)=ROUND(SUM($G622)*(1-SUM($I622)),0),SUM($CK622)=0)),SUM($CQ622),IF(UPPER($CT622)="MAX",$CR622,IF(UPPER($CT622)="CUSTOM",MIN(MAX(ROUND($CQ622+$G622*($CU622),0),$CR622),$CQ622),$CQ622))))</f>
      </c>
      <c r="CW622" s="65"/>
      <c r="CX622" s="65"/>
      <c r="CY622" s="65"/>
      <c r="CZ622" s="65"/>
      <c r="DA622" s="65"/>
      <c r="DB622" s="65"/>
      <c r="DC622" s="65"/>
      <c r="DD622" s="65"/>
      <c r="DE622" s="65"/>
      <c r="DF622" s="65"/>
      <c r="DG622" s="65"/>
      <c r="DH622" s="65"/>
      <c r="DI622" s="65"/>
      <c r="DJ622" s="65"/>
      <c r="DK622" s="65"/>
      <c r="DL622" s="65"/>
      <c r="DM622" s="65"/>
      <c r="DN622" s="65"/>
      <c r="DO622" s="65"/>
      <c r="DP622" s="65"/>
      <c r="DQ622" s="65"/>
      <c r="DR622" s="65"/>
      <c r="DS622" s="65"/>
      <c r="DT622" s="65"/>
      <c r="DU622" s="65"/>
      <c r="DV622" s="65"/>
      <c r="DW622" s="65"/>
      <c r="DX622" s="65"/>
      <c r="DY622" s="65"/>
      <c r="DZ622" s="65"/>
      <c r="EA622" s="65"/>
      <c r="EB622" s="65"/>
      <c r="EC622" s="65"/>
      <c r="ED622" s="65"/>
      <c r="EE622" s="65"/>
      <c r="EF622" s="65"/>
      <c r="EG622" s="65"/>
      <c r="EH622" s="65"/>
      <c r="EI622" s="65"/>
      <c r="EJ622" s="65"/>
      <c r="EK622" s="65"/>
      <c r="EL622" s="65"/>
      <c r="EM622" s="65"/>
      <c r="EN622" s="65"/>
      <c r="EO622" s="65"/>
      <c r="EP622" s="65"/>
      <c r="EQ622" s="65"/>
      <c r="ER622" s="65"/>
      <c r="ES622" s="65"/>
      <c r="ET622" s="65"/>
      <c r="EU622" s="65"/>
      <c r="EV622" s="65"/>
      <c r="EW622" s="65"/>
      <c r="EX622" s="65"/>
      <c r="EY622" s="65"/>
      <c r="EZ622" s="65"/>
      <c r="FA622" s="65"/>
      <c r="FB622" s="65"/>
      <c r="FC622" s="65"/>
      <c r="FD622" s="65"/>
      <c r="FE622" s="65"/>
      <c r="FF622" s="65"/>
      <c r="FG622" s="65"/>
      <c r="FH622" s="65"/>
      <c r="FI622" s="65"/>
      <c r="FJ622" s="65"/>
      <c r="FK622" s="65"/>
      <c r="FL622" s="65"/>
      <c r="FM622" s="65"/>
      <c r="FN622" s="65"/>
      <c r="FO622" s="65"/>
      <c r="FP622" s="65"/>
      <c r="FQ622" s="65"/>
      <c r="FR622" s="65"/>
      <c r="FS622" s="65"/>
    </row>
    <row r="623">
      <c r="A623" t="s">
        <v>159</v>
      </c>
      <c r="B623" t="s">
        <v>106</v>
      </c>
      <c r="C623" t="s">
        <v>123</v>
      </c>
      <c r="D623" t="s">
        <v>99</v>
      </c>
      <c r="E623"/>
      <c r="F623" t="str">
        <f>$A623&amp;IF($C623&lt;&gt;"","|"&amp;$C623,"")&amp;IF($D623&lt;&gt;"","|"&amp;$D623,"")&amp;IF($E623&lt;&gt;"","|"&amp;$E623,"")</f>
      </c>
      <c r="G623" s="65" t="n">
        <v>3</v>
      </c>
      <c r="H623" s="65" t="str">
        <f>SUM($CJ623,$CW623)</f>
      </c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 t="n">
        <v>1</v>
      </c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5" t="str">
        <f>ROUND(SUM($CP623,$CV623),0)</f>
      </c>
      <c r="CG623" s="65" t="str">
        <f>ROUND(MAX($CP623,$CV623),0)</f>
      </c>
      <c r="CH623"/>
      <c r="CI623" s="62"/>
      <c r="CJ623" s="65" t="str">
        <f>IF(SUM($CF623)=0,"",IF(SUM($CF623)=SUM($CG623),SUM($CF623),IF(UPPER($CH623)="MAX",$CG623,IF(UPPER($CH623)="CUSTOM",MIN(MAX(ROUND($CF623+$G623*($CI623),0),$CG623),$CF623),$CF623))))</f>
      </c>
      <c r="CK623" s="65" t="str">
        <f>ROUND(SUMIFS($CW623:$FS623,$CW$14:$FS$14,"*DSD*"),0)</f>
      </c>
      <c r="CL623" s="65" t="str">
        <f>MIN_DSD</f>
      </c>
      <c r="CM623" s="65" t="str">
        <f>COUNTIFS($CW$14:$FS$14,"*DSD*",$CW623:$FS623,"&gt;0")</f>
      </c>
      <c r="CN623"/>
      <c r="CO623" s="62"/>
      <c r="CP623" s="65" t="str">
        <f>IF(SUM($CK623)=0,"",IF(OR(SUM($CK623)=SUM($CL623),AND(SUM($CK623)=ROUND(SUM($G623)*(1-SUM($I623)),0),SUM($CQ623)=0)),SUM($CK623),IF(UPPER($CN623)="MAX",$CL623,IF(UPPER($CN623)="CUSTOM",MIN(MAX(ROUND($CK623+$G623*($CO623),0),$CL623),$CK623),$CK623))))</f>
      </c>
      <c r="CQ623" s="65" t="str">
        <f>ROUND(SUMIFS($CW623:$FS623,$CW$14:$FS$14,"*TA*"),0)</f>
      </c>
      <c r="CR623" s="65" t="str">
        <f>MIN_TA</f>
      </c>
      <c r="CS623" s="65" t="str">
        <f>COUNTIFS($CW$14:$FS$14,"*TA*",$CW623:$FS623,"&gt;0")</f>
      </c>
      <c r="CT623"/>
      <c r="CU623" s="62"/>
      <c r="CV623" s="65" t="str">
        <f>IF(SUM($CQ623)=0,"",IF(OR(SUM($CQ623)=SUM($CR623),AND(SUM($CQ623)=ROUND(SUM($G623)*(1-SUM($I623)),0),SUM($CK623)=0)),SUM($CQ623),IF(UPPER($CT623)="MAX",$CR623,IF(UPPER($CT623)="CUSTOM",MIN(MAX(ROUND($CQ623+$G623*($CU623),0),$CR623),$CQ623),$CQ623))))</f>
      </c>
      <c r="CW623" s="65"/>
      <c r="CX623" s="65"/>
      <c r="CY623" s="65"/>
      <c r="CZ623" s="65"/>
      <c r="DA623" s="65"/>
      <c r="DB623" s="65"/>
      <c r="DC623" s="65"/>
      <c r="DD623" s="65"/>
      <c r="DE623" s="65"/>
      <c r="DF623" s="65"/>
      <c r="DG623" s="65"/>
      <c r="DH623" s="65"/>
      <c r="DI623" s="65"/>
      <c r="DJ623" s="65"/>
      <c r="DK623" s="65"/>
      <c r="DL623" s="65"/>
      <c r="DM623" s="65"/>
      <c r="DN623" s="65"/>
      <c r="DO623" s="65"/>
      <c r="DP623" s="65"/>
      <c r="DQ623" s="65"/>
      <c r="DR623" s="65"/>
      <c r="DS623" s="65"/>
      <c r="DT623" s="65"/>
      <c r="DU623" s="65"/>
      <c r="DV623" s="65"/>
      <c r="DW623" s="65"/>
      <c r="DX623" s="65"/>
      <c r="DY623" s="65"/>
      <c r="DZ623" s="65"/>
      <c r="EA623" s="65"/>
      <c r="EB623" s="65"/>
      <c r="EC623" s="65"/>
      <c r="ED623" s="65"/>
      <c r="EE623" s="65"/>
      <c r="EF623" s="65"/>
      <c r="EG623" s="65"/>
      <c r="EH623" s="65"/>
      <c r="EI623" s="65"/>
      <c r="EJ623" s="65"/>
      <c r="EK623" s="65"/>
      <c r="EL623" s="65"/>
      <c r="EM623" s="65"/>
      <c r="EN623" s="65"/>
      <c r="EO623" s="65"/>
      <c r="EP623" s="65"/>
      <c r="EQ623" s="65"/>
      <c r="ER623" s="65"/>
      <c r="ES623" s="65"/>
      <c r="ET623" s="65"/>
      <c r="EU623" s="65"/>
      <c r="EV623" s="65"/>
      <c r="EW623" s="65"/>
      <c r="EX623" s="65"/>
      <c r="EY623" s="65"/>
      <c r="EZ623" s="65"/>
      <c r="FA623" s="65"/>
      <c r="FB623" s="65"/>
      <c r="FC623" s="65"/>
      <c r="FD623" s="65"/>
      <c r="FE623" s="65"/>
      <c r="FF623" s="65"/>
      <c r="FG623" s="65"/>
      <c r="FH623" s="65"/>
      <c r="FI623" s="65"/>
      <c r="FJ623" s="65"/>
      <c r="FK623" s="65"/>
      <c r="FL623" s="65"/>
      <c r="FM623" s="65"/>
      <c r="FN623" s="65"/>
      <c r="FO623" s="65"/>
      <c r="FP623" s="65"/>
      <c r="FQ623" s="65"/>
      <c r="FR623" s="65"/>
      <c r="FS623" s="65"/>
    </row>
    <row r="624">
      <c r="A624" t="s">
        <v>159</v>
      </c>
      <c r="B624" t="s">
        <v>106</v>
      </c>
      <c r="C624" t="s">
        <v>123</v>
      </c>
      <c r="D624" t="s">
        <v>100</v>
      </c>
      <c r="E624"/>
      <c r="F624" t="str">
        <f>$A624&amp;IF($C624&lt;&gt;"","|"&amp;$C624,"")&amp;IF($D624&lt;&gt;"","|"&amp;$D624,"")&amp;IF($E624&lt;&gt;"","|"&amp;$E624,"")</f>
      </c>
      <c r="G624" s="65" t="n">
        <v>11</v>
      </c>
      <c r="H624" s="65" t="str">
        <f>SUM($CJ624,$CW624)</f>
      </c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 t="n">
        <v>1</v>
      </c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5" t="str">
        <f>ROUND(SUM($CP624,$CV624),0)</f>
      </c>
      <c r="CG624" s="65" t="str">
        <f>ROUND(MAX($CP624,$CV624),0)</f>
      </c>
      <c r="CH624"/>
      <c r="CI624" s="62"/>
      <c r="CJ624" s="65" t="str">
        <f>IF(SUM($CF624)=0,"",IF(SUM($CF624)=SUM($CG624),SUM($CF624),IF(UPPER($CH624)="MAX",$CG624,IF(UPPER($CH624)="CUSTOM",MIN(MAX(ROUND($CF624+$G624*($CI624),0),$CG624),$CF624),$CF624))))</f>
      </c>
      <c r="CK624" s="65" t="str">
        <f>ROUND(SUMIFS($CW624:$FS624,$CW$14:$FS$14,"*DSD*"),0)</f>
      </c>
      <c r="CL624" s="65" t="str">
        <f>MIN_DSD</f>
      </c>
      <c r="CM624" s="65" t="str">
        <f>COUNTIFS($CW$14:$FS$14,"*DSD*",$CW624:$FS624,"&gt;0")</f>
      </c>
      <c r="CN624"/>
      <c r="CO624" s="62"/>
      <c r="CP624" s="65" t="str">
        <f>IF(SUM($CK624)=0,"",IF(OR(SUM($CK624)=SUM($CL624),AND(SUM($CK624)=ROUND(SUM($G624)*(1-SUM($I624)),0),SUM($CQ624)=0)),SUM($CK624),IF(UPPER($CN624)="MAX",$CL624,IF(UPPER($CN624)="CUSTOM",MIN(MAX(ROUND($CK624+$G624*($CO624),0),$CL624),$CK624),$CK624))))</f>
      </c>
      <c r="CQ624" s="65" t="str">
        <f>ROUND(SUMIFS($CW624:$FS624,$CW$14:$FS$14,"*TA*"),0)</f>
      </c>
      <c r="CR624" s="65" t="str">
        <f>MIN_TA</f>
      </c>
      <c r="CS624" s="65" t="str">
        <f>COUNTIFS($CW$14:$FS$14,"*TA*",$CW624:$FS624,"&gt;0")</f>
      </c>
      <c r="CT624"/>
      <c r="CU624" s="62"/>
      <c r="CV624" s="65" t="str">
        <f>IF(SUM($CQ624)=0,"",IF(OR(SUM($CQ624)=SUM($CR624),AND(SUM($CQ624)=ROUND(SUM($G624)*(1-SUM($I624)),0),SUM($CK624)=0)),SUM($CQ624),IF(UPPER($CT624)="MAX",$CR624,IF(UPPER($CT624)="CUSTOM",MIN(MAX(ROUND($CQ624+$G624*($CU624),0),$CR624),$CQ624),$CQ624))))</f>
      </c>
      <c r="CW624" s="65"/>
      <c r="CX624" s="65"/>
      <c r="CY624" s="65"/>
      <c r="CZ624" s="65"/>
      <c r="DA624" s="65"/>
      <c r="DB624" s="65"/>
      <c r="DC624" s="65"/>
      <c r="DD624" s="65"/>
      <c r="DE624" s="65"/>
      <c r="DF624" s="65"/>
      <c r="DG624" s="65"/>
      <c r="DH624" s="65"/>
      <c r="DI624" s="65"/>
      <c r="DJ624" s="65"/>
      <c r="DK624" s="65"/>
      <c r="DL624" s="65"/>
      <c r="DM624" s="65"/>
      <c r="DN624" s="65"/>
      <c r="DO624" s="65"/>
      <c r="DP624" s="65"/>
      <c r="DQ624" s="65"/>
      <c r="DR624" s="65"/>
      <c r="DS624" s="65"/>
      <c r="DT624" s="65"/>
      <c r="DU624" s="65"/>
      <c r="DV624" s="65"/>
      <c r="DW624" s="65"/>
      <c r="DX624" s="65"/>
      <c r="DY624" s="65"/>
      <c r="DZ624" s="65"/>
      <c r="EA624" s="65"/>
      <c r="EB624" s="65"/>
      <c r="EC624" s="65"/>
      <c r="ED624" s="65"/>
      <c r="EE624" s="65"/>
      <c r="EF624" s="65"/>
      <c r="EG624" s="65"/>
      <c r="EH624" s="65"/>
      <c r="EI624" s="65"/>
      <c r="EJ624" s="65"/>
      <c r="EK624" s="65"/>
      <c r="EL624" s="65"/>
      <c r="EM624" s="65"/>
      <c r="EN624" s="65"/>
      <c r="EO624" s="65"/>
      <c r="EP624" s="65"/>
      <c r="EQ624" s="65"/>
      <c r="ER624" s="65"/>
      <c r="ES624" s="65"/>
      <c r="ET624" s="65"/>
      <c r="EU624" s="65"/>
      <c r="EV624" s="65"/>
      <c r="EW624" s="65"/>
      <c r="EX624" s="65"/>
      <c r="EY624" s="65"/>
      <c r="EZ624" s="65"/>
      <c r="FA624" s="65"/>
      <c r="FB624" s="65"/>
      <c r="FC624" s="65"/>
      <c r="FD624" s="65"/>
      <c r="FE624" s="65"/>
      <c r="FF624" s="65"/>
      <c r="FG624" s="65"/>
      <c r="FH624" s="65"/>
      <c r="FI624" s="65"/>
      <c r="FJ624" s="65"/>
      <c r="FK624" s="65"/>
      <c r="FL624" s="65"/>
      <c r="FM624" s="65"/>
      <c r="FN624" s="65"/>
      <c r="FO624" s="65"/>
      <c r="FP624" s="65"/>
      <c r="FQ624" s="65"/>
      <c r="FR624" s="65"/>
      <c r="FS624" s="65"/>
    </row>
    <row r="625">
      <c r="A625" t="s">
        <v>159</v>
      </c>
      <c r="B625" t="s">
        <v>107</v>
      </c>
      <c r="C625" t="s">
        <v>103</v>
      </c>
      <c r="D625" t="s">
        <v>99</v>
      </c>
      <c r="E625"/>
      <c r="F625" t="str">
        <f>$A625&amp;IF($C625&lt;&gt;"","|"&amp;$C625,"")&amp;IF($D625&lt;&gt;"","|"&amp;$D625,"")&amp;IF($E625&lt;&gt;"","|"&amp;$E625,"")</f>
      </c>
      <c r="G625" s="65" t="n">
        <v>3</v>
      </c>
      <c r="H625" s="65" t="str">
        <f>SUM($CJ625,$CW625)</f>
      </c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 t="n">
        <v>1</v>
      </c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5" t="str">
        <f>ROUND(SUM($CP625,$CV625),0)</f>
      </c>
      <c r="CG625" s="65" t="str">
        <f>ROUND(MAX($CP625,$CV625),0)</f>
      </c>
      <c r="CH625"/>
      <c r="CI625" s="62"/>
      <c r="CJ625" s="65" t="str">
        <f>IF(SUM($CF625)=0,"",IF(SUM($CF625)=SUM($CG625),SUM($CF625),IF(UPPER($CH625)="MAX",$CG625,IF(UPPER($CH625)="CUSTOM",MIN(MAX(ROUND($CF625+$G625*($CI625),0),$CG625),$CF625),$CF625))))</f>
      </c>
      <c r="CK625" s="65" t="str">
        <f>ROUND(SUMIFS($CW625:$FS625,$CW$14:$FS$14,"*DSD*"),0)</f>
      </c>
      <c r="CL625" s="65" t="str">
        <f>MIN_DSD</f>
      </c>
      <c r="CM625" s="65" t="str">
        <f>COUNTIFS($CW$14:$FS$14,"*DSD*",$CW625:$FS625,"&gt;0")</f>
      </c>
      <c r="CN625"/>
      <c r="CO625" s="62"/>
      <c r="CP625" s="65" t="str">
        <f>IF(SUM($CK625)=0,"",IF(OR(SUM($CK625)=SUM($CL625),AND(SUM($CK625)=ROUND(SUM($G625)*(1-SUM($I625)),0),SUM($CQ625)=0)),SUM($CK625),IF(UPPER($CN625)="MAX",$CL625,IF(UPPER($CN625)="CUSTOM",MIN(MAX(ROUND($CK625+$G625*($CO625),0),$CL625),$CK625),$CK625))))</f>
      </c>
      <c r="CQ625" s="65" t="str">
        <f>ROUND(SUMIFS($CW625:$FS625,$CW$14:$FS$14,"*TA*"),0)</f>
      </c>
      <c r="CR625" s="65" t="str">
        <f>MIN_TA</f>
      </c>
      <c r="CS625" s="65" t="str">
        <f>COUNTIFS($CW$14:$FS$14,"*TA*",$CW625:$FS625,"&gt;0")</f>
      </c>
      <c r="CT625"/>
      <c r="CU625" s="62"/>
      <c r="CV625" s="65" t="str">
        <f>IF(SUM($CQ625)=0,"",IF(OR(SUM($CQ625)=SUM($CR625),AND(SUM($CQ625)=ROUND(SUM($G625)*(1-SUM($I625)),0),SUM($CK625)=0)),SUM($CQ625),IF(UPPER($CT625)="MAX",$CR625,IF(UPPER($CT625)="CUSTOM",MIN(MAX(ROUND($CQ625+$G625*($CU625),0),$CR625),$CQ625),$CQ625))))</f>
      </c>
      <c r="CW625" s="65"/>
      <c r="CX625" s="65"/>
      <c r="CY625" s="65"/>
      <c r="CZ625" s="65"/>
      <c r="DA625" s="65"/>
      <c r="DB625" s="65"/>
      <c r="DC625" s="65"/>
      <c r="DD625" s="65"/>
      <c r="DE625" s="65"/>
      <c r="DF625" s="65"/>
      <c r="DG625" s="65"/>
      <c r="DH625" s="65"/>
      <c r="DI625" s="65"/>
      <c r="DJ625" s="65"/>
      <c r="DK625" s="65"/>
      <c r="DL625" s="65"/>
      <c r="DM625" s="65"/>
      <c r="DN625" s="65"/>
      <c r="DO625" s="65"/>
      <c r="DP625" s="65"/>
      <c r="DQ625" s="65"/>
      <c r="DR625" s="65"/>
      <c r="DS625" s="65"/>
      <c r="DT625" s="65"/>
      <c r="DU625" s="65"/>
      <c r="DV625" s="65"/>
      <c r="DW625" s="65"/>
      <c r="DX625" s="65"/>
      <c r="DY625" s="65"/>
      <c r="DZ625" s="65"/>
      <c r="EA625" s="65"/>
      <c r="EB625" s="65"/>
      <c r="EC625" s="65"/>
      <c r="ED625" s="65"/>
      <c r="EE625" s="65"/>
      <c r="EF625" s="65"/>
      <c r="EG625" s="65"/>
      <c r="EH625" s="65"/>
      <c r="EI625" s="65"/>
      <c r="EJ625" s="65"/>
      <c r="EK625" s="65"/>
      <c r="EL625" s="65"/>
      <c r="EM625" s="65"/>
      <c r="EN625" s="65"/>
      <c r="EO625" s="65"/>
      <c r="EP625" s="65"/>
      <c r="EQ625" s="65"/>
      <c r="ER625" s="65"/>
      <c r="ES625" s="65"/>
      <c r="ET625" s="65"/>
      <c r="EU625" s="65"/>
      <c r="EV625" s="65"/>
      <c r="EW625" s="65"/>
      <c r="EX625" s="65"/>
      <c r="EY625" s="65"/>
      <c r="EZ625" s="65"/>
      <c r="FA625" s="65"/>
      <c r="FB625" s="65"/>
      <c r="FC625" s="65"/>
      <c r="FD625" s="65"/>
      <c r="FE625" s="65"/>
      <c r="FF625" s="65"/>
      <c r="FG625" s="65"/>
      <c r="FH625" s="65"/>
      <c r="FI625" s="65"/>
      <c r="FJ625" s="65"/>
      <c r="FK625" s="65"/>
      <c r="FL625" s="65"/>
      <c r="FM625" s="65"/>
      <c r="FN625" s="65"/>
      <c r="FO625" s="65"/>
      <c r="FP625" s="65"/>
      <c r="FQ625" s="65"/>
      <c r="FR625" s="65"/>
      <c r="FS625" s="65"/>
    </row>
    <row r="626">
      <c r="A626" t="s">
        <v>159</v>
      </c>
      <c r="B626" t="s">
        <v>142</v>
      </c>
      <c r="C626" t="s">
        <v>103</v>
      </c>
      <c r="D626" t="s">
        <v>99</v>
      </c>
      <c r="E626"/>
      <c r="F626" t="str">
        <f>$A626&amp;IF($C626&lt;&gt;"","|"&amp;$C626,"")&amp;IF($D626&lt;&gt;"","|"&amp;$D626,"")&amp;IF($E626&lt;&gt;"","|"&amp;$E626,"")</f>
      </c>
      <c r="G626" s="65" t="n">
        <v>5</v>
      </c>
      <c r="H626" s="65" t="str">
        <f>SUM($CJ626,$CW626)</f>
      </c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 t="n">
        <v>1</v>
      </c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5" t="str">
        <f>ROUND(SUM($CP626,$CV626),0)</f>
      </c>
      <c r="CG626" s="65" t="str">
        <f>ROUND(MAX($CP626,$CV626),0)</f>
      </c>
      <c r="CH626"/>
      <c r="CI626" s="62"/>
      <c r="CJ626" s="65" t="str">
        <f>IF(SUM($CF626)=0,"",IF(SUM($CF626)=SUM($CG626),SUM($CF626),IF(UPPER($CH626)="MAX",$CG626,IF(UPPER($CH626)="CUSTOM",MIN(MAX(ROUND($CF626+$G626*($CI626),0),$CG626),$CF626),$CF626))))</f>
      </c>
      <c r="CK626" s="65" t="str">
        <f>ROUND(SUMIFS($CW626:$FS626,$CW$14:$FS$14,"*DSD*"),0)</f>
      </c>
      <c r="CL626" s="65" t="str">
        <f>MIN_DSD</f>
      </c>
      <c r="CM626" s="65" t="str">
        <f>COUNTIFS($CW$14:$FS$14,"*DSD*",$CW626:$FS626,"&gt;0")</f>
      </c>
      <c r="CN626"/>
      <c r="CO626" s="62"/>
      <c r="CP626" s="65" t="str">
        <f>IF(SUM($CK626)=0,"",IF(OR(SUM($CK626)=SUM($CL626),AND(SUM($CK626)=ROUND(SUM($G626)*(1-SUM($I626)),0),SUM($CQ626)=0)),SUM($CK626),IF(UPPER($CN626)="MAX",$CL626,IF(UPPER($CN626)="CUSTOM",MIN(MAX(ROUND($CK626+$G626*($CO626),0),$CL626),$CK626),$CK626))))</f>
      </c>
      <c r="CQ626" s="65" t="str">
        <f>ROUND(SUMIFS($CW626:$FS626,$CW$14:$FS$14,"*TA*"),0)</f>
      </c>
      <c r="CR626" s="65" t="str">
        <f>MIN_TA</f>
      </c>
      <c r="CS626" s="65" t="str">
        <f>COUNTIFS($CW$14:$FS$14,"*TA*",$CW626:$FS626,"&gt;0")</f>
      </c>
      <c r="CT626"/>
      <c r="CU626" s="62"/>
      <c r="CV626" s="65" t="str">
        <f>IF(SUM($CQ626)=0,"",IF(OR(SUM($CQ626)=SUM($CR626),AND(SUM($CQ626)=ROUND(SUM($G626)*(1-SUM($I626)),0),SUM($CK626)=0)),SUM($CQ626),IF(UPPER($CT626)="MAX",$CR626,IF(UPPER($CT626)="CUSTOM",MIN(MAX(ROUND($CQ626+$G626*($CU626),0),$CR626),$CQ626),$CQ626))))</f>
      </c>
      <c r="CW626" s="65"/>
      <c r="CX626" s="65"/>
      <c r="CY626" s="65"/>
      <c r="CZ626" s="65"/>
      <c r="DA626" s="65"/>
      <c r="DB626" s="65"/>
      <c r="DC626" s="65"/>
      <c r="DD626" s="65"/>
      <c r="DE626" s="65"/>
      <c r="DF626" s="65"/>
      <c r="DG626" s="65"/>
      <c r="DH626" s="65"/>
      <c r="DI626" s="65"/>
      <c r="DJ626" s="65"/>
      <c r="DK626" s="65"/>
      <c r="DL626" s="65"/>
      <c r="DM626" s="65"/>
      <c r="DN626" s="65"/>
      <c r="DO626" s="65"/>
      <c r="DP626" s="65"/>
      <c r="DQ626" s="65"/>
      <c r="DR626" s="65"/>
      <c r="DS626" s="65"/>
      <c r="DT626" s="65"/>
      <c r="DU626" s="65"/>
      <c r="DV626" s="65"/>
      <c r="DW626" s="65"/>
      <c r="DX626" s="65"/>
      <c r="DY626" s="65"/>
      <c r="DZ626" s="65"/>
      <c r="EA626" s="65"/>
      <c r="EB626" s="65"/>
      <c r="EC626" s="65"/>
      <c r="ED626" s="65"/>
      <c r="EE626" s="65"/>
      <c r="EF626" s="65"/>
      <c r="EG626" s="65"/>
      <c r="EH626" s="65"/>
      <c r="EI626" s="65"/>
      <c r="EJ626" s="65"/>
      <c r="EK626" s="65"/>
      <c r="EL626" s="65"/>
      <c r="EM626" s="65"/>
      <c r="EN626" s="65"/>
      <c r="EO626" s="65"/>
      <c r="EP626" s="65"/>
      <c r="EQ626" s="65"/>
      <c r="ER626" s="65"/>
      <c r="ES626" s="65"/>
      <c r="ET626" s="65"/>
      <c r="EU626" s="65"/>
      <c r="EV626" s="65"/>
      <c r="EW626" s="65"/>
      <c r="EX626" s="65"/>
      <c r="EY626" s="65"/>
      <c r="EZ626" s="65"/>
      <c r="FA626" s="65"/>
      <c r="FB626" s="65"/>
      <c r="FC626" s="65"/>
      <c r="FD626" s="65"/>
      <c r="FE626" s="65"/>
      <c r="FF626" s="65"/>
      <c r="FG626" s="65"/>
      <c r="FH626" s="65"/>
      <c r="FI626" s="65"/>
      <c r="FJ626" s="65"/>
      <c r="FK626" s="65"/>
      <c r="FL626" s="65"/>
      <c r="FM626" s="65"/>
      <c r="FN626" s="65"/>
      <c r="FO626" s="65"/>
      <c r="FP626" s="65"/>
      <c r="FQ626" s="65"/>
      <c r="FR626" s="65"/>
      <c r="FS626" s="65"/>
    </row>
    <row r="627">
      <c r="A627" t="s">
        <v>159</v>
      </c>
      <c r="B627" t="s">
        <v>108</v>
      </c>
      <c r="C627"/>
      <c r="D627"/>
      <c r="E627"/>
      <c r="F627" t="str">
        <f>$A627&amp;IF($C627&lt;&gt;"","|"&amp;$C627,"")&amp;IF($D627&lt;&gt;"","|"&amp;$D627,"")&amp;IF($E627&lt;&gt;"","|"&amp;$E627,"")</f>
      </c>
      <c r="G627" s="65" t="n">
        <v>8</v>
      </c>
      <c r="H627" s="65" t="str">
        <f>SUM($CJ627,$CW627)</f>
      </c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 t="n">
        <v>0.0199100834938985</v>
      </c>
      <c r="AD627" s="62"/>
      <c r="AE627" s="62"/>
      <c r="AF627" s="62" t="n">
        <v>0.980089916506101</v>
      </c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5" t="str">
        <f>ROUND(SUM($CP627,$CV627),0)</f>
      </c>
      <c r="CG627" s="65" t="str">
        <f>ROUND(MAX($CP627,$CV627),0)</f>
      </c>
      <c r="CH627" t="s">
        <v>54</v>
      </c>
      <c r="CI627" s="62"/>
      <c r="CJ627" s="65" t="str">
        <f>IF(SUM($CF627)=0,"",IF(SUM($CF627)=SUM($CG627),SUM($CF627),IF(UPPER($CH627)="MAX",$CG627,IF(UPPER($CH627)="CUSTOM",MIN(MAX(ROUND($CF627+$G627*($CI627),0),$CG627),$CF627),$CF627))))</f>
      </c>
      <c r="CK627" s="65" t="str">
        <f>ROUND(SUMIFS($CW627:$FS627,$CW$14:$FS$14,"*DSD*"),0)</f>
      </c>
      <c r="CL627" s="65" t="str">
        <f>MIN_DSD</f>
      </c>
      <c r="CM627" s="65" t="str">
        <f>COUNTIFS($CW$14:$FS$14,"*DSD*",$CW627:$FS627,"&gt;0")</f>
      </c>
      <c r="CN627"/>
      <c r="CO627" s="62"/>
      <c r="CP627" s="65" t="str">
        <f>IF(SUM($CK627)=0,"",IF(OR(SUM($CK627)=SUM($CL627),AND(SUM($CK627)=ROUND(SUM($G627)*(1-SUM($I627)),0),SUM($CQ627)=0)),SUM($CK627),IF(UPPER($CN627)="MAX",$CL627,IF(UPPER($CN627)="CUSTOM",MIN(MAX(ROUND($CK627+$G627*($CO627),0),$CL627),$CK627),$CK627))))</f>
      </c>
      <c r="CQ627" s="65" t="str">
        <f>ROUND(SUMIFS($CW627:$FS627,$CW$14:$FS$14,"*TA*"),0)</f>
      </c>
      <c r="CR627" s="65" t="str">
        <f>MIN_TA</f>
      </c>
      <c r="CS627" s="65" t="str">
        <f>COUNTIFS($CW$14:$FS$14,"*TA*",$CW627:$FS627,"&gt;0")</f>
      </c>
      <c r="CT627"/>
      <c r="CU627" s="62"/>
      <c r="CV627" s="65" t="str">
        <f>IF(SUM($CQ627)=0,"",IF(OR(SUM($CQ627)=SUM($CR627),AND(SUM($CQ627)=ROUND(SUM($G627)*(1-SUM($I627)),0),SUM($CK627)=0)),SUM($CQ627),IF(UPPER($CT627)="MAX",$CR627,IF(UPPER($CT627)="CUSTOM",MIN(MAX(ROUND($CQ627+$G627*($CU627),0),$CR627),$CQ627),$CQ627))))</f>
      </c>
      <c r="CW627" s="65"/>
      <c r="CX627" s="65"/>
      <c r="CY627" s="65"/>
      <c r="CZ627" s="65"/>
      <c r="DA627" s="65"/>
      <c r="DB627" s="65"/>
      <c r="DC627" s="65"/>
      <c r="DD627" s="65"/>
      <c r="DE627" s="65"/>
      <c r="DF627" s="65"/>
      <c r="DG627" s="65"/>
      <c r="DH627" s="65"/>
      <c r="DI627" s="65"/>
      <c r="DJ627" s="65"/>
      <c r="DK627" s="65"/>
      <c r="DL627" s="65"/>
      <c r="DM627" s="65"/>
      <c r="DN627" s="65"/>
      <c r="DO627" s="65"/>
      <c r="DP627" s="65"/>
      <c r="DQ627" s="65"/>
      <c r="DR627" s="65"/>
      <c r="DS627" s="65"/>
      <c r="DT627" s="65"/>
      <c r="DU627" s="65"/>
      <c r="DV627" s="65"/>
      <c r="DW627" s="65"/>
      <c r="DX627" s="65"/>
      <c r="DY627" s="65"/>
      <c r="DZ627" s="65"/>
      <c r="EA627" s="65"/>
      <c r="EB627" s="65"/>
      <c r="EC627" s="65"/>
      <c r="ED627" s="65"/>
      <c r="EE627" s="65"/>
      <c r="EF627" s="65"/>
      <c r="EG627" s="65"/>
      <c r="EH627" s="65"/>
      <c r="EI627" s="65"/>
      <c r="EJ627" s="65"/>
      <c r="EK627" s="65"/>
      <c r="EL627" s="65"/>
      <c r="EM627" s="65"/>
      <c r="EN627" s="65"/>
      <c r="EO627" s="65"/>
      <c r="EP627" s="65"/>
      <c r="EQ627" s="65"/>
      <c r="ER627" s="65"/>
      <c r="ES627" s="65"/>
      <c r="ET627" s="65"/>
      <c r="EU627" s="65"/>
      <c r="EV627" s="65"/>
      <c r="EW627" s="65"/>
      <c r="EX627" s="65"/>
      <c r="EY627" s="65"/>
      <c r="EZ627" s="65"/>
      <c r="FA627" s="65"/>
      <c r="FB627" s="65"/>
      <c r="FC627" s="65"/>
      <c r="FD627" s="65"/>
      <c r="FE627" s="65"/>
      <c r="FF627" s="65"/>
      <c r="FG627" s="65"/>
      <c r="FH627" s="65"/>
      <c r="FI627" s="65"/>
      <c r="FJ627" s="65"/>
      <c r="FK627" s="65"/>
      <c r="FL627" s="65"/>
      <c r="FM627" s="65"/>
      <c r="FN627" s="65"/>
      <c r="FO627" s="65"/>
      <c r="FP627" s="65"/>
      <c r="FQ627" s="65"/>
      <c r="FR627" s="65"/>
      <c r="FS627" s="65"/>
    </row>
    <row r="628">
      <c r="A628" t="s">
        <v>159</v>
      </c>
      <c r="B628" t="s">
        <v>109</v>
      </c>
      <c r="C628" t="s">
        <v>103</v>
      </c>
      <c r="D628" t="s">
        <v>99</v>
      </c>
      <c r="E628"/>
      <c r="F628" t="str">
        <f>$A628&amp;IF($C628&lt;&gt;"","|"&amp;$C628,"")&amp;IF($D628&lt;&gt;"","|"&amp;$D628,"")&amp;IF($E628&lt;&gt;"","|"&amp;$E628,"")</f>
      </c>
      <c r="G628" s="65" t="n">
        <v>8</v>
      </c>
      <c r="H628" s="65" t="str">
        <f>SUM($CJ628,$CW628)</f>
      </c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 t="n">
        <v>0.0163934426229508</v>
      </c>
      <c r="AD628" s="62"/>
      <c r="AE628" s="62"/>
      <c r="AF628" s="62" t="n">
        <v>0.983606557377049</v>
      </c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5" t="str">
        <f>ROUND(SUM($CP628,$CV628),0)</f>
      </c>
      <c r="CG628" s="65" t="str">
        <f>ROUND(MAX($CP628,$CV628),0)</f>
      </c>
      <c r="CH628" t="s">
        <v>54</v>
      </c>
      <c r="CI628" s="62"/>
      <c r="CJ628" s="65" t="str">
        <f>IF(SUM($CF628)=0,"",IF(SUM($CF628)=SUM($CG628),SUM($CF628),IF(UPPER($CH628)="MAX",$CG628,IF(UPPER($CH628)="CUSTOM",MIN(MAX(ROUND($CF628+$G628*($CI628),0),$CG628),$CF628),$CF628))))</f>
      </c>
      <c r="CK628" s="65" t="str">
        <f>ROUND(SUMIFS($CW628:$FS628,$CW$14:$FS$14,"*DSD*"),0)</f>
      </c>
      <c r="CL628" s="65" t="str">
        <f>MIN_DSD</f>
      </c>
      <c r="CM628" s="65" t="str">
        <f>COUNTIFS($CW$14:$FS$14,"*DSD*",$CW628:$FS628,"&gt;0")</f>
      </c>
      <c r="CN628"/>
      <c r="CO628" s="62"/>
      <c r="CP628" s="65" t="str">
        <f>IF(SUM($CK628)=0,"",IF(OR(SUM($CK628)=SUM($CL628),AND(SUM($CK628)=ROUND(SUM($G628)*(1-SUM($I628)),0),SUM($CQ628)=0)),SUM($CK628),IF(UPPER($CN628)="MAX",$CL628,IF(UPPER($CN628)="CUSTOM",MIN(MAX(ROUND($CK628+$G628*($CO628),0),$CL628),$CK628),$CK628))))</f>
      </c>
      <c r="CQ628" s="65" t="str">
        <f>ROUND(SUMIFS($CW628:$FS628,$CW$14:$FS$14,"*TA*"),0)</f>
      </c>
      <c r="CR628" s="65" t="str">
        <f>MIN_TA</f>
      </c>
      <c r="CS628" s="65" t="str">
        <f>COUNTIFS($CW$14:$FS$14,"*TA*",$CW628:$FS628,"&gt;0")</f>
      </c>
      <c r="CT628"/>
      <c r="CU628" s="62"/>
      <c r="CV628" s="65" t="str">
        <f>IF(SUM($CQ628)=0,"",IF(OR(SUM($CQ628)=SUM($CR628),AND(SUM($CQ628)=ROUND(SUM($G628)*(1-SUM($I628)),0),SUM($CK628)=0)),SUM($CQ628),IF(UPPER($CT628)="MAX",$CR628,IF(UPPER($CT628)="CUSTOM",MIN(MAX(ROUND($CQ628+$G628*($CU628),0),$CR628),$CQ628),$CQ628))))</f>
      </c>
      <c r="CW628" s="65"/>
      <c r="CX628" s="65"/>
      <c r="CY628" s="65"/>
      <c r="CZ628" s="65"/>
      <c r="DA628" s="65"/>
      <c r="DB628" s="65"/>
      <c r="DC628" s="65"/>
      <c r="DD628" s="65"/>
      <c r="DE628" s="65"/>
      <c r="DF628" s="65"/>
      <c r="DG628" s="65"/>
      <c r="DH628" s="65"/>
      <c r="DI628" s="65"/>
      <c r="DJ628" s="65"/>
      <c r="DK628" s="65"/>
      <c r="DL628" s="65"/>
      <c r="DM628" s="65"/>
      <c r="DN628" s="65"/>
      <c r="DO628" s="65"/>
      <c r="DP628" s="65"/>
      <c r="DQ628" s="65"/>
      <c r="DR628" s="65"/>
      <c r="DS628" s="65"/>
      <c r="DT628" s="65"/>
      <c r="DU628" s="65"/>
      <c r="DV628" s="65"/>
      <c r="DW628" s="65"/>
      <c r="DX628" s="65"/>
      <c r="DY628" s="65"/>
      <c r="DZ628" s="65"/>
      <c r="EA628" s="65"/>
      <c r="EB628" s="65"/>
      <c r="EC628" s="65"/>
      <c r="ED628" s="65"/>
      <c r="EE628" s="65"/>
      <c r="EF628" s="65"/>
      <c r="EG628" s="65"/>
      <c r="EH628" s="65"/>
      <c r="EI628" s="65"/>
      <c r="EJ628" s="65"/>
      <c r="EK628" s="65"/>
      <c r="EL628" s="65"/>
      <c r="EM628" s="65"/>
      <c r="EN628" s="65"/>
      <c r="EO628" s="65"/>
      <c r="EP628" s="65"/>
      <c r="EQ628" s="65"/>
      <c r="ER628" s="65"/>
      <c r="ES628" s="65"/>
      <c r="ET628" s="65"/>
      <c r="EU628" s="65"/>
      <c r="EV628" s="65"/>
      <c r="EW628" s="65"/>
      <c r="EX628" s="65"/>
      <c r="EY628" s="65"/>
      <c r="EZ628" s="65"/>
      <c r="FA628" s="65"/>
      <c r="FB628" s="65"/>
      <c r="FC628" s="65"/>
      <c r="FD628" s="65"/>
      <c r="FE628" s="65"/>
      <c r="FF628" s="65"/>
      <c r="FG628" s="65"/>
      <c r="FH628" s="65"/>
      <c r="FI628" s="65"/>
      <c r="FJ628" s="65"/>
      <c r="FK628" s="65"/>
      <c r="FL628" s="65"/>
      <c r="FM628" s="65"/>
      <c r="FN628" s="65"/>
      <c r="FO628" s="65"/>
      <c r="FP628" s="65"/>
      <c r="FQ628" s="65"/>
      <c r="FR628" s="65"/>
      <c r="FS628" s="65"/>
    </row>
    <row r="629">
      <c r="A629" t="s">
        <v>159</v>
      </c>
      <c r="B629" t="s">
        <v>110</v>
      </c>
      <c r="C629" t="s">
        <v>103</v>
      </c>
      <c r="D629" t="s">
        <v>99</v>
      </c>
      <c r="E629"/>
      <c r="F629" t="str">
        <f>$A629&amp;IF($C629&lt;&gt;"","|"&amp;$C629,"")&amp;IF($D629&lt;&gt;"","|"&amp;$D629,"")&amp;IF($E629&lt;&gt;"","|"&amp;$E629,"")</f>
      </c>
      <c r="G629" s="65" t="n">
        <v>3</v>
      </c>
      <c r="H629" s="65" t="str">
        <f>SUM($CJ629,$CW629)</f>
      </c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 t="n">
        <v>1</v>
      </c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5" t="str">
        <f>ROUND(SUM($CP629,$CV629),0)</f>
      </c>
      <c r="CG629" s="65" t="str">
        <f>ROUND(MAX($CP629,$CV629),0)</f>
      </c>
      <c r="CH629"/>
      <c r="CI629" s="62"/>
      <c r="CJ629" s="65" t="str">
        <f>IF(SUM($CF629)=0,"",IF(SUM($CF629)=SUM($CG629),SUM($CF629),IF(UPPER($CH629)="MAX",$CG629,IF(UPPER($CH629)="CUSTOM",MIN(MAX(ROUND($CF629+$G629*($CI629),0),$CG629),$CF629),$CF629))))</f>
      </c>
      <c r="CK629" s="65" t="str">
        <f>ROUND(SUMIFS($CW629:$FS629,$CW$14:$FS$14,"*DSD*"),0)</f>
      </c>
      <c r="CL629" s="65" t="str">
        <f>MIN_DSD</f>
      </c>
      <c r="CM629" s="65" t="str">
        <f>COUNTIFS($CW$14:$FS$14,"*DSD*",$CW629:$FS629,"&gt;0")</f>
      </c>
      <c r="CN629"/>
      <c r="CO629" s="62"/>
      <c r="CP629" s="65" t="str">
        <f>IF(SUM($CK629)=0,"",IF(OR(SUM($CK629)=SUM($CL629),AND(SUM($CK629)=ROUND(SUM($G629)*(1-SUM($I629)),0),SUM($CQ629)=0)),SUM($CK629),IF(UPPER($CN629)="MAX",$CL629,IF(UPPER($CN629)="CUSTOM",MIN(MAX(ROUND($CK629+$G629*($CO629),0),$CL629),$CK629),$CK629))))</f>
      </c>
      <c r="CQ629" s="65" t="str">
        <f>ROUND(SUMIFS($CW629:$FS629,$CW$14:$FS$14,"*TA*"),0)</f>
      </c>
      <c r="CR629" s="65" t="str">
        <f>MIN_TA</f>
      </c>
      <c r="CS629" s="65" t="str">
        <f>COUNTIFS($CW$14:$FS$14,"*TA*",$CW629:$FS629,"&gt;0")</f>
      </c>
      <c r="CT629"/>
      <c r="CU629" s="62"/>
      <c r="CV629" s="65" t="str">
        <f>IF(SUM($CQ629)=0,"",IF(OR(SUM($CQ629)=SUM($CR629),AND(SUM($CQ629)=ROUND(SUM($G629)*(1-SUM($I629)),0),SUM($CK629)=0)),SUM($CQ629),IF(UPPER($CT629)="MAX",$CR629,IF(UPPER($CT629)="CUSTOM",MIN(MAX(ROUND($CQ629+$G629*($CU629),0),$CR629),$CQ629),$CQ629))))</f>
      </c>
      <c r="CW629" s="65"/>
      <c r="CX629" s="65"/>
      <c r="CY629" s="65"/>
      <c r="CZ629" s="65"/>
      <c r="DA629" s="65"/>
      <c r="DB629" s="65"/>
      <c r="DC629" s="65"/>
      <c r="DD629" s="65"/>
      <c r="DE629" s="65"/>
      <c r="DF629" s="65"/>
      <c r="DG629" s="65"/>
      <c r="DH629" s="65"/>
      <c r="DI629" s="65"/>
      <c r="DJ629" s="65"/>
      <c r="DK629" s="65"/>
      <c r="DL629" s="65"/>
      <c r="DM629" s="65"/>
      <c r="DN629" s="65"/>
      <c r="DO629" s="65"/>
      <c r="DP629" s="65"/>
      <c r="DQ629" s="65"/>
      <c r="DR629" s="65"/>
      <c r="DS629" s="65"/>
      <c r="DT629" s="65"/>
      <c r="DU629" s="65"/>
      <c r="DV629" s="65"/>
      <c r="DW629" s="65"/>
      <c r="DX629" s="65"/>
      <c r="DY629" s="65"/>
      <c r="DZ629" s="65"/>
      <c r="EA629" s="65"/>
      <c r="EB629" s="65"/>
      <c r="EC629" s="65"/>
      <c r="ED629" s="65"/>
      <c r="EE629" s="65"/>
      <c r="EF629" s="65"/>
      <c r="EG629" s="65"/>
      <c r="EH629" s="65"/>
      <c r="EI629" s="65"/>
      <c r="EJ629" s="65"/>
      <c r="EK629" s="65"/>
      <c r="EL629" s="65"/>
      <c r="EM629" s="65"/>
      <c r="EN629" s="65"/>
      <c r="EO629" s="65"/>
      <c r="EP629" s="65"/>
      <c r="EQ629" s="65"/>
      <c r="ER629" s="65"/>
      <c r="ES629" s="65"/>
      <c r="ET629" s="65"/>
      <c r="EU629" s="65"/>
      <c r="EV629" s="65"/>
      <c r="EW629" s="65"/>
      <c r="EX629" s="65"/>
      <c r="EY629" s="65"/>
      <c r="EZ629" s="65"/>
      <c r="FA629" s="65"/>
      <c r="FB629" s="65"/>
      <c r="FC629" s="65"/>
      <c r="FD629" s="65"/>
      <c r="FE629" s="65"/>
      <c r="FF629" s="65"/>
      <c r="FG629" s="65"/>
      <c r="FH629" s="65"/>
      <c r="FI629" s="65"/>
      <c r="FJ629" s="65"/>
      <c r="FK629" s="65"/>
      <c r="FL629" s="65"/>
      <c r="FM629" s="65"/>
      <c r="FN629" s="65"/>
      <c r="FO629" s="65"/>
      <c r="FP629" s="65"/>
      <c r="FQ629" s="65"/>
      <c r="FR629" s="65"/>
      <c r="FS629" s="65"/>
    </row>
    <row r="630">
      <c r="A630" t="s">
        <v>159</v>
      </c>
      <c r="B630" t="s">
        <v>143</v>
      </c>
      <c r="C630" t="s">
        <v>103</v>
      </c>
      <c r="D630" t="s">
        <v>99</v>
      </c>
      <c r="E630"/>
      <c r="F630" t="str">
        <f>$A630&amp;IF($C630&lt;&gt;"","|"&amp;$C630,"")&amp;IF($D630&lt;&gt;"","|"&amp;$D630,"")&amp;IF($E630&lt;&gt;"","|"&amp;$E630,"")</f>
      </c>
      <c r="G630" s="65" t="n">
        <v>5</v>
      </c>
      <c r="H630" s="65" t="str">
        <f>SUM($CJ630,$CW630)</f>
      </c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 t="n">
        <v>1</v>
      </c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5" t="str">
        <f>ROUND(SUM($CP630,$CV630),0)</f>
      </c>
      <c r="CG630" s="65" t="str">
        <f>ROUND(MAX($CP630,$CV630),0)</f>
      </c>
      <c r="CH630"/>
      <c r="CI630" s="62"/>
      <c r="CJ630" s="65" t="str">
        <f>IF(SUM($CF630)=0,"",IF(SUM($CF630)=SUM($CG630),SUM($CF630),IF(UPPER($CH630)="MAX",$CG630,IF(UPPER($CH630)="CUSTOM",MIN(MAX(ROUND($CF630+$G630*($CI630),0),$CG630),$CF630),$CF630))))</f>
      </c>
      <c r="CK630" s="65" t="str">
        <f>ROUND(SUMIFS($CW630:$FS630,$CW$14:$FS$14,"*DSD*"),0)</f>
      </c>
      <c r="CL630" s="65" t="str">
        <f>MIN_DSD</f>
      </c>
      <c r="CM630" s="65" t="str">
        <f>COUNTIFS($CW$14:$FS$14,"*DSD*",$CW630:$FS630,"&gt;0")</f>
      </c>
      <c r="CN630"/>
      <c r="CO630" s="62"/>
      <c r="CP630" s="65" t="str">
        <f>IF(SUM($CK630)=0,"",IF(OR(SUM($CK630)=SUM($CL630),AND(SUM($CK630)=ROUND(SUM($G630)*(1-SUM($I630)),0),SUM($CQ630)=0)),SUM($CK630),IF(UPPER($CN630)="MAX",$CL630,IF(UPPER($CN630)="CUSTOM",MIN(MAX(ROUND($CK630+$G630*($CO630),0),$CL630),$CK630),$CK630))))</f>
      </c>
      <c r="CQ630" s="65" t="str">
        <f>ROUND(SUMIFS($CW630:$FS630,$CW$14:$FS$14,"*TA*"),0)</f>
      </c>
      <c r="CR630" s="65" t="str">
        <f>MIN_TA</f>
      </c>
      <c r="CS630" s="65" t="str">
        <f>COUNTIFS($CW$14:$FS$14,"*TA*",$CW630:$FS630,"&gt;0")</f>
      </c>
      <c r="CT630"/>
      <c r="CU630" s="62"/>
      <c r="CV630" s="65" t="str">
        <f>IF(SUM($CQ630)=0,"",IF(OR(SUM($CQ630)=SUM($CR630),AND(SUM($CQ630)=ROUND(SUM($G630)*(1-SUM($I630)),0),SUM($CK630)=0)),SUM($CQ630),IF(UPPER($CT630)="MAX",$CR630,IF(UPPER($CT630)="CUSTOM",MIN(MAX(ROUND($CQ630+$G630*($CU630),0),$CR630),$CQ630),$CQ630))))</f>
      </c>
      <c r="CW630" s="65"/>
      <c r="CX630" s="65"/>
      <c r="CY630" s="65"/>
      <c r="CZ630" s="65"/>
      <c r="DA630" s="65"/>
      <c r="DB630" s="65"/>
      <c r="DC630" s="65"/>
      <c r="DD630" s="65"/>
      <c r="DE630" s="65"/>
      <c r="DF630" s="65"/>
      <c r="DG630" s="65"/>
      <c r="DH630" s="65"/>
      <c r="DI630" s="65"/>
      <c r="DJ630" s="65"/>
      <c r="DK630" s="65"/>
      <c r="DL630" s="65"/>
      <c r="DM630" s="65"/>
      <c r="DN630" s="65"/>
      <c r="DO630" s="65"/>
      <c r="DP630" s="65"/>
      <c r="DQ630" s="65"/>
      <c r="DR630" s="65"/>
      <c r="DS630" s="65"/>
      <c r="DT630" s="65"/>
      <c r="DU630" s="65"/>
      <c r="DV630" s="65"/>
      <c r="DW630" s="65"/>
      <c r="DX630" s="65"/>
      <c r="DY630" s="65"/>
      <c r="DZ630" s="65"/>
      <c r="EA630" s="65"/>
      <c r="EB630" s="65"/>
      <c r="EC630" s="65"/>
      <c r="ED630" s="65"/>
      <c r="EE630" s="65"/>
      <c r="EF630" s="65"/>
      <c r="EG630" s="65"/>
      <c r="EH630" s="65"/>
      <c r="EI630" s="65"/>
      <c r="EJ630" s="65"/>
      <c r="EK630" s="65"/>
      <c r="EL630" s="65"/>
      <c r="EM630" s="65"/>
      <c r="EN630" s="65"/>
      <c r="EO630" s="65"/>
      <c r="EP630" s="65"/>
      <c r="EQ630" s="65"/>
      <c r="ER630" s="65"/>
      <c r="ES630" s="65"/>
      <c r="ET630" s="65"/>
      <c r="EU630" s="65"/>
      <c r="EV630" s="65"/>
      <c r="EW630" s="65"/>
      <c r="EX630" s="65"/>
      <c r="EY630" s="65"/>
      <c r="EZ630" s="65"/>
      <c r="FA630" s="65"/>
      <c r="FB630" s="65"/>
      <c r="FC630" s="65"/>
      <c r="FD630" s="65"/>
      <c r="FE630" s="65"/>
      <c r="FF630" s="65"/>
      <c r="FG630" s="65"/>
      <c r="FH630" s="65"/>
      <c r="FI630" s="65"/>
      <c r="FJ630" s="65"/>
      <c r="FK630" s="65"/>
      <c r="FL630" s="65"/>
      <c r="FM630" s="65"/>
      <c r="FN630" s="65"/>
      <c r="FO630" s="65"/>
      <c r="FP630" s="65"/>
      <c r="FQ630" s="65"/>
      <c r="FR630" s="65"/>
      <c r="FS630" s="65"/>
    </row>
    <row r="631">
      <c r="A631" t="s">
        <v>159</v>
      </c>
      <c r="B631" t="s">
        <v>113</v>
      </c>
      <c r="C631" t="s">
        <v>114</v>
      </c>
      <c r="D631" t="s">
        <v>99</v>
      </c>
      <c r="E631"/>
      <c r="F631" t="str">
        <f>$A631&amp;IF($C631&lt;&gt;"","|"&amp;$C631,"")&amp;IF($D631&lt;&gt;"","|"&amp;$D631,"")&amp;IF($E631&lt;&gt;"","|"&amp;$E631,"")</f>
      </c>
      <c r="G631" s="65" t="n">
        <v>5</v>
      </c>
      <c r="H631" s="65" t="str">
        <f>SUM($CJ631,$CW631)</f>
      </c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5" t="str">
        <f>ROUND(SUM($CP631,$CV631),0)</f>
      </c>
      <c r="CG631" s="65" t="str">
        <f>ROUND(MAX($CP631,$CV631),0)</f>
      </c>
      <c r="CH631"/>
      <c r="CI631" s="62"/>
      <c r="CJ631" s="65" t="str">
        <f>IF(SUM($CF631)=0,"",IF(SUM($CF631)=SUM($CG631),SUM($CF631),IF(UPPER($CH631)="MAX",$CG631,IF(UPPER($CH631)="CUSTOM",MIN(MAX(ROUND($CF631+$G631*($CI631),0),$CG631),$CF631),$CF631))))</f>
      </c>
      <c r="CK631" s="65" t="str">
        <f>ROUND(SUMIFS($CW631:$FS631,$CW$14:$FS$14,"*DSD*"),0)</f>
      </c>
      <c r="CL631" s="65" t="str">
        <f>MIN_DSD</f>
      </c>
      <c r="CM631" s="65" t="str">
        <f>COUNTIFS($CW$14:$FS$14,"*DSD*",$CW631:$FS631,"&gt;0")</f>
      </c>
      <c r="CN631"/>
      <c r="CO631" s="62"/>
      <c r="CP631" s="65" t="str">
        <f>IF(SUM($CK631)=0,"",IF(OR(SUM($CK631)=SUM($CL631),AND(SUM($CK631)=ROUND(SUM($G631)*(1-SUM($I631)),0),SUM($CQ631)=0)),SUM($CK631),IF(UPPER($CN631)="MAX",$CL631,IF(UPPER($CN631)="CUSTOM",MIN(MAX(ROUND($CK631+$G631*($CO631),0),$CL631),$CK631),$CK631))))</f>
      </c>
      <c r="CQ631" s="65" t="str">
        <f>ROUND(SUMIFS($CW631:$FS631,$CW$14:$FS$14,"*TA*"),0)</f>
      </c>
      <c r="CR631" s="65" t="str">
        <f>MIN_TA</f>
      </c>
      <c r="CS631" s="65" t="str">
        <f>COUNTIFS($CW$14:$FS$14,"*TA*",$CW631:$FS631,"&gt;0")</f>
      </c>
      <c r="CT631"/>
      <c r="CU631" s="62"/>
      <c r="CV631" s="65" t="str">
        <f>IF(SUM($CQ631)=0,"",IF(OR(SUM($CQ631)=SUM($CR631),AND(SUM($CQ631)=ROUND(SUM($G631)*(1-SUM($I631)),0),SUM($CK631)=0)),SUM($CQ631),IF(UPPER($CT631)="MAX",$CR631,IF(UPPER($CT631)="CUSTOM",MIN(MAX(ROUND($CQ631+$G631*($CU631),0),$CR631),$CQ631),$CQ631))))</f>
      </c>
      <c r="CW631" s="65"/>
      <c r="CX631" s="65"/>
      <c r="CY631" s="65"/>
      <c r="CZ631" s="65"/>
      <c r="DA631" s="65"/>
      <c r="DB631" s="65"/>
      <c r="DC631" s="65"/>
      <c r="DD631" s="65"/>
      <c r="DE631" s="65"/>
      <c r="DF631" s="65"/>
      <c r="DG631" s="65"/>
      <c r="DH631" s="65"/>
      <c r="DI631" s="65"/>
      <c r="DJ631" s="65"/>
      <c r="DK631" s="65"/>
      <c r="DL631" s="65"/>
      <c r="DM631" s="65"/>
      <c r="DN631" s="65"/>
      <c r="DO631" s="65"/>
      <c r="DP631" s="65"/>
      <c r="DQ631" s="65"/>
      <c r="DR631" s="65"/>
      <c r="DS631" s="65"/>
      <c r="DT631" s="65"/>
      <c r="DU631" s="65"/>
      <c r="DV631" s="65"/>
      <c r="DW631" s="65"/>
      <c r="DX631" s="65"/>
      <c r="DY631" s="65"/>
      <c r="DZ631" s="65"/>
      <c r="EA631" s="65"/>
      <c r="EB631" s="65"/>
      <c r="EC631" s="65"/>
      <c r="ED631" s="65"/>
      <c r="EE631" s="65"/>
      <c r="EF631" s="65"/>
      <c r="EG631" s="65"/>
      <c r="EH631" s="65"/>
      <c r="EI631" s="65"/>
      <c r="EJ631" s="65"/>
      <c r="EK631" s="65"/>
      <c r="EL631" s="65"/>
      <c r="EM631" s="65"/>
      <c r="EN631" s="65"/>
      <c r="EO631" s="65"/>
      <c r="EP631" s="65"/>
      <c r="EQ631" s="65"/>
      <c r="ER631" s="65"/>
      <c r="ES631" s="65"/>
      <c r="ET631" s="65"/>
      <c r="EU631" s="65"/>
      <c r="EV631" s="65"/>
      <c r="EW631" s="65"/>
      <c r="EX631" s="65"/>
      <c r="EY631" s="65"/>
      <c r="EZ631" s="65"/>
      <c r="FA631" s="65"/>
      <c r="FB631" s="65"/>
      <c r="FC631" s="65"/>
      <c r="FD631" s="65"/>
      <c r="FE631" s="65"/>
      <c r="FF631" s="65"/>
      <c r="FG631" s="65"/>
      <c r="FH631" s="65"/>
      <c r="FI631" s="65"/>
      <c r="FJ631" s="65"/>
      <c r="FK631" s="65"/>
      <c r="FL631" s="65"/>
      <c r="FM631" s="65"/>
      <c r="FN631" s="65"/>
      <c r="FO631" s="65"/>
      <c r="FP631" s="65"/>
      <c r="FQ631" s="65"/>
      <c r="FR631" s="65"/>
      <c r="FS631" s="65"/>
    </row>
    <row r="632">
      <c r="A632" t="s">
        <v>159</v>
      </c>
      <c r="B632" t="s">
        <v>113</v>
      </c>
      <c r="C632" t="s">
        <v>114</v>
      </c>
      <c r="D632" t="s">
        <v>100</v>
      </c>
      <c r="E632"/>
      <c r="F632" t="str">
        <f>$A632&amp;IF($C632&lt;&gt;"","|"&amp;$C632,"")&amp;IF($D632&lt;&gt;"","|"&amp;$D632,"")&amp;IF($E632&lt;&gt;"","|"&amp;$E632,"")</f>
      </c>
      <c r="G632" s="65" t="n">
        <v>7</v>
      </c>
      <c r="H632" s="65" t="str">
        <f>SUM($CJ632,$CW632)</f>
      </c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5" t="str">
        <f>ROUND(SUM($CP632,$CV632),0)</f>
      </c>
      <c r="CG632" s="65" t="str">
        <f>ROUND(MAX($CP632,$CV632),0)</f>
      </c>
      <c r="CH632"/>
      <c r="CI632" s="62"/>
      <c r="CJ632" s="65" t="str">
        <f>IF(SUM($CF632)=0,"",IF(SUM($CF632)=SUM($CG632),SUM($CF632),IF(UPPER($CH632)="MAX",$CG632,IF(UPPER($CH632)="CUSTOM",MIN(MAX(ROUND($CF632+$G632*($CI632),0),$CG632),$CF632),$CF632))))</f>
      </c>
      <c r="CK632" s="65" t="str">
        <f>ROUND(SUMIFS($CW632:$FS632,$CW$14:$FS$14,"*DSD*"),0)</f>
      </c>
      <c r="CL632" s="65" t="str">
        <f>MIN_DSD</f>
      </c>
      <c r="CM632" s="65" t="str">
        <f>COUNTIFS($CW$14:$FS$14,"*DSD*",$CW632:$FS632,"&gt;0")</f>
      </c>
      <c r="CN632"/>
      <c r="CO632" s="62"/>
      <c r="CP632" s="65" t="str">
        <f>IF(SUM($CK632)=0,"",IF(OR(SUM($CK632)=SUM($CL632),AND(SUM($CK632)=ROUND(SUM($G632)*(1-SUM($I632)),0),SUM($CQ632)=0)),SUM($CK632),IF(UPPER($CN632)="MAX",$CL632,IF(UPPER($CN632)="CUSTOM",MIN(MAX(ROUND($CK632+$G632*($CO632),0),$CL632),$CK632),$CK632))))</f>
      </c>
      <c r="CQ632" s="65" t="str">
        <f>ROUND(SUMIFS($CW632:$FS632,$CW$14:$FS$14,"*TA*"),0)</f>
      </c>
      <c r="CR632" s="65" t="str">
        <f>MIN_TA</f>
      </c>
      <c r="CS632" s="65" t="str">
        <f>COUNTIFS($CW$14:$FS$14,"*TA*",$CW632:$FS632,"&gt;0")</f>
      </c>
      <c r="CT632"/>
      <c r="CU632" s="62"/>
      <c r="CV632" s="65" t="str">
        <f>IF(SUM($CQ632)=0,"",IF(OR(SUM($CQ632)=SUM($CR632),AND(SUM($CQ632)=ROUND(SUM($G632)*(1-SUM($I632)),0),SUM($CK632)=0)),SUM($CQ632),IF(UPPER($CT632)="MAX",$CR632,IF(UPPER($CT632)="CUSTOM",MIN(MAX(ROUND($CQ632+$G632*($CU632),0),$CR632),$CQ632),$CQ632))))</f>
      </c>
      <c r="CW632" s="65"/>
      <c r="CX632" s="65"/>
      <c r="CY632" s="65"/>
      <c r="CZ632" s="65"/>
      <c r="DA632" s="65"/>
      <c r="DB632" s="65"/>
      <c r="DC632" s="65"/>
      <c r="DD632" s="65"/>
      <c r="DE632" s="65"/>
      <c r="DF632" s="65"/>
      <c r="DG632" s="65"/>
      <c r="DH632" s="65"/>
      <c r="DI632" s="65"/>
      <c r="DJ632" s="65"/>
      <c r="DK632" s="65"/>
      <c r="DL632" s="65"/>
      <c r="DM632" s="65"/>
      <c r="DN632" s="65"/>
      <c r="DO632" s="65"/>
      <c r="DP632" s="65"/>
      <c r="DQ632" s="65"/>
      <c r="DR632" s="65"/>
      <c r="DS632" s="65"/>
      <c r="DT632" s="65"/>
      <c r="DU632" s="65"/>
      <c r="DV632" s="65"/>
      <c r="DW632" s="65"/>
      <c r="DX632" s="65"/>
      <c r="DY632" s="65"/>
      <c r="DZ632" s="65"/>
      <c r="EA632" s="65"/>
      <c r="EB632" s="65"/>
      <c r="EC632" s="65"/>
      <c r="ED632" s="65"/>
      <c r="EE632" s="65"/>
      <c r="EF632" s="65"/>
      <c r="EG632" s="65"/>
      <c r="EH632" s="65"/>
      <c r="EI632" s="65"/>
      <c r="EJ632" s="65"/>
      <c r="EK632" s="65"/>
      <c r="EL632" s="65"/>
      <c r="EM632" s="65"/>
      <c r="EN632" s="65"/>
      <c r="EO632" s="65"/>
      <c r="EP632" s="65"/>
      <c r="EQ632" s="65"/>
      <c r="ER632" s="65"/>
      <c r="ES632" s="65"/>
      <c r="ET632" s="65"/>
      <c r="EU632" s="65"/>
      <c r="EV632" s="65"/>
      <c r="EW632" s="65"/>
      <c r="EX632" s="65"/>
      <c r="EY632" s="65"/>
      <c r="EZ632" s="65"/>
      <c r="FA632" s="65"/>
      <c r="FB632" s="65"/>
      <c r="FC632" s="65"/>
      <c r="FD632" s="65"/>
      <c r="FE632" s="65"/>
      <c r="FF632" s="65"/>
      <c r="FG632" s="65"/>
      <c r="FH632" s="65"/>
      <c r="FI632" s="65"/>
      <c r="FJ632" s="65"/>
      <c r="FK632" s="65"/>
      <c r="FL632" s="65"/>
      <c r="FM632" s="65"/>
      <c r="FN632" s="65"/>
      <c r="FO632" s="65"/>
      <c r="FP632" s="65"/>
      <c r="FQ632" s="65"/>
      <c r="FR632" s="65"/>
      <c r="FS632" s="65"/>
    </row>
    <row r="633">
      <c r="A633" t="s">
        <v>159</v>
      </c>
      <c r="B633" t="s">
        <v>115</v>
      </c>
      <c r="C633" t="s">
        <v>114</v>
      </c>
      <c r="D633" t="s">
        <v>99</v>
      </c>
      <c r="E633"/>
      <c r="F633" t="str">
        <f>$A633&amp;IF($C633&lt;&gt;"","|"&amp;$C633,"")&amp;IF($D633&lt;&gt;"","|"&amp;$D633,"")&amp;IF($E633&lt;&gt;"","|"&amp;$E633,"")</f>
      </c>
      <c r="G633" s="65" t="n">
        <v>2</v>
      </c>
      <c r="H633" s="65" t="str">
        <f>SUM($CJ633,$CW633)</f>
      </c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 t="n">
        <v>1</v>
      </c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5" t="str">
        <f>ROUND(SUM($CP633,$CV633),0)</f>
      </c>
      <c r="CG633" s="65" t="str">
        <f>ROUND(MAX($CP633,$CV633),0)</f>
      </c>
      <c r="CH633"/>
      <c r="CI633" s="62"/>
      <c r="CJ633" s="65" t="str">
        <f>IF(SUM($CF633)=0,"",IF(SUM($CF633)=SUM($CG633),SUM($CF633),IF(UPPER($CH633)="MAX",$CG633,IF(UPPER($CH633)="CUSTOM",MIN(MAX(ROUND($CF633+$G633*($CI633),0),$CG633),$CF633),$CF633))))</f>
      </c>
      <c r="CK633" s="65" t="str">
        <f>ROUND(SUMIFS($CW633:$FS633,$CW$14:$FS$14,"*DSD*"),0)</f>
      </c>
      <c r="CL633" s="65" t="str">
        <f>MIN_DSD</f>
      </c>
      <c r="CM633" s="65" t="str">
        <f>COUNTIFS($CW$14:$FS$14,"*DSD*",$CW633:$FS633,"&gt;0")</f>
      </c>
      <c r="CN633"/>
      <c r="CO633" s="62"/>
      <c r="CP633" s="65" t="str">
        <f>IF(SUM($CK633)=0,"",IF(OR(SUM($CK633)=SUM($CL633),AND(SUM($CK633)=ROUND(SUM($G633)*(1-SUM($I633)),0),SUM($CQ633)=0)),SUM($CK633),IF(UPPER($CN633)="MAX",$CL633,IF(UPPER($CN633)="CUSTOM",MIN(MAX(ROUND($CK633+$G633*($CO633),0),$CL633),$CK633),$CK633))))</f>
      </c>
      <c r="CQ633" s="65" t="str">
        <f>ROUND(SUMIFS($CW633:$FS633,$CW$14:$FS$14,"*TA*"),0)</f>
      </c>
      <c r="CR633" s="65" t="str">
        <f>MIN_TA</f>
      </c>
      <c r="CS633" s="65" t="str">
        <f>COUNTIFS($CW$14:$FS$14,"*TA*",$CW633:$FS633,"&gt;0")</f>
      </c>
      <c r="CT633"/>
      <c r="CU633" s="62"/>
      <c r="CV633" s="65" t="str">
        <f>IF(SUM($CQ633)=0,"",IF(OR(SUM($CQ633)=SUM($CR633),AND(SUM($CQ633)=ROUND(SUM($G633)*(1-SUM($I633)),0),SUM($CK633)=0)),SUM($CQ633),IF(UPPER($CT633)="MAX",$CR633,IF(UPPER($CT633)="CUSTOM",MIN(MAX(ROUND($CQ633+$G633*($CU633),0),$CR633),$CQ633),$CQ633))))</f>
      </c>
      <c r="CW633" s="65"/>
      <c r="CX633" s="65"/>
      <c r="CY633" s="65"/>
      <c r="CZ633" s="65"/>
      <c r="DA633" s="65"/>
      <c r="DB633" s="65"/>
      <c r="DC633" s="65"/>
      <c r="DD633" s="65"/>
      <c r="DE633" s="65"/>
      <c r="DF633" s="65"/>
      <c r="DG633" s="65"/>
      <c r="DH633" s="65"/>
      <c r="DI633" s="65"/>
      <c r="DJ633" s="65"/>
      <c r="DK633" s="65"/>
      <c r="DL633" s="65"/>
      <c r="DM633" s="65"/>
      <c r="DN633" s="65"/>
      <c r="DO633" s="65"/>
      <c r="DP633" s="65"/>
      <c r="DQ633" s="65"/>
      <c r="DR633" s="65"/>
      <c r="DS633" s="65"/>
      <c r="DT633" s="65"/>
      <c r="DU633" s="65"/>
      <c r="DV633" s="65"/>
      <c r="DW633" s="65"/>
      <c r="DX633" s="65"/>
      <c r="DY633" s="65"/>
      <c r="DZ633" s="65"/>
      <c r="EA633" s="65"/>
      <c r="EB633" s="65"/>
      <c r="EC633" s="65"/>
      <c r="ED633" s="65"/>
      <c r="EE633" s="65"/>
      <c r="EF633" s="65"/>
      <c r="EG633" s="65"/>
      <c r="EH633" s="65"/>
      <c r="EI633" s="65"/>
      <c r="EJ633" s="65"/>
      <c r="EK633" s="65"/>
      <c r="EL633" s="65"/>
      <c r="EM633" s="65"/>
      <c r="EN633" s="65"/>
      <c r="EO633" s="65"/>
      <c r="EP633" s="65"/>
      <c r="EQ633" s="65"/>
      <c r="ER633" s="65"/>
      <c r="ES633" s="65"/>
      <c r="ET633" s="65"/>
      <c r="EU633" s="65"/>
      <c r="EV633" s="65"/>
      <c r="EW633" s="65"/>
      <c r="EX633" s="65"/>
      <c r="EY633" s="65"/>
      <c r="EZ633" s="65"/>
      <c r="FA633" s="65"/>
      <c r="FB633" s="65"/>
      <c r="FC633" s="65"/>
      <c r="FD633" s="65"/>
      <c r="FE633" s="65"/>
      <c r="FF633" s="65"/>
      <c r="FG633" s="65"/>
      <c r="FH633" s="65"/>
      <c r="FI633" s="65"/>
      <c r="FJ633" s="65"/>
      <c r="FK633" s="65"/>
      <c r="FL633" s="65"/>
      <c r="FM633" s="65"/>
      <c r="FN633" s="65"/>
      <c r="FO633" s="65"/>
      <c r="FP633" s="65"/>
      <c r="FQ633" s="65"/>
      <c r="FR633" s="65"/>
      <c r="FS633" s="65"/>
    </row>
    <row r="634">
      <c r="A634" t="s">
        <v>159</v>
      </c>
      <c r="B634" t="s">
        <v>115</v>
      </c>
      <c r="C634" t="s">
        <v>114</v>
      </c>
      <c r="D634" t="s">
        <v>100</v>
      </c>
      <c r="E634"/>
      <c r="F634" t="str">
        <f>$A634&amp;IF($C634&lt;&gt;"","|"&amp;$C634,"")&amp;IF($D634&lt;&gt;"","|"&amp;$D634,"")&amp;IF($E634&lt;&gt;"","|"&amp;$E634,"")</f>
      </c>
      <c r="G634" s="65" t="n">
        <v>2</v>
      </c>
      <c r="H634" s="65" t="str">
        <f>SUM($CJ634,$CW634)</f>
      </c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 t="n">
        <v>1</v>
      </c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5" t="str">
        <f>ROUND(SUM($CP634,$CV634),0)</f>
      </c>
      <c r="CG634" s="65" t="str">
        <f>ROUND(MAX($CP634,$CV634),0)</f>
      </c>
      <c r="CH634"/>
      <c r="CI634" s="62"/>
      <c r="CJ634" s="65" t="str">
        <f>IF(SUM($CF634)=0,"",IF(SUM($CF634)=SUM($CG634),SUM($CF634),IF(UPPER($CH634)="MAX",$CG634,IF(UPPER($CH634)="CUSTOM",MIN(MAX(ROUND($CF634+$G634*($CI634),0),$CG634),$CF634),$CF634))))</f>
      </c>
      <c r="CK634" s="65" t="str">
        <f>ROUND(SUMIFS($CW634:$FS634,$CW$14:$FS$14,"*DSD*"),0)</f>
      </c>
      <c r="CL634" s="65" t="str">
        <f>MIN_DSD</f>
      </c>
      <c r="CM634" s="65" t="str">
        <f>COUNTIFS($CW$14:$FS$14,"*DSD*",$CW634:$FS634,"&gt;0")</f>
      </c>
      <c r="CN634"/>
      <c r="CO634" s="62"/>
      <c r="CP634" s="65" t="str">
        <f>IF(SUM($CK634)=0,"",IF(OR(SUM($CK634)=SUM($CL634),AND(SUM($CK634)=ROUND(SUM($G634)*(1-SUM($I634)),0),SUM($CQ634)=0)),SUM($CK634),IF(UPPER($CN634)="MAX",$CL634,IF(UPPER($CN634)="CUSTOM",MIN(MAX(ROUND($CK634+$G634*($CO634),0),$CL634),$CK634),$CK634))))</f>
      </c>
      <c r="CQ634" s="65" t="str">
        <f>ROUND(SUMIFS($CW634:$FS634,$CW$14:$FS$14,"*TA*"),0)</f>
      </c>
      <c r="CR634" s="65" t="str">
        <f>MIN_TA</f>
      </c>
      <c r="CS634" s="65" t="str">
        <f>COUNTIFS($CW$14:$FS$14,"*TA*",$CW634:$FS634,"&gt;0")</f>
      </c>
      <c r="CT634"/>
      <c r="CU634" s="62"/>
      <c r="CV634" s="65" t="str">
        <f>IF(SUM($CQ634)=0,"",IF(OR(SUM($CQ634)=SUM($CR634),AND(SUM($CQ634)=ROUND(SUM($G634)*(1-SUM($I634)),0),SUM($CK634)=0)),SUM($CQ634),IF(UPPER($CT634)="MAX",$CR634,IF(UPPER($CT634)="CUSTOM",MIN(MAX(ROUND($CQ634+$G634*($CU634),0),$CR634),$CQ634),$CQ634))))</f>
      </c>
      <c r="CW634" s="65"/>
      <c r="CX634" s="65"/>
      <c r="CY634" s="65"/>
      <c r="CZ634" s="65"/>
      <c r="DA634" s="65"/>
      <c r="DB634" s="65"/>
      <c r="DC634" s="65"/>
      <c r="DD634" s="65"/>
      <c r="DE634" s="65"/>
      <c r="DF634" s="65"/>
      <c r="DG634" s="65"/>
      <c r="DH634" s="65"/>
      <c r="DI634" s="65"/>
      <c r="DJ634" s="65"/>
      <c r="DK634" s="65"/>
      <c r="DL634" s="65"/>
      <c r="DM634" s="65"/>
      <c r="DN634" s="65"/>
      <c r="DO634" s="65"/>
      <c r="DP634" s="65"/>
      <c r="DQ634" s="65"/>
      <c r="DR634" s="65"/>
      <c r="DS634" s="65"/>
      <c r="DT634" s="65"/>
      <c r="DU634" s="65"/>
      <c r="DV634" s="65"/>
      <c r="DW634" s="65"/>
      <c r="DX634" s="65"/>
      <c r="DY634" s="65"/>
      <c r="DZ634" s="65"/>
      <c r="EA634" s="65"/>
      <c r="EB634" s="65"/>
      <c r="EC634" s="65"/>
      <c r="ED634" s="65"/>
      <c r="EE634" s="65"/>
      <c r="EF634" s="65"/>
      <c r="EG634" s="65"/>
      <c r="EH634" s="65"/>
      <c r="EI634" s="65"/>
      <c r="EJ634" s="65"/>
      <c r="EK634" s="65"/>
      <c r="EL634" s="65"/>
      <c r="EM634" s="65"/>
      <c r="EN634" s="65"/>
      <c r="EO634" s="65"/>
      <c r="EP634" s="65"/>
      <c r="EQ634" s="65"/>
      <c r="ER634" s="65"/>
      <c r="ES634" s="65"/>
      <c r="ET634" s="65"/>
      <c r="EU634" s="65"/>
      <c r="EV634" s="65"/>
      <c r="EW634" s="65"/>
      <c r="EX634" s="65"/>
      <c r="EY634" s="65"/>
      <c r="EZ634" s="65"/>
      <c r="FA634" s="65"/>
      <c r="FB634" s="65"/>
      <c r="FC634" s="65"/>
      <c r="FD634" s="65"/>
      <c r="FE634" s="65"/>
      <c r="FF634" s="65"/>
      <c r="FG634" s="65"/>
      <c r="FH634" s="65"/>
      <c r="FI634" s="65"/>
      <c r="FJ634" s="65"/>
      <c r="FK634" s="65"/>
      <c r="FL634" s="65"/>
      <c r="FM634" s="65"/>
      <c r="FN634" s="65"/>
      <c r="FO634" s="65"/>
      <c r="FP634" s="65"/>
      <c r="FQ634" s="65"/>
      <c r="FR634" s="65"/>
      <c r="FS634" s="65"/>
    </row>
    <row r="635">
      <c r="A635" t="s">
        <v>159</v>
      </c>
      <c r="B635" t="s">
        <v>116</v>
      </c>
      <c r="C635" t="s">
        <v>114</v>
      </c>
      <c r="D635" t="s">
        <v>99</v>
      </c>
      <c r="E635"/>
      <c r="F635" t="str">
        <f>$A635&amp;IF($C635&lt;&gt;"","|"&amp;$C635,"")&amp;IF($D635&lt;&gt;"","|"&amp;$D635,"")&amp;IF($E635&lt;&gt;"","|"&amp;$E635,"")</f>
      </c>
      <c r="G635" s="65" t="n">
        <v>5</v>
      </c>
      <c r="H635" s="65" t="str">
        <f>SUM($CJ635,$CW635)</f>
      </c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5" t="str">
        <f>ROUND(SUM($CP635,$CV635),0)</f>
      </c>
      <c r="CG635" s="65" t="str">
        <f>ROUND(MAX($CP635,$CV635),0)</f>
      </c>
      <c r="CH635"/>
      <c r="CI635" s="62"/>
      <c r="CJ635" s="65" t="str">
        <f>IF(SUM($CF635)=0,"",IF(SUM($CF635)=SUM($CG635),SUM($CF635),IF(UPPER($CH635)="MAX",$CG635,IF(UPPER($CH635)="CUSTOM",MIN(MAX(ROUND($CF635+$G635*($CI635),0),$CG635),$CF635),$CF635))))</f>
      </c>
      <c r="CK635" s="65" t="str">
        <f>ROUND(SUMIFS($CW635:$FS635,$CW$14:$FS$14,"*DSD*"),0)</f>
      </c>
      <c r="CL635" s="65" t="str">
        <f>MIN_DSD</f>
      </c>
      <c r="CM635" s="65" t="str">
        <f>COUNTIFS($CW$14:$FS$14,"*DSD*",$CW635:$FS635,"&gt;0")</f>
      </c>
      <c r="CN635"/>
      <c r="CO635" s="62"/>
      <c r="CP635" s="65" t="str">
        <f>IF(SUM($CK635)=0,"",IF(OR(SUM($CK635)=SUM($CL635),AND(SUM($CK635)=ROUND(SUM($G635)*(1-SUM($I635)),0),SUM($CQ635)=0)),SUM($CK635),IF(UPPER($CN635)="MAX",$CL635,IF(UPPER($CN635)="CUSTOM",MIN(MAX(ROUND($CK635+$G635*($CO635),0),$CL635),$CK635),$CK635))))</f>
      </c>
      <c r="CQ635" s="65" t="str">
        <f>ROUND(SUMIFS($CW635:$FS635,$CW$14:$FS$14,"*TA*"),0)</f>
      </c>
      <c r="CR635" s="65" t="str">
        <f>MIN_TA</f>
      </c>
      <c r="CS635" s="65" t="str">
        <f>COUNTIFS($CW$14:$FS$14,"*TA*",$CW635:$FS635,"&gt;0")</f>
      </c>
      <c r="CT635"/>
      <c r="CU635" s="62"/>
      <c r="CV635" s="65" t="str">
        <f>IF(SUM($CQ635)=0,"",IF(OR(SUM($CQ635)=SUM($CR635),AND(SUM($CQ635)=ROUND(SUM($G635)*(1-SUM($I635)),0),SUM($CK635)=0)),SUM($CQ635),IF(UPPER($CT635)="MAX",$CR635,IF(UPPER($CT635)="CUSTOM",MIN(MAX(ROUND($CQ635+$G635*($CU635),0),$CR635),$CQ635),$CQ635))))</f>
      </c>
      <c r="CW635" s="65"/>
      <c r="CX635" s="65"/>
      <c r="CY635" s="65"/>
      <c r="CZ635" s="65"/>
      <c r="DA635" s="65"/>
      <c r="DB635" s="65"/>
      <c r="DC635" s="65"/>
      <c r="DD635" s="65"/>
      <c r="DE635" s="65"/>
      <c r="DF635" s="65"/>
      <c r="DG635" s="65"/>
      <c r="DH635" s="65"/>
      <c r="DI635" s="65"/>
      <c r="DJ635" s="65"/>
      <c r="DK635" s="65"/>
      <c r="DL635" s="65"/>
      <c r="DM635" s="65"/>
      <c r="DN635" s="65"/>
      <c r="DO635" s="65"/>
      <c r="DP635" s="65"/>
      <c r="DQ635" s="65"/>
      <c r="DR635" s="65"/>
      <c r="DS635" s="65"/>
      <c r="DT635" s="65"/>
      <c r="DU635" s="65"/>
      <c r="DV635" s="65"/>
      <c r="DW635" s="65"/>
      <c r="DX635" s="65"/>
      <c r="DY635" s="65"/>
      <c r="DZ635" s="65"/>
      <c r="EA635" s="65"/>
      <c r="EB635" s="65"/>
      <c r="EC635" s="65"/>
      <c r="ED635" s="65"/>
      <c r="EE635" s="65"/>
      <c r="EF635" s="65"/>
      <c r="EG635" s="65"/>
      <c r="EH635" s="65"/>
      <c r="EI635" s="65"/>
      <c r="EJ635" s="65"/>
      <c r="EK635" s="65"/>
      <c r="EL635" s="65"/>
      <c r="EM635" s="65"/>
      <c r="EN635" s="65"/>
      <c r="EO635" s="65"/>
      <c r="EP635" s="65"/>
      <c r="EQ635" s="65"/>
      <c r="ER635" s="65"/>
      <c r="ES635" s="65"/>
      <c r="ET635" s="65"/>
      <c r="EU635" s="65"/>
      <c r="EV635" s="65"/>
      <c r="EW635" s="65"/>
      <c r="EX635" s="65"/>
      <c r="EY635" s="65"/>
      <c r="EZ635" s="65"/>
      <c r="FA635" s="65"/>
      <c r="FB635" s="65"/>
      <c r="FC635" s="65"/>
      <c r="FD635" s="65"/>
      <c r="FE635" s="65"/>
      <c r="FF635" s="65"/>
      <c r="FG635" s="65"/>
      <c r="FH635" s="65"/>
      <c r="FI635" s="65"/>
      <c r="FJ635" s="65"/>
      <c r="FK635" s="65"/>
      <c r="FL635" s="65"/>
      <c r="FM635" s="65"/>
      <c r="FN635" s="65"/>
      <c r="FO635" s="65"/>
      <c r="FP635" s="65"/>
      <c r="FQ635" s="65"/>
      <c r="FR635" s="65"/>
      <c r="FS635" s="65"/>
    </row>
    <row r="636">
      <c r="A636" t="s">
        <v>159</v>
      </c>
      <c r="B636" t="s">
        <v>116</v>
      </c>
      <c r="C636" t="s">
        <v>114</v>
      </c>
      <c r="D636" t="s">
        <v>100</v>
      </c>
      <c r="E636"/>
      <c r="F636" t="str">
        <f>$A636&amp;IF($C636&lt;&gt;"","|"&amp;$C636,"")&amp;IF($D636&lt;&gt;"","|"&amp;$D636,"")&amp;IF($E636&lt;&gt;"","|"&amp;$E636,"")</f>
      </c>
      <c r="G636" s="65" t="n">
        <v>6</v>
      </c>
      <c r="H636" s="65" t="str">
        <f>SUM($CJ636,$CW636)</f>
      </c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5" t="str">
        <f>ROUND(SUM($CP636,$CV636),0)</f>
      </c>
      <c r="CG636" s="65" t="str">
        <f>ROUND(MAX($CP636,$CV636),0)</f>
      </c>
      <c r="CH636"/>
      <c r="CI636" s="62"/>
      <c r="CJ636" s="65" t="str">
        <f>IF(SUM($CF636)=0,"",IF(SUM($CF636)=SUM($CG636),SUM($CF636),IF(UPPER($CH636)="MAX",$CG636,IF(UPPER($CH636)="CUSTOM",MIN(MAX(ROUND($CF636+$G636*($CI636),0),$CG636),$CF636),$CF636))))</f>
      </c>
      <c r="CK636" s="65" t="str">
        <f>ROUND(SUMIFS($CW636:$FS636,$CW$14:$FS$14,"*DSD*"),0)</f>
      </c>
      <c r="CL636" s="65" t="str">
        <f>MIN_DSD</f>
      </c>
      <c r="CM636" s="65" t="str">
        <f>COUNTIFS($CW$14:$FS$14,"*DSD*",$CW636:$FS636,"&gt;0")</f>
      </c>
      <c r="CN636"/>
      <c r="CO636" s="62"/>
      <c r="CP636" s="65" t="str">
        <f>IF(SUM($CK636)=0,"",IF(OR(SUM($CK636)=SUM($CL636),AND(SUM($CK636)=ROUND(SUM($G636)*(1-SUM($I636)),0),SUM($CQ636)=0)),SUM($CK636),IF(UPPER($CN636)="MAX",$CL636,IF(UPPER($CN636)="CUSTOM",MIN(MAX(ROUND($CK636+$G636*($CO636),0),$CL636),$CK636),$CK636))))</f>
      </c>
      <c r="CQ636" s="65" t="str">
        <f>ROUND(SUMIFS($CW636:$FS636,$CW$14:$FS$14,"*TA*"),0)</f>
      </c>
      <c r="CR636" s="65" t="str">
        <f>MIN_TA</f>
      </c>
      <c r="CS636" s="65" t="str">
        <f>COUNTIFS($CW$14:$FS$14,"*TA*",$CW636:$FS636,"&gt;0")</f>
      </c>
      <c r="CT636"/>
      <c r="CU636" s="62"/>
      <c r="CV636" s="65" t="str">
        <f>IF(SUM($CQ636)=0,"",IF(OR(SUM($CQ636)=SUM($CR636),AND(SUM($CQ636)=ROUND(SUM($G636)*(1-SUM($I636)),0),SUM($CK636)=0)),SUM($CQ636),IF(UPPER($CT636)="MAX",$CR636,IF(UPPER($CT636)="CUSTOM",MIN(MAX(ROUND($CQ636+$G636*($CU636),0),$CR636),$CQ636),$CQ636))))</f>
      </c>
      <c r="CW636" s="65"/>
      <c r="CX636" s="65"/>
      <c r="CY636" s="65"/>
      <c r="CZ636" s="65"/>
      <c r="DA636" s="65"/>
      <c r="DB636" s="65"/>
      <c r="DC636" s="65"/>
      <c r="DD636" s="65"/>
      <c r="DE636" s="65"/>
      <c r="DF636" s="65"/>
      <c r="DG636" s="65"/>
      <c r="DH636" s="65"/>
      <c r="DI636" s="65"/>
      <c r="DJ636" s="65"/>
      <c r="DK636" s="65"/>
      <c r="DL636" s="65"/>
      <c r="DM636" s="65"/>
      <c r="DN636" s="65"/>
      <c r="DO636" s="65"/>
      <c r="DP636" s="65"/>
      <c r="DQ636" s="65"/>
      <c r="DR636" s="65"/>
      <c r="DS636" s="65"/>
      <c r="DT636" s="65"/>
      <c r="DU636" s="65"/>
      <c r="DV636" s="65"/>
      <c r="DW636" s="65"/>
      <c r="DX636" s="65"/>
      <c r="DY636" s="65"/>
      <c r="DZ636" s="65"/>
      <c r="EA636" s="65"/>
      <c r="EB636" s="65"/>
      <c r="EC636" s="65"/>
      <c r="ED636" s="65"/>
      <c r="EE636" s="65"/>
      <c r="EF636" s="65"/>
      <c r="EG636" s="65"/>
      <c r="EH636" s="65"/>
      <c r="EI636" s="65"/>
      <c r="EJ636" s="65"/>
      <c r="EK636" s="65"/>
      <c r="EL636" s="65"/>
      <c r="EM636" s="65"/>
      <c r="EN636" s="65"/>
      <c r="EO636" s="65"/>
      <c r="EP636" s="65"/>
      <c r="EQ636" s="65"/>
      <c r="ER636" s="65"/>
      <c r="ES636" s="65"/>
      <c r="ET636" s="65"/>
      <c r="EU636" s="65"/>
      <c r="EV636" s="65"/>
      <c r="EW636" s="65"/>
      <c r="EX636" s="65"/>
      <c r="EY636" s="65"/>
      <c r="EZ636" s="65"/>
      <c r="FA636" s="65"/>
      <c r="FB636" s="65"/>
      <c r="FC636" s="65"/>
      <c r="FD636" s="65"/>
      <c r="FE636" s="65"/>
      <c r="FF636" s="65"/>
      <c r="FG636" s="65"/>
      <c r="FH636" s="65"/>
      <c r="FI636" s="65"/>
      <c r="FJ636" s="65"/>
      <c r="FK636" s="65"/>
      <c r="FL636" s="65"/>
      <c r="FM636" s="65"/>
      <c r="FN636" s="65"/>
      <c r="FO636" s="65"/>
      <c r="FP636" s="65"/>
      <c r="FQ636" s="65"/>
      <c r="FR636" s="65"/>
      <c r="FS636" s="65"/>
    </row>
    <row r="637">
      <c r="A637" t="s">
        <v>159</v>
      </c>
      <c r="B637" t="s">
        <v>117</v>
      </c>
      <c r="C637" t="s">
        <v>114</v>
      </c>
      <c r="D637" t="s">
        <v>99</v>
      </c>
      <c r="E637"/>
      <c r="F637" t="str">
        <f>$A637&amp;IF($C637&lt;&gt;"","|"&amp;$C637,"")&amp;IF($D637&lt;&gt;"","|"&amp;$D637,"")&amp;IF($E637&lt;&gt;"","|"&amp;$E637,"")</f>
      </c>
      <c r="G637" s="65" t="n">
        <v>2</v>
      </c>
      <c r="H637" s="65" t="str">
        <f>SUM($CJ637,$CW637)</f>
      </c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 t="n">
        <v>1</v>
      </c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5" t="str">
        <f>ROUND(SUM($CP637,$CV637),0)</f>
      </c>
      <c r="CG637" s="65" t="str">
        <f>ROUND(MAX($CP637,$CV637),0)</f>
      </c>
      <c r="CH637"/>
      <c r="CI637" s="62"/>
      <c r="CJ637" s="65" t="str">
        <f>IF(SUM($CF637)=0,"",IF(SUM($CF637)=SUM($CG637),SUM($CF637),IF(UPPER($CH637)="MAX",$CG637,IF(UPPER($CH637)="CUSTOM",MIN(MAX(ROUND($CF637+$G637*($CI637),0),$CG637),$CF637),$CF637))))</f>
      </c>
      <c r="CK637" s="65" t="str">
        <f>ROUND(SUMIFS($CW637:$FS637,$CW$14:$FS$14,"*DSD*"),0)</f>
      </c>
      <c r="CL637" s="65" t="str">
        <f>MIN_DSD</f>
      </c>
      <c r="CM637" s="65" t="str">
        <f>COUNTIFS($CW$14:$FS$14,"*DSD*",$CW637:$FS637,"&gt;0")</f>
      </c>
      <c r="CN637"/>
      <c r="CO637" s="62"/>
      <c r="CP637" s="65" t="str">
        <f>IF(SUM($CK637)=0,"",IF(OR(SUM($CK637)=SUM($CL637),AND(SUM($CK637)=ROUND(SUM($G637)*(1-SUM($I637)),0),SUM($CQ637)=0)),SUM($CK637),IF(UPPER($CN637)="MAX",$CL637,IF(UPPER($CN637)="CUSTOM",MIN(MAX(ROUND($CK637+$G637*($CO637),0),$CL637),$CK637),$CK637))))</f>
      </c>
      <c r="CQ637" s="65" t="str">
        <f>ROUND(SUMIFS($CW637:$FS637,$CW$14:$FS$14,"*TA*"),0)</f>
      </c>
      <c r="CR637" s="65" t="str">
        <f>MIN_TA</f>
      </c>
      <c r="CS637" s="65" t="str">
        <f>COUNTIFS($CW$14:$FS$14,"*TA*",$CW637:$FS637,"&gt;0")</f>
      </c>
      <c r="CT637"/>
      <c r="CU637" s="62"/>
      <c r="CV637" s="65" t="str">
        <f>IF(SUM($CQ637)=0,"",IF(OR(SUM($CQ637)=SUM($CR637),AND(SUM($CQ637)=ROUND(SUM($G637)*(1-SUM($I637)),0),SUM($CK637)=0)),SUM($CQ637),IF(UPPER($CT637)="MAX",$CR637,IF(UPPER($CT637)="CUSTOM",MIN(MAX(ROUND($CQ637+$G637*($CU637),0),$CR637),$CQ637),$CQ637))))</f>
      </c>
      <c r="CW637" s="65"/>
      <c r="CX637" s="65"/>
      <c r="CY637" s="65"/>
      <c r="CZ637" s="65"/>
      <c r="DA637" s="65"/>
      <c r="DB637" s="65"/>
      <c r="DC637" s="65"/>
      <c r="DD637" s="65"/>
      <c r="DE637" s="65"/>
      <c r="DF637" s="65"/>
      <c r="DG637" s="65"/>
      <c r="DH637" s="65"/>
      <c r="DI637" s="65"/>
      <c r="DJ637" s="65"/>
      <c r="DK637" s="65"/>
      <c r="DL637" s="65"/>
      <c r="DM637" s="65"/>
      <c r="DN637" s="65"/>
      <c r="DO637" s="65"/>
      <c r="DP637" s="65"/>
      <c r="DQ637" s="65"/>
      <c r="DR637" s="65"/>
      <c r="DS637" s="65"/>
      <c r="DT637" s="65"/>
      <c r="DU637" s="65"/>
      <c r="DV637" s="65"/>
      <c r="DW637" s="65"/>
      <c r="DX637" s="65"/>
      <c r="DY637" s="65"/>
      <c r="DZ637" s="65"/>
      <c r="EA637" s="65"/>
      <c r="EB637" s="65"/>
      <c r="EC637" s="65"/>
      <c r="ED637" s="65"/>
      <c r="EE637" s="65"/>
      <c r="EF637" s="65"/>
      <c r="EG637" s="65"/>
      <c r="EH637" s="65"/>
      <c r="EI637" s="65"/>
      <c r="EJ637" s="65"/>
      <c r="EK637" s="65"/>
      <c r="EL637" s="65"/>
      <c r="EM637" s="65"/>
      <c r="EN637" s="65"/>
      <c r="EO637" s="65"/>
      <c r="EP637" s="65"/>
      <c r="EQ637" s="65"/>
      <c r="ER637" s="65"/>
      <c r="ES637" s="65"/>
      <c r="ET637" s="65"/>
      <c r="EU637" s="65"/>
      <c r="EV637" s="65"/>
      <c r="EW637" s="65"/>
      <c r="EX637" s="65"/>
      <c r="EY637" s="65"/>
      <c r="EZ637" s="65"/>
      <c r="FA637" s="65"/>
      <c r="FB637" s="65"/>
      <c r="FC637" s="65"/>
      <c r="FD637" s="65"/>
      <c r="FE637" s="65"/>
      <c r="FF637" s="65"/>
      <c r="FG637" s="65"/>
      <c r="FH637" s="65"/>
      <c r="FI637" s="65"/>
      <c r="FJ637" s="65"/>
      <c r="FK637" s="65"/>
      <c r="FL637" s="65"/>
      <c r="FM637" s="65"/>
      <c r="FN637" s="65"/>
      <c r="FO637" s="65"/>
      <c r="FP637" s="65"/>
      <c r="FQ637" s="65"/>
      <c r="FR637" s="65"/>
      <c r="FS637" s="65"/>
    </row>
    <row r="638">
      <c r="A638" t="s">
        <v>159</v>
      </c>
      <c r="B638" t="s">
        <v>117</v>
      </c>
      <c r="C638" t="s">
        <v>114</v>
      </c>
      <c r="D638" t="s">
        <v>100</v>
      </c>
      <c r="E638"/>
      <c r="F638" t="str">
        <f>$A638&amp;IF($C638&lt;&gt;"","|"&amp;$C638,"")&amp;IF($D638&lt;&gt;"","|"&amp;$D638,"")&amp;IF($E638&lt;&gt;"","|"&amp;$E638,"")</f>
      </c>
      <c r="G638" s="65" t="n">
        <v>2</v>
      </c>
      <c r="H638" s="65" t="str">
        <f>SUM($CJ638,$CW638)</f>
      </c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 t="n">
        <v>1</v>
      </c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5" t="str">
        <f>ROUND(SUM($CP638,$CV638),0)</f>
      </c>
      <c r="CG638" s="65" t="str">
        <f>ROUND(MAX($CP638,$CV638),0)</f>
      </c>
      <c r="CH638"/>
      <c r="CI638" s="62"/>
      <c r="CJ638" s="65" t="str">
        <f>IF(SUM($CF638)=0,"",IF(SUM($CF638)=SUM($CG638),SUM($CF638),IF(UPPER($CH638)="MAX",$CG638,IF(UPPER($CH638)="CUSTOM",MIN(MAX(ROUND($CF638+$G638*($CI638),0),$CG638),$CF638),$CF638))))</f>
      </c>
      <c r="CK638" s="65" t="str">
        <f>ROUND(SUMIFS($CW638:$FS638,$CW$14:$FS$14,"*DSD*"),0)</f>
      </c>
      <c r="CL638" s="65" t="str">
        <f>MIN_DSD</f>
      </c>
      <c r="CM638" s="65" t="str">
        <f>COUNTIFS($CW$14:$FS$14,"*DSD*",$CW638:$FS638,"&gt;0")</f>
      </c>
      <c r="CN638"/>
      <c r="CO638" s="62"/>
      <c r="CP638" s="65" t="str">
        <f>IF(SUM($CK638)=0,"",IF(OR(SUM($CK638)=SUM($CL638),AND(SUM($CK638)=ROUND(SUM($G638)*(1-SUM($I638)),0),SUM($CQ638)=0)),SUM($CK638),IF(UPPER($CN638)="MAX",$CL638,IF(UPPER($CN638)="CUSTOM",MIN(MAX(ROUND($CK638+$G638*($CO638),0),$CL638),$CK638),$CK638))))</f>
      </c>
      <c r="CQ638" s="65" t="str">
        <f>ROUND(SUMIFS($CW638:$FS638,$CW$14:$FS$14,"*TA*"),0)</f>
      </c>
      <c r="CR638" s="65" t="str">
        <f>MIN_TA</f>
      </c>
      <c r="CS638" s="65" t="str">
        <f>COUNTIFS($CW$14:$FS$14,"*TA*",$CW638:$FS638,"&gt;0")</f>
      </c>
      <c r="CT638"/>
      <c r="CU638" s="62"/>
      <c r="CV638" s="65" t="str">
        <f>IF(SUM($CQ638)=0,"",IF(OR(SUM($CQ638)=SUM($CR638),AND(SUM($CQ638)=ROUND(SUM($G638)*(1-SUM($I638)),0),SUM($CK638)=0)),SUM($CQ638),IF(UPPER($CT638)="MAX",$CR638,IF(UPPER($CT638)="CUSTOM",MIN(MAX(ROUND($CQ638+$G638*($CU638),0),$CR638),$CQ638),$CQ638))))</f>
      </c>
      <c r="CW638" s="65"/>
      <c r="CX638" s="65"/>
      <c r="CY638" s="65"/>
      <c r="CZ638" s="65"/>
      <c r="DA638" s="65"/>
      <c r="DB638" s="65"/>
      <c r="DC638" s="65"/>
      <c r="DD638" s="65"/>
      <c r="DE638" s="65"/>
      <c r="DF638" s="65"/>
      <c r="DG638" s="65"/>
      <c r="DH638" s="65"/>
      <c r="DI638" s="65"/>
      <c r="DJ638" s="65"/>
      <c r="DK638" s="65"/>
      <c r="DL638" s="65"/>
      <c r="DM638" s="65"/>
      <c r="DN638" s="65"/>
      <c r="DO638" s="65"/>
      <c r="DP638" s="65"/>
      <c r="DQ638" s="65"/>
      <c r="DR638" s="65"/>
      <c r="DS638" s="65"/>
      <c r="DT638" s="65"/>
      <c r="DU638" s="65"/>
      <c r="DV638" s="65"/>
      <c r="DW638" s="65"/>
      <c r="DX638" s="65"/>
      <c r="DY638" s="65"/>
      <c r="DZ638" s="65"/>
      <c r="EA638" s="65"/>
      <c r="EB638" s="65"/>
      <c r="EC638" s="65"/>
      <c r="ED638" s="65"/>
      <c r="EE638" s="65"/>
      <c r="EF638" s="65"/>
      <c r="EG638" s="65"/>
      <c r="EH638" s="65"/>
      <c r="EI638" s="65"/>
      <c r="EJ638" s="65"/>
      <c r="EK638" s="65"/>
      <c r="EL638" s="65"/>
      <c r="EM638" s="65"/>
      <c r="EN638" s="65"/>
      <c r="EO638" s="65"/>
      <c r="EP638" s="65"/>
      <c r="EQ638" s="65"/>
      <c r="ER638" s="65"/>
      <c r="ES638" s="65"/>
      <c r="ET638" s="65"/>
      <c r="EU638" s="65"/>
      <c r="EV638" s="65"/>
      <c r="EW638" s="65"/>
      <c r="EX638" s="65"/>
      <c r="EY638" s="65"/>
      <c r="EZ638" s="65"/>
      <c r="FA638" s="65"/>
      <c r="FB638" s="65"/>
      <c r="FC638" s="65"/>
      <c r="FD638" s="65"/>
      <c r="FE638" s="65"/>
      <c r="FF638" s="65"/>
      <c r="FG638" s="65"/>
      <c r="FH638" s="65"/>
      <c r="FI638" s="65"/>
      <c r="FJ638" s="65"/>
      <c r="FK638" s="65"/>
      <c r="FL638" s="65"/>
      <c r="FM638" s="65"/>
      <c r="FN638" s="65"/>
      <c r="FO638" s="65"/>
      <c r="FP638" s="65"/>
      <c r="FQ638" s="65"/>
      <c r="FR638" s="65"/>
      <c r="FS638" s="65"/>
    </row>
    <row r="639">
      <c r="A639" t="s">
        <v>159</v>
      </c>
      <c r="B639" t="s">
        <v>122</v>
      </c>
      <c r="C639" t="s">
        <v>123</v>
      </c>
      <c r="D639" t="s">
        <v>99</v>
      </c>
      <c r="E639"/>
      <c r="F639" t="str">
        <f>$A639&amp;IF($C639&lt;&gt;"","|"&amp;$C639,"")&amp;IF($D639&lt;&gt;"","|"&amp;$D639,"")&amp;IF($E639&lt;&gt;"","|"&amp;$E639,"")</f>
      </c>
      <c r="G639" s="65" t="n">
        <v>2</v>
      </c>
      <c r="H639" s="65" t="str">
        <f>SUM($CJ639,$CW639)</f>
      </c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 t="n">
        <v>1</v>
      </c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5" t="str">
        <f>ROUND(SUM($CP639,$CV639),0)</f>
      </c>
      <c r="CG639" s="65" t="str">
        <f>ROUND(MAX($CP639,$CV639),0)</f>
      </c>
      <c r="CH639"/>
      <c r="CI639" s="62"/>
      <c r="CJ639" s="65" t="str">
        <f>IF(SUM($CF639)=0,"",IF(SUM($CF639)=SUM($CG639),SUM($CF639),IF(UPPER($CH639)="MAX",$CG639,IF(UPPER($CH639)="CUSTOM",MIN(MAX(ROUND($CF639+$G639*($CI639),0),$CG639),$CF639),$CF639))))</f>
      </c>
      <c r="CK639" s="65" t="str">
        <f>ROUND(SUMIFS($CW639:$FS639,$CW$14:$FS$14,"*DSD*"),0)</f>
      </c>
      <c r="CL639" s="65" t="str">
        <f>MIN_DSD</f>
      </c>
      <c r="CM639" s="65" t="str">
        <f>COUNTIFS($CW$14:$FS$14,"*DSD*",$CW639:$FS639,"&gt;0")</f>
      </c>
      <c r="CN639"/>
      <c r="CO639" s="62"/>
      <c r="CP639" s="65" t="str">
        <f>IF(SUM($CK639)=0,"",IF(OR(SUM($CK639)=SUM($CL639),AND(SUM($CK639)=ROUND(SUM($G639)*(1-SUM($I639)),0),SUM($CQ639)=0)),SUM($CK639),IF(UPPER($CN639)="MAX",$CL639,IF(UPPER($CN639)="CUSTOM",MIN(MAX(ROUND($CK639+$G639*($CO639),0),$CL639),$CK639),$CK639))))</f>
      </c>
      <c r="CQ639" s="65" t="str">
        <f>ROUND(SUMIFS($CW639:$FS639,$CW$14:$FS$14,"*TA*"),0)</f>
      </c>
      <c r="CR639" s="65" t="str">
        <f>MIN_TA</f>
      </c>
      <c r="CS639" s="65" t="str">
        <f>COUNTIFS($CW$14:$FS$14,"*TA*",$CW639:$FS639,"&gt;0")</f>
      </c>
      <c r="CT639"/>
      <c r="CU639" s="62"/>
      <c r="CV639" s="65" t="str">
        <f>IF(SUM($CQ639)=0,"",IF(OR(SUM($CQ639)=SUM($CR639),AND(SUM($CQ639)=ROUND(SUM($G639)*(1-SUM($I639)),0),SUM($CK639)=0)),SUM($CQ639),IF(UPPER($CT639)="MAX",$CR639,IF(UPPER($CT639)="CUSTOM",MIN(MAX(ROUND($CQ639+$G639*($CU639),0),$CR639),$CQ639),$CQ639))))</f>
      </c>
      <c r="CW639" s="65"/>
      <c r="CX639" s="65"/>
      <c r="CY639" s="65"/>
      <c r="CZ639" s="65"/>
      <c r="DA639" s="65"/>
      <c r="DB639" s="65"/>
      <c r="DC639" s="65"/>
      <c r="DD639" s="65"/>
      <c r="DE639" s="65"/>
      <c r="DF639" s="65"/>
      <c r="DG639" s="65"/>
      <c r="DH639" s="65"/>
      <c r="DI639" s="65"/>
      <c r="DJ639" s="65"/>
      <c r="DK639" s="65"/>
      <c r="DL639" s="65"/>
      <c r="DM639" s="65"/>
      <c r="DN639" s="65"/>
      <c r="DO639" s="65"/>
      <c r="DP639" s="65"/>
      <c r="DQ639" s="65"/>
      <c r="DR639" s="65"/>
      <c r="DS639" s="65"/>
      <c r="DT639" s="65"/>
      <c r="DU639" s="65"/>
      <c r="DV639" s="65"/>
      <c r="DW639" s="65"/>
      <c r="DX639" s="65"/>
      <c r="DY639" s="65"/>
      <c r="DZ639" s="65"/>
      <c r="EA639" s="65"/>
      <c r="EB639" s="65"/>
      <c r="EC639" s="65"/>
      <c r="ED639" s="65"/>
      <c r="EE639" s="65"/>
      <c r="EF639" s="65"/>
      <c r="EG639" s="65"/>
      <c r="EH639" s="65"/>
      <c r="EI639" s="65"/>
      <c r="EJ639" s="65"/>
      <c r="EK639" s="65"/>
      <c r="EL639" s="65"/>
      <c r="EM639" s="65"/>
      <c r="EN639" s="65"/>
      <c r="EO639" s="65"/>
      <c r="EP639" s="65"/>
      <c r="EQ639" s="65"/>
      <c r="ER639" s="65"/>
      <c r="ES639" s="65"/>
      <c r="ET639" s="65"/>
      <c r="EU639" s="65"/>
      <c r="EV639" s="65"/>
      <c r="EW639" s="65"/>
      <c r="EX639" s="65"/>
      <c r="EY639" s="65"/>
      <c r="EZ639" s="65"/>
      <c r="FA639" s="65"/>
      <c r="FB639" s="65"/>
      <c r="FC639" s="65"/>
      <c r="FD639" s="65"/>
      <c r="FE639" s="65"/>
      <c r="FF639" s="65"/>
      <c r="FG639" s="65"/>
      <c r="FH639" s="65"/>
      <c r="FI639" s="65"/>
      <c r="FJ639" s="65"/>
      <c r="FK639" s="65"/>
      <c r="FL639" s="65"/>
      <c r="FM639" s="65"/>
      <c r="FN639" s="65"/>
      <c r="FO639" s="65"/>
      <c r="FP639" s="65"/>
      <c r="FQ639" s="65"/>
      <c r="FR639" s="65"/>
      <c r="FS639" s="65"/>
    </row>
    <row r="640">
      <c r="A640" t="s">
        <v>159</v>
      </c>
      <c r="B640" t="s">
        <v>122</v>
      </c>
      <c r="C640" t="s">
        <v>123</v>
      </c>
      <c r="D640" t="s">
        <v>100</v>
      </c>
      <c r="E640"/>
      <c r="F640" t="str">
        <f>$A640&amp;IF($C640&lt;&gt;"","|"&amp;$C640,"")&amp;IF($D640&lt;&gt;"","|"&amp;$D640,"")&amp;IF($E640&lt;&gt;"","|"&amp;$E640,"")</f>
      </c>
      <c r="G640" s="65" t="n">
        <v>2</v>
      </c>
      <c r="H640" s="65" t="str">
        <f>SUM($CJ640,$CW640)</f>
      </c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 t="n">
        <v>1</v>
      </c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5" t="str">
        <f>ROUND(SUM($CP640,$CV640),0)</f>
      </c>
      <c r="CG640" s="65" t="str">
        <f>ROUND(MAX($CP640,$CV640),0)</f>
      </c>
      <c r="CH640"/>
      <c r="CI640" s="62"/>
      <c r="CJ640" s="65" t="str">
        <f>IF(SUM($CF640)=0,"",IF(SUM($CF640)=SUM($CG640),SUM($CF640),IF(UPPER($CH640)="MAX",$CG640,IF(UPPER($CH640)="CUSTOM",MIN(MAX(ROUND($CF640+$G640*($CI640),0),$CG640),$CF640),$CF640))))</f>
      </c>
      <c r="CK640" s="65" t="str">
        <f>ROUND(SUMIFS($CW640:$FS640,$CW$14:$FS$14,"*DSD*"),0)</f>
      </c>
      <c r="CL640" s="65" t="str">
        <f>MIN_DSD</f>
      </c>
      <c r="CM640" s="65" t="str">
        <f>COUNTIFS($CW$14:$FS$14,"*DSD*",$CW640:$FS640,"&gt;0")</f>
      </c>
      <c r="CN640"/>
      <c r="CO640" s="62"/>
      <c r="CP640" s="65" t="str">
        <f>IF(SUM($CK640)=0,"",IF(OR(SUM($CK640)=SUM($CL640),AND(SUM($CK640)=ROUND(SUM($G640)*(1-SUM($I640)),0),SUM($CQ640)=0)),SUM($CK640),IF(UPPER($CN640)="MAX",$CL640,IF(UPPER($CN640)="CUSTOM",MIN(MAX(ROUND($CK640+$G640*($CO640),0),$CL640),$CK640),$CK640))))</f>
      </c>
      <c r="CQ640" s="65" t="str">
        <f>ROUND(SUMIFS($CW640:$FS640,$CW$14:$FS$14,"*TA*"),0)</f>
      </c>
      <c r="CR640" s="65" t="str">
        <f>MIN_TA</f>
      </c>
      <c r="CS640" s="65" t="str">
        <f>COUNTIFS($CW$14:$FS$14,"*TA*",$CW640:$FS640,"&gt;0")</f>
      </c>
      <c r="CT640"/>
      <c r="CU640" s="62"/>
      <c r="CV640" s="65" t="str">
        <f>IF(SUM($CQ640)=0,"",IF(OR(SUM($CQ640)=SUM($CR640),AND(SUM($CQ640)=ROUND(SUM($G640)*(1-SUM($I640)),0),SUM($CK640)=0)),SUM($CQ640),IF(UPPER($CT640)="MAX",$CR640,IF(UPPER($CT640)="CUSTOM",MIN(MAX(ROUND($CQ640+$G640*($CU640),0),$CR640),$CQ640),$CQ640))))</f>
      </c>
      <c r="CW640" s="65"/>
      <c r="CX640" s="65"/>
      <c r="CY640" s="65"/>
      <c r="CZ640" s="65"/>
      <c r="DA640" s="65"/>
      <c r="DB640" s="65"/>
      <c r="DC640" s="65"/>
      <c r="DD640" s="65"/>
      <c r="DE640" s="65"/>
      <c r="DF640" s="65"/>
      <c r="DG640" s="65"/>
      <c r="DH640" s="65"/>
      <c r="DI640" s="65"/>
      <c r="DJ640" s="65"/>
      <c r="DK640" s="65"/>
      <c r="DL640" s="65"/>
      <c r="DM640" s="65"/>
      <c r="DN640" s="65"/>
      <c r="DO640" s="65"/>
      <c r="DP640" s="65"/>
      <c r="DQ640" s="65"/>
      <c r="DR640" s="65"/>
      <c r="DS640" s="65"/>
      <c r="DT640" s="65"/>
      <c r="DU640" s="65"/>
      <c r="DV640" s="65"/>
      <c r="DW640" s="65"/>
      <c r="DX640" s="65"/>
      <c r="DY640" s="65"/>
      <c r="DZ640" s="65"/>
      <c r="EA640" s="65"/>
      <c r="EB640" s="65"/>
      <c r="EC640" s="65"/>
      <c r="ED640" s="65"/>
      <c r="EE640" s="65"/>
      <c r="EF640" s="65"/>
      <c r="EG640" s="65"/>
      <c r="EH640" s="65"/>
      <c r="EI640" s="65"/>
      <c r="EJ640" s="65"/>
      <c r="EK640" s="65"/>
      <c r="EL640" s="65"/>
      <c r="EM640" s="65"/>
      <c r="EN640" s="65"/>
      <c r="EO640" s="65"/>
      <c r="EP640" s="65"/>
      <c r="EQ640" s="65"/>
      <c r="ER640" s="65"/>
      <c r="ES640" s="65"/>
      <c r="ET640" s="65"/>
      <c r="EU640" s="65"/>
      <c r="EV640" s="65"/>
      <c r="EW640" s="65"/>
      <c r="EX640" s="65"/>
      <c r="EY640" s="65"/>
      <c r="EZ640" s="65"/>
      <c r="FA640" s="65"/>
      <c r="FB640" s="65"/>
      <c r="FC640" s="65"/>
      <c r="FD640" s="65"/>
      <c r="FE640" s="65"/>
      <c r="FF640" s="65"/>
      <c r="FG640" s="65"/>
      <c r="FH640" s="65"/>
      <c r="FI640" s="65"/>
      <c r="FJ640" s="65"/>
      <c r="FK640" s="65"/>
      <c r="FL640" s="65"/>
      <c r="FM640" s="65"/>
      <c r="FN640" s="65"/>
      <c r="FO640" s="65"/>
      <c r="FP640" s="65"/>
      <c r="FQ640" s="65"/>
      <c r="FR640" s="65"/>
      <c r="FS640" s="65"/>
    </row>
    <row r="641">
      <c r="A641" t="s">
        <v>159</v>
      </c>
      <c r="B641" t="s">
        <v>125</v>
      </c>
      <c r="C641" t="s">
        <v>123</v>
      </c>
      <c r="D641" t="s">
        <v>99</v>
      </c>
      <c r="E641"/>
      <c r="F641" t="str">
        <f>$A641&amp;IF($C641&lt;&gt;"","|"&amp;$C641,"")&amp;IF($D641&lt;&gt;"","|"&amp;$D641,"")&amp;IF($E641&lt;&gt;"","|"&amp;$E641,"")</f>
      </c>
      <c r="G641" s="65" t="n">
        <v>2</v>
      </c>
      <c r="H641" s="65" t="str">
        <f>SUM($CJ641,$CW641)</f>
      </c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 t="n">
        <v>1</v>
      </c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5" t="str">
        <f>ROUND(SUM($CP641,$CV641),0)</f>
      </c>
      <c r="CG641" s="65" t="str">
        <f>ROUND(MAX($CP641,$CV641),0)</f>
      </c>
      <c r="CH641"/>
      <c r="CI641" s="62"/>
      <c r="CJ641" s="65" t="str">
        <f>IF(SUM($CF641)=0,"",IF(SUM($CF641)=SUM($CG641),SUM($CF641),IF(UPPER($CH641)="MAX",$CG641,IF(UPPER($CH641)="CUSTOM",MIN(MAX(ROUND($CF641+$G641*($CI641),0),$CG641),$CF641),$CF641))))</f>
      </c>
      <c r="CK641" s="65" t="str">
        <f>ROUND(SUMIFS($CW641:$FS641,$CW$14:$FS$14,"*DSD*"),0)</f>
      </c>
      <c r="CL641" s="65" t="str">
        <f>MIN_DSD</f>
      </c>
      <c r="CM641" s="65" t="str">
        <f>COUNTIFS($CW$14:$FS$14,"*DSD*",$CW641:$FS641,"&gt;0")</f>
      </c>
      <c r="CN641"/>
      <c r="CO641" s="62"/>
      <c r="CP641" s="65" t="str">
        <f>IF(SUM($CK641)=0,"",IF(OR(SUM($CK641)=SUM($CL641),AND(SUM($CK641)=ROUND(SUM($G641)*(1-SUM($I641)),0),SUM($CQ641)=0)),SUM($CK641),IF(UPPER($CN641)="MAX",$CL641,IF(UPPER($CN641)="CUSTOM",MIN(MAX(ROUND($CK641+$G641*($CO641),0),$CL641),$CK641),$CK641))))</f>
      </c>
      <c r="CQ641" s="65" t="str">
        <f>ROUND(SUMIFS($CW641:$FS641,$CW$14:$FS$14,"*TA*"),0)</f>
      </c>
      <c r="CR641" s="65" t="str">
        <f>MIN_TA</f>
      </c>
      <c r="CS641" s="65" t="str">
        <f>COUNTIFS($CW$14:$FS$14,"*TA*",$CW641:$FS641,"&gt;0")</f>
      </c>
      <c r="CT641"/>
      <c r="CU641" s="62"/>
      <c r="CV641" s="65" t="str">
        <f>IF(SUM($CQ641)=0,"",IF(OR(SUM($CQ641)=SUM($CR641),AND(SUM($CQ641)=ROUND(SUM($G641)*(1-SUM($I641)),0),SUM($CK641)=0)),SUM($CQ641),IF(UPPER($CT641)="MAX",$CR641,IF(UPPER($CT641)="CUSTOM",MIN(MAX(ROUND($CQ641+$G641*($CU641),0),$CR641),$CQ641),$CQ641))))</f>
      </c>
      <c r="CW641" s="65"/>
      <c r="CX641" s="65"/>
      <c r="CY641" s="65"/>
      <c r="CZ641" s="65"/>
      <c r="DA641" s="65"/>
      <c r="DB641" s="65"/>
      <c r="DC641" s="65"/>
      <c r="DD641" s="65"/>
      <c r="DE641" s="65"/>
      <c r="DF641" s="65"/>
      <c r="DG641" s="65"/>
      <c r="DH641" s="65"/>
      <c r="DI641" s="65"/>
      <c r="DJ641" s="65"/>
      <c r="DK641" s="65"/>
      <c r="DL641" s="65"/>
      <c r="DM641" s="65"/>
      <c r="DN641" s="65"/>
      <c r="DO641" s="65"/>
      <c r="DP641" s="65"/>
      <c r="DQ641" s="65"/>
      <c r="DR641" s="65"/>
      <c r="DS641" s="65"/>
      <c r="DT641" s="65"/>
      <c r="DU641" s="65"/>
      <c r="DV641" s="65"/>
      <c r="DW641" s="65"/>
      <c r="DX641" s="65"/>
      <c r="DY641" s="65"/>
      <c r="DZ641" s="65"/>
      <c r="EA641" s="65"/>
      <c r="EB641" s="65"/>
      <c r="EC641" s="65"/>
      <c r="ED641" s="65"/>
      <c r="EE641" s="65"/>
      <c r="EF641" s="65"/>
      <c r="EG641" s="65"/>
      <c r="EH641" s="65"/>
      <c r="EI641" s="65"/>
      <c r="EJ641" s="65"/>
      <c r="EK641" s="65"/>
      <c r="EL641" s="65"/>
      <c r="EM641" s="65"/>
      <c r="EN641" s="65"/>
      <c r="EO641" s="65"/>
      <c r="EP641" s="65"/>
      <c r="EQ641" s="65"/>
      <c r="ER641" s="65"/>
      <c r="ES641" s="65"/>
      <c r="ET641" s="65"/>
      <c r="EU641" s="65"/>
      <c r="EV641" s="65"/>
      <c r="EW641" s="65"/>
      <c r="EX641" s="65"/>
      <c r="EY641" s="65"/>
      <c r="EZ641" s="65"/>
      <c r="FA641" s="65"/>
      <c r="FB641" s="65"/>
      <c r="FC641" s="65"/>
      <c r="FD641" s="65"/>
      <c r="FE641" s="65"/>
      <c r="FF641" s="65"/>
      <c r="FG641" s="65"/>
      <c r="FH641" s="65"/>
      <c r="FI641" s="65"/>
      <c r="FJ641" s="65"/>
      <c r="FK641" s="65"/>
      <c r="FL641" s="65"/>
      <c r="FM641" s="65"/>
      <c r="FN641" s="65"/>
      <c r="FO641" s="65"/>
      <c r="FP641" s="65"/>
      <c r="FQ641" s="65"/>
      <c r="FR641" s="65"/>
      <c r="FS641" s="65"/>
    </row>
    <row r="642">
      <c r="A642" t="s">
        <v>159</v>
      </c>
      <c r="B642" t="s">
        <v>125</v>
      </c>
      <c r="C642" t="s">
        <v>123</v>
      </c>
      <c r="D642" t="s">
        <v>100</v>
      </c>
      <c r="E642"/>
      <c r="F642" t="str">
        <f>$A642&amp;IF($C642&lt;&gt;"","|"&amp;$C642,"")&amp;IF($D642&lt;&gt;"","|"&amp;$D642,"")&amp;IF($E642&lt;&gt;"","|"&amp;$E642,"")</f>
      </c>
      <c r="G642" s="65" t="n">
        <v>2</v>
      </c>
      <c r="H642" s="65" t="str">
        <f>SUM($CJ642,$CW642)</f>
      </c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 t="n">
        <v>1</v>
      </c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5" t="str">
        <f>ROUND(SUM($CP642,$CV642),0)</f>
      </c>
      <c r="CG642" s="65" t="str">
        <f>ROUND(MAX($CP642,$CV642),0)</f>
      </c>
      <c r="CH642"/>
      <c r="CI642" s="62"/>
      <c r="CJ642" s="65" t="str">
        <f>IF(SUM($CF642)=0,"",IF(SUM($CF642)=SUM($CG642),SUM($CF642),IF(UPPER($CH642)="MAX",$CG642,IF(UPPER($CH642)="CUSTOM",MIN(MAX(ROUND($CF642+$G642*($CI642),0),$CG642),$CF642),$CF642))))</f>
      </c>
      <c r="CK642" s="65" t="str">
        <f>ROUND(SUMIFS($CW642:$FS642,$CW$14:$FS$14,"*DSD*"),0)</f>
      </c>
      <c r="CL642" s="65" t="str">
        <f>MIN_DSD</f>
      </c>
      <c r="CM642" s="65" t="str">
        <f>COUNTIFS($CW$14:$FS$14,"*DSD*",$CW642:$FS642,"&gt;0")</f>
      </c>
      <c r="CN642"/>
      <c r="CO642" s="62"/>
      <c r="CP642" s="65" t="str">
        <f>IF(SUM($CK642)=0,"",IF(OR(SUM($CK642)=SUM($CL642),AND(SUM($CK642)=ROUND(SUM($G642)*(1-SUM($I642)),0),SUM($CQ642)=0)),SUM($CK642),IF(UPPER($CN642)="MAX",$CL642,IF(UPPER($CN642)="CUSTOM",MIN(MAX(ROUND($CK642+$G642*($CO642),0),$CL642),$CK642),$CK642))))</f>
      </c>
      <c r="CQ642" s="65" t="str">
        <f>ROUND(SUMIFS($CW642:$FS642,$CW$14:$FS$14,"*TA*"),0)</f>
      </c>
      <c r="CR642" s="65" t="str">
        <f>MIN_TA</f>
      </c>
      <c r="CS642" s="65" t="str">
        <f>COUNTIFS($CW$14:$FS$14,"*TA*",$CW642:$FS642,"&gt;0")</f>
      </c>
      <c r="CT642"/>
      <c r="CU642" s="62"/>
      <c r="CV642" s="65" t="str">
        <f>IF(SUM($CQ642)=0,"",IF(OR(SUM($CQ642)=SUM($CR642),AND(SUM($CQ642)=ROUND(SUM($G642)*(1-SUM($I642)),0),SUM($CK642)=0)),SUM($CQ642),IF(UPPER($CT642)="MAX",$CR642,IF(UPPER($CT642)="CUSTOM",MIN(MAX(ROUND($CQ642+$G642*($CU642),0),$CR642),$CQ642),$CQ642))))</f>
      </c>
      <c r="CW642" s="65"/>
      <c r="CX642" s="65"/>
      <c r="CY642" s="65"/>
      <c r="CZ642" s="65"/>
      <c r="DA642" s="65"/>
      <c r="DB642" s="65"/>
      <c r="DC642" s="65"/>
      <c r="DD642" s="65"/>
      <c r="DE642" s="65"/>
      <c r="DF642" s="65"/>
      <c r="DG642" s="65"/>
      <c r="DH642" s="65"/>
      <c r="DI642" s="65"/>
      <c r="DJ642" s="65"/>
      <c r="DK642" s="65"/>
      <c r="DL642" s="65"/>
      <c r="DM642" s="65"/>
      <c r="DN642" s="65"/>
      <c r="DO642" s="65"/>
      <c r="DP642" s="65"/>
      <c r="DQ642" s="65"/>
      <c r="DR642" s="65"/>
      <c r="DS642" s="65"/>
      <c r="DT642" s="65"/>
      <c r="DU642" s="65"/>
      <c r="DV642" s="65"/>
      <c r="DW642" s="65"/>
      <c r="DX642" s="65"/>
      <c r="DY642" s="65"/>
      <c r="DZ642" s="65"/>
      <c r="EA642" s="65"/>
      <c r="EB642" s="65"/>
      <c r="EC642" s="65"/>
      <c r="ED642" s="65"/>
      <c r="EE642" s="65"/>
      <c r="EF642" s="65"/>
      <c r="EG642" s="65"/>
      <c r="EH642" s="65"/>
      <c r="EI642" s="65"/>
      <c r="EJ642" s="65"/>
      <c r="EK642" s="65"/>
      <c r="EL642" s="65"/>
      <c r="EM642" s="65"/>
      <c r="EN642" s="65"/>
      <c r="EO642" s="65"/>
      <c r="EP642" s="65"/>
      <c r="EQ642" s="65"/>
      <c r="ER642" s="65"/>
      <c r="ES642" s="65"/>
      <c r="ET642" s="65"/>
      <c r="EU642" s="65"/>
      <c r="EV642" s="65"/>
      <c r="EW642" s="65"/>
      <c r="EX642" s="65"/>
      <c r="EY642" s="65"/>
      <c r="EZ642" s="65"/>
      <c r="FA642" s="65"/>
      <c r="FB642" s="65"/>
      <c r="FC642" s="65"/>
      <c r="FD642" s="65"/>
      <c r="FE642" s="65"/>
      <c r="FF642" s="65"/>
      <c r="FG642" s="65"/>
      <c r="FH642" s="65"/>
      <c r="FI642" s="65"/>
      <c r="FJ642" s="65"/>
      <c r="FK642" s="65"/>
      <c r="FL642" s="65"/>
      <c r="FM642" s="65"/>
      <c r="FN642" s="65"/>
      <c r="FO642" s="65"/>
      <c r="FP642" s="65"/>
      <c r="FQ642" s="65"/>
      <c r="FR642" s="65"/>
      <c r="FS642" s="65"/>
    </row>
    <row r="643">
      <c r="A643" t="s">
        <v>159</v>
      </c>
      <c r="B643" t="s">
        <v>127</v>
      </c>
      <c r="C643" t="s">
        <v>103</v>
      </c>
      <c r="D643" t="s">
        <v>99</v>
      </c>
      <c r="E643"/>
      <c r="F643" t="str">
        <f>$A643&amp;IF($C643&lt;&gt;"","|"&amp;$C643,"")&amp;IF($D643&lt;&gt;"","|"&amp;$D643,"")&amp;IF($E643&lt;&gt;"","|"&amp;$E643,"")</f>
      </c>
      <c r="G643" s="65" t="n">
        <v>206</v>
      </c>
      <c r="H643" s="65" t="str">
        <f>SUM($CJ643,$CW643)</f>
      </c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 t="n">
        <v>0.0299319727891156</v>
      </c>
      <c r="AD643" s="62"/>
      <c r="AE643" s="62"/>
      <c r="AF643" s="62" t="n">
        <v>0.970068027210884</v>
      </c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5" t="str">
        <f>ROUND(SUM($CP643,$CV643),0)</f>
      </c>
      <c r="CG643" s="65" t="str">
        <f>ROUND(MAX($CP643,$CV643),0)</f>
      </c>
      <c r="CH643" t="s">
        <v>54</v>
      </c>
      <c r="CI643" s="62"/>
      <c r="CJ643" s="65" t="str">
        <f>IF(SUM($CF643)=0,"",IF(SUM($CF643)=SUM($CG643),SUM($CF643),IF(UPPER($CH643)="MAX",$CG643,IF(UPPER($CH643)="CUSTOM",MIN(MAX(ROUND($CF643+$G643*($CI643),0),$CG643),$CF643),$CF643))))</f>
      </c>
      <c r="CK643" s="65" t="str">
        <f>ROUND(SUMIFS($CW643:$FS643,$CW$14:$FS$14,"*DSD*"),0)</f>
      </c>
      <c r="CL643" s="65" t="str">
        <f>MIN_DSD</f>
      </c>
      <c r="CM643" s="65" t="str">
        <f>COUNTIFS($CW$14:$FS$14,"*DSD*",$CW643:$FS643,"&gt;0")</f>
      </c>
      <c r="CN643"/>
      <c r="CO643" s="62"/>
      <c r="CP643" s="65" t="str">
        <f>IF(SUM($CK643)=0,"",IF(OR(SUM($CK643)=SUM($CL643),AND(SUM($CK643)=ROUND(SUM($G643)*(1-SUM($I643)),0),SUM($CQ643)=0)),SUM($CK643),IF(UPPER($CN643)="MAX",$CL643,IF(UPPER($CN643)="CUSTOM",MIN(MAX(ROUND($CK643+$G643*($CO643),0),$CL643),$CK643),$CK643))))</f>
      </c>
      <c r="CQ643" s="65" t="str">
        <f>ROUND(SUMIFS($CW643:$FS643,$CW$14:$FS$14,"*TA*"),0)</f>
      </c>
      <c r="CR643" s="65" t="str">
        <f>MIN_TA</f>
      </c>
      <c r="CS643" s="65" t="str">
        <f>COUNTIFS($CW$14:$FS$14,"*TA*",$CW643:$FS643,"&gt;0")</f>
      </c>
      <c r="CT643"/>
      <c r="CU643" s="62"/>
      <c r="CV643" s="65" t="str">
        <f>IF(SUM($CQ643)=0,"",IF(OR(SUM($CQ643)=SUM($CR643),AND(SUM($CQ643)=ROUND(SUM($G643)*(1-SUM($I643)),0),SUM($CK643)=0)),SUM($CQ643),IF(UPPER($CT643)="MAX",$CR643,IF(UPPER($CT643)="CUSTOM",MIN(MAX(ROUND($CQ643+$G643*($CU643),0),$CR643),$CQ643),$CQ643))))</f>
      </c>
      <c r="CW643" s="65"/>
      <c r="CX643" s="65"/>
      <c r="CY643" s="65"/>
      <c r="CZ643" s="65"/>
      <c r="DA643" s="65"/>
      <c r="DB643" s="65"/>
      <c r="DC643" s="65"/>
      <c r="DD643" s="65"/>
      <c r="DE643" s="65"/>
      <c r="DF643" s="65"/>
      <c r="DG643" s="65"/>
      <c r="DH643" s="65"/>
      <c r="DI643" s="65"/>
      <c r="DJ643" s="65"/>
      <c r="DK643" s="65"/>
      <c r="DL643" s="65"/>
      <c r="DM643" s="65"/>
      <c r="DN643" s="65"/>
      <c r="DO643" s="65"/>
      <c r="DP643" s="65"/>
      <c r="DQ643" s="65"/>
      <c r="DR643" s="65"/>
      <c r="DS643" s="65"/>
      <c r="DT643" s="65"/>
      <c r="DU643" s="65"/>
      <c r="DV643" s="65"/>
      <c r="DW643" s="65"/>
      <c r="DX643" s="65"/>
      <c r="DY643" s="65"/>
      <c r="DZ643" s="65"/>
      <c r="EA643" s="65"/>
      <c r="EB643" s="65"/>
      <c r="EC643" s="65"/>
      <c r="ED643" s="65"/>
      <c r="EE643" s="65"/>
      <c r="EF643" s="65"/>
      <c r="EG643" s="65"/>
      <c r="EH643" s="65"/>
      <c r="EI643" s="65"/>
      <c r="EJ643" s="65"/>
      <c r="EK643" s="65"/>
      <c r="EL643" s="65"/>
      <c r="EM643" s="65"/>
      <c r="EN643" s="65"/>
      <c r="EO643" s="65"/>
      <c r="EP643" s="65"/>
      <c r="EQ643" s="65"/>
      <c r="ER643" s="65"/>
      <c r="ES643" s="65"/>
      <c r="ET643" s="65"/>
      <c r="EU643" s="65"/>
      <c r="EV643" s="65"/>
      <c r="EW643" s="65"/>
      <c r="EX643" s="65"/>
      <c r="EY643" s="65"/>
      <c r="EZ643" s="65"/>
      <c r="FA643" s="65"/>
      <c r="FB643" s="65"/>
      <c r="FC643" s="65"/>
      <c r="FD643" s="65"/>
      <c r="FE643" s="65"/>
      <c r="FF643" s="65"/>
      <c r="FG643" s="65"/>
      <c r="FH643" s="65"/>
      <c r="FI643" s="65"/>
      <c r="FJ643" s="65"/>
      <c r="FK643" s="65"/>
      <c r="FL643" s="65"/>
      <c r="FM643" s="65"/>
      <c r="FN643" s="65"/>
      <c r="FO643" s="65"/>
      <c r="FP643" s="65"/>
      <c r="FQ643" s="65"/>
      <c r="FR643" s="65"/>
      <c r="FS643" s="65"/>
    </row>
    <row r="644">
      <c r="A644" t="s">
        <v>159</v>
      </c>
      <c r="B644" t="s">
        <v>127</v>
      </c>
      <c r="C644" t="s">
        <v>103</v>
      </c>
      <c r="D644" t="s">
        <v>100</v>
      </c>
      <c r="E644"/>
      <c r="F644" t="str">
        <f>$A644&amp;IF($C644&lt;&gt;"","|"&amp;$C644,"")&amp;IF($D644&lt;&gt;"","|"&amp;$D644,"")&amp;IF($E644&lt;&gt;"","|"&amp;$E644,"")</f>
      </c>
      <c r="G644" s="65" t="n">
        <v>26</v>
      </c>
      <c r="H644" s="65" t="str">
        <f>SUM($CJ644,$CW644)</f>
      </c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 t="n">
        <v>0.0293724966622163</v>
      </c>
      <c r="AD644" s="62"/>
      <c r="AE644" s="62"/>
      <c r="AF644" s="62" t="n">
        <v>0.970627503337784</v>
      </c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5" t="str">
        <f>ROUND(SUM($CP644,$CV644),0)</f>
      </c>
      <c r="CG644" s="65" t="str">
        <f>ROUND(MAX($CP644,$CV644),0)</f>
      </c>
      <c r="CH644" t="s">
        <v>54</v>
      </c>
      <c r="CI644" s="62"/>
      <c r="CJ644" s="65" t="str">
        <f>IF(SUM($CF644)=0,"",IF(SUM($CF644)=SUM($CG644),SUM($CF644),IF(UPPER($CH644)="MAX",$CG644,IF(UPPER($CH644)="CUSTOM",MIN(MAX(ROUND($CF644+$G644*($CI644),0),$CG644),$CF644),$CF644))))</f>
      </c>
      <c r="CK644" s="65" t="str">
        <f>ROUND(SUMIFS($CW644:$FS644,$CW$14:$FS$14,"*DSD*"),0)</f>
      </c>
      <c r="CL644" s="65" t="str">
        <f>MIN_DSD</f>
      </c>
      <c r="CM644" s="65" t="str">
        <f>COUNTIFS($CW$14:$FS$14,"*DSD*",$CW644:$FS644,"&gt;0")</f>
      </c>
      <c r="CN644"/>
      <c r="CO644" s="62"/>
      <c r="CP644" s="65" t="str">
        <f>IF(SUM($CK644)=0,"",IF(OR(SUM($CK644)=SUM($CL644),AND(SUM($CK644)=ROUND(SUM($G644)*(1-SUM($I644)),0),SUM($CQ644)=0)),SUM($CK644),IF(UPPER($CN644)="MAX",$CL644,IF(UPPER($CN644)="CUSTOM",MIN(MAX(ROUND($CK644+$G644*($CO644),0),$CL644),$CK644),$CK644))))</f>
      </c>
      <c r="CQ644" s="65" t="str">
        <f>ROUND(SUMIFS($CW644:$FS644,$CW$14:$FS$14,"*TA*"),0)</f>
      </c>
      <c r="CR644" s="65" t="str">
        <f>MIN_TA</f>
      </c>
      <c r="CS644" s="65" t="str">
        <f>COUNTIFS($CW$14:$FS$14,"*TA*",$CW644:$FS644,"&gt;0")</f>
      </c>
      <c r="CT644"/>
      <c r="CU644" s="62"/>
      <c r="CV644" s="65" t="str">
        <f>IF(SUM($CQ644)=0,"",IF(OR(SUM($CQ644)=SUM($CR644),AND(SUM($CQ644)=ROUND(SUM($G644)*(1-SUM($I644)),0),SUM($CK644)=0)),SUM($CQ644),IF(UPPER($CT644)="MAX",$CR644,IF(UPPER($CT644)="CUSTOM",MIN(MAX(ROUND($CQ644+$G644*($CU644),0),$CR644),$CQ644),$CQ644))))</f>
      </c>
      <c r="CW644" s="65"/>
      <c r="CX644" s="65"/>
      <c r="CY644" s="65"/>
      <c r="CZ644" s="65"/>
      <c r="DA644" s="65"/>
      <c r="DB644" s="65"/>
      <c r="DC644" s="65"/>
      <c r="DD644" s="65"/>
      <c r="DE644" s="65"/>
      <c r="DF644" s="65"/>
      <c r="DG644" s="65"/>
      <c r="DH644" s="65"/>
      <c r="DI644" s="65"/>
      <c r="DJ644" s="65"/>
      <c r="DK644" s="65"/>
      <c r="DL644" s="65"/>
      <c r="DM644" s="65"/>
      <c r="DN644" s="65"/>
      <c r="DO644" s="65"/>
      <c r="DP644" s="65"/>
      <c r="DQ644" s="65"/>
      <c r="DR644" s="65"/>
      <c r="DS644" s="65"/>
      <c r="DT644" s="65"/>
      <c r="DU644" s="65"/>
      <c r="DV644" s="65"/>
      <c r="DW644" s="65"/>
      <c r="DX644" s="65"/>
      <c r="DY644" s="65"/>
      <c r="DZ644" s="65"/>
      <c r="EA644" s="65"/>
      <c r="EB644" s="65"/>
      <c r="EC644" s="65"/>
      <c r="ED644" s="65"/>
      <c r="EE644" s="65"/>
      <c r="EF644" s="65"/>
      <c r="EG644" s="65"/>
      <c r="EH644" s="65"/>
      <c r="EI644" s="65"/>
      <c r="EJ644" s="65"/>
      <c r="EK644" s="65"/>
      <c r="EL644" s="65"/>
      <c r="EM644" s="65"/>
      <c r="EN644" s="65"/>
      <c r="EO644" s="65"/>
      <c r="EP644" s="65"/>
      <c r="EQ644" s="65"/>
      <c r="ER644" s="65"/>
      <c r="ES644" s="65"/>
      <c r="ET644" s="65"/>
      <c r="EU644" s="65"/>
      <c r="EV644" s="65"/>
      <c r="EW644" s="65"/>
      <c r="EX644" s="65"/>
      <c r="EY644" s="65"/>
      <c r="EZ644" s="65"/>
      <c r="FA644" s="65"/>
      <c r="FB644" s="65"/>
      <c r="FC644" s="65"/>
      <c r="FD644" s="65"/>
      <c r="FE644" s="65"/>
      <c r="FF644" s="65"/>
      <c r="FG644" s="65"/>
      <c r="FH644" s="65"/>
      <c r="FI644" s="65"/>
      <c r="FJ644" s="65"/>
      <c r="FK644" s="65"/>
      <c r="FL644" s="65"/>
      <c r="FM644" s="65"/>
      <c r="FN644" s="65"/>
      <c r="FO644" s="65"/>
      <c r="FP644" s="65"/>
      <c r="FQ644" s="65"/>
      <c r="FR644" s="65"/>
      <c r="FS644" s="65"/>
    </row>
    <row r="645">
      <c r="A645" t="s">
        <v>159</v>
      </c>
      <c r="B645" t="s">
        <v>127</v>
      </c>
      <c r="C645" t="s">
        <v>123</v>
      </c>
      <c r="D645" t="s">
        <v>99</v>
      </c>
      <c r="E645"/>
      <c r="F645" t="str">
        <f>$A645&amp;IF($C645&lt;&gt;"","|"&amp;$C645,"")&amp;IF($D645&lt;&gt;"","|"&amp;$D645,"")&amp;IF($E645&lt;&gt;"","|"&amp;$E645,"")</f>
      </c>
      <c r="G645" s="65" t="n">
        <v>1</v>
      </c>
      <c r="H645" s="65" t="str">
        <f>SUM($CJ645,$CW645)</f>
      </c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 t="n">
        <v>1</v>
      </c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5" t="str">
        <f>ROUND(SUM($CP645,$CV645),0)</f>
      </c>
      <c r="CG645" s="65" t="str">
        <f>ROUND(MAX($CP645,$CV645),0)</f>
      </c>
      <c r="CH645"/>
      <c r="CI645" s="62"/>
      <c r="CJ645" s="65" t="str">
        <f>IF(SUM($CF645)=0,"",IF(SUM($CF645)=SUM($CG645),SUM($CF645),IF(UPPER($CH645)="MAX",$CG645,IF(UPPER($CH645)="CUSTOM",MIN(MAX(ROUND($CF645+$G645*($CI645),0),$CG645),$CF645),$CF645))))</f>
      </c>
      <c r="CK645" s="65" t="str">
        <f>ROUND(SUMIFS($CW645:$FS645,$CW$14:$FS$14,"*DSD*"),0)</f>
      </c>
      <c r="CL645" s="65" t="str">
        <f>MIN_DSD</f>
      </c>
      <c r="CM645" s="65" t="str">
        <f>COUNTIFS($CW$14:$FS$14,"*DSD*",$CW645:$FS645,"&gt;0")</f>
      </c>
      <c r="CN645"/>
      <c r="CO645" s="62"/>
      <c r="CP645" s="65" t="str">
        <f>IF(SUM($CK645)=0,"",IF(OR(SUM($CK645)=SUM($CL645),AND(SUM($CK645)=ROUND(SUM($G645)*(1-SUM($I645)),0),SUM($CQ645)=0)),SUM($CK645),IF(UPPER($CN645)="MAX",$CL645,IF(UPPER($CN645)="CUSTOM",MIN(MAX(ROUND($CK645+$G645*($CO645),0),$CL645),$CK645),$CK645))))</f>
      </c>
      <c r="CQ645" s="65" t="str">
        <f>ROUND(SUMIFS($CW645:$FS645,$CW$14:$FS$14,"*TA*"),0)</f>
      </c>
      <c r="CR645" s="65" t="str">
        <f>MIN_TA</f>
      </c>
      <c r="CS645" s="65" t="str">
        <f>COUNTIFS($CW$14:$FS$14,"*TA*",$CW645:$FS645,"&gt;0")</f>
      </c>
      <c r="CT645"/>
      <c r="CU645" s="62"/>
      <c r="CV645" s="65" t="str">
        <f>IF(SUM($CQ645)=0,"",IF(OR(SUM($CQ645)=SUM($CR645),AND(SUM($CQ645)=ROUND(SUM($G645)*(1-SUM($I645)),0),SUM($CK645)=0)),SUM($CQ645),IF(UPPER($CT645)="MAX",$CR645,IF(UPPER($CT645)="CUSTOM",MIN(MAX(ROUND($CQ645+$G645*($CU645),0),$CR645),$CQ645),$CQ645))))</f>
      </c>
      <c r="CW645" s="65"/>
      <c r="CX645" s="65"/>
      <c r="CY645" s="65"/>
      <c r="CZ645" s="65"/>
      <c r="DA645" s="65"/>
      <c r="DB645" s="65"/>
      <c r="DC645" s="65"/>
      <c r="DD645" s="65"/>
      <c r="DE645" s="65"/>
      <c r="DF645" s="65"/>
      <c r="DG645" s="65"/>
      <c r="DH645" s="65"/>
      <c r="DI645" s="65"/>
      <c r="DJ645" s="65"/>
      <c r="DK645" s="65"/>
      <c r="DL645" s="65"/>
      <c r="DM645" s="65"/>
      <c r="DN645" s="65"/>
      <c r="DO645" s="65"/>
      <c r="DP645" s="65"/>
      <c r="DQ645" s="65"/>
      <c r="DR645" s="65"/>
      <c r="DS645" s="65"/>
      <c r="DT645" s="65"/>
      <c r="DU645" s="65"/>
      <c r="DV645" s="65"/>
      <c r="DW645" s="65"/>
      <c r="DX645" s="65"/>
      <c r="DY645" s="65"/>
      <c r="DZ645" s="65"/>
      <c r="EA645" s="65"/>
      <c r="EB645" s="65"/>
      <c r="EC645" s="65"/>
      <c r="ED645" s="65"/>
      <c r="EE645" s="65"/>
      <c r="EF645" s="65"/>
      <c r="EG645" s="65"/>
      <c r="EH645" s="65"/>
      <c r="EI645" s="65"/>
      <c r="EJ645" s="65"/>
      <c r="EK645" s="65"/>
      <c r="EL645" s="65"/>
      <c r="EM645" s="65"/>
      <c r="EN645" s="65"/>
      <c r="EO645" s="65"/>
      <c r="EP645" s="65"/>
      <c r="EQ645" s="65"/>
      <c r="ER645" s="65"/>
      <c r="ES645" s="65"/>
      <c r="ET645" s="65"/>
      <c r="EU645" s="65"/>
      <c r="EV645" s="65"/>
      <c r="EW645" s="65"/>
      <c r="EX645" s="65"/>
      <c r="EY645" s="65"/>
      <c r="EZ645" s="65"/>
      <c r="FA645" s="65"/>
      <c r="FB645" s="65"/>
      <c r="FC645" s="65"/>
      <c r="FD645" s="65"/>
      <c r="FE645" s="65"/>
      <c r="FF645" s="65"/>
      <c r="FG645" s="65"/>
      <c r="FH645" s="65"/>
      <c r="FI645" s="65"/>
      <c r="FJ645" s="65"/>
      <c r="FK645" s="65"/>
      <c r="FL645" s="65"/>
      <c r="FM645" s="65"/>
      <c r="FN645" s="65"/>
      <c r="FO645" s="65"/>
      <c r="FP645" s="65"/>
      <c r="FQ645" s="65"/>
      <c r="FR645" s="65"/>
      <c r="FS645" s="65"/>
    </row>
    <row r="646">
      <c r="A646" t="s">
        <v>159</v>
      </c>
      <c r="B646" t="s">
        <v>127</v>
      </c>
      <c r="C646" t="s">
        <v>123</v>
      </c>
      <c r="D646" t="s">
        <v>100</v>
      </c>
      <c r="E646"/>
      <c r="F646" t="str">
        <f>$A646&amp;IF($C646&lt;&gt;"","|"&amp;$C646,"")&amp;IF($D646&lt;&gt;"","|"&amp;$D646,"")&amp;IF($E646&lt;&gt;"","|"&amp;$E646,"")</f>
      </c>
      <c r="G646" s="65" t="n">
        <v>1</v>
      </c>
      <c r="H646" s="65" t="str">
        <f>SUM($CJ646,$CW646)</f>
      </c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 t="n">
        <v>1</v>
      </c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5" t="str">
        <f>ROUND(SUM($CP646,$CV646),0)</f>
      </c>
      <c r="CG646" s="65" t="str">
        <f>ROUND(MAX($CP646,$CV646),0)</f>
      </c>
      <c r="CH646"/>
      <c r="CI646" s="62"/>
      <c r="CJ646" s="65" t="str">
        <f>IF(SUM($CF646)=0,"",IF(SUM($CF646)=SUM($CG646),SUM($CF646),IF(UPPER($CH646)="MAX",$CG646,IF(UPPER($CH646)="CUSTOM",MIN(MAX(ROUND($CF646+$G646*($CI646),0),$CG646),$CF646),$CF646))))</f>
      </c>
      <c r="CK646" s="65" t="str">
        <f>ROUND(SUMIFS($CW646:$FS646,$CW$14:$FS$14,"*DSD*"),0)</f>
      </c>
      <c r="CL646" s="65" t="str">
        <f>MIN_DSD</f>
      </c>
      <c r="CM646" s="65" t="str">
        <f>COUNTIFS($CW$14:$FS$14,"*DSD*",$CW646:$FS646,"&gt;0")</f>
      </c>
      <c r="CN646"/>
      <c r="CO646" s="62"/>
      <c r="CP646" s="65" t="str">
        <f>IF(SUM($CK646)=0,"",IF(OR(SUM($CK646)=SUM($CL646),AND(SUM($CK646)=ROUND(SUM($G646)*(1-SUM($I646)),0),SUM($CQ646)=0)),SUM($CK646),IF(UPPER($CN646)="MAX",$CL646,IF(UPPER($CN646)="CUSTOM",MIN(MAX(ROUND($CK646+$G646*($CO646),0),$CL646),$CK646),$CK646))))</f>
      </c>
      <c r="CQ646" s="65" t="str">
        <f>ROUND(SUMIFS($CW646:$FS646,$CW$14:$FS$14,"*TA*"),0)</f>
      </c>
      <c r="CR646" s="65" t="str">
        <f>MIN_TA</f>
      </c>
      <c r="CS646" s="65" t="str">
        <f>COUNTIFS($CW$14:$FS$14,"*TA*",$CW646:$FS646,"&gt;0")</f>
      </c>
      <c r="CT646"/>
      <c r="CU646" s="62"/>
      <c r="CV646" s="65" t="str">
        <f>IF(SUM($CQ646)=0,"",IF(OR(SUM($CQ646)=SUM($CR646),AND(SUM($CQ646)=ROUND(SUM($G646)*(1-SUM($I646)),0),SUM($CK646)=0)),SUM($CQ646),IF(UPPER($CT646)="MAX",$CR646,IF(UPPER($CT646)="CUSTOM",MIN(MAX(ROUND($CQ646+$G646*($CU646),0),$CR646),$CQ646),$CQ646))))</f>
      </c>
      <c r="CW646" s="65"/>
      <c r="CX646" s="65"/>
      <c r="CY646" s="65"/>
      <c r="CZ646" s="65"/>
      <c r="DA646" s="65"/>
      <c r="DB646" s="65"/>
      <c r="DC646" s="65"/>
      <c r="DD646" s="65"/>
      <c r="DE646" s="65"/>
      <c r="DF646" s="65"/>
      <c r="DG646" s="65"/>
      <c r="DH646" s="65"/>
      <c r="DI646" s="65"/>
      <c r="DJ646" s="65"/>
      <c r="DK646" s="65"/>
      <c r="DL646" s="65"/>
      <c r="DM646" s="65"/>
      <c r="DN646" s="65"/>
      <c r="DO646" s="65"/>
      <c r="DP646" s="65"/>
      <c r="DQ646" s="65"/>
      <c r="DR646" s="65"/>
      <c r="DS646" s="65"/>
      <c r="DT646" s="65"/>
      <c r="DU646" s="65"/>
      <c r="DV646" s="65"/>
      <c r="DW646" s="65"/>
      <c r="DX646" s="65"/>
      <c r="DY646" s="65"/>
      <c r="DZ646" s="65"/>
      <c r="EA646" s="65"/>
      <c r="EB646" s="65"/>
      <c r="EC646" s="65"/>
      <c r="ED646" s="65"/>
      <c r="EE646" s="65"/>
      <c r="EF646" s="65"/>
      <c r="EG646" s="65"/>
      <c r="EH646" s="65"/>
      <c r="EI646" s="65"/>
      <c r="EJ646" s="65"/>
      <c r="EK646" s="65"/>
      <c r="EL646" s="65"/>
      <c r="EM646" s="65"/>
      <c r="EN646" s="65"/>
      <c r="EO646" s="65"/>
      <c r="EP646" s="65"/>
      <c r="EQ646" s="65"/>
      <c r="ER646" s="65"/>
      <c r="ES646" s="65"/>
      <c r="ET646" s="65"/>
      <c r="EU646" s="65"/>
      <c r="EV646" s="65"/>
      <c r="EW646" s="65"/>
      <c r="EX646" s="65"/>
      <c r="EY646" s="65"/>
      <c r="EZ646" s="65"/>
      <c r="FA646" s="65"/>
      <c r="FB646" s="65"/>
      <c r="FC646" s="65"/>
      <c r="FD646" s="65"/>
      <c r="FE646" s="65"/>
      <c r="FF646" s="65"/>
      <c r="FG646" s="65"/>
      <c r="FH646" s="65"/>
      <c r="FI646" s="65"/>
      <c r="FJ646" s="65"/>
      <c r="FK646" s="65"/>
      <c r="FL646" s="65"/>
      <c r="FM646" s="65"/>
      <c r="FN646" s="65"/>
      <c r="FO646" s="65"/>
      <c r="FP646" s="65"/>
      <c r="FQ646" s="65"/>
      <c r="FR646" s="65"/>
      <c r="FS646" s="65"/>
    </row>
    <row r="647">
      <c r="A647" t="s">
        <v>159</v>
      </c>
      <c r="B647" t="s">
        <v>129</v>
      </c>
      <c r="C647" t="s">
        <v>103</v>
      </c>
      <c r="D647" t="s">
        <v>99</v>
      </c>
      <c r="E647"/>
      <c r="F647" t="str">
        <f>$A647&amp;IF($C647&lt;&gt;"","|"&amp;$C647,"")&amp;IF($D647&lt;&gt;"","|"&amp;$D647,"")&amp;IF($E647&lt;&gt;"","|"&amp;$E647,"")</f>
      </c>
      <c r="G647" s="65" t="n">
        <v>196</v>
      </c>
      <c r="H647" s="65" t="str">
        <f>SUM($CJ647,$CW647)</f>
      </c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 t="n">
        <v>0.0300859598853868</v>
      </c>
      <c r="AD647" s="62"/>
      <c r="AE647" s="62"/>
      <c r="AF647" s="62" t="n">
        <v>0.969914040114613</v>
      </c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5" t="str">
        <f>ROUND(SUM($CP647,$CV647),0)</f>
      </c>
      <c r="CG647" s="65" t="str">
        <f>ROUND(MAX($CP647,$CV647),0)</f>
      </c>
      <c r="CH647" t="s">
        <v>54</v>
      </c>
      <c r="CI647" s="62"/>
      <c r="CJ647" s="65" t="str">
        <f>IF(SUM($CF647)=0,"",IF(SUM($CF647)=SUM($CG647),SUM($CF647),IF(UPPER($CH647)="MAX",$CG647,IF(UPPER($CH647)="CUSTOM",MIN(MAX(ROUND($CF647+$G647*($CI647),0),$CG647),$CF647),$CF647))))</f>
      </c>
      <c r="CK647" s="65" t="str">
        <f>ROUND(SUMIFS($CW647:$FS647,$CW$14:$FS$14,"*DSD*"),0)</f>
      </c>
      <c r="CL647" s="65" t="str">
        <f>MIN_DSD</f>
      </c>
      <c r="CM647" s="65" t="str">
        <f>COUNTIFS($CW$14:$FS$14,"*DSD*",$CW647:$FS647,"&gt;0")</f>
      </c>
      <c r="CN647"/>
      <c r="CO647" s="62"/>
      <c r="CP647" s="65" t="str">
        <f>IF(SUM($CK647)=0,"",IF(OR(SUM($CK647)=SUM($CL647),AND(SUM($CK647)=ROUND(SUM($G647)*(1-SUM($I647)),0),SUM($CQ647)=0)),SUM($CK647),IF(UPPER($CN647)="MAX",$CL647,IF(UPPER($CN647)="CUSTOM",MIN(MAX(ROUND($CK647+$G647*($CO647),0),$CL647),$CK647),$CK647))))</f>
      </c>
      <c r="CQ647" s="65" t="str">
        <f>ROUND(SUMIFS($CW647:$FS647,$CW$14:$FS$14,"*TA*"),0)</f>
      </c>
      <c r="CR647" s="65" t="str">
        <f>MIN_TA</f>
      </c>
      <c r="CS647" s="65" t="str">
        <f>COUNTIFS($CW$14:$FS$14,"*TA*",$CW647:$FS647,"&gt;0")</f>
      </c>
      <c r="CT647"/>
      <c r="CU647" s="62"/>
      <c r="CV647" s="65" t="str">
        <f>IF(SUM($CQ647)=0,"",IF(OR(SUM($CQ647)=SUM($CR647),AND(SUM($CQ647)=ROUND(SUM($G647)*(1-SUM($I647)),0),SUM($CK647)=0)),SUM($CQ647),IF(UPPER($CT647)="MAX",$CR647,IF(UPPER($CT647)="CUSTOM",MIN(MAX(ROUND($CQ647+$G647*($CU647),0),$CR647),$CQ647),$CQ647))))</f>
      </c>
      <c r="CW647" s="65"/>
      <c r="CX647" s="65"/>
      <c r="CY647" s="65"/>
      <c r="CZ647" s="65"/>
      <c r="DA647" s="65"/>
      <c r="DB647" s="65"/>
      <c r="DC647" s="65"/>
      <c r="DD647" s="65"/>
      <c r="DE647" s="65"/>
      <c r="DF647" s="65"/>
      <c r="DG647" s="65"/>
      <c r="DH647" s="65"/>
      <c r="DI647" s="65"/>
      <c r="DJ647" s="65"/>
      <c r="DK647" s="65"/>
      <c r="DL647" s="65"/>
      <c r="DM647" s="65"/>
      <c r="DN647" s="65"/>
      <c r="DO647" s="65"/>
      <c r="DP647" s="65"/>
      <c r="DQ647" s="65"/>
      <c r="DR647" s="65"/>
      <c r="DS647" s="65"/>
      <c r="DT647" s="65"/>
      <c r="DU647" s="65"/>
      <c r="DV647" s="65"/>
      <c r="DW647" s="65"/>
      <c r="DX647" s="65"/>
      <c r="DY647" s="65"/>
      <c r="DZ647" s="65"/>
      <c r="EA647" s="65"/>
      <c r="EB647" s="65"/>
      <c r="EC647" s="65"/>
      <c r="ED647" s="65"/>
      <c r="EE647" s="65"/>
      <c r="EF647" s="65"/>
      <c r="EG647" s="65"/>
      <c r="EH647" s="65"/>
      <c r="EI647" s="65"/>
      <c r="EJ647" s="65"/>
      <c r="EK647" s="65"/>
      <c r="EL647" s="65"/>
      <c r="EM647" s="65"/>
      <c r="EN647" s="65"/>
      <c r="EO647" s="65"/>
      <c r="EP647" s="65"/>
      <c r="EQ647" s="65"/>
      <c r="ER647" s="65"/>
      <c r="ES647" s="65"/>
      <c r="ET647" s="65"/>
      <c r="EU647" s="65"/>
      <c r="EV647" s="65"/>
      <c r="EW647" s="65"/>
      <c r="EX647" s="65"/>
      <c r="EY647" s="65"/>
      <c r="EZ647" s="65"/>
      <c r="FA647" s="65"/>
      <c r="FB647" s="65"/>
      <c r="FC647" s="65"/>
      <c r="FD647" s="65"/>
      <c r="FE647" s="65"/>
      <c r="FF647" s="65"/>
      <c r="FG647" s="65"/>
      <c r="FH647" s="65"/>
      <c r="FI647" s="65"/>
      <c r="FJ647" s="65"/>
      <c r="FK647" s="65"/>
      <c r="FL647" s="65"/>
      <c r="FM647" s="65"/>
      <c r="FN647" s="65"/>
      <c r="FO647" s="65"/>
      <c r="FP647" s="65"/>
      <c r="FQ647" s="65"/>
      <c r="FR647" s="65"/>
      <c r="FS647" s="65"/>
    </row>
    <row r="648">
      <c r="A648" t="s">
        <v>159</v>
      </c>
      <c r="B648" t="s">
        <v>129</v>
      </c>
      <c r="C648" t="s">
        <v>103</v>
      </c>
      <c r="D648" t="s">
        <v>100</v>
      </c>
      <c r="E648"/>
      <c r="F648" t="str">
        <f>$A648&amp;IF($C648&lt;&gt;"","|"&amp;$C648,"")&amp;IF($D648&lt;&gt;"","|"&amp;$D648,"")&amp;IF($E648&lt;&gt;"","|"&amp;$E648,"")</f>
      </c>
      <c r="G648" s="65" t="n">
        <v>25</v>
      </c>
      <c r="H648" s="65" t="str">
        <f>SUM($CJ648,$CW648)</f>
      </c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 t="n">
        <v>0.0294943820224719</v>
      </c>
      <c r="AD648" s="62"/>
      <c r="AE648" s="62"/>
      <c r="AF648" s="62" t="n">
        <v>0.970505617977528</v>
      </c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5" t="str">
        <f>ROUND(SUM($CP648,$CV648),0)</f>
      </c>
      <c r="CG648" s="65" t="str">
        <f>ROUND(MAX($CP648,$CV648),0)</f>
      </c>
      <c r="CH648" t="s">
        <v>54</v>
      </c>
      <c r="CI648" s="62"/>
      <c r="CJ648" s="65" t="str">
        <f>IF(SUM($CF648)=0,"",IF(SUM($CF648)=SUM($CG648),SUM($CF648),IF(UPPER($CH648)="MAX",$CG648,IF(UPPER($CH648)="CUSTOM",MIN(MAX(ROUND($CF648+$G648*($CI648),0),$CG648),$CF648),$CF648))))</f>
      </c>
      <c r="CK648" s="65" t="str">
        <f>ROUND(SUMIFS($CW648:$FS648,$CW$14:$FS$14,"*DSD*"),0)</f>
      </c>
      <c r="CL648" s="65" t="str">
        <f>MIN_DSD</f>
      </c>
      <c r="CM648" s="65" t="str">
        <f>COUNTIFS($CW$14:$FS$14,"*DSD*",$CW648:$FS648,"&gt;0")</f>
      </c>
      <c r="CN648"/>
      <c r="CO648" s="62"/>
      <c r="CP648" s="65" t="str">
        <f>IF(SUM($CK648)=0,"",IF(OR(SUM($CK648)=SUM($CL648),AND(SUM($CK648)=ROUND(SUM($G648)*(1-SUM($I648)),0),SUM($CQ648)=0)),SUM($CK648),IF(UPPER($CN648)="MAX",$CL648,IF(UPPER($CN648)="CUSTOM",MIN(MAX(ROUND($CK648+$G648*($CO648),0),$CL648),$CK648),$CK648))))</f>
      </c>
      <c r="CQ648" s="65" t="str">
        <f>ROUND(SUMIFS($CW648:$FS648,$CW$14:$FS$14,"*TA*"),0)</f>
      </c>
      <c r="CR648" s="65" t="str">
        <f>MIN_TA</f>
      </c>
      <c r="CS648" s="65" t="str">
        <f>COUNTIFS($CW$14:$FS$14,"*TA*",$CW648:$FS648,"&gt;0")</f>
      </c>
      <c r="CT648"/>
      <c r="CU648" s="62"/>
      <c r="CV648" s="65" t="str">
        <f>IF(SUM($CQ648)=0,"",IF(OR(SUM($CQ648)=SUM($CR648),AND(SUM($CQ648)=ROUND(SUM($G648)*(1-SUM($I648)),0),SUM($CK648)=0)),SUM($CQ648),IF(UPPER($CT648)="MAX",$CR648,IF(UPPER($CT648)="CUSTOM",MIN(MAX(ROUND($CQ648+$G648*($CU648),0),$CR648),$CQ648),$CQ648))))</f>
      </c>
      <c r="CW648" s="65"/>
      <c r="CX648" s="65"/>
      <c r="CY648" s="65"/>
      <c r="CZ648" s="65"/>
      <c r="DA648" s="65"/>
      <c r="DB648" s="65"/>
      <c r="DC648" s="65"/>
      <c r="DD648" s="65"/>
      <c r="DE648" s="65"/>
      <c r="DF648" s="65"/>
      <c r="DG648" s="65"/>
      <c r="DH648" s="65"/>
      <c r="DI648" s="65"/>
      <c r="DJ648" s="65"/>
      <c r="DK648" s="65"/>
      <c r="DL648" s="65"/>
      <c r="DM648" s="65"/>
      <c r="DN648" s="65"/>
      <c r="DO648" s="65"/>
      <c r="DP648" s="65"/>
      <c r="DQ648" s="65"/>
      <c r="DR648" s="65"/>
      <c r="DS648" s="65"/>
      <c r="DT648" s="65"/>
      <c r="DU648" s="65"/>
      <c r="DV648" s="65"/>
      <c r="DW648" s="65"/>
      <c r="DX648" s="65"/>
      <c r="DY648" s="65"/>
      <c r="DZ648" s="65"/>
      <c r="EA648" s="65"/>
      <c r="EB648" s="65"/>
      <c r="EC648" s="65"/>
      <c r="ED648" s="65"/>
      <c r="EE648" s="65"/>
      <c r="EF648" s="65"/>
      <c r="EG648" s="65"/>
      <c r="EH648" s="65"/>
      <c r="EI648" s="65"/>
      <c r="EJ648" s="65"/>
      <c r="EK648" s="65"/>
      <c r="EL648" s="65"/>
      <c r="EM648" s="65"/>
      <c r="EN648" s="65"/>
      <c r="EO648" s="65"/>
      <c r="EP648" s="65"/>
      <c r="EQ648" s="65"/>
      <c r="ER648" s="65"/>
      <c r="ES648" s="65"/>
      <c r="ET648" s="65"/>
      <c r="EU648" s="65"/>
      <c r="EV648" s="65"/>
      <c r="EW648" s="65"/>
      <c r="EX648" s="65"/>
      <c r="EY648" s="65"/>
      <c r="EZ648" s="65"/>
      <c r="FA648" s="65"/>
      <c r="FB648" s="65"/>
      <c r="FC648" s="65"/>
      <c r="FD648" s="65"/>
      <c r="FE648" s="65"/>
      <c r="FF648" s="65"/>
      <c r="FG648" s="65"/>
      <c r="FH648" s="65"/>
      <c r="FI648" s="65"/>
      <c r="FJ648" s="65"/>
      <c r="FK648" s="65"/>
      <c r="FL648" s="65"/>
      <c r="FM648" s="65"/>
      <c r="FN648" s="65"/>
      <c r="FO648" s="65"/>
      <c r="FP648" s="65"/>
      <c r="FQ648" s="65"/>
      <c r="FR648" s="65"/>
      <c r="FS648" s="65"/>
    </row>
    <row r="649">
      <c r="A649" t="s">
        <v>159</v>
      </c>
      <c r="B649" t="s">
        <v>129</v>
      </c>
      <c r="C649" t="s">
        <v>123</v>
      </c>
      <c r="D649" t="s">
        <v>99</v>
      </c>
      <c r="E649"/>
      <c r="F649" t="str">
        <f>$A649&amp;IF($C649&lt;&gt;"","|"&amp;$C649,"")&amp;IF($D649&lt;&gt;"","|"&amp;$D649,"")&amp;IF($E649&lt;&gt;"","|"&amp;$E649,"")</f>
      </c>
      <c r="G649" s="65" t="n">
        <v>1</v>
      </c>
      <c r="H649" s="65" t="str">
        <f>SUM($CJ649,$CW649)</f>
      </c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 t="n">
        <v>1</v>
      </c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5" t="str">
        <f>ROUND(SUM($CP649,$CV649),0)</f>
      </c>
      <c r="CG649" s="65" t="str">
        <f>ROUND(MAX($CP649,$CV649),0)</f>
      </c>
      <c r="CH649"/>
      <c r="CI649" s="62"/>
      <c r="CJ649" s="65" t="str">
        <f>IF(SUM($CF649)=0,"",IF(SUM($CF649)=SUM($CG649),SUM($CF649),IF(UPPER($CH649)="MAX",$CG649,IF(UPPER($CH649)="CUSTOM",MIN(MAX(ROUND($CF649+$G649*($CI649),0),$CG649),$CF649),$CF649))))</f>
      </c>
      <c r="CK649" s="65" t="str">
        <f>ROUND(SUMIFS($CW649:$FS649,$CW$14:$FS$14,"*DSD*"),0)</f>
      </c>
      <c r="CL649" s="65" t="str">
        <f>MIN_DSD</f>
      </c>
      <c r="CM649" s="65" t="str">
        <f>COUNTIFS($CW$14:$FS$14,"*DSD*",$CW649:$FS649,"&gt;0")</f>
      </c>
      <c r="CN649"/>
      <c r="CO649" s="62"/>
      <c r="CP649" s="65" t="str">
        <f>IF(SUM($CK649)=0,"",IF(OR(SUM($CK649)=SUM($CL649),AND(SUM($CK649)=ROUND(SUM($G649)*(1-SUM($I649)),0),SUM($CQ649)=0)),SUM($CK649),IF(UPPER($CN649)="MAX",$CL649,IF(UPPER($CN649)="CUSTOM",MIN(MAX(ROUND($CK649+$G649*($CO649),0),$CL649),$CK649),$CK649))))</f>
      </c>
      <c r="CQ649" s="65" t="str">
        <f>ROUND(SUMIFS($CW649:$FS649,$CW$14:$FS$14,"*TA*"),0)</f>
      </c>
      <c r="CR649" s="65" t="str">
        <f>MIN_TA</f>
      </c>
      <c r="CS649" s="65" t="str">
        <f>COUNTIFS($CW$14:$FS$14,"*TA*",$CW649:$FS649,"&gt;0")</f>
      </c>
      <c r="CT649"/>
      <c r="CU649" s="62"/>
      <c r="CV649" s="65" t="str">
        <f>IF(SUM($CQ649)=0,"",IF(OR(SUM($CQ649)=SUM($CR649),AND(SUM($CQ649)=ROUND(SUM($G649)*(1-SUM($I649)),0),SUM($CK649)=0)),SUM($CQ649),IF(UPPER($CT649)="MAX",$CR649,IF(UPPER($CT649)="CUSTOM",MIN(MAX(ROUND($CQ649+$G649*($CU649),0),$CR649),$CQ649),$CQ649))))</f>
      </c>
      <c r="CW649" s="65"/>
      <c r="CX649" s="65"/>
      <c r="CY649" s="65"/>
      <c r="CZ649" s="65"/>
      <c r="DA649" s="65"/>
      <c r="DB649" s="65"/>
      <c r="DC649" s="65"/>
      <c r="DD649" s="65"/>
      <c r="DE649" s="65"/>
      <c r="DF649" s="65"/>
      <c r="DG649" s="65"/>
      <c r="DH649" s="65"/>
      <c r="DI649" s="65"/>
      <c r="DJ649" s="65"/>
      <c r="DK649" s="65"/>
      <c r="DL649" s="65"/>
      <c r="DM649" s="65"/>
      <c r="DN649" s="65"/>
      <c r="DO649" s="65"/>
      <c r="DP649" s="65"/>
      <c r="DQ649" s="65"/>
      <c r="DR649" s="65"/>
      <c r="DS649" s="65"/>
      <c r="DT649" s="65"/>
      <c r="DU649" s="65"/>
      <c r="DV649" s="65"/>
      <c r="DW649" s="65"/>
      <c r="DX649" s="65"/>
      <c r="DY649" s="65"/>
      <c r="DZ649" s="65"/>
      <c r="EA649" s="65"/>
      <c r="EB649" s="65"/>
      <c r="EC649" s="65"/>
      <c r="ED649" s="65"/>
      <c r="EE649" s="65"/>
      <c r="EF649" s="65"/>
      <c r="EG649" s="65"/>
      <c r="EH649" s="65"/>
      <c r="EI649" s="65"/>
      <c r="EJ649" s="65"/>
      <c r="EK649" s="65"/>
      <c r="EL649" s="65"/>
      <c r="EM649" s="65"/>
      <c r="EN649" s="65"/>
      <c r="EO649" s="65"/>
      <c r="EP649" s="65"/>
      <c r="EQ649" s="65"/>
      <c r="ER649" s="65"/>
      <c r="ES649" s="65"/>
      <c r="ET649" s="65"/>
      <c r="EU649" s="65"/>
      <c r="EV649" s="65"/>
      <c r="EW649" s="65"/>
      <c r="EX649" s="65"/>
      <c r="EY649" s="65"/>
      <c r="EZ649" s="65"/>
      <c r="FA649" s="65"/>
      <c r="FB649" s="65"/>
      <c r="FC649" s="65"/>
      <c r="FD649" s="65"/>
      <c r="FE649" s="65"/>
      <c r="FF649" s="65"/>
      <c r="FG649" s="65"/>
      <c r="FH649" s="65"/>
      <c r="FI649" s="65"/>
      <c r="FJ649" s="65"/>
      <c r="FK649" s="65"/>
      <c r="FL649" s="65"/>
      <c r="FM649" s="65"/>
      <c r="FN649" s="65"/>
      <c r="FO649" s="65"/>
      <c r="FP649" s="65"/>
      <c r="FQ649" s="65"/>
      <c r="FR649" s="65"/>
      <c r="FS649" s="65"/>
    </row>
    <row r="650">
      <c r="A650" t="s">
        <v>159</v>
      </c>
      <c r="B650" t="s">
        <v>129</v>
      </c>
      <c r="C650" t="s">
        <v>123</v>
      </c>
      <c r="D650" t="s">
        <v>100</v>
      </c>
      <c r="E650"/>
      <c r="F650" t="str">
        <f>$A650&amp;IF($C650&lt;&gt;"","|"&amp;$C650,"")&amp;IF($D650&lt;&gt;"","|"&amp;$D650,"")&amp;IF($E650&lt;&gt;"","|"&amp;$E650,"")</f>
      </c>
      <c r="G650" s="65" t="n">
        <v>1</v>
      </c>
      <c r="H650" s="65" t="str">
        <f>SUM($CJ650,$CW650)</f>
      </c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 t="n">
        <v>1</v>
      </c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5" t="str">
        <f>ROUND(SUM($CP650,$CV650),0)</f>
      </c>
      <c r="CG650" s="65" t="str">
        <f>ROUND(MAX($CP650,$CV650),0)</f>
      </c>
      <c r="CH650"/>
      <c r="CI650" s="62"/>
      <c r="CJ650" s="65" t="str">
        <f>IF(SUM($CF650)=0,"",IF(SUM($CF650)=SUM($CG650),SUM($CF650),IF(UPPER($CH650)="MAX",$CG650,IF(UPPER($CH650)="CUSTOM",MIN(MAX(ROUND($CF650+$G650*($CI650),0),$CG650),$CF650),$CF650))))</f>
      </c>
      <c r="CK650" s="65" t="str">
        <f>ROUND(SUMIFS($CW650:$FS650,$CW$14:$FS$14,"*DSD*"),0)</f>
      </c>
      <c r="CL650" s="65" t="str">
        <f>MIN_DSD</f>
      </c>
      <c r="CM650" s="65" t="str">
        <f>COUNTIFS($CW$14:$FS$14,"*DSD*",$CW650:$FS650,"&gt;0")</f>
      </c>
      <c r="CN650"/>
      <c r="CO650" s="62"/>
      <c r="CP650" s="65" t="str">
        <f>IF(SUM($CK650)=0,"",IF(OR(SUM($CK650)=SUM($CL650),AND(SUM($CK650)=ROUND(SUM($G650)*(1-SUM($I650)),0),SUM($CQ650)=0)),SUM($CK650),IF(UPPER($CN650)="MAX",$CL650,IF(UPPER($CN650)="CUSTOM",MIN(MAX(ROUND($CK650+$G650*($CO650),0),$CL650),$CK650),$CK650))))</f>
      </c>
      <c r="CQ650" s="65" t="str">
        <f>ROUND(SUMIFS($CW650:$FS650,$CW$14:$FS$14,"*TA*"),0)</f>
      </c>
      <c r="CR650" s="65" t="str">
        <f>MIN_TA</f>
      </c>
      <c r="CS650" s="65" t="str">
        <f>COUNTIFS($CW$14:$FS$14,"*TA*",$CW650:$FS650,"&gt;0")</f>
      </c>
      <c r="CT650"/>
      <c r="CU650" s="62"/>
      <c r="CV650" s="65" t="str">
        <f>IF(SUM($CQ650)=0,"",IF(OR(SUM($CQ650)=SUM($CR650),AND(SUM($CQ650)=ROUND(SUM($G650)*(1-SUM($I650)),0),SUM($CK650)=0)),SUM($CQ650),IF(UPPER($CT650)="MAX",$CR650,IF(UPPER($CT650)="CUSTOM",MIN(MAX(ROUND($CQ650+$G650*($CU650),0),$CR650),$CQ650),$CQ650))))</f>
      </c>
      <c r="CW650" s="65"/>
      <c r="CX650" s="65"/>
      <c r="CY650" s="65"/>
      <c r="CZ650" s="65"/>
      <c r="DA650" s="65"/>
      <c r="DB650" s="65"/>
      <c r="DC650" s="65"/>
      <c r="DD650" s="65"/>
      <c r="DE650" s="65"/>
      <c r="DF650" s="65"/>
      <c r="DG650" s="65"/>
      <c r="DH650" s="65"/>
      <c r="DI650" s="65"/>
      <c r="DJ650" s="65"/>
      <c r="DK650" s="65"/>
      <c r="DL650" s="65"/>
      <c r="DM650" s="65"/>
      <c r="DN650" s="65"/>
      <c r="DO650" s="65"/>
      <c r="DP650" s="65"/>
      <c r="DQ650" s="65"/>
      <c r="DR650" s="65"/>
      <c r="DS650" s="65"/>
      <c r="DT650" s="65"/>
      <c r="DU650" s="65"/>
      <c r="DV650" s="65"/>
      <c r="DW650" s="65"/>
      <c r="DX650" s="65"/>
      <c r="DY650" s="65"/>
      <c r="DZ650" s="65"/>
      <c r="EA650" s="65"/>
      <c r="EB650" s="65"/>
      <c r="EC650" s="65"/>
      <c r="ED650" s="65"/>
      <c r="EE650" s="65"/>
      <c r="EF650" s="65"/>
      <c r="EG650" s="65"/>
      <c r="EH650" s="65"/>
      <c r="EI650" s="65"/>
      <c r="EJ650" s="65"/>
      <c r="EK650" s="65"/>
      <c r="EL650" s="65"/>
      <c r="EM650" s="65"/>
      <c r="EN650" s="65"/>
      <c r="EO650" s="65"/>
      <c r="EP650" s="65"/>
      <c r="EQ650" s="65"/>
      <c r="ER650" s="65"/>
      <c r="ES650" s="65"/>
      <c r="ET650" s="65"/>
      <c r="EU650" s="65"/>
      <c r="EV650" s="65"/>
      <c r="EW650" s="65"/>
      <c r="EX650" s="65"/>
      <c r="EY650" s="65"/>
      <c r="EZ650" s="65"/>
      <c r="FA650" s="65"/>
      <c r="FB650" s="65"/>
      <c r="FC650" s="65"/>
      <c r="FD650" s="65"/>
      <c r="FE650" s="65"/>
      <c r="FF650" s="65"/>
      <c r="FG650" s="65"/>
      <c r="FH650" s="65"/>
      <c r="FI650" s="65"/>
      <c r="FJ650" s="65"/>
      <c r="FK650" s="65"/>
      <c r="FL650" s="65"/>
      <c r="FM650" s="65"/>
      <c r="FN650" s="65"/>
      <c r="FO650" s="65"/>
      <c r="FP650" s="65"/>
      <c r="FQ650" s="65"/>
      <c r="FR650" s="65"/>
      <c r="FS650" s="65"/>
    </row>
    <row r="651">
      <c r="A651" t="s">
        <v>159</v>
      </c>
      <c r="B651" t="s">
        <v>130</v>
      </c>
      <c r="C651" t="s">
        <v>114</v>
      </c>
      <c r="D651" t="s">
        <v>99</v>
      </c>
      <c r="E651"/>
      <c r="F651" t="str">
        <f>$A651&amp;IF($C651&lt;&gt;"","|"&amp;$C651,"")&amp;IF($D651&lt;&gt;"","|"&amp;$D651,"")&amp;IF($E651&lt;&gt;"","|"&amp;$E651,"")</f>
      </c>
      <c r="G651" s="65" t="n">
        <v>5</v>
      </c>
      <c r="H651" s="65" t="str">
        <f>SUM($CJ651,$CW651)</f>
      </c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 t="n">
        <v>0.0298895386614685</v>
      </c>
      <c r="AD651" s="62"/>
      <c r="AE651" s="62"/>
      <c r="AF651" s="62" t="n">
        <v>0.970110461338532</v>
      </c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5" t="str">
        <f>ROUND(SUM($CP651,$CV651),0)</f>
      </c>
      <c r="CG651" s="65" t="str">
        <f>ROUND(MAX($CP651,$CV651),0)</f>
      </c>
      <c r="CH651" t="s">
        <v>54</v>
      </c>
      <c r="CI651" s="62"/>
      <c r="CJ651" s="65" t="str">
        <f>IF(SUM($CF651)=0,"",IF(SUM($CF651)=SUM($CG651),SUM($CF651),IF(UPPER($CH651)="MAX",$CG651,IF(UPPER($CH651)="CUSTOM",MIN(MAX(ROUND($CF651+$G651*($CI651),0),$CG651),$CF651),$CF651))))</f>
      </c>
      <c r="CK651" s="65" t="str">
        <f>ROUND(SUMIFS($CW651:$FS651,$CW$14:$FS$14,"*DSD*"),0)</f>
      </c>
      <c r="CL651" s="65" t="str">
        <f>MIN_DSD</f>
      </c>
      <c r="CM651" s="65" t="str">
        <f>COUNTIFS($CW$14:$FS$14,"*DSD*",$CW651:$FS651,"&gt;0")</f>
      </c>
      <c r="CN651"/>
      <c r="CO651" s="62"/>
      <c r="CP651" s="65" t="str">
        <f>IF(SUM($CK651)=0,"",IF(OR(SUM($CK651)=SUM($CL651),AND(SUM($CK651)=ROUND(SUM($G651)*(1-SUM($I651)),0),SUM($CQ651)=0)),SUM($CK651),IF(UPPER($CN651)="MAX",$CL651,IF(UPPER($CN651)="CUSTOM",MIN(MAX(ROUND($CK651+$G651*($CO651),0),$CL651),$CK651),$CK651))))</f>
      </c>
      <c r="CQ651" s="65" t="str">
        <f>ROUND(SUMIFS($CW651:$FS651,$CW$14:$FS$14,"*TA*"),0)</f>
      </c>
      <c r="CR651" s="65" t="str">
        <f>MIN_TA</f>
      </c>
      <c r="CS651" s="65" t="str">
        <f>COUNTIFS($CW$14:$FS$14,"*TA*",$CW651:$FS651,"&gt;0")</f>
      </c>
      <c r="CT651"/>
      <c r="CU651" s="62"/>
      <c r="CV651" s="65" t="str">
        <f>IF(SUM($CQ651)=0,"",IF(OR(SUM($CQ651)=SUM($CR651),AND(SUM($CQ651)=ROUND(SUM($G651)*(1-SUM($I651)),0),SUM($CK651)=0)),SUM($CQ651),IF(UPPER($CT651)="MAX",$CR651,IF(UPPER($CT651)="CUSTOM",MIN(MAX(ROUND($CQ651+$G651*($CU651),0),$CR651),$CQ651),$CQ651))))</f>
      </c>
      <c r="CW651" s="65"/>
      <c r="CX651" s="65"/>
      <c r="CY651" s="65"/>
      <c r="CZ651" s="65"/>
      <c r="DA651" s="65"/>
      <c r="DB651" s="65"/>
      <c r="DC651" s="65"/>
      <c r="DD651" s="65"/>
      <c r="DE651" s="65"/>
      <c r="DF651" s="65"/>
      <c r="DG651" s="65"/>
      <c r="DH651" s="65"/>
      <c r="DI651" s="65"/>
      <c r="DJ651" s="65"/>
      <c r="DK651" s="65"/>
      <c r="DL651" s="65"/>
      <c r="DM651" s="65"/>
      <c r="DN651" s="65"/>
      <c r="DO651" s="65"/>
      <c r="DP651" s="65"/>
      <c r="DQ651" s="65"/>
      <c r="DR651" s="65"/>
      <c r="DS651" s="65"/>
      <c r="DT651" s="65"/>
      <c r="DU651" s="65"/>
      <c r="DV651" s="65"/>
      <c r="DW651" s="65"/>
      <c r="DX651" s="65"/>
      <c r="DY651" s="65"/>
      <c r="DZ651" s="65"/>
      <c r="EA651" s="65"/>
      <c r="EB651" s="65"/>
      <c r="EC651" s="65"/>
      <c r="ED651" s="65"/>
      <c r="EE651" s="65"/>
      <c r="EF651" s="65"/>
      <c r="EG651" s="65"/>
      <c r="EH651" s="65"/>
      <c r="EI651" s="65"/>
      <c r="EJ651" s="65"/>
      <c r="EK651" s="65"/>
      <c r="EL651" s="65"/>
      <c r="EM651" s="65"/>
      <c r="EN651" s="65"/>
      <c r="EO651" s="65"/>
      <c r="EP651" s="65"/>
      <c r="EQ651" s="65"/>
      <c r="ER651" s="65"/>
      <c r="ES651" s="65"/>
      <c r="ET651" s="65"/>
      <c r="EU651" s="65"/>
      <c r="EV651" s="65"/>
      <c r="EW651" s="65"/>
      <c r="EX651" s="65"/>
      <c r="EY651" s="65"/>
      <c r="EZ651" s="65"/>
      <c r="FA651" s="65"/>
      <c r="FB651" s="65"/>
      <c r="FC651" s="65"/>
      <c r="FD651" s="65"/>
      <c r="FE651" s="65"/>
      <c r="FF651" s="65"/>
      <c r="FG651" s="65"/>
      <c r="FH651" s="65"/>
      <c r="FI651" s="65"/>
      <c r="FJ651" s="65"/>
      <c r="FK651" s="65"/>
      <c r="FL651" s="65"/>
      <c r="FM651" s="65"/>
      <c r="FN651" s="65"/>
      <c r="FO651" s="65"/>
      <c r="FP651" s="65"/>
      <c r="FQ651" s="65"/>
      <c r="FR651" s="65"/>
      <c r="FS651" s="65"/>
    </row>
    <row r="652">
      <c r="A652" t="s">
        <v>159</v>
      </c>
      <c r="B652" t="s">
        <v>130</v>
      </c>
      <c r="C652" t="s">
        <v>114</v>
      </c>
      <c r="D652" t="s">
        <v>100</v>
      </c>
      <c r="E652"/>
      <c r="F652" t="str">
        <f>$A652&amp;IF($C652&lt;&gt;"","|"&amp;$C652,"")&amp;IF($D652&lt;&gt;"","|"&amp;$D652,"")&amp;IF($E652&lt;&gt;"","|"&amp;$E652,"")</f>
      </c>
      <c r="G652" s="65" t="n">
        <v>7</v>
      </c>
      <c r="H652" s="65" t="str">
        <f>SUM($CJ652,$CW652)</f>
      </c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 t="n">
        <v>0.0299051787016776</v>
      </c>
      <c r="AD652" s="62"/>
      <c r="AE652" s="62"/>
      <c r="AF652" s="62" t="n">
        <v>0.970094821298322</v>
      </c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5" t="str">
        <f>ROUND(SUM($CP652,$CV652),0)</f>
      </c>
      <c r="CG652" s="65" t="str">
        <f>ROUND(MAX($CP652,$CV652),0)</f>
      </c>
      <c r="CH652" t="s">
        <v>54</v>
      </c>
      <c r="CI652" s="62"/>
      <c r="CJ652" s="65" t="str">
        <f>IF(SUM($CF652)=0,"",IF(SUM($CF652)=SUM($CG652),SUM($CF652),IF(UPPER($CH652)="MAX",$CG652,IF(UPPER($CH652)="CUSTOM",MIN(MAX(ROUND($CF652+$G652*($CI652),0),$CG652),$CF652),$CF652))))</f>
      </c>
      <c r="CK652" s="65" t="str">
        <f>ROUND(SUMIFS($CW652:$FS652,$CW$14:$FS$14,"*DSD*"),0)</f>
      </c>
      <c r="CL652" s="65" t="str">
        <f>MIN_DSD</f>
      </c>
      <c r="CM652" s="65" t="str">
        <f>COUNTIFS($CW$14:$FS$14,"*DSD*",$CW652:$FS652,"&gt;0")</f>
      </c>
      <c r="CN652"/>
      <c r="CO652" s="62"/>
      <c r="CP652" s="65" t="str">
        <f>IF(SUM($CK652)=0,"",IF(OR(SUM($CK652)=SUM($CL652),AND(SUM($CK652)=ROUND(SUM($G652)*(1-SUM($I652)),0),SUM($CQ652)=0)),SUM($CK652),IF(UPPER($CN652)="MAX",$CL652,IF(UPPER($CN652)="CUSTOM",MIN(MAX(ROUND($CK652+$G652*($CO652),0),$CL652),$CK652),$CK652))))</f>
      </c>
      <c r="CQ652" s="65" t="str">
        <f>ROUND(SUMIFS($CW652:$FS652,$CW$14:$FS$14,"*TA*"),0)</f>
      </c>
      <c r="CR652" s="65" t="str">
        <f>MIN_TA</f>
      </c>
      <c r="CS652" s="65" t="str">
        <f>COUNTIFS($CW$14:$FS$14,"*TA*",$CW652:$FS652,"&gt;0")</f>
      </c>
      <c r="CT652"/>
      <c r="CU652" s="62"/>
      <c r="CV652" s="65" t="str">
        <f>IF(SUM($CQ652)=0,"",IF(OR(SUM($CQ652)=SUM($CR652),AND(SUM($CQ652)=ROUND(SUM($G652)*(1-SUM($I652)),0),SUM($CK652)=0)),SUM($CQ652),IF(UPPER($CT652)="MAX",$CR652,IF(UPPER($CT652)="CUSTOM",MIN(MAX(ROUND($CQ652+$G652*($CU652),0),$CR652),$CQ652),$CQ652))))</f>
      </c>
      <c r="CW652" s="65"/>
      <c r="CX652" s="65"/>
      <c r="CY652" s="65"/>
      <c r="CZ652" s="65"/>
      <c r="DA652" s="65"/>
      <c r="DB652" s="65"/>
      <c r="DC652" s="65"/>
      <c r="DD652" s="65"/>
      <c r="DE652" s="65"/>
      <c r="DF652" s="65"/>
      <c r="DG652" s="65"/>
      <c r="DH652" s="65"/>
      <c r="DI652" s="65"/>
      <c r="DJ652" s="65"/>
      <c r="DK652" s="65"/>
      <c r="DL652" s="65"/>
      <c r="DM652" s="65"/>
      <c r="DN652" s="65"/>
      <c r="DO652" s="65"/>
      <c r="DP652" s="65"/>
      <c r="DQ652" s="65"/>
      <c r="DR652" s="65"/>
      <c r="DS652" s="65"/>
      <c r="DT652" s="65"/>
      <c r="DU652" s="65"/>
      <c r="DV652" s="65"/>
      <c r="DW652" s="65"/>
      <c r="DX652" s="65"/>
      <c r="DY652" s="65"/>
      <c r="DZ652" s="65"/>
      <c r="EA652" s="65"/>
      <c r="EB652" s="65"/>
      <c r="EC652" s="65"/>
      <c r="ED652" s="65"/>
      <c r="EE652" s="65"/>
      <c r="EF652" s="65"/>
      <c r="EG652" s="65"/>
      <c r="EH652" s="65"/>
      <c r="EI652" s="65"/>
      <c r="EJ652" s="65"/>
      <c r="EK652" s="65"/>
      <c r="EL652" s="65"/>
      <c r="EM652" s="65"/>
      <c r="EN652" s="65"/>
      <c r="EO652" s="65"/>
      <c r="EP652" s="65"/>
      <c r="EQ652" s="65"/>
      <c r="ER652" s="65"/>
      <c r="ES652" s="65"/>
      <c r="ET652" s="65"/>
      <c r="EU652" s="65"/>
      <c r="EV652" s="65"/>
      <c r="EW652" s="65"/>
      <c r="EX652" s="65"/>
      <c r="EY652" s="65"/>
      <c r="EZ652" s="65"/>
      <c r="FA652" s="65"/>
      <c r="FB652" s="65"/>
      <c r="FC652" s="65"/>
      <c r="FD652" s="65"/>
      <c r="FE652" s="65"/>
      <c r="FF652" s="65"/>
      <c r="FG652" s="65"/>
      <c r="FH652" s="65"/>
      <c r="FI652" s="65"/>
      <c r="FJ652" s="65"/>
      <c r="FK652" s="65"/>
      <c r="FL652" s="65"/>
      <c r="FM652" s="65"/>
      <c r="FN652" s="65"/>
      <c r="FO652" s="65"/>
      <c r="FP652" s="65"/>
      <c r="FQ652" s="65"/>
      <c r="FR652" s="65"/>
      <c r="FS652" s="65"/>
    </row>
    <row r="653">
      <c r="A653" t="s">
        <v>159</v>
      </c>
      <c r="B653" t="s">
        <v>131</v>
      </c>
      <c r="C653" t="s">
        <v>114</v>
      </c>
      <c r="D653" t="s">
        <v>99</v>
      </c>
      <c r="E653"/>
      <c r="F653" t="str">
        <f>$A653&amp;IF($C653&lt;&gt;"","|"&amp;$C653,"")&amp;IF($D653&lt;&gt;"","|"&amp;$D653,"")&amp;IF($E653&lt;&gt;"","|"&amp;$E653,"")</f>
      </c>
      <c r="G653" s="65" t="n">
        <v>2</v>
      </c>
      <c r="H653" s="65" t="str">
        <f>SUM($CJ653,$CW653)</f>
      </c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 t="n">
        <v>0.0476190476190476</v>
      </c>
      <c r="AD653" s="62"/>
      <c r="AE653" s="62"/>
      <c r="AF653" s="62" t="n">
        <v>0.952380952380952</v>
      </c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5" t="str">
        <f>ROUND(SUM($CP653,$CV653),0)</f>
      </c>
      <c r="CG653" s="65" t="str">
        <f>ROUND(MAX($CP653,$CV653),0)</f>
      </c>
      <c r="CH653" t="s">
        <v>54</v>
      </c>
      <c r="CI653" s="62"/>
      <c r="CJ653" s="65" t="str">
        <f>IF(SUM($CF653)=0,"",IF(SUM($CF653)=SUM($CG653),SUM($CF653),IF(UPPER($CH653)="MAX",$CG653,IF(UPPER($CH653)="CUSTOM",MIN(MAX(ROUND($CF653+$G653*($CI653),0),$CG653),$CF653),$CF653))))</f>
      </c>
      <c r="CK653" s="65" t="str">
        <f>ROUND(SUMIFS($CW653:$FS653,$CW$14:$FS$14,"*DSD*"),0)</f>
      </c>
      <c r="CL653" s="65" t="str">
        <f>MIN_DSD</f>
      </c>
      <c r="CM653" s="65" t="str">
        <f>COUNTIFS($CW$14:$FS$14,"*DSD*",$CW653:$FS653,"&gt;0")</f>
      </c>
      <c r="CN653"/>
      <c r="CO653" s="62"/>
      <c r="CP653" s="65" t="str">
        <f>IF(SUM($CK653)=0,"",IF(OR(SUM($CK653)=SUM($CL653),AND(SUM($CK653)=ROUND(SUM($G653)*(1-SUM($I653)),0),SUM($CQ653)=0)),SUM($CK653),IF(UPPER($CN653)="MAX",$CL653,IF(UPPER($CN653)="CUSTOM",MIN(MAX(ROUND($CK653+$G653*($CO653),0),$CL653),$CK653),$CK653))))</f>
      </c>
      <c r="CQ653" s="65" t="str">
        <f>ROUND(SUMIFS($CW653:$FS653,$CW$14:$FS$14,"*TA*"),0)</f>
      </c>
      <c r="CR653" s="65" t="str">
        <f>MIN_TA</f>
      </c>
      <c r="CS653" s="65" t="str">
        <f>COUNTIFS($CW$14:$FS$14,"*TA*",$CW653:$FS653,"&gt;0")</f>
      </c>
      <c r="CT653"/>
      <c r="CU653" s="62"/>
      <c r="CV653" s="65" t="str">
        <f>IF(SUM($CQ653)=0,"",IF(OR(SUM($CQ653)=SUM($CR653),AND(SUM($CQ653)=ROUND(SUM($G653)*(1-SUM($I653)),0),SUM($CK653)=0)),SUM($CQ653),IF(UPPER($CT653)="MAX",$CR653,IF(UPPER($CT653)="CUSTOM",MIN(MAX(ROUND($CQ653+$G653*($CU653),0),$CR653),$CQ653),$CQ653))))</f>
      </c>
      <c r="CW653" s="65"/>
      <c r="CX653" s="65"/>
      <c r="CY653" s="65"/>
      <c r="CZ653" s="65"/>
      <c r="DA653" s="65"/>
      <c r="DB653" s="65"/>
      <c r="DC653" s="65"/>
      <c r="DD653" s="65"/>
      <c r="DE653" s="65"/>
      <c r="DF653" s="65"/>
      <c r="DG653" s="65"/>
      <c r="DH653" s="65"/>
      <c r="DI653" s="65"/>
      <c r="DJ653" s="65"/>
      <c r="DK653" s="65"/>
      <c r="DL653" s="65"/>
      <c r="DM653" s="65"/>
      <c r="DN653" s="65"/>
      <c r="DO653" s="65"/>
      <c r="DP653" s="65"/>
      <c r="DQ653" s="65"/>
      <c r="DR653" s="65"/>
      <c r="DS653" s="65"/>
      <c r="DT653" s="65"/>
      <c r="DU653" s="65"/>
      <c r="DV653" s="65"/>
      <c r="DW653" s="65"/>
      <c r="DX653" s="65"/>
      <c r="DY653" s="65"/>
      <c r="DZ653" s="65"/>
      <c r="EA653" s="65"/>
      <c r="EB653" s="65"/>
      <c r="EC653" s="65"/>
      <c r="ED653" s="65"/>
      <c r="EE653" s="65"/>
      <c r="EF653" s="65"/>
      <c r="EG653" s="65"/>
      <c r="EH653" s="65"/>
      <c r="EI653" s="65"/>
      <c r="EJ653" s="65"/>
      <c r="EK653" s="65"/>
      <c r="EL653" s="65"/>
      <c r="EM653" s="65"/>
      <c r="EN653" s="65"/>
      <c r="EO653" s="65"/>
      <c r="EP653" s="65"/>
      <c r="EQ653" s="65"/>
      <c r="ER653" s="65"/>
      <c r="ES653" s="65"/>
      <c r="ET653" s="65"/>
      <c r="EU653" s="65"/>
      <c r="EV653" s="65"/>
      <c r="EW653" s="65"/>
      <c r="EX653" s="65"/>
      <c r="EY653" s="65"/>
      <c r="EZ653" s="65"/>
      <c r="FA653" s="65"/>
      <c r="FB653" s="65"/>
      <c r="FC653" s="65"/>
      <c r="FD653" s="65"/>
      <c r="FE653" s="65"/>
      <c r="FF653" s="65"/>
      <c r="FG653" s="65"/>
      <c r="FH653" s="65"/>
      <c r="FI653" s="65"/>
      <c r="FJ653" s="65"/>
      <c r="FK653" s="65"/>
      <c r="FL653" s="65"/>
      <c r="FM653" s="65"/>
      <c r="FN653" s="65"/>
      <c r="FO653" s="65"/>
      <c r="FP653" s="65"/>
      <c r="FQ653" s="65"/>
      <c r="FR653" s="65"/>
      <c r="FS653" s="65"/>
    </row>
    <row r="654">
      <c r="A654" t="s">
        <v>159</v>
      </c>
      <c r="B654" t="s">
        <v>131</v>
      </c>
      <c r="C654" t="s">
        <v>114</v>
      </c>
      <c r="D654" t="s">
        <v>100</v>
      </c>
      <c r="E654"/>
      <c r="F654" t="str">
        <f>$A654&amp;IF($C654&lt;&gt;"","|"&amp;$C654,"")&amp;IF($D654&lt;&gt;"","|"&amp;$D654,"")&amp;IF($E654&lt;&gt;"","|"&amp;$E654,"")</f>
      </c>
      <c r="G654" s="65" t="n">
        <v>2</v>
      </c>
      <c r="H654" s="65" t="str">
        <f>SUM($CJ654,$CW654)</f>
      </c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 t="n">
        <v>0.0277777777777778</v>
      </c>
      <c r="AD654" s="62"/>
      <c r="AE654" s="62"/>
      <c r="AF654" s="62" t="n">
        <v>0.972222222222222</v>
      </c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5" t="str">
        <f>ROUND(SUM($CP654,$CV654),0)</f>
      </c>
      <c r="CG654" s="65" t="str">
        <f>ROUND(MAX($CP654,$CV654),0)</f>
      </c>
      <c r="CH654" t="s">
        <v>54</v>
      </c>
      <c r="CI654" s="62"/>
      <c r="CJ654" s="65" t="str">
        <f>IF(SUM($CF654)=0,"",IF(SUM($CF654)=SUM($CG654),SUM($CF654),IF(UPPER($CH654)="MAX",$CG654,IF(UPPER($CH654)="CUSTOM",MIN(MAX(ROUND($CF654+$G654*($CI654),0),$CG654),$CF654),$CF654))))</f>
      </c>
      <c r="CK654" s="65" t="str">
        <f>ROUND(SUMIFS($CW654:$FS654,$CW$14:$FS$14,"*DSD*"),0)</f>
      </c>
      <c r="CL654" s="65" t="str">
        <f>MIN_DSD</f>
      </c>
      <c r="CM654" s="65" t="str">
        <f>COUNTIFS($CW$14:$FS$14,"*DSD*",$CW654:$FS654,"&gt;0")</f>
      </c>
      <c r="CN654"/>
      <c r="CO654" s="62"/>
      <c r="CP654" s="65" t="str">
        <f>IF(SUM($CK654)=0,"",IF(OR(SUM($CK654)=SUM($CL654),AND(SUM($CK654)=ROUND(SUM($G654)*(1-SUM($I654)),0),SUM($CQ654)=0)),SUM($CK654),IF(UPPER($CN654)="MAX",$CL654,IF(UPPER($CN654)="CUSTOM",MIN(MAX(ROUND($CK654+$G654*($CO654),0),$CL654),$CK654),$CK654))))</f>
      </c>
      <c r="CQ654" s="65" t="str">
        <f>ROUND(SUMIFS($CW654:$FS654,$CW$14:$FS$14,"*TA*"),0)</f>
      </c>
      <c r="CR654" s="65" t="str">
        <f>MIN_TA</f>
      </c>
      <c r="CS654" s="65" t="str">
        <f>COUNTIFS($CW$14:$FS$14,"*TA*",$CW654:$FS654,"&gt;0")</f>
      </c>
      <c r="CT654"/>
      <c r="CU654" s="62"/>
      <c r="CV654" s="65" t="str">
        <f>IF(SUM($CQ654)=0,"",IF(OR(SUM($CQ654)=SUM($CR654),AND(SUM($CQ654)=ROUND(SUM($G654)*(1-SUM($I654)),0),SUM($CK654)=0)),SUM($CQ654),IF(UPPER($CT654)="MAX",$CR654,IF(UPPER($CT654)="CUSTOM",MIN(MAX(ROUND($CQ654+$G654*($CU654),0),$CR654),$CQ654),$CQ654))))</f>
      </c>
      <c r="CW654" s="65"/>
      <c r="CX654" s="65"/>
      <c r="CY654" s="65"/>
      <c r="CZ654" s="65"/>
      <c r="DA654" s="65"/>
      <c r="DB654" s="65"/>
      <c r="DC654" s="65"/>
      <c r="DD654" s="65"/>
      <c r="DE654" s="65"/>
      <c r="DF654" s="65"/>
      <c r="DG654" s="65"/>
      <c r="DH654" s="65"/>
      <c r="DI654" s="65"/>
      <c r="DJ654" s="65"/>
      <c r="DK654" s="65"/>
      <c r="DL654" s="65"/>
      <c r="DM654" s="65"/>
      <c r="DN654" s="65"/>
      <c r="DO654" s="65"/>
      <c r="DP654" s="65"/>
      <c r="DQ654" s="65"/>
      <c r="DR654" s="65"/>
      <c r="DS654" s="65"/>
      <c r="DT654" s="65"/>
      <c r="DU654" s="65"/>
      <c r="DV654" s="65"/>
      <c r="DW654" s="65"/>
      <c r="DX654" s="65"/>
      <c r="DY654" s="65"/>
      <c r="DZ654" s="65"/>
      <c r="EA654" s="65"/>
      <c r="EB654" s="65"/>
      <c r="EC654" s="65"/>
      <c r="ED654" s="65"/>
      <c r="EE654" s="65"/>
      <c r="EF654" s="65"/>
      <c r="EG654" s="65"/>
      <c r="EH654" s="65"/>
      <c r="EI654" s="65"/>
      <c r="EJ654" s="65"/>
      <c r="EK654" s="65"/>
      <c r="EL654" s="65"/>
      <c r="EM654" s="65"/>
      <c r="EN654" s="65"/>
      <c r="EO654" s="65"/>
      <c r="EP654" s="65"/>
      <c r="EQ654" s="65"/>
      <c r="ER654" s="65"/>
      <c r="ES654" s="65"/>
      <c r="ET654" s="65"/>
      <c r="EU654" s="65"/>
      <c r="EV654" s="65"/>
      <c r="EW654" s="65"/>
      <c r="EX654" s="65"/>
      <c r="EY654" s="65"/>
      <c r="EZ654" s="65"/>
      <c r="FA654" s="65"/>
      <c r="FB654" s="65"/>
      <c r="FC654" s="65"/>
      <c r="FD654" s="65"/>
      <c r="FE654" s="65"/>
      <c r="FF654" s="65"/>
      <c r="FG654" s="65"/>
      <c r="FH654" s="65"/>
      <c r="FI654" s="65"/>
      <c r="FJ654" s="65"/>
      <c r="FK654" s="65"/>
      <c r="FL654" s="65"/>
      <c r="FM654" s="65"/>
      <c r="FN654" s="65"/>
      <c r="FO654" s="65"/>
      <c r="FP654" s="65"/>
      <c r="FQ654" s="65"/>
      <c r="FR654" s="65"/>
      <c r="FS654" s="65"/>
    </row>
    <row r="655">
      <c r="A655" t="s">
        <v>160</v>
      </c>
      <c r="B655" t="s">
        <v>95</v>
      </c>
      <c r="C655"/>
      <c r="D655"/>
      <c r="E655" t="s">
        <v>96</v>
      </c>
      <c r="F655" t="str">
        <f>$A655&amp;IF($C655&lt;&gt;"","|"&amp;$C655,"")&amp;IF($D655&lt;&gt;"","|"&amp;$D655,"")&amp;IF($E655&lt;&gt;"","|"&amp;$E655,"")</f>
      </c>
      <c r="G655" s="65" t="n">
        <v>1</v>
      </c>
      <c r="H655" s="65" t="str">
        <f>SUM($CJ655,$CW655)</f>
      </c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5" t="str">
        <f>ROUND(SUM($CP655,$CV655),0)</f>
      </c>
      <c r="CG655" s="65" t="str">
        <f>ROUND(MAX($CP655,$CV655),0)</f>
      </c>
      <c r="CH655"/>
      <c r="CI655" s="62"/>
      <c r="CJ655" s="65" t="str">
        <f>IF(SUM($CF655)=0,"",IF(SUM($CF655)=SUM($CG655),SUM($CF655),IF(UPPER($CH655)="MAX",$CG655,IF(UPPER($CH655)="CUSTOM",MIN(MAX(ROUND($CF655+$G655*($CI655),0),$CG655),$CF655),$CF655))))</f>
      </c>
      <c r="CK655" s="65" t="str">
        <f>ROUND(SUMIFS($CW655:$FS655,$CW$14:$FS$14,"*DSD*"),0)</f>
      </c>
      <c r="CL655" s="65" t="str">
        <f>MIN_DSD</f>
      </c>
      <c r="CM655" s="65" t="str">
        <f>COUNTIFS($CW$14:$FS$14,"*DSD*",$CW655:$FS655,"&gt;0")</f>
      </c>
      <c r="CN655"/>
      <c r="CO655" s="62"/>
      <c r="CP655" s="65" t="str">
        <f>IF(SUM($CK655)=0,"",IF(OR(SUM($CK655)=SUM($CL655),AND(SUM($CK655)=ROUND(SUM($G655)*(1-SUM($I655)),0),SUM($CQ655)=0)),SUM($CK655),IF(UPPER($CN655)="MAX",$CL655,IF(UPPER($CN655)="CUSTOM",MIN(MAX(ROUND($CK655+$G655*($CO655),0),$CL655),$CK655),$CK655))))</f>
      </c>
      <c r="CQ655" s="65" t="str">
        <f>ROUND(SUMIFS($CW655:$FS655,$CW$14:$FS$14,"*TA*"),0)</f>
      </c>
      <c r="CR655" s="65" t="str">
        <f>MIN_TA</f>
      </c>
      <c r="CS655" s="65" t="str">
        <f>COUNTIFS($CW$14:$FS$14,"*TA*",$CW655:$FS655,"&gt;0")</f>
      </c>
      <c r="CT655"/>
      <c r="CU655" s="62"/>
      <c r="CV655" s="65" t="str">
        <f>IF(SUM($CQ655)=0,"",IF(OR(SUM($CQ655)=SUM($CR655),AND(SUM($CQ655)=ROUND(SUM($G655)*(1-SUM($I655)),0),SUM($CK655)=0)),SUM($CQ655),IF(UPPER($CT655)="MAX",$CR655,IF(UPPER($CT655)="CUSTOM",MIN(MAX(ROUND($CQ655+$G655*($CU655),0),$CR655),$CQ655),$CQ655))))</f>
      </c>
      <c r="CW655" s="65"/>
      <c r="CX655" s="65"/>
      <c r="CY655" s="65"/>
      <c r="CZ655" s="65"/>
      <c r="DA655" s="65"/>
      <c r="DB655" s="65"/>
      <c r="DC655" s="65"/>
      <c r="DD655" s="65"/>
      <c r="DE655" s="65"/>
      <c r="DF655" s="65"/>
      <c r="DG655" s="65"/>
      <c r="DH655" s="65"/>
      <c r="DI655" s="65"/>
      <c r="DJ655" s="65"/>
      <c r="DK655" s="65"/>
      <c r="DL655" s="65"/>
      <c r="DM655" s="65"/>
      <c r="DN655" s="65"/>
      <c r="DO655" s="65"/>
      <c r="DP655" s="65"/>
      <c r="DQ655" s="65"/>
      <c r="DR655" s="65"/>
      <c r="DS655" s="65"/>
      <c r="DT655" s="65"/>
      <c r="DU655" s="65"/>
      <c r="DV655" s="65"/>
      <c r="DW655" s="65"/>
      <c r="DX655" s="65"/>
      <c r="DY655" s="65"/>
      <c r="DZ655" s="65"/>
      <c r="EA655" s="65"/>
      <c r="EB655" s="65"/>
      <c r="EC655" s="65"/>
      <c r="ED655" s="65"/>
      <c r="EE655" s="65"/>
      <c r="EF655" s="65"/>
      <c r="EG655" s="65"/>
      <c r="EH655" s="65"/>
      <c r="EI655" s="65"/>
      <c r="EJ655" s="65"/>
      <c r="EK655" s="65"/>
      <c r="EL655" s="65"/>
      <c r="EM655" s="65"/>
      <c r="EN655" s="65"/>
      <c r="EO655" s="65"/>
      <c r="EP655" s="65"/>
      <c r="EQ655" s="65"/>
      <c r="ER655" s="65"/>
      <c r="ES655" s="65"/>
      <c r="ET655" s="65"/>
      <c r="EU655" s="65"/>
      <c r="EV655" s="65"/>
      <c r="EW655" s="65"/>
      <c r="EX655" s="65"/>
      <c r="EY655" s="65"/>
      <c r="EZ655" s="65"/>
      <c r="FA655" s="65"/>
      <c r="FB655" s="65"/>
      <c r="FC655" s="65"/>
      <c r="FD655" s="65"/>
      <c r="FE655" s="65"/>
      <c r="FF655" s="65"/>
      <c r="FG655" s="65"/>
      <c r="FH655" s="65"/>
      <c r="FI655" s="65"/>
      <c r="FJ655" s="65"/>
      <c r="FK655" s="65"/>
      <c r="FL655" s="65"/>
      <c r="FM655" s="65"/>
      <c r="FN655" s="65"/>
      <c r="FO655" s="65"/>
      <c r="FP655" s="65"/>
      <c r="FQ655" s="65"/>
      <c r="FR655" s="65"/>
      <c r="FS655" s="65"/>
    </row>
    <row r="656">
      <c r="A656" t="s">
        <v>160</v>
      </c>
      <c r="B656" t="s">
        <v>97</v>
      </c>
      <c r="C656" t="s">
        <v>98</v>
      </c>
      <c r="D656" t="s">
        <v>99</v>
      </c>
      <c r="E656"/>
      <c r="F656" t="str">
        <f>$A656&amp;IF($C656&lt;&gt;"","|"&amp;$C656,"")&amp;IF($D656&lt;&gt;"","|"&amp;$D656,"")&amp;IF($E656&lt;&gt;"","|"&amp;$E656,"")</f>
      </c>
      <c r="G656" s="65" t="n">
        <v>6</v>
      </c>
      <c r="H656" s="65" t="str">
        <f>SUM($CJ656,$CW656)</f>
      </c>
      <c r="I656" s="62"/>
      <c r="J656" s="62"/>
      <c r="K656" s="62"/>
      <c r="L656" s="62"/>
      <c r="M656" s="62"/>
      <c r="N656" s="62"/>
      <c r="O656" s="62"/>
      <c r="P656" s="62" t="n">
        <v>0.454545454545455</v>
      </c>
      <c r="Q656" s="62" t="n">
        <v>0.0909090909090909</v>
      </c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 t="n">
        <v>0.0909090909090909</v>
      </c>
      <c r="AH656" s="62"/>
      <c r="AI656" s="62" t="n">
        <v>0.363636363636364</v>
      </c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5" t="str">
        <f>ROUND(SUM($CP656,$CV656),0)</f>
      </c>
      <c r="CG656" s="65" t="str">
        <f>ROUND(MAX($CP656,$CV656),0)</f>
      </c>
      <c r="CH656"/>
      <c r="CI656" s="62"/>
      <c r="CJ656" s="65" t="str">
        <f>IF(SUM($CF656)=0,"",IF(SUM($CF656)=SUM($CG656),SUM($CF656),IF(UPPER($CH656)="MAX",$CG656,IF(UPPER($CH656)="CUSTOM",MIN(MAX(ROUND($CF656+$G656*($CI656),0),$CG656),$CF656),$CF656))))</f>
      </c>
      <c r="CK656" s="65" t="str">
        <f>ROUND(SUMIFS($CW656:$FS656,$CW$14:$FS$14,"*DSD*"),0)</f>
      </c>
      <c r="CL656" s="65" t="str">
        <f>MIN_DSD</f>
      </c>
      <c r="CM656" s="65" t="str">
        <f>COUNTIFS($CW$14:$FS$14,"*DSD*",$CW656:$FS656,"&gt;0")</f>
      </c>
      <c r="CN656" t="s">
        <v>54</v>
      </c>
      <c r="CO656" s="62"/>
      <c r="CP656" s="65" t="str">
        <f>IF(SUM($CK656)=0,"",IF(OR(SUM($CK656)=SUM($CL656),AND(SUM($CK656)=ROUND(SUM($G656)*(1-SUM($I656)),0),SUM($CQ656)=0)),SUM($CK656),IF(UPPER($CN656)="MAX",$CL656,IF(UPPER($CN656)="CUSTOM",MIN(MAX(ROUND($CK656+$G656*($CO656),0),$CL656),$CK656),$CK656))))</f>
      </c>
      <c r="CQ656" s="65" t="str">
        <f>ROUND(SUMIFS($CW656:$FS656,$CW$14:$FS$14,"*TA*"),0)</f>
      </c>
      <c r="CR656" s="65" t="str">
        <f>MIN_TA</f>
      </c>
      <c r="CS656" s="65" t="str">
        <f>COUNTIFS($CW$14:$FS$14,"*TA*",$CW656:$FS656,"&gt;0")</f>
      </c>
      <c r="CT656"/>
      <c r="CU656" s="62"/>
      <c r="CV656" s="65" t="str">
        <f>IF(SUM($CQ656)=0,"",IF(OR(SUM($CQ656)=SUM($CR656),AND(SUM($CQ656)=ROUND(SUM($G656)*(1-SUM($I656)),0),SUM($CK656)=0)),SUM($CQ656),IF(UPPER($CT656)="MAX",$CR656,IF(UPPER($CT656)="CUSTOM",MIN(MAX(ROUND($CQ656+$G656*($CU656),0),$CR656),$CQ656),$CQ656))))</f>
      </c>
      <c r="CW656" s="65"/>
      <c r="CX656" s="65"/>
      <c r="CY656" s="65"/>
      <c r="CZ656" s="65"/>
      <c r="DA656" s="65"/>
      <c r="DB656" s="65"/>
      <c r="DC656" s="65"/>
      <c r="DD656" s="65"/>
      <c r="DE656" s="65"/>
      <c r="DF656" s="65"/>
      <c r="DG656" s="65"/>
      <c r="DH656" s="65"/>
      <c r="DI656" s="65"/>
      <c r="DJ656" s="65"/>
      <c r="DK656" s="65"/>
      <c r="DL656" s="65"/>
      <c r="DM656" s="65"/>
      <c r="DN656" s="65"/>
      <c r="DO656" s="65"/>
      <c r="DP656" s="65"/>
      <c r="DQ656" s="65"/>
      <c r="DR656" s="65"/>
      <c r="DS656" s="65"/>
      <c r="DT656" s="65"/>
      <c r="DU656" s="65"/>
      <c r="DV656" s="65"/>
      <c r="DW656" s="65"/>
      <c r="DX656" s="65"/>
      <c r="DY656" s="65"/>
      <c r="DZ656" s="65"/>
      <c r="EA656" s="65"/>
      <c r="EB656" s="65"/>
      <c r="EC656" s="65"/>
      <c r="ED656" s="65"/>
      <c r="EE656" s="65"/>
      <c r="EF656" s="65"/>
      <c r="EG656" s="65"/>
      <c r="EH656" s="65"/>
      <c r="EI656" s="65"/>
      <c r="EJ656" s="65"/>
      <c r="EK656" s="65"/>
      <c r="EL656" s="65"/>
      <c r="EM656" s="65"/>
      <c r="EN656" s="65"/>
      <c r="EO656" s="65"/>
      <c r="EP656" s="65"/>
      <c r="EQ656" s="65"/>
      <c r="ER656" s="65"/>
      <c r="ES656" s="65"/>
      <c r="ET656" s="65"/>
      <c r="EU656" s="65"/>
      <c r="EV656" s="65"/>
      <c r="EW656" s="65"/>
      <c r="EX656" s="65"/>
      <c r="EY656" s="65"/>
      <c r="EZ656" s="65"/>
      <c r="FA656" s="65"/>
      <c r="FB656" s="65"/>
      <c r="FC656" s="65"/>
      <c r="FD656" s="65"/>
      <c r="FE656" s="65"/>
      <c r="FF656" s="65"/>
      <c r="FG656" s="65"/>
      <c r="FH656" s="65"/>
      <c r="FI656" s="65"/>
      <c r="FJ656" s="65"/>
      <c r="FK656" s="65"/>
      <c r="FL656" s="65"/>
      <c r="FM656" s="65"/>
      <c r="FN656" s="65"/>
      <c r="FO656" s="65"/>
      <c r="FP656" s="65"/>
      <c r="FQ656" s="65"/>
      <c r="FR656" s="65"/>
      <c r="FS656" s="65"/>
    </row>
    <row r="657">
      <c r="A657" t="s">
        <v>160</v>
      </c>
      <c r="B657" t="s">
        <v>97</v>
      </c>
      <c r="C657" t="s">
        <v>98</v>
      </c>
      <c r="D657" t="s">
        <v>100</v>
      </c>
      <c r="E657"/>
      <c r="F657" t="str">
        <f>$A657&amp;IF($C657&lt;&gt;"","|"&amp;$C657,"")&amp;IF($D657&lt;&gt;"","|"&amp;$D657,"")&amp;IF($E657&lt;&gt;"","|"&amp;$E657,"")</f>
      </c>
      <c r="G657" s="65" t="n">
        <v>58</v>
      </c>
      <c r="H657" s="65" t="str">
        <f>SUM($CJ657,$CW657)</f>
      </c>
      <c r="I657" s="62"/>
      <c r="J657" s="62"/>
      <c r="K657" s="62"/>
      <c r="L657" s="62"/>
      <c r="M657" s="62"/>
      <c r="N657" s="62"/>
      <c r="O657" s="62"/>
      <c r="P657" s="62" t="n">
        <v>0.391566265060241</v>
      </c>
      <c r="Q657" s="62" t="n">
        <v>0.13855421686747</v>
      </c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 t="n">
        <v>0.210843373493976</v>
      </c>
      <c r="AH657" s="62"/>
      <c r="AI657" s="62" t="n">
        <v>0.259036144578313</v>
      </c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5" t="str">
        <f>ROUND(SUM($CP657,$CV657),0)</f>
      </c>
      <c r="CG657" s="65" t="str">
        <f>ROUND(MAX($CP657,$CV657),0)</f>
      </c>
      <c r="CH657"/>
      <c r="CI657" s="62"/>
      <c r="CJ657" s="65" t="str">
        <f>IF(SUM($CF657)=0,"",IF(SUM($CF657)=SUM($CG657),SUM($CF657),IF(UPPER($CH657)="MAX",$CG657,IF(UPPER($CH657)="CUSTOM",MIN(MAX(ROUND($CF657+$G657*($CI657),0),$CG657),$CF657),$CF657))))</f>
      </c>
      <c r="CK657" s="65" t="str">
        <f>ROUND(SUMIFS($CW657:$FS657,$CW$14:$FS$14,"*DSD*"),0)</f>
      </c>
      <c r="CL657" s="65" t="str">
        <f>MIN_DSD</f>
      </c>
      <c r="CM657" s="65" t="str">
        <f>COUNTIFS($CW$14:$FS$14,"*DSD*",$CW657:$FS657,"&gt;0")</f>
      </c>
      <c r="CN657" t="s">
        <v>54</v>
      </c>
      <c r="CO657" s="62"/>
      <c r="CP657" s="65" t="str">
        <f>IF(SUM($CK657)=0,"",IF(OR(SUM($CK657)=SUM($CL657),AND(SUM($CK657)=ROUND(SUM($G657)*(1-SUM($I657)),0),SUM($CQ657)=0)),SUM($CK657),IF(UPPER($CN657)="MAX",$CL657,IF(UPPER($CN657)="CUSTOM",MIN(MAX(ROUND($CK657+$G657*($CO657),0),$CL657),$CK657),$CK657))))</f>
      </c>
      <c r="CQ657" s="65" t="str">
        <f>ROUND(SUMIFS($CW657:$FS657,$CW$14:$FS$14,"*TA*"),0)</f>
      </c>
      <c r="CR657" s="65" t="str">
        <f>MIN_TA</f>
      </c>
      <c r="CS657" s="65" t="str">
        <f>COUNTIFS($CW$14:$FS$14,"*TA*",$CW657:$FS657,"&gt;0")</f>
      </c>
      <c r="CT657"/>
      <c r="CU657" s="62"/>
      <c r="CV657" s="65" t="str">
        <f>IF(SUM($CQ657)=0,"",IF(OR(SUM($CQ657)=SUM($CR657),AND(SUM($CQ657)=ROUND(SUM($G657)*(1-SUM($I657)),0),SUM($CK657)=0)),SUM($CQ657),IF(UPPER($CT657)="MAX",$CR657,IF(UPPER($CT657)="CUSTOM",MIN(MAX(ROUND($CQ657+$G657*($CU657),0),$CR657),$CQ657),$CQ657))))</f>
      </c>
      <c r="CW657" s="65"/>
      <c r="CX657" s="65"/>
      <c r="CY657" s="65"/>
      <c r="CZ657" s="65"/>
      <c r="DA657" s="65"/>
      <c r="DB657" s="65"/>
      <c r="DC657" s="65"/>
      <c r="DD657" s="65"/>
      <c r="DE657" s="65"/>
      <c r="DF657" s="65"/>
      <c r="DG657" s="65"/>
      <c r="DH657" s="65"/>
      <c r="DI657" s="65"/>
      <c r="DJ657" s="65"/>
      <c r="DK657" s="65"/>
      <c r="DL657" s="65"/>
      <c r="DM657" s="65"/>
      <c r="DN657" s="65"/>
      <c r="DO657" s="65"/>
      <c r="DP657" s="65"/>
      <c r="DQ657" s="65"/>
      <c r="DR657" s="65"/>
      <c r="DS657" s="65"/>
      <c r="DT657" s="65"/>
      <c r="DU657" s="65"/>
      <c r="DV657" s="65"/>
      <c r="DW657" s="65"/>
      <c r="DX657" s="65"/>
      <c r="DY657" s="65"/>
      <c r="DZ657" s="65"/>
      <c r="EA657" s="65"/>
      <c r="EB657" s="65"/>
      <c r="EC657" s="65"/>
      <c r="ED657" s="65"/>
      <c r="EE657" s="65"/>
      <c r="EF657" s="65"/>
      <c r="EG657" s="65"/>
      <c r="EH657" s="65"/>
      <c r="EI657" s="65"/>
      <c r="EJ657" s="65"/>
      <c r="EK657" s="65"/>
      <c r="EL657" s="65"/>
      <c r="EM657" s="65"/>
      <c r="EN657" s="65"/>
      <c r="EO657" s="65"/>
      <c r="EP657" s="65"/>
      <c r="EQ657" s="65"/>
      <c r="ER657" s="65"/>
      <c r="ES657" s="65"/>
      <c r="ET657" s="65"/>
      <c r="EU657" s="65"/>
      <c r="EV657" s="65"/>
      <c r="EW657" s="65"/>
      <c r="EX657" s="65"/>
      <c r="EY657" s="65"/>
      <c r="EZ657" s="65"/>
      <c r="FA657" s="65"/>
      <c r="FB657" s="65"/>
      <c r="FC657" s="65"/>
      <c r="FD657" s="65"/>
      <c r="FE657" s="65"/>
      <c r="FF657" s="65"/>
      <c r="FG657" s="65"/>
      <c r="FH657" s="65"/>
      <c r="FI657" s="65"/>
      <c r="FJ657" s="65"/>
      <c r="FK657" s="65"/>
      <c r="FL657" s="65"/>
      <c r="FM657" s="65"/>
      <c r="FN657" s="65"/>
      <c r="FO657" s="65"/>
      <c r="FP657" s="65"/>
      <c r="FQ657" s="65"/>
      <c r="FR657" s="65"/>
      <c r="FS657" s="65"/>
    </row>
    <row r="658">
      <c r="A658" t="s">
        <v>160</v>
      </c>
      <c r="B658" t="s">
        <v>101</v>
      </c>
      <c r="C658"/>
      <c r="D658"/>
      <c r="E658" t="s">
        <v>96</v>
      </c>
      <c r="F658" t="str">
        <f>$A658&amp;IF($C658&lt;&gt;"","|"&amp;$C658,"")&amp;IF($D658&lt;&gt;"","|"&amp;$D658,"")&amp;IF($E658&lt;&gt;"","|"&amp;$E658,"")</f>
      </c>
      <c r="G658" s="65" t="n">
        <v>1</v>
      </c>
      <c r="H658" s="65" t="str">
        <f>SUM($CJ658,$CW658)</f>
      </c>
      <c r="I658" s="62"/>
      <c r="J658" s="62"/>
      <c r="K658" s="62"/>
      <c r="L658" s="62"/>
      <c r="M658" s="62"/>
      <c r="N658" s="62"/>
      <c r="O658" s="62"/>
      <c r="P658" s="62" t="n">
        <v>0.601941747572815</v>
      </c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 t="n">
        <v>0.398058252427184</v>
      </c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5" t="str">
        <f>ROUND(SUM($CP658,$CV658),0)</f>
      </c>
      <c r="CG658" s="65" t="str">
        <f>ROUND(MAX($CP658,$CV658),0)</f>
      </c>
      <c r="CH658"/>
      <c r="CI658" s="62"/>
      <c r="CJ658" s="65" t="str">
        <f>IF(SUM($CF658)=0,"",IF(SUM($CF658)=SUM($CG658),SUM($CF658),IF(UPPER($CH658)="MAX",$CG658,IF(UPPER($CH658)="CUSTOM",MIN(MAX(ROUND($CF658+$G658*($CI658),0),$CG658),$CF658),$CF658))))</f>
      </c>
      <c r="CK658" s="65" t="str">
        <f>ROUND(SUMIFS($CW658:$FS658,$CW$14:$FS$14,"*DSD*"),0)</f>
      </c>
      <c r="CL658" s="65" t="str">
        <f>MIN_DSD</f>
      </c>
      <c r="CM658" s="65" t="str">
        <f>COUNTIFS($CW$14:$FS$14,"*DSD*",$CW658:$FS658,"&gt;0")</f>
      </c>
      <c r="CN658" t="s">
        <v>54</v>
      </c>
      <c r="CO658" s="62"/>
      <c r="CP658" s="65" t="str">
        <f>IF(SUM($CK658)=0,"",IF(OR(SUM($CK658)=SUM($CL658),AND(SUM($CK658)=ROUND(SUM($G658)*(1-SUM($I658)),0),SUM($CQ658)=0)),SUM($CK658),IF(UPPER($CN658)="MAX",$CL658,IF(UPPER($CN658)="CUSTOM",MIN(MAX(ROUND($CK658+$G658*($CO658),0),$CL658),$CK658),$CK658))))</f>
      </c>
      <c r="CQ658" s="65" t="str">
        <f>ROUND(SUMIFS($CW658:$FS658,$CW$14:$FS$14,"*TA*"),0)</f>
      </c>
      <c r="CR658" s="65" t="str">
        <f>MIN_TA</f>
      </c>
      <c r="CS658" s="65" t="str">
        <f>COUNTIFS($CW$14:$FS$14,"*TA*",$CW658:$FS658,"&gt;0")</f>
      </c>
      <c r="CT658"/>
      <c r="CU658" s="62"/>
      <c r="CV658" s="65" t="str">
        <f>IF(SUM($CQ658)=0,"",IF(OR(SUM($CQ658)=SUM($CR658),AND(SUM($CQ658)=ROUND(SUM($G658)*(1-SUM($I658)),0),SUM($CK658)=0)),SUM($CQ658),IF(UPPER($CT658)="MAX",$CR658,IF(UPPER($CT658)="CUSTOM",MIN(MAX(ROUND($CQ658+$G658*($CU658),0),$CR658),$CQ658),$CQ658))))</f>
      </c>
      <c r="CW658" s="65"/>
      <c r="CX658" s="65"/>
      <c r="CY658" s="65"/>
      <c r="CZ658" s="65"/>
      <c r="DA658" s="65"/>
      <c r="DB658" s="65"/>
      <c r="DC658" s="65"/>
      <c r="DD658" s="65"/>
      <c r="DE658" s="65"/>
      <c r="DF658" s="65"/>
      <c r="DG658" s="65"/>
      <c r="DH658" s="65"/>
      <c r="DI658" s="65"/>
      <c r="DJ658" s="65"/>
      <c r="DK658" s="65"/>
      <c r="DL658" s="65"/>
      <c r="DM658" s="65"/>
      <c r="DN658" s="65"/>
      <c r="DO658" s="65"/>
      <c r="DP658" s="65"/>
      <c r="DQ658" s="65"/>
      <c r="DR658" s="65"/>
      <c r="DS658" s="65"/>
      <c r="DT658" s="65"/>
      <c r="DU658" s="65"/>
      <c r="DV658" s="65"/>
      <c r="DW658" s="65"/>
      <c r="DX658" s="65"/>
      <c r="DY658" s="65"/>
      <c r="DZ658" s="65"/>
      <c r="EA658" s="65"/>
      <c r="EB658" s="65"/>
      <c r="EC658" s="65"/>
      <c r="ED658" s="65"/>
      <c r="EE658" s="65"/>
      <c r="EF658" s="65"/>
      <c r="EG658" s="65"/>
      <c r="EH658" s="65"/>
      <c r="EI658" s="65"/>
      <c r="EJ658" s="65"/>
      <c r="EK658" s="65"/>
      <c r="EL658" s="65"/>
      <c r="EM658" s="65"/>
      <c r="EN658" s="65"/>
      <c r="EO658" s="65"/>
      <c r="EP658" s="65"/>
      <c r="EQ658" s="65"/>
      <c r="ER658" s="65"/>
      <c r="ES658" s="65"/>
      <c r="ET658" s="65"/>
      <c r="EU658" s="65"/>
      <c r="EV658" s="65"/>
      <c r="EW658" s="65"/>
      <c r="EX658" s="65"/>
      <c r="EY658" s="65"/>
      <c r="EZ658" s="65"/>
      <c r="FA658" s="65"/>
      <c r="FB658" s="65"/>
      <c r="FC658" s="65"/>
      <c r="FD658" s="65"/>
      <c r="FE658" s="65"/>
      <c r="FF658" s="65"/>
      <c r="FG658" s="65"/>
      <c r="FH658" s="65"/>
      <c r="FI658" s="65"/>
      <c r="FJ658" s="65"/>
      <c r="FK658" s="65"/>
      <c r="FL658" s="65"/>
      <c r="FM658" s="65"/>
      <c r="FN658" s="65"/>
      <c r="FO658" s="65"/>
      <c r="FP658" s="65"/>
      <c r="FQ658" s="65"/>
      <c r="FR658" s="65"/>
      <c r="FS658" s="65"/>
    </row>
    <row r="659">
      <c r="A659" t="s">
        <v>160</v>
      </c>
      <c r="B659" t="s">
        <v>102</v>
      </c>
      <c r="C659" t="s">
        <v>103</v>
      </c>
      <c r="D659" t="s">
        <v>99</v>
      </c>
      <c r="E659"/>
      <c r="F659" t="str">
        <f>$A659&amp;IF($C659&lt;&gt;"","|"&amp;$C659,"")&amp;IF($D659&lt;&gt;"","|"&amp;$D659,"")&amp;IF($E659&lt;&gt;"","|"&amp;$E659,"")</f>
      </c>
      <c r="G659" s="65" t="n">
        <v>1</v>
      </c>
      <c r="H659" s="65" t="str">
        <f>SUM($CJ659,$CW659)</f>
      </c>
      <c r="I659" s="62"/>
      <c r="J659" s="62"/>
      <c r="K659" s="62"/>
      <c r="L659" s="62"/>
      <c r="M659" s="62"/>
      <c r="N659" s="62"/>
      <c r="O659" s="62"/>
      <c r="P659" s="62"/>
      <c r="Q659" s="62" t="n">
        <v>0.4</v>
      </c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 t="n">
        <v>0.0666666666666667</v>
      </c>
      <c r="AD659" s="62"/>
      <c r="AE659" s="62"/>
      <c r="AF659" s="62"/>
      <c r="AG659" s="62" t="n">
        <v>0.533333333333333</v>
      </c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5" t="str">
        <f>ROUND(SUM($CP659,$CV659),0)</f>
      </c>
      <c r="CG659" s="65" t="str">
        <f>ROUND(MAX($CP659,$CV659),0)</f>
      </c>
      <c r="CH659" t="s">
        <v>54</v>
      </c>
      <c r="CI659" s="62"/>
      <c r="CJ659" s="65" t="str">
        <f>IF(SUM($CF659)=0,"",IF(SUM($CF659)=SUM($CG659),SUM($CF659),IF(UPPER($CH659)="MAX",$CG659,IF(UPPER($CH659)="CUSTOM",MIN(MAX(ROUND($CF659+$G659*($CI659),0),$CG659),$CF659),$CF659))))</f>
      </c>
      <c r="CK659" s="65" t="str">
        <f>ROUND(SUMIFS($CW659:$FS659,$CW$14:$FS$14,"*DSD*"),0)</f>
      </c>
      <c r="CL659" s="65" t="str">
        <f>MIN_DSD</f>
      </c>
      <c r="CM659" s="65" t="str">
        <f>COUNTIFS($CW$14:$FS$14,"*DSD*",$CW659:$FS659,"&gt;0")</f>
      </c>
      <c r="CN659" t="s">
        <v>54</v>
      </c>
      <c r="CO659" s="62"/>
      <c r="CP659" s="65" t="str">
        <f>IF(SUM($CK659)=0,"",IF(OR(SUM($CK659)=SUM($CL659),AND(SUM($CK659)=ROUND(SUM($G659)*(1-SUM($I659)),0),SUM($CQ659)=0)),SUM($CK659),IF(UPPER($CN659)="MAX",$CL659,IF(UPPER($CN659)="CUSTOM",MIN(MAX(ROUND($CK659+$G659*($CO659),0),$CL659),$CK659),$CK659))))</f>
      </c>
      <c r="CQ659" s="65" t="str">
        <f>ROUND(SUMIFS($CW659:$FS659,$CW$14:$FS$14,"*TA*"),0)</f>
      </c>
      <c r="CR659" s="65" t="str">
        <f>MIN_TA</f>
      </c>
      <c r="CS659" s="65" t="str">
        <f>COUNTIFS($CW$14:$FS$14,"*TA*",$CW659:$FS659,"&gt;0")</f>
      </c>
      <c r="CT659"/>
      <c r="CU659" s="62"/>
      <c r="CV659" s="65" t="str">
        <f>IF(SUM($CQ659)=0,"",IF(OR(SUM($CQ659)=SUM($CR659),AND(SUM($CQ659)=ROUND(SUM($G659)*(1-SUM($I659)),0),SUM($CK659)=0)),SUM($CQ659),IF(UPPER($CT659)="MAX",$CR659,IF(UPPER($CT659)="CUSTOM",MIN(MAX(ROUND($CQ659+$G659*($CU659),0),$CR659),$CQ659),$CQ659))))</f>
      </c>
      <c r="CW659" s="65"/>
      <c r="CX659" s="65"/>
      <c r="CY659" s="65"/>
      <c r="CZ659" s="65"/>
      <c r="DA659" s="65"/>
      <c r="DB659" s="65"/>
      <c r="DC659" s="65"/>
      <c r="DD659" s="65"/>
      <c r="DE659" s="65"/>
      <c r="DF659" s="65"/>
      <c r="DG659" s="65"/>
      <c r="DH659" s="65"/>
      <c r="DI659" s="65"/>
      <c r="DJ659" s="65"/>
      <c r="DK659" s="65"/>
      <c r="DL659" s="65"/>
      <c r="DM659" s="65"/>
      <c r="DN659" s="65"/>
      <c r="DO659" s="65"/>
      <c r="DP659" s="65"/>
      <c r="DQ659" s="65"/>
      <c r="DR659" s="65"/>
      <c r="DS659" s="65"/>
      <c r="DT659" s="65"/>
      <c r="DU659" s="65"/>
      <c r="DV659" s="65"/>
      <c r="DW659" s="65"/>
      <c r="DX659" s="65"/>
      <c r="DY659" s="65"/>
      <c r="DZ659" s="65"/>
      <c r="EA659" s="65"/>
      <c r="EB659" s="65"/>
      <c r="EC659" s="65"/>
      <c r="ED659" s="65"/>
      <c r="EE659" s="65"/>
      <c r="EF659" s="65"/>
      <c r="EG659" s="65"/>
      <c r="EH659" s="65"/>
      <c r="EI659" s="65"/>
      <c r="EJ659" s="65"/>
      <c r="EK659" s="65"/>
      <c r="EL659" s="65"/>
      <c r="EM659" s="65"/>
      <c r="EN659" s="65"/>
      <c r="EO659" s="65"/>
      <c r="EP659" s="65"/>
      <c r="EQ659" s="65"/>
      <c r="ER659" s="65"/>
      <c r="ES659" s="65"/>
      <c r="ET659" s="65"/>
      <c r="EU659" s="65"/>
      <c r="EV659" s="65"/>
      <c r="EW659" s="65"/>
      <c r="EX659" s="65"/>
      <c r="EY659" s="65"/>
      <c r="EZ659" s="65"/>
      <c r="FA659" s="65"/>
      <c r="FB659" s="65"/>
      <c r="FC659" s="65"/>
      <c r="FD659" s="65"/>
      <c r="FE659" s="65"/>
      <c r="FF659" s="65"/>
      <c r="FG659" s="65"/>
      <c r="FH659" s="65"/>
      <c r="FI659" s="65"/>
      <c r="FJ659" s="65"/>
      <c r="FK659" s="65"/>
      <c r="FL659" s="65"/>
      <c r="FM659" s="65"/>
      <c r="FN659" s="65"/>
      <c r="FO659" s="65"/>
      <c r="FP659" s="65"/>
      <c r="FQ659" s="65"/>
      <c r="FR659" s="65"/>
      <c r="FS659" s="65"/>
    </row>
    <row r="660">
      <c r="A660" t="s">
        <v>160</v>
      </c>
      <c r="B660" t="s">
        <v>109</v>
      </c>
      <c r="C660" t="s">
        <v>103</v>
      </c>
      <c r="D660" t="s">
        <v>99</v>
      </c>
      <c r="E660"/>
      <c r="F660" t="str">
        <f>$A660&amp;IF($C660&lt;&gt;"","|"&amp;$C660,"")&amp;IF($D660&lt;&gt;"","|"&amp;$D660,"")&amp;IF($E660&lt;&gt;"","|"&amp;$E660,"")</f>
      </c>
      <c r="G660" s="65" t="n">
        <v>1</v>
      </c>
      <c r="H660" s="65" t="str">
        <f>SUM($CJ660,$CW660)</f>
      </c>
      <c r="I660" s="62"/>
      <c r="J660" s="62"/>
      <c r="K660" s="62"/>
      <c r="L660" s="62"/>
      <c r="M660" s="62"/>
      <c r="N660" s="62"/>
      <c r="O660" s="62"/>
      <c r="P660" s="62"/>
      <c r="Q660" s="62" t="n">
        <v>0.352941176470588</v>
      </c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 t="n">
        <v>0.117647058823529</v>
      </c>
      <c r="AD660" s="62"/>
      <c r="AE660" s="62"/>
      <c r="AF660" s="62"/>
      <c r="AG660" s="62" t="n">
        <v>0.529411764705882</v>
      </c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5" t="str">
        <f>ROUND(SUM($CP660,$CV660),0)</f>
      </c>
      <c r="CG660" s="65" t="str">
        <f>ROUND(MAX($CP660,$CV660),0)</f>
      </c>
      <c r="CH660" t="s">
        <v>54</v>
      </c>
      <c r="CI660" s="62"/>
      <c r="CJ660" s="65" t="str">
        <f>IF(SUM($CF660)=0,"",IF(SUM($CF660)=SUM($CG660),SUM($CF660),IF(UPPER($CH660)="MAX",$CG660,IF(UPPER($CH660)="CUSTOM",MIN(MAX(ROUND($CF660+$G660*($CI660),0),$CG660),$CF660),$CF660))))</f>
      </c>
      <c r="CK660" s="65" t="str">
        <f>ROUND(SUMIFS($CW660:$FS660,$CW$14:$FS$14,"*DSD*"),0)</f>
      </c>
      <c r="CL660" s="65" t="str">
        <f>MIN_DSD</f>
      </c>
      <c r="CM660" s="65" t="str">
        <f>COUNTIFS($CW$14:$FS$14,"*DSD*",$CW660:$FS660,"&gt;0")</f>
      </c>
      <c r="CN660" t="s">
        <v>54</v>
      </c>
      <c r="CO660" s="62"/>
      <c r="CP660" s="65" t="str">
        <f>IF(SUM($CK660)=0,"",IF(OR(SUM($CK660)=SUM($CL660),AND(SUM($CK660)=ROUND(SUM($G660)*(1-SUM($I660)),0),SUM($CQ660)=0)),SUM($CK660),IF(UPPER($CN660)="MAX",$CL660,IF(UPPER($CN660)="CUSTOM",MIN(MAX(ROUND($CK660+$G660*($CO660),0),$CL660),$CK660),$CK660))))</f>
      </c>
      <c r="CQ660" s="65" t="str">
        <f>ROUND(SUMIFS($CW660:$FS660,$CW$14:$FS$14,"*TA*"),0)</f>
      </c>
      <c r="CR660" s="65" t="str">
        <f>MIN_TA</f>
      </c>
      <c r="CS660" s="65" t="str">
        <f>COUNTIFS($CW$14:$FS$14,"*TA*",$CW660:$FS660,"&gt;0")</f>
      </c>
      <c r="CT660"/>
      <c r="CU660" s="62"/>
      <c r="CV660" s="65" t="str">
        <f>IF(SUM($CQ660)=0,"",IF(OR(SUM($CQ660)=SUM($CR660),AND(SUM($CQ660)=ROUND(SUM($G660)*(1-SUM($I660)),0),SUM($CK660)=0)),SUM($CQ660),IF(UPPER($CT660)="MAX",$CR660,IF(UPPER($CT660)="CUSTOM",MIN(MAX(ROUND($CQ660+$G660*($CU660),0),$CR660),$CQ660),$CQ660))))</f>
      </c>
      <c r="CW660" s="65"/>
      <c r="CX660" s="65"/>
      <c r="CY660" s="65"/>
      <c r="CZ660" s="65"/>
      <c r="DA660" s="65"/>
      <c r="DB660" s="65"/>
      <c r="DC660" s="65"/>
      <c r="DD660" s="65"/>
      <c r="DE660" s="65"/>
      <c r="DF660" s="65"/>
      <c r="DG660" s="65"/>
      <c r="DH660" s="65"/>
      <c r="DI660" s="65"/>
      <c r="DJ660" s="65"/>
      <c r="DK660" s="65"/>
      <c r="DL660" s="65"/>
      <c r="DM660" s="65"/>
      <c r="DN660" s="65"/>
      <c r="DO660" s="65"/>
      <c r="DP660" s="65"/>
      <c r="DQ660" s="65"/>
      <c r="DR660" s="65"/>
      <c r="DS660" s="65"/>
      <c r="DT660" s="65"/>
      <c r="DU660" s="65"/>
      <c r="DV660" s="65"/>
      <c r="DW660" s="65"/>
      <c r="DX660" s="65"/>
      <c r="DY660" s="65"/>
      <c r="DZ660" s="65"/>
      <c r="EA660" s="65"/>
      <c r="EB660" s="65"/>
      <c r="EC660" s="65"/>
      <c r="ED660" s="65"/>
      <c r="EE660" s="65"/>
      <c r="EF660" s="65"/>
      <c r="EG660" s="65"/>
      <c r="EH660" s="65"/>
      <c r="EI660" s="65"/>
      <c r="EJ660" s="65"/>
      <c r="EK660" s="65"/>
      <c r="EL660" s="65"/>
      <c r="EM660" s="65"/>
      <c r="EN660" s="65"/>
      <c r="EO660" s="65"/>
      <c r="EP660" s="65"/>
      <c r="EQ660" s="65"/>
      <c r="ER660" s="65"/>
      <c r="ES660" s="65"/>
      <c r="ET660" s="65"/>
      <c r="EU660" s="65"/>
      <c r="EV660" s="65"/>
      <c r="EW660" s="65"/>
      <c r="EX660" s="65"/>
      <c r="EY660" s="65"/>
      <c r="EZ660" s="65"/>
      <c r="FA660" s="65"/>
      <c r="FB660" s="65"/>
      <c r="FC660" s="65"/>
      <c r="FD660" s="65"/>
      <c r="FE660" s="65"/>
      <c r="FF660" s="65"/>
      <c r="FG660" s="65"/>
      <c r="FH660" s="65"/>
      <c r="FI660" s="65"/>
      <c r="FJ660" s="65"/>
      <c r="FK660" s="65"/>
      <c r="FL660" s="65"/>
      <c r="FM660" s="65"/>
      <c r="FN660" s="65"/>
      <c r="FO660" s="65"/>
      <c r="FP660" s="65"/>
      <c r="FQ660" s="65"/>
      <c r="FR660" s="65"/>
      <c r="FS660" s="65"/>
    </row>
    <row r="661">
      <c r="A661" t="s">
        <v>160</v>
      </c>
      <c r="B661" t="s">
        <v>111</v>
      </c>
      <c r="C661" t="s">
        <v>103</v>
      </c>
      <c r="D661" t="s">
        <v>99</v>
      </c>
      <c r="E661"/>
      <c r="F661" t="str">
        <f>$A661&amp;IF($C661&lt;&gt;"","|"&amp;$C661,"")&amp;IF($D661&lt;&gt;"","|"&amp;$D661,"")&amp;IF($E661&lt;&gt;"","|"&amp;$E661,"")</f>
      </c>
      <c r="G661" s="65" t="n">
        <v>1</v>
      </c>
      <c r="H661" s="65" t="str">
        <f>SUM($CJ661,$CW661)</f>
      </c>
      <c r="I661" s="62"/>
      <c r="J661" s="62"/>
      <c r="K661" s="62"/>
      <c r="L661" s="62"/>
      <c r="M661" s="62"/>
      <c r="N661" s="62"/>
      <c r="O661" s="62"/>
      <c r="P661" s="62"/>
      <c r="Q661" s="62" t="n">
        <v>0.4</v>
      </c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 t="n">
        <v>0.0666666666666667</v>
      </c>
      <c r="AD661" s="62"/>
      <c r="AE661" s="62"/>
      <c r="AF661" s="62"/>
      <c r="AG661" s="62" t="n">
        <v>0.533333333333333</v>
      </c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5" t="str">
        <f>ROUND(SUM($CP661,$CV661),0)</f>
      </c>
      <c r="CG661" s="65" t="str">
        <f>ROUND(MAX($CP661,$CV661),0)</f>
      </c>
      <c r="CH661" t="s">
        <v>54</v>
      </c>
      <c r="CI661" s="62"/>
      <c r="CJ661" s="65" t="str">
        <f>IF(SUM($CF661)=0,"",IF(SUM($CF661)=SUM($CG661),SUM($CF661),IF(UPPER($CH661)="MAX",$CG661,IF(UPPER($CH661)="CUSTOM",MIN(MAX(ROUND($CF661+$G661*($CI661),0),$CG661),$CF661),$CF661))))</f>
      </c>
      <c r="CK661" s="65" t="str">
        <f>ROUND(SUMIFS($CW661:$FS661,$CW$14:$FS$14,"*DSD*"),0)</f>
      </c>
      <c r="CL661" s="65" t="str">
        <f>MIN_DSD</f>
      </c>
      <c r="CM661" s="65" t="str">
        <f>COUNTIFS($CW$14:$FS$14,"*DSD*",$CW661:$FS661,"&gt;0")</f>
      </c>
      <c r="CN661" t="s">
        <v>54</v>
      </c>
      <c r="CO661" s="62"/>
      <c r="CP661" s="65" t="str">
        <f>IF(SUM($CK661)=0,"",IF(OR(SUM($CK661)=SUM($CL661),AND(SUM($CK661)=ROUND(SUM($G661)*(1-SUM($I661)),0),SUM($CQ661)=0)),SUM($CK661),IF(UPPER($CN661)="MAX",$CL661,IF(UPPER($CN661)="CUSTOM",MIN(MAX(ROUND($CK661+$G661*($CO661),0),$CL661),$CK661),$CK661))))</f>
      </c>
      <c r="CQ661" s="65" t="str">
        <f>ROUND(SUMIFS($CW661:$FS661,$CW$14:$FS$14,"*TA*"),0)</f>
      </c>
      <c r="CR661" s="65" t="str">
        <f>MIN_TA</f>
      </c>
      <c r="CS661" s="65" t="str">
        <f>COUNTIFS($CW$14:$FS$14,"*TA*",$CW661:$FS661,"&gt;0")</f>
      </c>
      <c r="CT661"/>
      <c r="CU661" s="62"/>
      <c r="CV661" s="65" t="str">
        <f>IF(SUM($CQ661)=0,"",IF(OR(SUM($CQ661)=SUM($CR661),AND(SUM($CQ661)=ROUND(SUM($G661)*(1-SUM($I661)),0),SUM($CK661)=0)),SUM($CQ661),IF(UPPER($CT661)="MAX",$CR661,IF(UPPER($CT661)="CUSTOM",MIN(MAX(ROUND($CQ661+$G661*($CU661),0),$CR661),$CQ661),$CQ661))))</f>
      </c>
      <c r="CW661" s="65"/>
      <c r="CX661" s="65"/>
      <c r="CY661" s="65"/>
      <c r="CZ661" s="65"/>
      <c r="DA661" s="65"/>
      <c r="DB661" s="65"/>
      <c r="DC661" s="65"/>
      <c r="DD661" s="65"/>
      <c r="DE661" s="65"/>
      <c r="DF661" s="65"/>
      <c r="DG661" s="65"/>
      <c r="DH661" s="65"/>
      <c r="DI661" s="65"/>
      <c r="DJ661" s="65"/>
      <c r="DK661" s="65"/>
      <c r="DL661" s="65"/>
      <c r="DM661" s="65"/>
      <c r="DN661" s="65"/>
      <c r="DO661" s="65"/>
      <c r="DP661" s="65"/>
      <c r="DQ661" s="65"/>
      <c r="DR661" s="65"/>
      <c r="DS661" s="65"/>
      <c r="DT661" s="65"/>
      <c r="DU661" s="65"/>
      <c r="DV661" s="65"/>
      <c r="DW661" s="65"/>
      <c r="DX661" s="65"/>
      <c r="DY661" s="65"/>
      <c r="DZ661" s="65"/>
      <c r="EA661" s="65"/>
      <c r="EB661" s="65"/>
      <c r="EC661" s="65"/>
      <c r="ED661" s="65"/>
      <c r="EE661" s="65"/>
      <c r="EF661" s="65"/>
      <c r="EG661" s="65"/>
      <c r="EH661" s="65"/>
      <c r="EI661" s="65"/>
      <c r="EJ661" s="65"/>
      <c r="EK661" s="65"/>
      <c r="EL661" s="65"/>
      <c r="EM661" s="65"/>
      <c r="EN661" s="65"/>
      <c r="EO661" s="65"/>
      <c r="EP661" s="65"/>
      <c r="EQ661" s="65"/>
      <c r="ER661" s="65"/>
      <c r="ES661" s="65"/>
      <c r="ET661" s="65"/>
      <c r="EU661" s="65"/>
      <c r="EV661" s="65"/>
      <c r="EW661" s="65"/>
      <c r="EX661" s="65"/>
      <c r="EY661" s="65"/>
      <c r="EZ661" s="65"/>
      <c r="FA661" s="65"/>
      <c r="FB661" s="65"/>
      <c r="FC661" s="65"/>
      <c r="FD661" s="65"/>
      <c r="FE661" s="65"/>
      <c r="FF661" s="65"/>
      <c r="FG661" s="65"/>
      <c r="FH661" s="65"/>
      <c r="FI661" s="65"/>
      <c r="FJ661" s="65"/>
      <c r="FK661" s="65"/>
      <c r="FL661" s="65"/>
      <c r="FM661" s="65"/>
      <c r="FN661" s="65"/>
      <c r="FO661" s="65"/>
      <c r="FP661" s="65"/>
      <c r="FQ661" s="65"/>
      <c r="FR661" s="65"/>
      <c r="FS661" s="65"/>
    </row>
    <row r="662">
      <c r="A662" t="s">
        <v>160</v>
      </c>
      <c r="B662" t="s">
        <v>112</v>
      </c>
      <c r="C662" t="s">
        <v>98</v>
      </c>
      <c r="D662" t="s">
        <v>99</v>
      </c>
      <c r="E662"/>
      <c r="F662" t="str">
        <f>$A662&amp;IF($C662&lt;&gt;"","|"&amp;$C662,"")&amp;IF($D662&lt;&gt;"","|"&amp;$D662,"")&amp;IF($E662&lt;&gt;"","|"&amp;$E662,"")</f>
      </c>
      <c r="G662" s="65" t="n">
        <v>1</v>
      </c>
      <c r="H662" s="65" t="str">
        <f>SUM($CJ662,$CW662)</f>
      </c>
      <c r="I662" s="62"/>
      <c r="J662" s="62"/>
      <c r="K662" s="62"/>
      <c r="L662" s="62"/>
      <c r="M662" s="62"/>
      <c r="N662" s="62"/>
      <c r="O662" s="62"/>
      <c r="P662" s="62" t="n">
        <v>0.255813953488372</v>
      </c>
      <c r="Q662" s="62" t="n">
        <v>0.232558139534884</v>
      </c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 t="n">
        <v>0.348837209302326</v>
      </c>
      <c r="AH662" s="62"/>
      <c r="AI662" s="62" t="n">
        <v>0.162790697674419</v>
      </c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5" t="str">
        <f>ROUND(SUM($CP662,$CV662),0)</f>
      </c>
      <c r="CG662" s="65" t="str">
        <f>ROUND(MAX($CP662,$CV662),0)</f>
      </c>
      <c r="CH662"/>
      <c r="CI662" s="62"/>
      <c r="CJ662" s="65" t="str">
        <f>IF(SUM($CF662)=0,"",IF(SUM($CF662)=SUM($CG662),SUM($CF662),IF(UPPER($CH662)="MAX",$CG662,IF(UPPER($CH662)="CUSTOM",MIN(MAX(ROUND($CF662+$G662*($CI662),0),$CG662),$CF662),$CF662))))</f>
      </c>
      <c r="CK662" s="65" t="str">
        <f>ROUND(SUMIFS($CW662:$FS662,$CW$14:$FS$14,"*DSD*"),0)</f>
      </c>
      <c r="CL662" s="65" t="str">
        <f>MIN_DSD</f>
      </c>
      <c r="CM662" s="65" t="str">
        <f>COUNTIFS($CW$14:$FS$14,"*DSD*",$CW662:$FS662,"&gt;0")</f>
      </c>
      <c r="CN662" t="s">
        <v>54</v>
      </c>
      <c r="CO662" s="62"/>
      <c r="CP662" s="65" t="str">
        <f>IF(SUM($CK662)=0,"",IF(OR(SUM($CK662)=SUM($CL662),AND(SUM($CK662)=ROUND(SUM($G662)*(1-SUM($I662)),0),SUM($CQ662)=0)),SUM($CK662),IF(UPPER($CN662)="MAX",$CL662,IF(UPPER($CN662)="CUSTOM",MIN(MAX(ROUND($CK662+$G662*($CO662),0),$CL662),$CK662),$CK662))))</f>
      </c>
      <c r="CQ662" s="65" t="str">
        <f>ROUND(SUMIFS($CW662:$FS662,$CW$14:$FS$14,"*TA*"),0)</f>
      </c>
      <c r="CR662" s="65" t="str">
        <f>MIN_TA</f>
      </c>
      <c r="CS662" s="65" t="str">
        <f>COUNTIFS($CW$14:$FS$14,"*TA*",$CW662:$FS662,"&gt;0")</f>
      </c>
      <c r="CT662"/>
      <c r="CU662" s="62"/>
      <c r="CV662" s="65" t="str">
        <f>IF(SUM($CQ662)=0,"",IF(OR(SUM($CQ662)=SUM($CR662),AND(SUM($CQ662)=ROUND(SUM($G662)*(1-SUM($I662)),0),SUM($CK662)=0)),SUM($CQ662),IF(UPPER($CT662)="MAX",$CR662,IF(UPPER($CT662)="CUSTOM",MIN(MAX(ROUND($CQ662+$G662*($CU662),0),$CR662),$CQ662),$CQ662))))</f>
      </c>
      <c r="CW662" s="65"/>
      <c r="CX662" s="65"/>
      <c r="CY662" s="65"/>
      <c r="CZ662" s="65"/>
      <c r="DA662" s="65"/>
      <c r="DB662" s="65"/>
      <c r="DC662" s="65"/>
      <c r="DD662" s="65"/>
      <c r="DE662" s="65"/>
      <c r="DF662" s="65"/>
      <c r="DG662" s="65"/>
      <c r="DH662" s="65"/>
      <c r="DI662" s="65"/>
      <c r="DJ662" s="65"/>
      <c r="DK662" s="65"/>
      <c r="DL662" s="65"/>
      <c r="DM662" s="65"/>
      <c r="DN662" s="65"/>
      <c r="DO662" s="65"/>
      <c r="DP662" s="65"/>
      <c r="DQ662" s="65"/>
      <c r="DR662" s="65"/>
      <c r="DS662" s="65"/>
      <c r="DT662" s="65"/>
      <c r="DU662" s="65"/>
      <c r="DV662" s="65"/>
      <c r="DW662" s="65"/>
      <c r="DX662" s="65"/>
      <c r="DY662" s="65"/>
      <c r="DZ662" s="65"/>
      <c r="EA662" s="65"/>
      <c r="EB662" s="65"/>
      <c r="EC662" s="65"/>
      <c r="ED662" s="65"/>
      <c r="EE662" s="65"/>
      <c r="EF662" s="65"/>
      <c r="EG662" s="65"/>
      <c r="EH662" s="65"/>
      <c r="EI662" s="65"/>
      <c r="EJ662" s="65"/>
      <c r="EK662" s="65"/>
      <c r="EL662" s="65"/>
      <c r="EM662" s="65"/>
      <c r="EN662" s="65"/>
      <c r="EO662" s="65"/>
      <c r="EP662" s="65"/>
      <c r="EQ662" s="65"/>
      <c r="ER662" s="65"/>
      <c r="ES662" s="65"/>
      <c r="ET662" s="65"/>
      <c r="EU662" s="65"/>
      <c r="EV662" s="65"/>
      <c r="EW662" s="65"/>
      <c r="EX662" s="65"/>
      <c r="EY662" s="65"/>
      <c r="EZ662" s="65"/>
      <c r="FA662" s="65"/>
      <c r="FB662" s="65"/>
      <c r="FC662" s="65"/>
      <c r="FD662" s="65"/>
      <c r="FE662" s="65"/>
      <c r="FF662" s="65"/>
      <c r="FG662" s="65"/>
      <c r="FH662" s="65"/>
      <c r="FI662" s="65"/>
      <c r="FJ662" s="65"/>
      <c r="FK662" s="65"/>
      <c r="FL662" s="65"/>
      <c r="FM662" s="65"/>
      <c r="FN662" s="65"/>
      <c r="FO662" s="65"/>
      <c r="FP662" s="65"/>
      <c r="FQ662" s="65"/>
      <c r="FR662" s="65"/>
      <c r="FS662" s="65"/>
    </row>
    <row r="663">
      <c r="A663" t="s">
        <v>160</v>
      </c>
      <c r="B663" t="s">
        <v>112</v>
      </c>
      <c r="C663" t="s">
        <v>98</v>
      </c>
      <c r="D663" t="s">
        <v>100</v>
      </c>
      <c r="E663"/>
      <c r="F663" t="str">
        <f>$A663&amp;IF($C663&lt;&gt;"","|"&amp;$C663,"")&amp;IF($D663&lt;&gt;"","|"&amp;$D663,"")&amp;IF($E663&lt;&gt;"","|"&amp;$E663,"")</f>
      </c>
      <c r="G663" s="65" t="n">
        <v>1</v>
      </c>
      <c r="H663" s="65" t="str">
        <f>SUM($CJ663,$CW663)</f>
      </c>
      <c r="I663" s="62"/>
      <c r="J663" s="62"/>
      <c r="K663" s="62"/>
      <c r="L663" s="62"/>
      <c r="M663" s="62"/>
      <c r="N663" s="62"/>
      <c r="O663" s="62"/>
      <c r="P663" s="62" t="n">
        <v>0.451612903225806</v>
      </c>
      <c r="Q663" s="62" t="n">
        <v>0.0967741935483871</v>
      </c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 t="n">
        <v>0.129032258064516</v>
      </c>
      <c r="AH663" s="62"/>
      <c r="AI663" s="62" t="n">
        <v>0.32258064516129</v>
      </c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5" t="str">
        <f>ROUND(SUM($CP663,$CV663),0)</f>
      </c>
      <c r="CG663" s="65" t="str">
        <f>ROUND(MAX($CP663,$CV663),0)</f>
      </c>
      <c r="CH663"/>
      <c r="CI663" s="62"/>
      <c r="CJ663" s="65" t="str">
        <f>IF(SUM($CF663)=0,"",IF(SUM($CF663)=SUM($CG663),SUM($CF663),IF(UPPER($CH663)="MAX",$CG663,IF(UPPER($CH663)="CUSTOM",MIN(MAX(ROUND($CF663+$G663*($CI663),0),$CG663),$CF663),$CF663))))</f>
      </c>
      <c r="CK663" s="65" t="str">
        <f>ROUND(SUMIFS($CW663:$FS663,$CW$14:$FS$14,"*DSD*"),0)</f>
      </c>
      <c r="CL663" s="65" t="str">
        <f>MIN_DSD</f>
      </c>
      <c r="CM663" s="65" t="str">
        <f>COUNTIFS($CW$14:$FS$14,"*DSD*",$CW663:$FS663,"&gt;0")</f>
      </c>
      <c r="CN663" t="s">
        <v>54</v>
      </c>
      <c r="CO663" s="62"/>
      <c r="CP663" s="65" t="str">
        <f>IF(SUM($CK663)=0,"",IF(OR(SUM($CK663)=SUM($CL663),AND(SUM($CK663)=ROUND(SUM($G663)*(1-SUM($I663)),0),SUM($CQ663)=0)),SUM($CK663),IF(UPPER($CN663)="MAX",$CL663,IF(UPPER($CN663)="CUSTOM",MIN(MAX(ROUND($CK663+$G663*($CO663),0),$CL663),$CK663),$CK663))))</f>
      </c>
      <c r="CQ663" s="65" t="str">
        <f>ROUND(SUMIFS($CW663:$FS663,$CW$14:$FS$14,"*TA*"),0)</f>
      </c>
      <c r="CR663" s="65" t="str">
        <f>MIN_TA</f>
      </c>
      <c r="CS663" s="65" t="str">
        <f>COUNTIFS($CW$14:$FS$14,"*TA*",$CW663:$FS663,"&gt;0")</f>
      </c>
      <c r="CT663"/>
      <c r="CU663" s="62"/>
      <c r="CV663" s="65" t="str">
        <f>IF(SUM($CQ663)=0,"",IF(OR(SUM($CQ663)=SUM($CR663),AND(SUM($CQ663)=ROUND(SUM($G663)*(1-SUM($I663)),0),SUM($CK663)=0)),SUM($CQ663),IF(UPPER($CT663)="MAX",$CR663,IF(UPPER($CT663)="CUSTOM",MIN(MAX(ROUND($CQ663+$G663*($CU663),0),$CR663),$CQ663),$CQ663))))</f>
      </c>
      <c r="CW663" s="65"/>
      <c r="CX663" s="65"/>
      <c r="CY663" s="65"/>
      <c r="CZ663" s="65"/>
      <c r="DA663" s="65"/>
      <c r="DB663" s="65"/>
      <c r="DC663" s="65"/>
      <c r="DD663" s="65"/>
      <c r="DE663" s="65"/>
      <c r="DF663" s="65"/>
      <c r="DG663" s="65"/>
      <c r="DH663" s="65"/>
      <c r="DI663" s="65"/>
      <c r="DJ663" s="65"/>
      <c r="DK663" s="65"/>
      <c r="DL663" s="65"/>
      <c r="DM663" s="65"/>
      <c r="DN663" s="65"/>
      <c r="DO663" s="65"/>
      <c r="DP663" s="65"/>
      <c r="DQ663" s="65"/>
      <c r="DR663" s="65"/>
      <c r="DS663" s="65"/>
      <c r="DT663" s="65"/>
      <c r="DU663" s="65"/>
      <c r="DV663" s="65"/>
      <c r="DW663" s="65"/>
      <c r="DX663" s="65"/>
      <c r="DY663" s="65"/>
      <c r="DZ663" s="65"/>
      <c r="EA663" s="65"/>
      <c r="EB663" s="65"/>
      <c r="EC663" s="65"/>
      <c r="ED663" s="65"/>
      <c r="EE663" s="65"/>
      <c r="EF663" s="65"/>
      <c r="EG663" s="65"/>
      <c r="EH663" s="65"/>
      <c r="EI663" s="65"/>
      <c r="EJ663" s="65"/>
      <c r="EK663" s="65"/>
      <c r="EL663" s="65"/>
      <c r="EM663" s="65"/>
      <c r="EN663" s="65"/>
      <c r="EO663" s="65"/>
      <c r="EP663" s="65"/>
      <c r="EQ663" s="65"/>
      <c r="ER663" s="65"/>
      <c r="ES663" s="65"/>
      <c r="ET663" s="65"/>
      <c r="EU663" s="65"/>
      <c r="EV663" s="65"/>
      <c r="EW663" s="65"/>
      <c r="EX663" s="65"/>
      <c r="EY663" s="65"/>
      <c r="EZ663" s="65"/>
      <c r="FA663" s="65"/>
      <c r="FB663" s="65"/>
      <c r="FC663" s="65"/>
      <c r="FD663" s="65"/>
      <c r="FE663" s="65"/>
      <c r="FF663" s="65"/>
      <c r="FG663" s="65"/>
      <c r="FH663" s="65"/>
      <c r="FI663" s="65"/>
      <c r="FJ663" s="65"/>
      <c r="FK663" s="65"/>
      <c r="FL663" s="65"/>
      <c r="FM663" s="65"/>
      <c r="FN663" s="65"/>
      <c r="FO663" s="65"/>
      <c r="FP663" s="65"/>
      <c r="FQ663" s="65"/>
      <c r="FR663" s="65"/>
      <c r="FS663" s="65"/>
    </row>
    <row r="664">
      <c r="A664" t="s">
        <v>160</v>
      </c>
      <c r="B664" t="s">
        <v>113</v>
      </c>
      <c r="C664" t="s">
        <v>114</v>
      </c>
      <c r="D664" t="s">
        <v>99</v>
      </c>
      <c r="E664"/>
      <c r="F664" t="str">
        <f>$A664&amp;IF($C664&lt;&gt;"","|"&amp;$C664,"")&amp;IF($D664&lt;&gt;"","|"&amp;$D664,"")&amp;IF($E664&lt;&gt;"","|"&amp;$E664,"")</f>
      </c>
      <c r="G664" s="65" t="n">
        <v>1</v>
      </c>
      <c r="H664" s="65" t="str">
        <f>SUM($CJ664,$CW664)</f>
      </c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5" t="str">
        <f>ROUND(SUM($CP664,$CV664),0)</f>
      </c>
      <c r="CG664" s="65" t="str">
        <f>ROUND(MAX($CP664,$CV664),0)</f>
      </c>
      <c r="CH664"/>
      <c r="CI664" s="62"/>
      <c r="CJ664" s="65" t="str">
        <f>IF(SUM($CF664)=0,"",IF(SUM($CF664)=SUM($CG664),SUM($CF664),IF(UPPER($CH664)="MAX",$CG664,IF(UPPER($CH664)="CUSTOM",MIN(MAX(ROUND($CF664+$G664*($CI664),0),$CG664),$CF664),$CF664))))</f>
      </c>
      <c r="CK664" s="65" t="str">
        <f>ROUND(SUMIFS($CW664:$FS664,$CW$14:$FS$14,"*DSD*"),0)</f>
      </c>
      <c r="CL664" s="65" t="str">
        <f>MIN_DSD</f>
      </c>
      <c r="CM664" s="65" t="str">
        <f>COUNTIFS($CW$14:$FS$14,"*DSD*",$CW664:$FS664,"&gt;0")</f>
      </c>
      <c r="CN664"/>
      <c r="CO664" s="62"/>
      <c r="CP664" s="65" t="str">
        <f>IF(SUM($CK664)=0,"",IF(OR(SUM($CK664)=SUM($CL664),AND(SUM($CK664)=ROUND(SUM($G664)*(1-SUM($I664)),0),SUM($CQ664)=0)),SUM($CK664),IF(UPPER($CN664)="MAX",$CL664,IF(UPPER($CN664)="CUSTOM",MIN(MAX(ROUND($CK664+$G664*($CO664),0),$CL664),$CK664),$CK664))))</f>
      </c>
      <c r="CQ664" s="65" t="str">
        <f>ROUND(SUMIFS($CW664:$FS664,$CW$14:$FS$14,"*TA*"),0)</f>
      </c>
      <c r="CR664" s="65" t="str">
        <f>MIN_TA</f>
      </c>
      <c r="CS664" s="65" t="str">
        <f>COUNTIFS($CW$14:$FS$14,"*TA*",$CW664:$FS664,"&gt;0")</f>
      </c>
      <c r="CT664"/>
      <c r="CU664" s="62"/>
      <c r="CV664" s="65" t="str">
        <f>IF(SUM($CQ664)=0,"",IF(OR(SUM($CQ664)=SUM($CR664),AND(SUM($CQ664)=ROUND(SUM($G664)*(1-SUM($I664)),0),SUM($CK664)=0)),SUM($CQ664),IF(UPPER($CT664)="MAX",$CR664,IF(UPPER($CT664)="CUSTOM",MIN(MAX(ROUND($CQ664+$G664*($CU664),0),$CR664),$CQ664),$CQ664))))</f>
      </c>
      <c r="CW664" s="65"/>
      <c r="CX664" s="65"/>
      <c r="CY664" s="65"/>
      <c r="CZ664" s="65"/>
      <c r="DA664" s="65"/>
      <c r="DB664" s="65"/>
      <c r="DC664" s="65"/>
      <c r="DD664" s="65"/>
      <c r="DE664" s="65"/>
      <c r="DF664" s="65"/>
      <c r="DG664" s="65"/>
      <c r="DH664" s="65"/>
      <c r="DI664" s="65"/>
      <c r="DJ664" s="65"/>
      <c r="DK664" s="65"/>
      <c r="DL664" s="65"/>
      <c r="DM664" s="65"/>
      <c r="DN664" s="65"/>
      <c r="DO664" s="65"/>
      <c r="DP664" s="65"/>
      <c r="DQ664" s="65"/>
      <c r="DR664" s="65"/>
      <c r="DS664" s="65"/>
      <c r="DT664" s="65"/>
      <c r="DU664" s="65"/>
      <c r="DV664" s="65"/>
      <c r="DW664" s="65"/>
      <c r="DX664" s="65"/>
      <c r="DY664" s="65"/>
      <c r="DZ664" s="65"/>
      <c r="EA664" s="65"/>
      <c r="EB664" s="65"/>
      <c r="EC664" s="65"/>
      <c r="ED664" s="65"/>
      <c r="EE664" s="65"/>
      <c r="EF664" s="65"/>
      <c r="EG664" s="65"/>
      <c r="EH664" s="65"/>
      <c r="EI664" s="65"/>
      <c r="EJ664" s="65"/>
      <c r="EK664" s="65"/>
      <c r="EL664" s="65"/>
      <c r="EM664" s="65"/>
      <c r="EN664" s="65"/>
      <c r="EO664" s="65"/>
      <c r="EP664" s="65"/>
      <c r="EQ664" s="65"/>
      <c r="ER664" s="65"/>
      <c r="ES664" s="65"/>
      <c r="ET664" s="65"/>
      <c r="EU664" s="65"/>
      <c r="EV664" s="65"/>
      <c r="EW664" s="65"/>
      <c r="EX664" s="65"/>
      <c r="EY664" s="65"/>
      <c r="EZ664" s="65"/>
      <c r="FA664" s="65"/>
      <c r="FB664" s="65"/>
      <c r="FC664" s="65"/>
      <c r="FD664" s="65"/>
      <c r="FE664" s="65"/>
      <c r="FF664" s="65"/>
      <c r="FG664" s="65"/>
      <c r="FH664" s="65"/>
      <c r="FI664" s="65"/>
      <c r="FJ664" s="65"/>
      <c r="FK664" s="65"/>
      <c r="FL664" s="65"/>
      <c r="FM664" s="65"/>
      <c r="FN664" s="65"/>
      <c r="FO664" s="65"/>
      <c r="FP664" s="65"/>
      <c r="FQ664" s="65"/>
      <c r="FR664" s="65"/>
      <c r="FS664" s="65"/>
    </row>
    <row r="665">
      <c r="A665" t="s">
        <v>160</v>
      </c>
      <c r="B665" t="s">
        <v>113</v>
      </c>
      <c r="C665" t="s">
        <v>114</v>
      </c>
      <c r="D665" t="s">
        <v>100</v>
      </c>
      <c r="E665"/>
      <c r="F665" t="str">
        <f>$A665&amp;IF($C665&lt;&gt;"","|"&amp;$C665,"")&amp;IF($D665&lt;&gt;"","|"&amp;$D665,"")&amp;IF($E665&lt;&gt;"","|"&amp;$E665,"")</f>
      </c>
      <c r="G665" s="65" t="n">
        <v>1</v>
      </c>
      <c r="H665" s="65" t="str">
        <f>SUM($CJ665,$CW665)</f>
      </c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5" t="str">
        <f>ROUND(SUM($CP665,$CV665),0)</f>
      </c>
      <c r="CG665" s="65" t="str">
        <f>ROUND(MAX($CP665,$CV665),0)</f>
      </c>
      <c r="CH665"/>
      <c r="CI665" s="62"/>
      <c r="CJ665" s="65" t="str">
        <f>IF(SUM($CF665)=0,"",IF(SUM($CF665)=SUM($CG665),SUM($CF665),IF(UPPER($CH665)="MAX",$CG665,IF(UPPER($CH665)="CUSTOM",MIN(MAX(ROUND($CF665+$G665*($CI665),0),$CG665),$CF665),$CF665))))</f>
      </c>
      <c r="CK665" s="65" t="str">
        <f>ROUND(SUMIFS($CW665:$FS665,$CW$14:$FS$14,"*DSD*"),0)</f>
      </c>
      <c r="CL665" s="65" t="str">
        <f>MIN_DSD</f>
      </c>
      <c r="CM665" s="65" t="str">
        <f>COUNTIFS($CW$14:$FS$14,"*DSD*",$CW665:$FS665,"&gt;0")</f>
      </c>
      <c r="CN665"/>
      <c r="CO665" s="62"/>
      <c r="CP665" s="65" t="str">
        <f>IF(SUM($CK665)=0,"",IF(OR(SUM($CK665)=SUM($CL665),AND(SUM($CK665)=ROUND(SUM($G665)*(1-SUM($I665)),0),SUM($CQ665)=0)),SUM($CK665),IF(UPPER($CN665)="MAX",$CL665,IF(UPPER($CN665)="CUSTOM",MIN(MAX(ROUND($CK665+$G665*($CO665),0),$CL665),$CK665),$CK665))))</f>
      </c>
      <c r="CQ665" s="65" t="str">
        <f>ROUND(SUMIFS($CW665:$FS665,$CW$14:$FS$14,"*TA*"),0)</f>
      </c>
      <c r="CR665" s="65" t="str">
        <f>MIN_TA</f>
      </c>
      <c r="CS665" s="65" t="str">
        <f>COUNTIFS($CW$14:$FS$14,"*TA*",$CW665:$FS665,"&gt;0")</f>
      </c>
      <c r="CT665"/>
      <c r="CU665" s="62"/>
      <c r="CV665" s="65" t="str">
        <f>IF(SUM($CQ665)=0,"",IF(OR(SUM($CQ665)=SUM($CR665),AND(SUM($CQ665)=ROUND(SUM($G665)*(1-SUM($I665)),0),SUM($CK665)=0)),SUM($CQ665),IF(UPPER($CT665)="MAX",$CR665,IF(UPPER($CT665)="CUSTOM",MIN(MAX(ROUND($CQ665+$G665*($CU665),0),$CR665),$CQ665),$CQ665))))</f>
      </c>
      <c r="CW665" s="65"/>
      <c r="CX665" s="65"/>
      <c r="CY665" s="65"/>
      <c r="CZ665" s="65"/>
      <c r="DA665" s="65"/>
      <c r="DB665" s="65"/>
      <c r="DC665" s="65"/>
      <c r="DD665" s="65"/>
      <c r="DE665" s="65"/>
      <c r="DF665" s="65"/>
      <c r="DG665" s="65"/>
      <c r="DH665" s="65"/>
      <c r="DI665" s="65"/>
      <c r="DJ665" s="65"/>
      <c r="DK665" s="65"/>
      <c r="DL665" s="65"/>
      <c r="DM665" s="65"/>
      <c r="DN665" s="65"/>
      <c r="DO665" s="65"/>
      <c r="DP665" s="65"/>
      <c r="DQ665" s="65"/>
      <c r="DR665" s="65"/>
      <c r="DS665" s="65"/>
      <c r="DT665" s="65"/>
      <c r="DU665" s="65"/>
      <c r="DV665" s="65"/>
      <c r="DW665" s="65"/>
      <c r="DX665" s="65"/>
      <c r="DY665" s="65"/>
      <c r="DZ665" s="65"/>
      <c r="EA665" s="65"/>
      <c r="EB665" s="65"/>
      <c r="EC665" s="65"/>
      <c r="ED665" s="65"/>
      <c r="EE665" s="65"/>
      <c r="EF665" s="65"/>
      <c r="EG665" s="65"/>
      <c r="EH665" s="65"/>
      <c r="EI665" s="65"/>
      <c r="EJ665" s="65"/>
      <c r="EK665" s="65"/>
      <c r="EL665" s="65"/>
      <c r="EM665" s="65"/>
      <c r="EN665" s="65"/>
      <c r="EO665" s="65"/>
      <c r="EP665" s="65"/>
      <c r="EQ665" s="65"/>
      <c r="ER665" s="65"/>
      <c r="ES665" s="65"/>
      <c r="ET665" s="65"/>
      <c r="EU665" s="65"/>
      <c r="EV665" s="65"/>
      <c r="EW665" s="65"/>
      <c r="EX665" s="65"/>
      <c r="EY665" s="65"/>
      <c r="EZ665" s="65"/>
      <c r="FA665" s="65"/>
      <c r="FB665" s="65"/>
      <c r="FC665" s="65"/>
      <c r="FD665" s="65"/>
      <c r="FE665" s="65"/>
      <c r="FF665" s="65"/>
      <c r="FG665" s="65"/>
      <c r="FH665" s="65"/>
      <c r="FI665" s="65"/>
      <c r="FJ665" s="65"/>
      <c r="FK665" s="65"/>
      <c r="FL665" s="65"/>
      <c r="FM665" s="65"/>
      <c r="FN665" s="65"/>
      <c r="FO665" s="65"/>
      <c r="FP665" s="65"/>
      <c r="FQ665" s="65"/>
      <c r="FR665" s="65"/>
      <c r="FS665" s="65"/>
    </row>
    <row r="666">
      <c r="A666" t="s">
        <v>160</v>
      </c>
      <c r="B666" t="s">
        <v>116</v>
      </c>
      <c r="C666" t="s">
        <v>114</v>
      </c>
      <c r="D666" t="s">
        <v>99</v>
      </c>
      <c r="E666"/>
      <c r="F666" t="str">
        <f>$A666&amp;IF($C666&lt;&gt;"","|"&amp;$C666,"")&amp;IF($D666&lt;&gt;"","|"&amp;$D666,"")&amp;IF($E666&lt;&gt;"","|"&amp;$E666,"")</f>
      </c>
      <c r="G666" s="65" t="n">
        <v>1</v>
      </c>
      <c r="H666" s="65" t="str">
        <f>SUM($CJ666,$CW666)</f>
      </c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5" t="str">
        <f>ROUND(SUM($CP666,$CV666),0)</f>
      </c>
      <c r="CG666" s="65" t="str">
        <f>ROUND(MAX($CP666,$CV666),0)</f>
      </c>
      <c r="CH666"/>
      <c r="CI666" s="62"/>
      <c r="CJ666" s="65" t="str">
        <f>IF(SUM($CF666)=0,"",IF(SUM($CF666)=SUM($CG666),SUM($CF666),IF(UPPER($CH666)="MAX",$CG666,IF(UPPER($CH666)="CUSTOM",MIN(MAX(ROUND($CF666+$G666*($CI666),0),$CG666),$CF666),$CF666))))</f>
      </c>
      <c r="CK666" s="65" t="str">
        <f>ROUND(SUMIFS($CW666:$FS666,$CW$14:$FS$14,"*DSD*"),0)</f>
      </c>
      <c r="CL666" s="65" t="str">
        <f>MIN_DSD</f>
      </c>
      <c r="CM666" s="65" t="str">
        <f>COUNTIFS($CW$14:$FS$14,"*DSD*",$CW666:$FS666,"&gt;0")</f>
      </c>
      <c r="CN666"/>
      <c r="CO666" s="62"/>
      <c r="CP666" s="65" t="str">
        <f>IF(SUM($CK666)=0,"",IF(OR(SUM($CK666)=SUM($CL666),AND(SUM($CK666)=ROUND(SUM($G666)*(1-SUM($I666)),0),SUM($CQ666)=0)),SUM($CK666),IF(UPPER($CN666)="MAX",$CL666,IF(UPPER($CN666)="CUSTOM",MIN(MAX(ROUND($CK666+$G666*($CO666),0),$CL666),$CK666),$CK666))))</f>
      </c>
      <c r="CQ666" s="65" t="str">
        <f>ROUND(SUMIFS($CW666:$FS666,$CW$14:$FS$14,"*TA*"),0)</f>
      </c>
      <c r="CR666" s="65" t="str">
        <f>MIN_TA</f>
      </c>
      <c r="CS666" s="65" t="str">
        <f>COUNTIFS($CW$14:$FS$14,"*TA*",$CW666:$FS666,"&gt;0")</f>
      </c>
      <c r="CT666"/>
      <c r="CU666" s="62"/>
      <c r="CV666" s="65" t="str">
        <f>IF(SUM($CQ666)=0,"",IF(OR(SUM($CQ666)=SUM($CR666),AND(SUM($CQ666)=ROUND(SUM($G666)*(1-SUM($I666)),0),SUM($CK666)=0)),SUM($CQ666),IF(UPPER($CT666)="MAX",$CR666,IF(UPPER($CT666)="CUSTOM",MIN(MAX(ROUND($CQ666+$G666*($CU666),0),$CR666),$CQ666),$CQ666))))</f>
      </c>
      <c r="CW666" s="65"/>
      <c r="CX666" s="65"/>
      <c r="CY666" s="65"/>
      <c r="CZ666" s="65"/>
      <c r="DA666" s="65"/>
      <c r="DB666" s="65"/>
      <c r="DC666" s="65"/>
      <c r="DD666" s="65"/>
      <c r="DE666" s="65"/>
      <c r="DF666" s="65"/>
      <c r="DG666" s="65"/>
      <c r="DH666" s="65"/>
      <c r="DI666" s="65"/>
      <c r="DJ666" s="65"/>
      <c r="DK666" s="65"/>
      <c r="DL666" s="65"/>
      <c r="DM666" s="65"/>
      <c r="DN666" s="65"/>
      <c r="DO666" s="65"/>
      <c r="DP666" s="65"/>
      <c r="DQ666" s="65"/>
      <c r="DR666" s="65"/>
      <c r="DS666" s="65"/>
      <c r="DT666" s="65"/>
      <c r="DU666" s="65"/>
      <c r="DV666" s="65"/>
      <c r="DW666" s="65"/>
      <c r="DX666" s="65"/>
      <c r="DY666" s="65"/>
      <c r="DZ666" s="65"/>
      <c r="EA666" s="65"/>
      <c r="EB666" s="65"/>
      <c r="EC666" s="65"/>
      <c r="ED666" s="65"/>
      <c r="EE666" s="65"/>
      <c r="EF666" s="65"/>
      <c r="EG666" s="65"/>
      <c r="EH666" s="65"/>
      <c r="EI666" s="65"/>
      <c r="EJ666" s="65"/>
      <c r="EK666" s="65"/>
      <c r="EL666" s="65"/>
      <c r="EM666" s="65"/>
      <c r="EN666" s="65"/>
      <c r="EO666" s="65"/>
      <c r="EP666" s="65"/>
      <c r="EQ666" s="65"/>
      <c r="ER666" s="65"/>
      <c r="ES666" s="65"/>
      <c r="ET666" s="65"/>
      <c r="EU666" s="65"/>
      <c r="EV666" s="65"/>
      <c r="EW666" s="65"/>
      <c r="EX666" s="65"/>
      <c r="EY666" s="65"/>
      <c r="EZ666" s="65"/>
      <c r="FA666" s="65"/>
      <c r="FB666" s="65"/>
      <c r="FC666" s="65"/>
      <c r="FD666" s="65"/>
      <c r="FE666" s="65"/>
      <c r="FF666" s="65"/>
      <c r="FG666" s="65"/>
      <c r="FH666" s="65"/>
      <c r="FI666" s="65"/>
      <c r="FJ666" s="65"/>
      <c r="FK666" s="65"/>
      <c r="FL666" s="65"/>
      <c r="FM666" s="65"/>
      <c r="FN666" s="65"/>
      <c r="FO666" s="65"/>
      <c r="FP666" s="65"/>
      <c r="FQ666" s="65"/>
      <c r="FR666" s="65"/>
      <c r="FS666" s="65"/>
    </row>
    <row r="667">
      <c r="A667" t="s">
        <v>160</v>
      </c>
      <c r="B667" t="s">
        <v>116</v>
      </c>
      <c r="C667" t="s">
        <v>114</v>
      </c>
      <c r="D667" t="s">
        <v>100</v>
      </c>
      <c r="E667"/>
      <c r="F667" t="str">
        <f>$A667&amp;IF($C667&lt;&gt;"","|"&amp;$C667,"")&amp;IF($D667&lt;&gt;"","|"&amp;$D667,"")&amp;IF($E667&lt;&gt;"","|"&amp;$E667,"")</f>
      </c>
      <c r="G667" s="65" t="n">
        <v>1</v>
      </c>
      <c r="H667" s="65" t="str">
        <f>SUM($CJ667,$CW667)</f>
      </c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5" t="str">
        <f>ROUND(SUM($CP667,$CV667),0)</f>
      </c>
      <c r="CG667" s="65" t="str">
        <f>ROUND(MAX($CP667,$CV667),0)</f>
      </c>
      <c r="CH667"/>
      <c r="CI667" s="62"/>
      <c r="CJ667" s="65" t="str">
        <f>IF(SUM($CF667)=0,"",IF(SUM($CF667)=SUM($CG667),SUM($CF667),IF(UPPER($CH667)="MAX",$CG667,IF(UPPER($CH667)="CUSTOM",MIN(MAX(ROUND($CF667+$G667*($CI667),0),$CG667),$CF667),$CF667))))</f>
      </c>
      <c r="CK667" s="65" t="str">
        <f>ROUND(SUMIFS($CW667:$FS667,$CW$14:$FS$14,"*DSD*"),0)</f>
      </c>
      <c r="CL667" s="65" t="str">
        <f>MIN_DSD</f>
      </c>
      <c r="CM667" s="65" t="str">
        <f>COUNTIFS($CW$14:$FS$14,"*DSD*",$CW667:$FS667,"&gt;0")</f>
      </c>
      <c r="CN667"/>
      <c r="CO667" s="62"/>
      <c r="CP667" s="65" t="str">
        <f>IF(SUM($CK667)=0,"",IF(OR(SUM($CK667)=SUM($CL667),AND(SUM($CK667)=ROUND(SUM($G667)*(1-SUM($I667)),0),SUM($CQ667)=0)),SUM($CK667),IF(UPPER($CN667)="MAX",$CL667,IF(UPPER($CN667)="CUSTOM",MIN(MAX(ROUND($CK667+$G667*($CO667),0),$CL667),$CK667),$CK667))))</f>
      </c>
      <c r="CQ667" s="65" t="str">
        <f>ROUND(SUMIFS($CW667:$FS667,$CW$14:$FS$14,"*TA*"),0)</f>
      </c>
      <c r="CR667" s="65" t="str">
        <f>MIN_TA</f>
      </c>
      <c r="CS667" s="65" t="str">
        <f>COUNTIFS($CW$14:$FS$14,"*TA*",$CW667:$FS667,"&gt;0")</f>
      </c>
      <c r="CT667"/>
      <c r="CU667" s="62"/>
      <c r="CV667" s="65" t="str">
        <f>IF(SUM($CQ667)=0,"",IF(OR(SUM($CQ667)=SUM($CR667),AND(SUM($CQ667)=ROUND(SUM($G667)*(1-SUM($I667)),0),SUM($CK667)=0)),SUM($CQ667),IF(UPPER($CT667)="MAX",$CR667,IF(UPPER($CT667)="CUSTOM",MIN(MAX(ROUND($CQ667+$G667*($CU667),0),$CR667),$CQ667),$CQ667))))</f>
      </c>
      <c r="CW667" s="65"/>
      <c r="CX667" s="65"/>
      <c r="CY667" s="65"/>
      <c r="CZ667" s="65"/>
      <c r="DA667" s="65"/>
      <c r="DB667" s="65"/>
      <c r="DC667" s="65"/>
      <c r="DD667" s="65"/>
      <c r="DE667" s="65"/>
      <c r="DF667" s="65"/>
      <c r="DG667" s="65"/>
      <c r="DH667" s="65"/>
      <c r="DI667" s="65"/>
      <c r="DJ667" s="65"/>
      <c r="DK667" s="65"/>
      <c r="DL667" s="65"/>
      <c r="DM667" s="65"/>
      <c r="DN667" s="65"/>
      <c r="DO667" s="65"/>
      <c r="DP667" s="65"/>
      <c r="DQ667" s="65"/>
      <c r="DR667" s="65"/>
      <c r="DS667" s="65"/>
      <c r="DT667" s="65"/>
      <c r="DU667" s="65"/>
      <c r="DV667" s="65"/>
      <c r="DW667" s="65"/>
      <c r="DX667" s="65"/>
      <c r="DY667" s="65"/>
      <c r="DZ667" s="65"/>
      <c r="EA667" s="65"/>
      <c r="EB667" s="65"/>
      <c r="EC667" s="65"/>
      <c r="ED667" s="65"/>
      <c r="EE667" s="65"/>
      <c r="EF667" s="65"/>
      <c r="EG667" s="65"/>
      <c r="EH667" s="65"/>
      <c r="EI667" s="65"/>
      <c r="EJ667" s="65"/>
      <c r="EK667" s="65"/>
      <c r="EL667" s="65"/>
      <c r="EM667" s="65"/>
      <c r="EN667" s="65"/>
      <c r="EO667" s="65"/>
      <c r="EP667" s="65"/>
      <c r="EQ667" s="65"/>
      <c r="ER667" s="65"/>
      <c r="ES667" s="65"/>
      <c r="ET667" s="65"/>
      <c r="EU667" s="65"/>
      <c r="EV667" s="65"/>
      <c r="EW667" s="65"/>
      <c r="EX667" s="65"/>
      <c r="EY667" s="65"/>
      <c r="EZ667" s="65"/>
      <c r="FA667" s="65"/>
      <c r="FB667" s="65"/>
      <c r="FC667" s="65"/>
      <c r="FD667" s="65"/>
      <c r="FE667" s="65"/>
      <c r="FF667" s="65"/>
      <c r="FG667" s="65"/>
      <c r="FH667" s="65"/>
      <c r="FI667" s="65"/>
      <c r="FJ667" s="65"/>
      <c r="FK667" s="65"/>
      <c r="FL667" s="65"/>
      <c r="FM667" s="65"/>
      <c r="FN667" s="65"/>
      <c r="FO667" s="65"/>
      <c r="FP667" s="65"/>
      <c r="FQ667" s="65"/>
      <c r="FR667" s="65"/>
      <c r="FS667" s="65"/>
    </row>
    <row r="668">
      <c r="A668" t="s">
        <v>160</v>
      </c>
      <c r="B668" t="s">
        <v>118</v>
      </c>
      <c r="C668" t="s">
        <v>103</v>
      </c>
      <c r="D668" t="s">
        <v>99</v>
      </c>
      <c r="E668"/>
      <c r="F668" t="str">
        <f>$A668&amp;IF($C668&lt;&gt;"","|"&amp;$C668,"")&amp;IF($D668&lt;&gt;"","|"&amp;$D668,"")&amp;IF($E668&lt;&gt;"","|"&amp;$E668,"")</f>
      </c>
      <c r="G668" s="65" t="n">
        <v>1</v>
      </c>
      <c r="H668" s="65" t="str">
        <f>SUM($CJ668,$CW668)</f>
      </c>
      <c r="I668" s="62"/>
      <c r="J668" s="62"/>
      <c r="K668" s="62"/>
      <c r="L668" s="62"/>
      <c r="M668" s="62"/>
      <c r="N668" s="62"/>
      <c r="O668" s="62"/>
      <c r="P668" s="62"/>
      <c r="Q668" s="62" t="n">
        <v>0.333333333333333</v>
      </c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 t="n">
        <v>0.666666666666667</v>
      </c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5" t="str">
        <f>ROUND(SUM($CP668,$CV668),0)</f>
      </c>
      <c r="CG668" s="65" t="str">
        <f>ROUND(MAX($CP668,$CV668),0)</f>
      </c>
      <c r="CH668"/>
      <c r="CI668" s="62"/>
      <c r="CJ668" s="65" t="str">
        <f>IF(SUM($CF668)=0,"",IF(SUM($CF668)=SUM($CG668),SUM($CF668),IF(UPPER($CH668)="MAX",$CG668,IF(UPPER($CH668)="CUSTOM",MIN(MAX(ROUND($CF668+$G668*($CI668),0),$CG668),$CF668),$CF668))))</f>
      </c>
      <c r="CK668" s="65" t="str">
        <f>ROUND(SUMIFS($CW668:$FS668,$CW$14:$FS$14,"*DSD*"),0)</f>
      </c>
      <c r="CL668" s="65" t="str">
        <f>MIN_DSD</f>
      </c>
      <c r="CM668" s="65" t="str">
        <f>COUNTIFS($CW$14:$FS$14,"*DSD*",$CW668:$FS668,"&gt;0")</f>
      </c>
      <c r="CN668" t="s">
        <v>54</v>
      </c>
      <c r="CO668" s="62"/>
      <c r="CP668" s="65" t="str">
        <f>IF(SUM($CK668)=0,"",IF(OR(SUM($CK668)=SUM($CL668),AND(SUM($CK668)=ROUND(SUM($G668)*(1-SUM($I668)),0),SUM($CQ668)=0)),SUM($CK668),IF(UPPER($CN668)="MAX",$CL668,IF(UPPER($CN668)="CUSTOM",MIN(MAX(ROUND($CK668+$G668*($CO668),0),$CL668),$CK668),$CK668))))</f>
      </c>
      <c r="CQ668" s="65" t="str">
        <f>ROUND(SUMIFS($CW668:$FS668,$CW$14:$FS$14,"*TA*"),0)</f>
      </c>
      <c r="CR668" s="65" t="str">
        <f>MIN_TA</f>
      </c>
      <c r="CS668" s="65" t="str">
        <f>COUNTIFS($CW$14:$FS$14,"*TA*",$CW668:$FS668,"&gt;0")</f>
      </c>
      <c r="CT668"/>
      <c r="CU668" s="62"/>
      <c r="CV668" s="65" t="str">
        <f>IF(SUM($CQ668)=0,"",IF(OR(SUM($CQ668)=SUM($CR668),AND(SUM($CQ668)=ROUND(SUM($G668)*(1-SUM($I668)),0),SUM($CK668)=0)),SUM($CQ668),IF(UPPER($CT668)="MAX",$CR668,IF(UPPER($CT668)="CUSTOM",MIN(MAX(ROUND($CQ668+$G668*($CU668),0),$CR668),$CQ668),$CQ668))))</f>
      </c>
      <c r="CW668" s="65"/>
      <c r="CX668" s="65"/>
      <c r="CY668" s="65"/>
      <c r="CZ668" s="65"/>
      <c r="DA668" s="65"/>
      <c r="DB668" s="65"/>
      <c r="DC668" s="65"/>
      <c r="DD668" s="65"/>
      <c r="DE668" s="65"/>
      <c r="DF668" s="65"/>
      <c r="DG668" s="65"/>
      <c r="DH668" s="65"/>
      <c r="DI668" s="65"/>
      <c r="DJ668" s="65"/>
      <c r="DK668" s="65"/>
      <c r="DL668" s="65"/>
      <c r="DM668" s="65"/>
      <c r="DN668" s="65"/>
      <c r="DO668" s="65"/>
      <c r="DP668" s="65"/>
      <c r="DQ668" s="65"/>
      <c r="DR668" s="65"/>
      <c r="DS668" s="65"/>
      <c r="DT668" s="65"/>
      <c r="DU668" s="65"/>
      <c r="DV668" s="65"/>
      <c r="DW668" s="65"/>
      <c r="DX668" s="65"/>
      <c r="DY668" s="65"/>
      <c r="DZ668" s="65"/>
      <c r="EA668" s="65"/>
      <c r="EB668" s="65"/>
      <c r="EC668" s="65"/>
      <c r="ED668" s="65"/>
      <c r="EE668" s="65"/>
      <c r="EF668" s="65"/>
      <c r="EG668" s="65"/>
      <c r="EH668" s="65"/>
      <c r="EI668" s="65"/>
      <c r="EJ668" s="65"/>
      <c r="EK668" s="65"/>
      <c r="EL668" s="65"/>
      <c r="EM668" s="65"/>
      <c r="EN668" s="65"/>
      <c r="EO668" s="65"/>
      <c r="EP668" s="65"/>
      <c r="EQ668" s="65"/>
      <c r="ER668" s="65"/>
      <c r="ES668" s="65"/>
      <c r="ET668" s="65"/>
      <c r="EU668" s="65"/>
      <c r="EV668" s="65"/>
      <c r="EW668" s="65"/>
      <c r="EX668" s="65"/>
      <c r="EY668" s="65"/>
      <c r="EZ668" s="65"/>
      <c r="FA668" s="65"/>
      <c r="FB668" s="65"/>
      <c r="FC668" s="65"/>
      <c r="FD668" s="65"/>
      <c r="FE668" s="65"/>
      <c r="FF668" s="65"/>
      <c r="FG668" s="65"/>
      <c r="FH668" s="65"/>
      <c r="FI668" s="65"/>
      <c r="FJ668" s="65"/>
      <c r="FK668" s="65"/>
      <c r="FL668" s="65"/>
      <c r="FM668" s="65"/>
      <c r="FN668" s="65"/>
      <c r="FO668" s="65"/>
      <c r="FP668" s="65"/>
      <c r="FQ668" s="65"/>
      <c r="FR668" s="65"/>
      <c r="FS668" s="65"/>
    </row>
    <row r="669">
      <c r="A669" t="s">
        <v>160</v>
      </c>
      <c r="B669" t="s">
        <v>119</v>
      </c>
      <c r="C669" t="s">
        <v>103</v>
      </c>
      <c r="D669" t="s">
        <v>99</v>
      </c>
      <c r="E669"/>
      <c r="F669" t="str">
        <f>$A669&amp;IF($C669&lt;&gt;"","|"&amp;$C669,"")&amp;IF($D669&lt;&gt;"","|"&amp;$D669,"")&amp;IF($E669&lt;&gt;"","|"&amp;$E669,"")</f>
      </c>
      <c r="G669" s="65" t="n">
        <v>1</v>
      </c>
      <c r="H669" s="65" t="str">
        <f>SUM($CJ669,$CW669)</f>
      </c>
      <c r="I669" s="62"/>
      <c r="J669" s="62"/>
      <c r="K669" s="62"/>
      <c r="L669" s="62"/>
      <c r="M669" s="62"/>
      <c r="N669" s="62"/>
      <c r="O669" s="62"/>
      <c r="P669" s="62"/>
      <c r="Q669" s="62" t="n">
        <v>0.5</v>
      </c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 t="n">
        <v>0.5</v>
      </c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5" t="str">
        <f>ROUND(SUM($CP669,$CV669),0)</f>
      </c>
      <c r="CG669" s="65" t="str">
        <f>ROUND(MAX($CP669,$CV669),0)</f>
      </c>
      <c r="CH669"/>
      <c r="CI669" s="62"/>
      <c r="CJ669" s="65" t="str">
        <f>IF(SUM($CF669)=0,"",IF(SUM($CF669)=SUM($CG669),SUM($CF669),IF(UPPER($CH669)="MAX",$CG669,IF(UPPER($CH669)="CUSTOM",MIN(MAX(ROUND($CF669+$G669*($CI669),0),$CG669),$CF669),$CF669))))</f>
      </c>
      <c r="CK669" s="65" t="str">
        <f>ROUND(SUMIFS($CW669:$FS669,$CW$14:$FS$14,"*DSD*"),0)</f>
      </c>
      <c r="CL669" s="65" t="str">
        <f>MIN_DSD</f>
      </c>
      <c r="CM669" s="65" t="str">
        <f>COUNTIFS($CW$14:$FS$14,"*DSD*",$CW669:$FS669,"&gt;0")</f>
      </c>
      <c r="CN669" t="s">
        <v>54</v>
      </c>
      <c r="CO669" s="62"/>
      <c r="CP669" s="65" t="str">
        <f>IF(SUM($CK669)=0,"",IF(OR(SUM($CK669)=SUM($CL669),AND(SUM($CK669)=ROUND(SUM($G669)*(1-SUM($I669)),0),SUM($CQ669)=0)),SUM($CK669),IF(UPPER($CN669)="MAX",$CL669,IF(UPPER($CN669)="CUSTOM",MIN(MAX(ROUND($CK669+$G669*($CO669),0),$CL669),$CK669),$CK669))))</f>
      </c>
      <c r="CQ669" s="65" t="str">
        <f>ROUND(SUMIFS($CW669:$FS669,$CW$14:$FS$14,"*TA*"),0)</f>
      </c>
      <c r="CR669" s="65" t="str">
        <f>MIN_TA</f>
      </c>
      <c r="CS669" s="65" t="str">
        <f>COUNTIFS($CW$14:$FS$14,"*TA*",$CW669:$FS669,"&gt;0")</f>
      </c>
      <c r="CT669"/>
      <c r="CU669" s="62"/>
      <c r="CV669" s="65" t="str">
        <f>IF(SUM($CQ669)=0,"",IF(OR(SUM($CQ669)=SUM($CR669),AND(SUM($CQ669)=ROUND(SUM($G669)*(1-SUM($I669)),0),SUM($CK669)=0)),SUM($CQ669),IF(UPPER($CT669)="MAX",$CR669,IF(UPPER($CT669)="CUSTOM",MIN(MAX(ROUND($CQ669+$G669*($CU669),0),$CR669),$CQ669),$CQ669))))</f>
      </c>
      <c r="CW669" s="65"/>
      <c r="CX669" s="65"/>
      <c r="CY669" s="65"/>
      <c r="CZ669" s="65"/>
      <c r="DA669" s="65"/>
      <c r="DB669" s="65"/>
      <c r="DC669" s="65"/>
      <c r="DD669" s="65"/>
      <c r="DE669" s="65"/>
      <c r="DF669" s="65"/>
      <c r="DG669" s="65"/>
      <c r="DH669" s="65"/>
      <c r="DI669" s="65"/>
      <c r="DJ669" s="65"/>
      <c r="DK669" s="65"/>
      <c r="DL669" s="65"/>
      <c r="DM669" s="65"/>
      <c r="DN669" s="65"/>
      <c r="DO669" s="65"/>
      <c r="DP669" s="65"/>
      <c r="DQ669" s="65"/>
      <c r="DR669" s="65"/>
      <c r="DS669" s="65"/>
      <c r="DT669" s="65"/>
      <c r="DU669" s="65"/>
      <c r="DV669" s="65"/>
      <c r="DW669" s="65"/>
      <c r="DX669" s="65"/>
      <c r="DY669" s="65"/>
      <c r="DZ669" s="65"/>
      <c r="EA669" s="65"/>
      <c r="EB669" s="65"/>
      <c r="EC669" s="65"/>
      <c r="ED669" s="65"/>
      <c r="EE669" s="65"/>
      <c r="EF669" s="65"/>
      <c r="EG669" s="65"/>
      <c r="EH669" s="65"/>
      <c r="EI669" s="65"/>
      <c r="EJ669" s="65"/>
      <c r="EK669" s="65"/>
      <c r="EL669" s="65"/>
      <c r="EM669" s="65"/>
      <c r="EN669" s="65"/>
      <c r="EO669" s="65"/>
      <c r="EP669" s="65"/>
      <c r="EQ669" s="65"/>
      <c r="ER669" s="65"/>
      <c r="ES669" s="65"/>
      <c r="ET669" s="65"/>
      <c r="EU669" s="65"/>
      <c r="EV669" s="65"/>
      <c r="EW669" s="65"/>
      <c r="EX669" s="65"/>
      <c r="EY669" s="65"/>
      <c r="EZ669" s="65"/>
      <c r="FA669" s="65"/>
      <c r="FB669" s="65"/>
      <c r="FC669" s="65"/>
      <c r="FD669" s="65"/>
      <c r="FE669" s="65"/>
      <c r="FF669" s="65"/>
      <c r="FG669" s="65"/>
      <c r="FH669" s="65"/>
      <c r="FI669" s="65"/>
      <c r="FJ669" s="65"/>
      <c r="FK669" s="65"/>
      <c r="FL669" s="65"/>
      <c r="FM669" s="65"/>
      <c r="FN669" s="65"/>
      <c r="FO669" s="65"/>
      <c r="FP669" s="65"/>
      <c r="FQ669" s="65"/>
      <c r="FR669" s="65"/>
      <c r="FS669" s="65"/>
    </row>
    <row r="670">
      <c r="A670" t="s">
        <v>160</v>
      </c>
      <c r="B670" t="s">
        <v>120</v>
      </c>
      <c r="C670"/>
      <c r="D670"/>
      <c r="E670" t="s">
        <v>96</v>
      </c>
      <c r="F670" t="str">
        <f>$A670&amp;IF($C670&lt;&gt;"","|"&amp;$C670,"")&amp;IF($D670&lt;&gt;"","|"&amp;$D670,"")&amp;IF($E670&lt;&gt;"","|"&amp;$E670,"")</f>
      </c>
      <c r="G670" s="65" t="n">
        <v>56</v>
      </c>
      <c r="H670" s="65" t="str">
        <f>SUM($CJ670,$CW670)</f>
      </c>
      <c r="I670" s="62"/>
      <c r="J670" s="62"/>
      <c r="K670" s="62"/>
      <c r="L670" s="62"/>
      <c r="M670" s="62"/>
      <c r="N670" s="62"/>
      <c r="O670" s="62"/>
      <c r="P670" s="62" t="n">
        <v>1</v>
      </c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 t="n">
        <v>1</v>
      </c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5" t="str">
        <f>ROUND(SUM($CP670,$CV670),0)</f>
      </c>
      <c r="CG670" s="65" t="str">
        <f>ROUND(MAX($CP670,$CV670),0)</f>
      </c>
      <c r="CH670"/>
      <c r="CI670" s="62"/>
      <c r="CJ670" s="65" t="str">
        <f>IF(SUM($CF670)=0,"",IF(SUM($CF670)=SUM($CG670),SUM($CF670),IF(UPPER($CH670)="MAX",$CG670,IF(UPPER($CH670)="CUSTOM",MIN(MAX(ROUND($CF670+$G670*($CI670),0),$CG670),$CF670),$CF670))))</f>
      </c>
      <c r="CK670" s="65" t="str">
        <f>ROUND(SUMIFS($CW670:$FS670,$CW$14:$FS$14,"*DSD*"),0)</f>
      </c>
      <c r="CL670" s="65" t="str">
        <f>MIN_DSD</f>
      </c>
      <c r="CM670" s="65" t="str">
        <f>COUNTIFS($CW$14:$FS$14,"*DSD*",$CW670:$FS670,"&gt;0")</f>
      </c>
      <c r="CN670" t="s">
        <v>55</v>
      </c>
      <c r="CO670" s="62" t="n">
        <v>-1</v>
      </c>
      <c r="CP670" s="65" t="str">
        <f>IF(SUM($CK670)=0,"",IF(OR(SUM($CK670)=SUM($CL670),AND(SUM($CK670)=ROUND(SUM($G670)*(1-SUM($I670)),0),SUM($CQ670)=0)),SUM($CK670),IF(UPPER($CN670)="MAX",$CL670,IF(UPPER($CN670)="CUSTOM",MIN(MAX(ROUND($CK670+$G670*($CO670),0),$CL670),$CK670),$CK670))))</f>
      </c>
      <c r="CQ670" s="65" t="str">
        <f>ROUND(SUMIFS($CW670:$FS670,$CW$14:$FS$14,"*TA*"),0)</f>
      </c>
      <c r="CR670" s="65" t="str">
        <f>MIN_TA</f>
      </c>
      <c r="CS670" s="65" t="str">
        <f>COUNTIFS($CW$14:$FS$14,"*TA*",$CW670:$FS670,"&gt;0")</f>
      </c>
      <c r="CT670"/>
      <c r="CU670" s="62"/>
      <c r="CV670" s="65" t="str">
        <f>IF(SUM($CQ670)=0,"",IF(OR(SUM($CQ670)=SUM($CR670),AND(SUM($CQ670)=ROUND(SUM($G670)*(1-SUM($I670)),0),SUM($CK670)=0)),SUM($CQ670),IF(UPPER($CT670)="MAX",$CR670,IF(UPPER($CT670)="CUSTOM",MIN(MAX(ROUND($CQ670+$G670*($CU670),0),$CR670),$CQ670),$CQ670))))</f>
      </c>
      <c r="CW670" s="65"/>
      <c r="CX670" s="65"/>
      <c r="CY670" s="65"/>
      <c r="CZ670" s="65"/>
      <c r="DA670" s="65"/>
      <c r="DB670" s="65"/>
      <c r="DC670" s="65"/>
      <c r="DD670" s="65"/>
      <c r="DE670" s="65"/>
      <c r="DF670" s="65"/>
      <c r="DG670" s="65"/>
      <c r="DH670" s="65"/>
      <c r="DI670" s="65"/>
      <c r="DJ670" s="65"/>
      <c r="DK670" s="65"/>
      <c r="DL670" s="65"/>
      <c r="DM670" s="65"/>
      <c r="DN670" s="65"/>
      <c r="DO670" s="65"/>
      <c r="DP670" s="65"/>
      <c r="DQ670" s="65"/>
      <c r="DR670" s="65"/>
      <c r="DS670" s="65"/>
      <c r="DT670" s="65"/>
      <c r="DU670" s="65"/>
      <c r="DV670" s="65"/>
      <c r="DW670" s="65"/>
      <c r="DX670" s="65"/>
      <c r="DY670" s="65"/>
      <c r="DZ670" s="65"/>
      <c r="EA670" s="65"/>
      <c r="EB670" s="65"/>
      <c r="EC670" s="65"/>
      <c r="ED670" s="65"/>
      <c r="EE670" s="65"/>
      <c r="EF670" s="65"/>
      <c r="EG670" s="65"/>
      <c r="EH670" s="65"/>
      <c r="EI670" s="65"/>
      <c r="EJ670" s="65"/>
      <c r="EK670" s="65"/>
      <c r="EL670" s="65"/>
      <c r="EM670" s="65"/>
      <c r="EN670" s="65"/>
      <c r="EO670" s="65"/>
      <c r="EP670" s="65"/>
      <c r="EQ670" s="65"/>
      <c r="ER670" s="65"/>
      <c r="ES670" s="65"/>
      <c r="ET670" s="65"/>
      <c r="EU670" s="65"/>
      <c r="EV670" s="65"/>
      <c r="EW670" s="65"/>
      <c r="EX670" s="65"/>
      <c r="EY670" s="65"/>
      <c r="EZ670" s="65"/>
      <c r="FA670" s="65"/>
      <c r="FB670" s="65"/>
      <c r="FC670" s="65"/>
      <c r="FD670" s="65"/>
      <c r="FE670" s="65"/>
      <c r="FF670" s="65"/>
      <c r="FG670" s="65"/>
      <c r="FH670" s="65"/>
      <c r="FI670" s="65"/>
      <c r="FJ670" s="65"/>
      <c r="FK670" s="65"/>
      <c r="FL670" s="65"/>
      <c r="FM670" s="65"/>
      <c r="FN670" s="65"/>
      <c r="FO670" s="65"/>
      <c r="FP670" s="65"/>
      <c r="FQ670" s="65"/>
      <c r="FR670" s="65"/>
      <c r="FS670" s="65"/>
    </row>
    <row r="671">
      <c r="A671" t="s">
        <v>160</v>
      </c>
      <c r="B671" t="s">
        <v>120</v>
      </c>
      <c r="C671"/>
      <c r="D671"/>
      <c r="E671" t="s">
        <v>121</v>
      </c>
      <c r="F671" t="str">
        <f>$A671&amp;IF($C671&lt;&gt;"","|"&amp;$C671,"")&amp;IF($D671&lt;&gt;"","|"&amp;$D671,"")&amp;IF($E671&lt;&gt;"","|"&amp;$E671,"")</f>
      </c>
      <c r="G671" s="65" t="n">
        <v>8</v>
      </c>
      <c r="H671" s="65" t="str">
        <f>SUM($CJ671,$CW671)</f>
      </c>
      <c r="I671" s="62"/>
      <c r="J671" s="62"/>
      <c r="K671" s="62"/>
      <c r="L671" s="62"/>
      <c r="M671" s="62"/>
      <c r="N671" s="62"/>
      <c r="O671" s="62"/>
      <c r="P671" s="62" t="n">
        <v>1</v>
      </c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 t="n">
        <v>1</v>
      </c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5" t="str">
        <f>ROUND(SUM($CP671,$CV671),0)</f>
      </c>
      <c r="CG671" s="65" t="str">
        <f>ROUND(MAX($CP671,$CV671),0)</f>
      </c>
      <c r="CH671"/>
      <c r="CI671" s="62"/>
      <c r="CJ671" s="65" t="str">
        <f>IF(SUM($CF671)=0,"",IF(SUM($CF671)=SUM($CG671),SUM($CF671),IF(UPPER($CH671)="MAX",$CG671,IF(UPPER($CH671)="CUSTOM",MIN(MAX(ROUND($CF671+$G671*($CI671),0),$CG671),$CF671),$CF671))))</f>
      </c>
      <c r="CK671" s="65" t="str">
        <f>ROUND(SUMIFS($CW671:$FS671,$CW$14:$FS$14,"*DSD*"),0)</f>
      </c>
      <c r="CL671" s="65" t="str">
        <f>MIN_DSD</f>
      </c>
      <c r="CM671" s="65" t="str">
        <f>COUNTIFS($CW$14:$FS$14,"*DSD*",$CW671:$FS671,"&gt;0")</f>
      </c>
      <c r="CN671" t="s">
        <v>55</v>
      </c>
      <c r="CO671" s="62" t="n">
        <v>-1</v>
      </c>
      <c r="CP671" s="65" t="str">
        <f>IF(SUM($CK671)=0,"",IF(OR(SUM($CK671)=SUM($CL671),AND(SUM($CK671)=ROUND(SUM($G671)*(1-SUM($I671)),0),SUM($CQ671)=0)),SUM($CK671),IF(UPPER($CN671)="MAX",$CL671,IF(UPPER($CN671)="CUSTOM",MIN(MAX(ROUND($CK671+$G671*($CO671),0),$CL671),$CK671),$CK671))))</f>
      </c>
      <c r="CQ671" s="65" t="str">
        <f>ROUND(SUMIFS($CW671:$FS671,$CW$14:$FS$14,"*TA*"),0)</f>
      </c>
      <c r="CR671" s="65" t="str">
        <f>MIN_TA</f>
      </c>
      <c r="CS671" s="65" t="str">
        <f>COUNTIFS($CW$14:$FS$14,"*TA*",$CW671:$FS671,"&gt;0")</f>
      </c>
      <c r="CT671"/>
      <c r="CU671" s="62"/>
      <c r="CV671" s="65" t="str">
        <f>IF(SUM($CQ671)=0,"",IF(OR(SUM($CQ671)=SUM($CR671),AND(SUM($CQ671)=ROUND(SUM($G671)*(1-SUM($I671)),0),SUM($CK671)=0)),SUM($CQ671),IF(UPPER($CT671)="MAX",$CR671,IF(UPPER($CT671)="CUSTOM",MIN(MAX(ROUND($CQ671+$G671*($CU671),0),$CR671),$CQ671),$CQ671))))</f>
      </c>
      <c r="CW671" s="65"/>
      <c r="CX671" s="65"/>
      <c r="CY671" s="65"/>
      <c r="CZ671" s="65"/>
      <c r="DA671" s="65"/>
      <c r="DB671" s="65"/>
      <c r="DC671" s="65"/>
      <c r="DD671" s="65"/>
      <c r="DE671" s="65"/>
      <c r="DF671" s="65"/>
      <c r="DG671" s="65"/>
      <c r="DH671" s="65"/>
      <c r="DI671" s="65"/>
      <c r="DJ671" s="65"/>
      <c r="DK671" s="65"/>
      <c r="DL671" s="65"/>
      <c r="DM671" s="65"/>
      <c r="DN671" s="65"/>
      <c r="DO671" s="65"/>
      <c r="DP671" s="65"/>
      <c r="DQ671" s="65"/>
      <c r="DR671" s="65"/>
      <c r="DS671" s="65"/>
      <c r="DT671" s="65"/>
      <c r="DU671" s="65"/>
      <c r="DV671" s="65"/>
      <c r="DW671" s="65"/>
      <c r="DX671" s="65"/>
      <c r="DY671" s="65"/>
      <c r="DZ671" s="65"/>
      <c r="EA671" s="65"/>
      <c r="EB671" s="65"/>
      <c r="EC671" s="65"/>
      <c r="ED671" s="65"/>
      <c r="EE671" s="65"/>
      <c r="EF671" s="65"/>
      <c r="EG671" s="65"/>
      <c r="EH671" s="65"/>
      <c r="EI671" s="65"/>
      <c r="EJ671" s="65"/>
      <c r="EK671" s="65"/>
      <c r="EL671" s="65"/>
      <c r="EM671" s="65"/>
      <c r="EN671" s="65"/>
      <c r="EO671" s="65"/>
      <c r="EP671" s="65"/>
      <c r="EQ671" s="65"/>
      <c r="ER671" s="65"/>
      <c r="ES671" s="65"/>
      <c r="ET671" s="65"/>
      <c r="EU671" s="65"/>
      <c r="EV671" s="65"/>
      <c r="EW671" s="65"/>
      <c r="EX671" s="65"/>
      <c r="EY671" s="65"/>
      <c r="EZ671" s="65"/>
      <c r="FA671" s="65"/>
      <c r="FB671" s="65"/>
      <c r="FC671" s="65"/>
      <c r="FD671" s="65"/>
      <c r="FE671" s="65"/>
      <c r="FF671" s="65"/>
      <c r="FG671" s="65"/>
      <c r="FH671" s="65"/>
      <c r="FI671" s="65"/>
      <c r="FJ671" s="65"/>
      <c r="FK671" s="65"/>
      <c r="FL671" s="65"/>
      <c r="FM671" s="65"/>
      <c r="FN671" s="65"/>
      <c r="FO671" s="65"/>
      <c r="FP671" s="65"/>
      <c r="FQ671" s="65"/>
      <c r="FR671" s="65"/>
      <c r="FS671" s="65"/>
    </row>
    <row r="672">
      <c r="A672" t="s">
        <v>160</v>
      </c>
      <c r="B672" t="s">
        <v>120</v>
      </c>
      <c r="C672"/>
      <c r="D672"/>
      <c r="E672" t="s">
        <v>135</v>
      </c>
      <c r="F672" t="str">
        <f>$A672&amp;IF($C672&lt;&gt;"","|"&amp;$C672,"")&amp;IF($D672&lt;&gt;"","|"&amp;$D672,"")&amp;IF($E672&lt;&gt;"","|"&amp;$E672,"")</f>
      </c>
      <c r="G672" s="65" t="n">
        <v>6</v>
      </c>
      <c r="H672" s="65" t="str">
        <f>SUM($CJ672,$CW672)</f>
      </c>
      <c r="I672" s="62"/>
      <c r="J672" s="62"/>
      <c r="K672" s="62"/>
      <c r="L672" s="62"/>
      <c r="M672" s="62"/>
      <c r="N672" s="62"/>
      <c r="O672" s="62"/>
      <c r="P672" s="62"/>
      <c r="Q672" s="62" t="n">
        <v>0.80952380952381</v>
      </c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 t="n">
        <v>1</v>
      </c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5" t="str">
        <f>ROUND(SUM($CP672,$CV672),0)</f>
      </c>
      <c r="CG672" s="65" t="str">
        <f>ROUND(MAX($CP672,$CV672),0)</f>
      </c>
      <c r="CH672"/>
      <c r="CI672" s="62"/>
      <c r="CJ672" s="65" t="str">
        <f>IF(SUM($CF672)=0,"",IF(SUM($CF672)=SUM($CG672),SUM($CF672),IF(UPPER($CH672)="MAX",$CG672,IF(UPPER($CH672)="CUSTOM",MIN(MAX(ROUND($CF672+$G672*($CI672),0),$CG672),$CF672),$CF672))))</f>
      </c>
      <c r="CK672" s="65" t="str">
        <f>ROUND(SUMIFS($CW672:$FS672,$CW$14:$FS$14,"*DSD*"),0)</f>
      </c>
      <c r="CL672" s="65" t="str">
        <f>MIN_DSD</f>
      </c>
      <c r="CM672" s="65" t="str">
        <f>COUNTIFS($CW$14:$FS$14,"*DSD*",$CW672:$FS672,"&gt;0")</f>
      </c>
      <c r="CN672" t="s">
        <v>55</v>
      </c>
      <c r="CO672" s="62" t="n">
        <v>-0.80952380952381</v>
      </c>
      <c r="CP672" s="65" t="str">
        <f>IF(SUM($CK672)=0,"",IF(OR(SUM($CK672)=SUM($CL672),AND(SUM($CK672)=ROUND(SUM($G672)*(1-SUM($I672)),0),SUM($CQ672)=0)),SUM($CK672),IF(UPPER($CN672)="MAX",$CL672,IF(UPPER($CN672)="CUSTOM",MIN(MAX(ROUND($CK672+$G672*($CO672),0),$CL672),$CK672),$CK672))))</f>
      </c>
      <c r="CQ672" s="65" t="str">
        <f>ROUND(SUMIFS($CW672:$FS672,$CW$14:$FS$14,"*TA*"),0)</f>
      </c>
      <c r="CR672" s="65" t="str">
        <f>MIN_TA</f>
      </c>
      <c r="CS672" s="65" t="str">
        <f>COUNTIFS($CW$14:$FS$14,"*TA*",$CW672:$FS672,"&gt;0")</f>
      </c>
      <c r="CT672"/>
      <c r="CU672" s="62"/>
      <c r="CV672" s="65" t="str">
        <f>IF(SUM($CQ672)=0,"",IF(OR(SUM($CQ672)=SUM($CR672),AND(SUM($CQ672)=ROUND(SUM($G672)*(1-SUM($I672)),0),SUM($CK672)=0)),SUM($CQ672),IF(UPPER($CT672)="MAX",$CR672,IF(UPPER($CT672)="CUSTOM",MIN(MAX(ROUND($CQ672+$G672*($CU672),0),$CR672),$CQ672),$CQ672))))</f>
      </c>
      <c r="CW672" s="65"/>
      <c r="CX672" s="65"/>
      <c r="CY672" s="65"/>
      <c r="CZ672" s="65"/>
      <c r="DA672" s="65"/>
      <c r="DB672" s="65"/>
      <c r="DC672" s="65"/>
      <c r="DD672" s="65"/>
      <c r="DE672" s="65"/>
      <c r="DF672" s="65"/>
      <c r="DG672" s="65"/>
      <c r="DH672" s="65"/>
      <c r="DI672" s="65"/>
      <c r="DJ672" s="65"/>
      <c r="DK672" s="65"/>
      <c r="DL672" s="65"/>
      <c r="DM672" s="65"/>
      <c r="DN672" s="65"/>
      <c r="DO672" s="65"/>
      <c r="DP672" s="65"/>
      <c r="DQ672" s="65"/>
      <c r="DR672" s="65"/>
      <c r="DS672" s="65"/>
      <c r="DT672" s="65"/>
      <c r="DU672" s="65"/>
      <c r="DV672" s="65"/>
      <c r="DW672" s="65"/>
      <c r="DX672" s="65"/>
      <c r="DY672" s="65"/>
      <c r="DZ672" s="65"/>
      <c r="EA672" s="65"/>
      <c r="EB672" s="65"/>
      <c r="EC672" s="65"/>
      <c r="ED672" s="65"/>
      <c r="EE672" s="65"/>
      <c r="EF672" s="65"/>
      <c r="EG672" s="65"/>
      <c r="EH672" s="65"/>
      <c r="EI672" s="65"/>
      <c r="EJ672" s="65"/>
      <c r="EK672" s="65"/>
      <c r="EL672" s="65"/>
      <c r="EM672" s="65"/>
      <c r="EN672" s="65"/>
      <c r="EO672" s="65"/>
      <c r="EP672" s="65"/>
      <c r="EQ672" s="65"/>
      <c r="ER672" s="65"/>
      <c r="ES672" s="65"/>
      <c r="ET672" s="65"/>
      <c r="EU672" s="65"/>
      <c r="EV672" s="65"/>
      <c r="EW672" s="65"/>
      <c r="EX672" s="65"/>
      <c r="EY672" s="65"/>
      <c r="EZ672" s="65"/>
      <c r="FA672" s="65"/>
      <c r="FB672" s="65"/>
      <c r="FC672" s="65"/>
      <c r="FD672" s="65"/>
      <c r="FE672" s="65"/>
      <c r="FF672" s="65"/>
      <c r="FG672" s="65"/>
      <c r="FH672" s="65"/>
      <c r="FI672" s="65"/>
      <c r="FJ672" s="65"/>
      <c r="FK672" s="65"/>
      <c r="FL672" s="65"/>
      <c r="FM672" s="65"/>
      <c r="FN672" s="65"/>
      <c r="FO672" s="65"/>
      <c r="FP672" s="65"/>
      <c r="FQ672" s="65"/>
      <c r="FR672" s="65"/>
      <c r="FS672" s="65"/>
    </row>
    <row r="673">
      <c r="A673" t="s">
        <v>160</v>
      </c>
      <c r="B673" t="s">
        <v>124</v>
      </c>
      <c r="C673"/>
      <c r="D673"/>
      <c r="E673" t="s">
        <v>96</v>
      </c>
      <c r="F673" t="str">
        <f>$A673&amp;IF($C673&lt;&gt;"","|"&amp;$C673,"")&amp;IF($D673&lt;&gt;"","|"&amp;$D673,"")&amp;IF($E673&lt;&gt;"","|"&amp;$E673,"")</f>
      </c>
      <c r="G673" s="65" t="n">
        <v>1</v>
      </c>
      <c r="H673" s="65" t="str">
        <f>SUM($CJ673,$CW673)</f>
      </c>
      <c r="I673" s="62"/>
      <c r="J673" s="62"/>
      <c r="K673" s="62"/>
      <c r="L673" s="62"/>
      <c r="M673" s="62"/>
      <c r="N673" s="62"/>
      <c r="O673" s="62"/>
      <c r="P673" s="62" t="n">
        <v>0.602040816326531</v>
      </c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 t="n">
        <v>0.397959183673469</v>
      </c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5" t="str">
        <f>ROUND(SUM($CP673,$CV673),0)</f>
      </c>
      <c r="CG673" s="65" t="str">
        <f>ROUND(MAX($CP673,$CV673),0)</f>
      </c>
      <c r="CH673"/>
      <c r="CI673" s="62"/>
      <c r="CJ673" s="65" t="str">
        <f>IF(SUM($CF673)=0,"",IF(SUM($CF673)=SUM($CG673),SUM($CF673),IF(UPPER($CH673)="MAX",$CG673,IF(UPPER($CH673)="CUSTOM",MIN(MAX(ROUND($CF673+$G673*($CI673),0),$CG673),$CF673),$CF673))))</f>
      </c>
      <c r="CK673" s="65" t="str">
        <f>ROUND(SUMIFS($CW673:$FS673,$CW$14:$FS$14,"*DSD*"),0)</f>
      </c>
      <c r="CL673" s="65" t="str">
        <f>MIN_DSD</f>
      </c>
      <c r="CM673" s="65" t="str">
        <f>COUNTIFS($CW$14:$FS$14,"*DSD*",$CW673:$FS673,"&gt;0")</f>
      </c>
      <c r="CN673" t="s">
        <v>54</v>
      </c>
      <c r="CO673" s="62"/>
      <c r="CP673" s="65" t="str">
        <f>IF(SUM($CK673)=0,"",IF(OR(SUM($CK673)=SUM($CL673),AND(SUM($CK673)=ROUND(SUM($G673)*(1-SUM($I673)),0),SUM($CQ673)=0)),SUM($CK673),IF(UPPER($CN673)="MAX",$CL673,IF(UPPER($CN673)="CUSTOM",MIN(MAX(ROUND($CK673+$G673*($CO673),0),$CL673),$CK673),$CK673))))</f>
      </c>
      <c r="CQ673" s="65" t="str">
        <f>ROUND(SUMIFS($CW673:$FS673,$CW$14:$FS$14,"*TA*"),0)</f>
      </c>
      <c r="CR673" s="65" t="str">
        <f>MIN_TA</f>
      </c>
      <c r="CS673" s="65" t="str">
        <f>COUNTIFS($CW$14:$FS$14,"*TA*",$CW673:$FS673,"&gt;0")</f>
      </c>
      <c r="CT673"/>
      <c r="CU673" s="62"/>
      <c r="CV673" s="65" t="str">
        <f>IF(SUM($CQ673)=0,"",IF(OR(SUM($CQ673)=SUM($CR673),AND(SUM($CQ673)=ROUND(SUM($G673)*(1-SUM($I673)),0),SUM($CK673)=0)),SUM($CQ673),IF(UPPER($CT673)="MAX",$CR673,IF(UPPER($CT673)="CUSTOM",MIN(MAX(ROUND($CQ673+$G673*($CU673),0),$CR673),$CQ673),$CQ673))))</f>
      </c>
      <c r="CW673" s="65"/>
      <c r="CX673" s="65"/>
      <c r="CY673" s="65"/>
      <c r="CZ673" s="65"/>
      <c r="DA673" s="65"/>
      <c r="DB673" s="65"/>
      <c r="DC673" s="65"/>
      <c r="DD673" s="65"/>
      <c r="DE673" s="65"/>
      <c r="DF673" s="65"/>
      <c r="DG673" s="65"/>
      <c r="DH673" s="65"/>
      <c r="DI673" s="65"/>
      <c r="DJ673" s="65"/>
      <c r="DK673" s="65"/>
      <c r="DL673" s="65"/>
      <c r="DM673" s="65"/>
      <c r="DN673" s="65"/>
      <c r="DO673" s="65"/>
      <c r="DP673" s="65"/>
      <c r="DQ673" s="65"/>
      <c r="DR673" s="65"/>
      <c r="DS673" s="65"/>
      <c r="DT673" s="65"/>
      <c r="DU673" s="65"/>
      <c r="DV673" s="65"/>
      <c r="DW673" s="65"/>
      <c r="DX673" s="65"/>
      <c r="DY673" s="65"/>
      <c r="DZ673" s="65"/>
      <c r="EA673" s="65"/>
      <c r="EB673" s="65"/>
      <c r="EC673" s="65"/>
      <c r="ED673" s="65"/>
      <c r="EE673" s="65"/>
      <c r="EF673" s="65"/>
      <c r="EG673" s="65"/>
      <c r="EH673" s="65"/>
      <c r="EI673" s="65"/>
      <c r="EJ673" s="65"/>
      <c r="EK673" s="65"/>
      <c r="EL673" s="65"/>
      <c r="EM673" s="65"/>
      <c r="EN673" s="65"/>
      <c r="EO673" s="65"/>
      <c r="EP673" s="65"/>
      <c r="EQ673" s="65"/>
      <c r="ER673" s="65"/>
      <c r="ES673" s="65"/>
      <c r="ET673" s="65"/>
      <c r="EU673" s="65"/>
      <c r="EV673" s="65"/>
      <c r="EW673" s="65"/>
      <c r="EX673" s="65"/>
      <c r="EY673" s="65"/>
      <c r="EZ673" s="65"/>
      <c r="FA673" s="65"/>
      <c r="FB673" s="65"/>
      <c r="FC673" s="65"/>
      <c r="FD673" s="65"/>
      <c r="FE673" s="65"/>
      <c r="FF673" s="65"/>
      <c r="FG673" s="65"/>
      <c r="FH673" s="65"/>
      <c r="FI673" s="65"/>
      <c r="FJ673" s="65"/>
      <c r="FK673" s="65"/>
      <c r="FL673" s="65"/>
      <c r="FM673" s="65"/>
      <c r="FN673" s="65"/>
      <c r="FO673" s="65"/>
      <c r="FP673" s="65"/>
      <c r="FQ673" s="65"/>
      <c r="FR673" s="65"/>
      <c r="FS673" s="65"/>
    </row>
    <row r="674">
      <c r="A674" t="s">
        <v>160</v>
      </c>
      <c r="B674" t="s">
        <v>126</v>
      </c>
      <c r="C674"/>
      <c r="D674"/>
      <c r="E674" t="s">
        <v>96</v>
      </c>
      <c r="F674" t="str">
        <f>$A674&amp;IF($C674&lt;&gt;"","|"&amp;$C674,"")&amp;IF($D674&lt;&gt;"","|"&amp;$D674,"")&amp;IF($E674&lt;&gt;"","|"&amp;$E674,"")</f>
      </c>
      <c r="G674" s="65" t="n">
        <v>54</v>
      </c>
      <c r="H674" s="65" t="str">
        <f>SUM($CJ674,$CW674)</f>
      </c>
      <c r="I674" s="62"/>
      <c r="J674" s="62"/>
      <c r="K674" s="62"/>
      <c r="L674" s="62"/>
      <c r="M674" s="62"/>
      <c r="N674" s="62"/>
      <c r="O674" s="62"/>
      <c r="P674" s="62" t="n">
        <v>1</v>
      </c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 t="n">
        <v>1</v>
      </c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5" t="str">
        <f>ROUND(SUM($CP674,$CV674),0)</f>
      </c>
      <c r="CG674" s="65" t="str">
        <f>ROUND(MAX($CP674,$CV674),0)</f>
      </c>
      <c r="CH674"/>
      <c r="CI674" s="62"/>
      <c r="CJ674" s="65" t="str">
        <f>IF(SUM($CF674)=0,"",IF(SUM($CF674)=SUM($CG674),SUM($CF674),IF(UPPER($CH674)="MAX",$CG674,IF(UPPER($CH674)="CUSTOM",MIN(MAX(ROUND($CF674+$G674*($CI674),0),$CG674),$CF674),$CF674))))</f>
      </c>
      <c r="CK674" s="65" t="str">
        <f>ROUND(SUMIFS($CW674:$FS674,$CW$14:$FS$14,"*DSD*"),0)</f>
      </c>
      <c r="CL674" s="65" t="str">
        <f>MIN_DSD</f>
      </c>
      <c r="CM674" s="65" t="str">
        <f>COUNTIFS($CW$14:$FS$14,"*DSD*",$CW674:$FS674,"&gt;0")</f>
      </c>
      <c r="CN674" t="s">
        <v>55</v>
      </c>
      <c r="CO674" s="62" t="n">
        <v>-1</v>
      </c>
      <c r="CP674" s="65" t="str">
        <f>IF(SUM($CK674)=0,"",IF(OR(SUM($CK674)=SUM($CL674),AND(SUM($CK674)=ROUND(SUM($G674)*(1-SUM($I674)),0),SUM($CQ674)=0)),SUM($CK674),IF(UPPER($CN674)="MAX",$CL674,IF(UPPER($CN674)="CUSTOM",MIN(MAX(ROUND($CK674+$G674*($CO674),0),$CL674),$CK674),$CK674))))</f>
      </c>
      <c r="CQ674" s="65" t="str">
        <f>ROUND(SUMIFS($CW674:$FS674,$CW$14:$FS$14,"*TA*"),0)</f>
      </c>
      <c r="CR674" s="65" t="str">
        <f>MIN_TA</f>
      </c>
      <c r="CS674" s="65" t="str">
        <f>COUNTIFS($CW$14:$FS$14,"*TA*",$CW674:$FS674,"&gt;0")</f>
      </c>
      <c r="CT674"/>
      <c r="CU674" s="62"/>
      <c r="CV674" s="65" t="str">
        <f>IF(SUM($CQ674)=0,"",IF(OR(SUM($CQ674)=SUM($CR674),AND(SUM($CQ674)=ROUND(SUM($G674)*(1-SUM($I674)),0),SUM($CK674)=0)),SUM($CQ674),IF(UPPER($CT674)="MAX",$CR674,IF(UPPER($CT674)="CUSTOM",MIN(MAX(ROUND($CQ674+$G674*($CU674),0),$CR674),$CQ674),$CQ674))))</f>
      </c>
      <c r="CW674" s="65"/>
      <c r="CX674" s="65"/>
      <c r="CY674" s="65"/>
      <c r="CZ674" s="65"/>
      <c r="DA674" s="65"/>
      <c r="DB674" s="65"/>
      <c r="DC674" s="65"/>
      <c r="DD674" s="65"/>
      <c r="DE674" s="65"/>
      <c r="DF674" s="65"/>
      <c r="DG674" s="65"/>
      <c r="DH674" s="65"/>
      <c r="DI674" s="65"/>
      <c r="DJ674" s="65"/>
      <c r="DK674" s="65"/>
      <c r="DL674" s="65"/>
      <c r="DM674" s="65"/>
      <c r="DN674" s="65"/>
      <c r="DO674" s="65"/>
      <c r="DP674" s="65"/>
      <c r="DQ674" s="65"/>
      <c r="DR674" s="65"/>
      <c r="DS674" s="65"/>
      <c r="DT674" s="65"/>
      <c r="DU674" s="65"/>
      <c r="DV674" s="65"/>
      <c r="DW674" s="65"/>
      <c r="DX674" s="65"/>
      <c r="DY674" s="65"/>
      <c r="DZ674" s="65"/>
      <c r="EA674" s="65"/>
      <c r="EB674" s="65"/>
      <c r="EC674" s="65"/>
      <c r="ED674" s="65"/>
      <c r="EE674" s="65"/>
      <c r="EF674" s="65"/>
      <c r="EG674" s="65"/>
      <c r="EH674" s="65"/>
      <c r="EI674" s="65"/>
      <c r="EJ674" s="65"/>
      <c r="EK674" s="65"/>
      <c r="EL674" s="65"/>
      <c r="EM674" s="65"/>
      <c r="EN674" s="65"/>
      <c r="EO674" s="65"/>
      <c r="EP674" s="65"/>
      <c r="EQ674" s="65"/>
      <c r="ER674" s="65"/>
      <c r="ES674" s="65"/>
      <c r="ET674" s="65"/>
      <c r="EU674" s="65"/>
      <c r="EV674" s="65"/>
      <c r="EW674" s="65"/>
      <c r="EX674" s="65"/>
      <c r="EY674" s="65"/>
      <c r="EZ674" s="65"/>
      <c r="FA674" s="65"/>
      <c r="FB674" s="65"/>
      <c r="FC674" s="65"/>
      <c r="FD674" s="65"/>
      <c r="FE674" s="65"/>
      <c r="FF674" s="65"/>
      <c r="FG674" s="65"/>
      <c r="FH674" s="65"/>
      <c r="FI674" s="65"/>
      <c r="FJ674" s="65"/>
      <c r="FK674" s="65"/>
      <c r="FL674" s="65"/>
      <c r="FM674" s="65"/>
      <c r="FN674" s="65"/>
      <c r="FO674" s="65"/>
      <c r="FP674" s="65"/>
      <c r="FQ674" s="65"/>
      <c r="FR674" s="65"/>
      <c r="FS674" s="65"/>
    </row>
    <row r="675">
      <c r="A675" t="s">
        <v>160</v>
      </c>
      <c r="B675" t="s">
        <v>126</v>
      </c>
      <c r="C675"/>
      <c r="D675"/>
      <c r="E675" t="s">
        <v>121</v>
      </c>
      <c r="F675" t="str">
        <f>$A675&amp;IF($C675&lt;&gt;"","|"&amp;$C675,"")&amp;IF($D675&lt;&gt;"","|"&amp;$D675,"")&amp;IF($E675&lt;&gt;"","|"&amp;$E675,"")</f>
      </c>
      <c r="G675" s="65" t="n">
        <v>8</v>
      </c>
      <c r="H675" s="65" t="str">
        <f>SUM($CJ675,$CW675)</f>
      </c>
      <c r="I675" s="62"/>
      <c r="J675" s="62"/>
      <c r="K675" s="62"/>
      <c r="L675" s="62"/>
      <c r="M675" s="62"/>
      <c r="N675" s="62"/>
      <c r="O675" s="62"/>
      <c r="P675" s="62" t="n">
        <v>1</v>
      </c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 t="n">
        <v>1</v>
      </c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5" t="str">
        <f>ROUND(SUM($CP675,$CV675),0)</f>
      </c>
      <c r="CG675" s="65" t="str">
        <f>ROUND(MAX($CP675,$CV675),0)</f>
      </c>
      <c r="CH675"/>
      <c r="CI675" s="62"/>
      <c r="CJ675" s="65" t="str">
        <f>IF(SUM($CF675)=0,"",IF(SUM($CF675)=SUM($CG675),SUM($CF675),IF(UPPER($CH675)="MAX",$CG675,IF(UPPER($CH675)="CUSTOM",MIN(MAX(ROUND($CF675+$G675*($CI675),0),$CG675),$CF675),$CF675))))</f>
      </c>
      <c r="CK675" s="65" t="str">
        <f>ROUND(SUMIFS($CW675:$FS675,$CW$14:$FS$14,"*DSD*"),0)</f>
      </c>
      <c r="CL675" s="65" t="str">
        <f>MIN_DSD</f>
      </c>
      <c r="CM675" s="65" t="str">
        <f>COUNTIFS($CW$14:$FS$14,"*DSD*",$CW675:$FS675,"&gt;0")</f>
      </c>
      <c r="CN675" t="s">
        <v>55</v>
      </c>
      <c r="CO675" s="62" t="n">
        <v>-1</v>
      </c>
      <c r="CP675" s="65" t="str">
        <f>IF(SUM($CK675)=0,"",IF(OR(SUM($CK675)=SUM($CL675),AND(SUM($CK675)=ROUND(SUM($G675)*(1-SUM($I675)),0),SUM($CQ675)=0)),SUM($CK675),IF(UPPER($CN675)="MAX",$CL675,IF(UPPER($CN675)="CUSTOM",MIN(MAX(ROUND($CK675+$G675*($CO675),0),$CL675),$CK675),$CK675))))</f>
      </c>
      <c r="CQ675" s="65" t="str">
        <f>ROUND(SUMIFS($CW675:$FS675,$CW$14:$FS$14,"*TA*"),0)</f>
      </c>
      <c r="CR675" s="65" t="str">
        <f>MIN_TA</f>
      </c>
      <c r="CS675" s="65" t="str">
        <f>COUNTIFS($CW$14:$FS$14,"*TA*",$CW675:$FS675,"&gt;0")</f>
      </c>
      <c r="CT675"/>
      <c r="CU675" s="62"/>
      <c r="CV675" s="65" t="str">
        <f>IF(SUM($CQ675)=0,"",IF(OR(SUM($CQ675)=SUM($CR675),AND(SUM($CQ675)=ROUND(SUM($G675)*(1-SUM($I675)),0),SUM($CK675)=0)),SUM($CQ675),IF(UPPER($CT675)="MAX",$CR675,IF(UPPER($CT675)="CUSTOM",MIN(MAX(ROUND($CQ675+$G675*($CU675),0),$CR675),$CQ675),$CQ675))))</f>
      </c>
      <c r="CW675" s="65"/>
      <c r="CX675" s="65"/>
      <c r="CY675" s="65"/>
      <c r="CZ675" s="65"/>
      <c r="DA675" s="65"/>
      <c r="DB675" s="65"/>
      <c r="DC675" s="65"/>
      <c r="DD675" s="65"/>
      <c r="DE675" s="65"/>
      <c r="DF675" s="65"/>
      <c r="DG675" s="65"/>
      <c r="DH675" s="65"/>
      <c r="DI675" s="65"/>
      <c r="DJ675" s="65"/>
      <c r="DK675" s="65"/>
      <c r="DL675" s="65"/>
      <c r="DM675" s="65"/>
      <c r="DN675" s="65"/>
      <c r="DO675" s="65"/>
      <c r="DP675" s="65"/>
      <c r="DQ675" s="65"/>
      <c r="DR675" s="65"/>
      <c r="DS675" s="65"/>
      <c r="DT675" s="65"/>
      <c r="DU675" s="65"/>
      <c r="DV675" s="65"/>
      <c r="DW675" s="65"/>
      <c r="DX675" s="65"/>
      <c r="DY675" s="65"/>
      <c r="DZ675" s="65"/>
      <c r="EA675" s="65"/>
      <c r="EB675" s="65"/>
      <c r="EC675" s="65"/>
      <c r="ED675" s="65"/>
      <c r="EE675" s="65"/>
      <c r="EF675" s="65"/>
      <c r="EG675" s="65"/>
      <c r="EH675" s="65"/>
      <c r="EI675" s="65"/>
      <c r="EJ675" s="65"/>
      <c r="EK675" s="65"/>
      <c r="EL675" s="65"/>
      <c r="EM675" s="65"/>
      <c r="EN675" s="65"/>
      <c r="EO675" s="65"/>
      <c r="EP675" s="65"/>
      <c r="EQ675" s="65"/>
      <c r="ER675" s="65"/>
      <c r="ES675" s="65"/>
      <c r="ET675" s="65"/>
      <c r="EU675" s="65"/>
      <c r="EV675" s="65"/>
      <c r="EW675" s="65"/>
      <c r="EX675" s="65"/>
      <c r="EY675" s="65"/>
      <c r="EZ675" s="65"/>
      <c r="FA675" s="65"/>
      <c r="FB675" s="65"/>
      <c r="FC675" s="65"/>
      <c r="FD675" s="65"/>
      <c r="FE675" s="65"/>
      <c r="FF675" s="65"/>
      <c r="FG675" s="65"/>
      <c r="FH675" s="65"/>
      <c r="FI675" s="65"/>
      <c r="FJ675" s="65"/>
      <c r="FK675" s="65"/>
      <c r="FL675" s="65"/>
      <c r="FM675" s="65"/>
      <c r="FN675" s="65"/>
      <c r="FO675" s="65"/>
      <c r="FP675" s="65"/>
      <c r="FQ675" s="65"/>
      <c r="FR675" s="65"/>
      <c r="FS675" s="65"/>
    </row>
    <row r="676">
      <c r="A676" t="s">
        <v>160</v>
      </c>
      <c r="B676" t="s">
        <v>126</v>
      </c>
      <c r="C676"/>
      <c r="D676"/>
      <c r="E676" t="s">
        <v>135</v>
      </c>
      <c r="F676" t="str">
        <f>$A676&amp;IF($C676&lt;&gt;"","|"&amp;$C676,"")&amp;IF($D676&lt;&gt;"","|"&amp;$D676,"")&amp;IF($E676&lt;&gt;"","|"&amp;$E676,"")</f>
      </c>
      <c r="G676" s="65" t="n">
        <v>6</v>
      </c>
      <c r="H676" s="65" t="str">
        <f>SUM($CJ676,$CW676)</f>
      </c>
      <c r="I676" s="62"/>
      <c r="J676" s="62"/>
      <c r="K676" s="62"/>
      <c r="L676" s="62"/>
      <c r="M676" s="62"/>
      <c r="N676" s="62"/>
      <c r="O676" s="62"/>
      <c r="P676" s="62"/>
      <c r="Q676" s="62" t="n">
        <v>0.8</v>
      </c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 t="n">
        <v>1</v>
      </c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5" t="str">
        <f>ROUND(SUM($CP676,$CV676),0)</f>
      </c>
      <c r="CG676" s="65" t="str">
        <f>ROUND(MAX($CP676,$CV676),0)</f>
      </c>
      <c r="CH676"/>
      <c r="CI676" s="62"/>
      <c r="CJ676" s="65" t="str">
        <f>IF(SUM($CF676)=0,"",IF(SUM($CF676)=SUM($CG676),SUM($CF676),IF(UPPER($CH676)="MAX",$CG676,IF(UPPER($CH676)="CUSTOM",MIN(MAX(ROUND($CF676+$G676*($CI676),0),$CG676),$CF676),$CF676))))</f>
      </c>
      <c r="CK676" s="65" t="str">
        <f>ROUND(SUMIFS($CW676:$FS676,$CW$14:$FS$14,"*DSD*"),0)</f>
      </c>
      <c r="CL676" s="65" t="str">
        <f>MIN_DSD</f>
      </c>
      <c r="CM676" s="65" t="str">
        <f>COUNTIFS($CW$14:$FS$14,"*DSD*",$CW676:$FS676,"&gt;0")</f>
      </c>
      <c r="CN676" t="s">
        <v>55</v>
      </c>
      <c r="CO676" s="62" t="n">
        <v>-0.8</v>
      </c>
      <c r="CP676" s="65" t="str">
        <f>IF(SUM($CK676)=0,"",IF(OR(SUM($CK676)=SUM($CL676),AND(SUM($CK676)=ROUND(SUM($G676)*(1-SUM($I676)),0),SUM($CQ676)=0)),SUM($CK676),IF(UPPER($CN676)="MAX",$CL676,IF(UPPER($CN676)="CUSTOM",MIN(MAX(ROUND($CK676+$G676*($CO676),0),$CL676),$CK676),$CK676))))</f>
      </c>
      <c r="CQ676" s="65" t="str">
        <f>ROUND(SUMIFS($CW676:$FS676,$CW$14:$FS$14,"*TA*"),0)</f>
      </c>
      <c r="CR676" s="65" t="str">
        <f>MIN_TA</f>
      </c>
      <c r="CS676" s="65" t="str">
        <f>COUNTIFS($CW$14:$FS$14,"*TA*",$CW676:$FS676,"&gt;0")</f>
      </c>
      <c r="CT676"/>
      <c r="CU676" s="62"/>
      <c r="CV676" s="65" t="str">
        <f>IF(SUM($CQ676)=0,"",IF(OR(SUM($CQ676)=SUM($CR676),AND(SUM($CQ676)=ROUND(SUM($G676)*(1-SUM($I676)),0),SUM($CK676)=0)),SUM($CQ676),IF(UPPER($CT676)="MAX",$CR676,IF(UPPER($CT676)="CUSTOM",MIN(MAX(ROUND($CQ676+$G676*($CU676),0),$CR676),$CQ676),$CQ676))))</f>
      </c>
      <c r="CW676" s="65"/>
      <c r="CX676" s="65"/>
      <c r="CY676" s="65"/>
      <c r="CZ676" s="65"/>
      <c r="DA676" s="65"/>
      <c r="DB676" s="65"/>
      <c r="DC676" s="65"/>
      <c r="DD676" s="65"/>
      <c r="DE676" s="65"/>
      <c r="DF676" s="65"/>
      <c r="DG676" s="65"/>
      <c r="DH676" s="65"/>
      <c r="DI676" s="65"/>
      <c r="DJ676" s="65"/>
      <c r="DK676" s="65"/>
      <c r="DL676" s="65"/>
      <c r="DM676" s="65"/>
      <c r="DN676" s="65"/>
      <c r="DO676" s="65"/>
      <c r="DP676" s="65"/>
      <c r="DQ676" s="65"/>
      <c r="DR676" s="65"/>
      <c r="DS676" s="65"/>
      <c r="DT676" s="65"/>
      <c r="DU676" s="65"/>
      <c r="DV676" s="65"/>
      <c r="DW676" s="65"/>
      <c r="DX676" s="65"/>
      <c r="DY676" s="65"/>
      <c r="DZ676" s="65"/>
      <c r="EA676" s="65"/>
      <c r="EB676" s="65"/>
      <c r="EC676" s="65"/>
      <c r="ED676" s="65"/>
      <c r="EE676" s="65"/>
      <c r="EF676" s="65"/>
      <c r="EG676" s="65"/>
      <c r="EH676" s="65"/>
      <c r="EI676" s="65"/>
      <c r="EJ676" s="65"/>
      <c r="EK676" s="65"/>
      <c r="EL676" s="65"/>
      <c r="EM676" s="65"/>
      <c r="EN676" s="65"/>
      <c r="EO676" s="65"/>
      <c r="EP676" s="65"/>
      <c r="EQ676" s="65"/>
      <c r="ER676" s="65"/>
      <c r="ES676" s="65"/>
      <c r="ET676" s="65"/>
      <c r="EU676" s="65"/>
      <c r="EV676" s="65"/>
      <c r="EW676" s="65"/>
      <c r="EX676" s="65"/>
      <c r="EY676" s="65"/>
      <c r="EZ676" s="65"/>
      <c r="FA676" s="65"/>
      <c r="FB676" s="65"/>
      <c r="FC676" s="65"/>
      <c r="FD676" s="65"/>
      <c r="FE676" s="65"/>
      <c r="FF676" s="65"/>
      <c r="FG676" s="65"/>
      <c r="FH676" s="65"/>
      <c r="FI676" s="65"/>
      <c r="FJ676" s="65"/>
      <c r="FK676" s="65"/>
      <c r="FL676" s="65"/>
      <c r="FM676" s="65"/>
      <c r="FN676" s="65"/>
      <c r="FO676" s="65"/>
      <c r="FP676" s="65"/>
      <c r="FQ676" s="65"/>
      <c r="FR676" s="65"/>
      <c r="FS676" s="65"/>
    </row>
    <row r="677">
      <c r="A677" t="s">
        <v>160</v>
      </c>
      <c r="B677" t="s">
        <v>127</v>
      </c>
      <c r="C677" t="s">
        <v>103</v>
      </c>
      <c r="D677" t="s">
        <v>99</v>
      </c>
      <c r="E677"/>
      <c r="F677" t="str">
        <f>$A677&amp;IF($C677&lt;&gt;"","|"&amp;$C677,"")&amp;IF($D677&lt;&gt;"","|"&amp;$D677,"")&amp;IF($E677&lt;&gt;"","|"&amp;$E677,"")</f>
      </c>
      <c r="G677" s="65" t="n">
        <v>2</v>
      </c>
      <c r="H677" s="65" t="str">
        <f>SUM($CJ677,$CW677)</f>
      </c>
      <c r="I677" s="62"/>
      <c r="J677" s="62"/>
      <c r="K677" s="62"/>
      <c r="L677" s="62"/>
      <c r="M677" s="62"/>
      <c r="N677" s="62"/>
      <c r="O677" s="62"/>
      <c r="P677" s="62"/>
      <c r="Q677" s="62" t="n">
        <v>0.743589743589744</v>
      </c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 t="n">
        <v>0.0641025641025641</v>
      </c>
      <c r="AD677" s="62"/>
      <c r="AE677" s="62"/>
      <c r="AF677" s="62"/>
      <c r="AG677" s="62" t="n">
        <v>0.935897435897436</v>
      </c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5" t="str">
        <f>ROUND(SUM($CP677,$CV677),0)</f>
      </c>
      <c r="CG677" s="65" t="str">
        <f>ROUND(MAX($CP677,$CV677),0)</f>
      </c>
      <c r="CH677" t="s">
        <v>56</v>
      </c>
      <c r="CI677" s="62"/>
      <c r="CJ677" s="65" t="str">
        <f>IF(SUM($CF677)=0,"",IF(SUM($CF677)=SUM($CG677),SUM($CF677),IF(UPPER($CH677)="MAX",$CG677,IF(UPPER($CH677)="CUSTOM",MIN(MAX(ROUND($CF677+$G677*($CI677),0),$CG677),$CF677),$CF677))))</f>
      </c>
      <c r="CK677" s="65" t="str">
        <f>ROUND(SUMIFS($CW677:$FS677,$CW$14:$FS$14,"*DSD*"),0)</f>
      </c>
      <c r="CL677" s="65" t="str">
        <f>MIN_DSD</f>
      </c>
      <c r="CM677" s="65" t="str">
        <f>COUNTIFS($CW$14:$FS$14,"*DSD*",$CW677:$FS677,"&gt;0")</f>
      </c>
      <c r="CN677" t="s">
        <v>55</v>
      </c>
      <c r="CO677" s="62" t="n">
        <v>-0.743589743589744</v>
      </c>
      <c r="CP677" s="65" t="str">
        <f>IF(SUM($CK677)=0,"",IF(OR(SUM($CK677)=SUM($CL677),AND(SUM($CK677)=ROUND(SUM($G677)*(1-SUM($I677)),0),SUM($CQ677)=0)),SUM($CK677),IF(UPPER($CN677)="MAX",$CL677,IF(UPPER($CN677)="CUSTOM",MIN(MAX(ROUND($CK677+$G677*($CO677),0),$CL677),$CK677),$CK677))))</f>
      </c>
      <c r="CQ677" s="65" t="str">
        <f>ROUND(SUMIFS($CW677:$FS677,$CW$14:$FS$14,"*TA*"),0)</f>
      </c>
      <c r="CR677" s="65" t="str">
        <f>MIN_TA</f>
      </c>
      <c r="CS677" s="65" t="str">
        <f>COUNTIFS($CW$14:$FS$14,"*TA*",$CW677:$FS677,"&gt;0")</f>
      </c>
      <c r="CT677"/>
      <c r="CU677" s="62"/>
      <c r="CV677" s="65" t="str">
        <f>IF(SUM($CQ677)=0,"",IF(OR(SUM($CQ677)=SUM($CR677),AND(SUM($CQ677)=ROUND(SUM($G677)*(1-SUM($I677)),0),SUM($CK677)=0)),SUM($CQ677),IF(UPPER($CT677)="MAX",$CR677,IF(UPPER($CT677)="CUSTOM",MIN(MAX(ROUND($CQ677+$G677*($CU677),0),$CR677),$CQ677),$CQ677))))</f>
      </c>
      <c r="CW677" s="65"/>
      <c r="CX677" s="65"/>
      <c r="CY677" s="65"/>
      <c r="CZ677" s="65"/>
      <c r="DA677" s="65"/>
      <c r="DB677" s="65"/>
      <c r="DC677" s="65"/>
      <c r="DD677" s="65"/>
      <c r="DE677" s="65"/>
      <c r="DF677" s="65"/>
      <c r="DG677" s="65"/>
      <c r="DH677" s="65"/>
      <c r="DI677" s="65"/>
      <c r="DJ677" s="65"/>
      <c r="DK677" s="65"/>
      <c r="DL677" s="65"/>
      <c r="DM677" s="65"/>
      <c r="DN677" s="65"/>
      <c r="DO677" s="65"/>
      <c r="DP677" s="65"/>
      <c r="DQ677" s="65"/>
      <c r="DR677" s="65"/>
      <c r="DS677" s="65"/>
      <c r="DT677" s="65"/>
      <c r="DU677" s="65"/>
      <c r="DV677" s="65"/>
      <c r="DW677" s="65"/>
      <c r="DX677" s="65"/>
      <c r="DY677" s="65"/>
      <c r="DZ677" s="65"/>
      <c r="EA677" s="65"/>
      <c r="EB677" s="65"/>
      <c r="EC677" s="65"/>
      <c r="ED677" s="65"/>
      <c r="EE677" s="65"/>
      <c r="EF677" s="65"/>
      <c r="EG677" s="65"/>
      <c r="EH677" s="65"/>
      <c r="EI677" s="65"/>
      <c r="EJ677" s="65"/>
      <c r="EK677" s="65"/>
      <c r="EL677" s="65"/>
      <c r="EM677" s="65"/>
      <c r="EN677" s="65"/>
      <c r="EO677" s="65"/>
      <c r="EP677" s="65"/>
      <c r="EQ677" s="65"/>
      <c r="ER677" s="65"/>
      <c r="ES677" s="65"/>
      <c r="ET677" s="65"/>
      <c r="EU677" s="65"/>
      <c r="EV677" s="65"/>
      <c r="EW677" s="65"/>
      <c r="EX677" s="65"/>
      <c r="EY677" s="65"/>
      <c r="EZ677" s="65"/>
      <c r="FA677" s="65"/>
      <c r="FB677" s="65"/>
      <c r="FC677" s="65"/>
      <c r="FD677" s="65"/>
      <c r="FE677" s="65"/>
      <c r="FF677" s="65"/>
      <c r="FG677" s="65"/>
      <c r="FH677" s="65"/>
      <c r="FI677" s="65"/>
      <c r="FJ677" s="65"/>
      <c r="FK677" s="65"/>
      <c r="FL677" s="65"/>
      <c r="FM677" s="65"/>
      <c r="FN677" s="65"/>
      <c r="FO677" s="65"/>
      <c r="FP677" s="65"/>
      <c r="FQ677" s="65"/>
      <c r="FR677" s="65"/>
      <c r="FS677" s="65"/>
    </row>
    <row r="678">
      <c r="A678" t="s">
        <v>160</v>
      </c>
      <c r="B678" t="s">
        <v>127</v>
      </c>
      <c r="C678" t="s">
        <v>103</v>
      </c>
      <c r="D678" t="s">
        <v>100</v>
      </c>
      <c r="E678"/>
      <c r="F678" t="str">
        <f>$A678&amp;IF($C678&lt;&gt;"","|"&amp;$C678,"")&amp;IF($D678&lt;&gt;"","|"&amp;$D678,"")&amp;IF($E678&lt;&gt;"","|"&amp;$E678,"")</f>
      </c>
      <c r="G678" s="65" t="n">
        <v>16</v>
      </c>
      <c r="H678" s="65" t="str">
        <f>SUM($CJ678,$CW678)</f>
      </c>
      <c r="I678" s="62"/>
      <c r="J678" s="62"/>
      <c r="K678" s="62"/>
      <c r="L678" s="62"/>
      <c r="M678" s="62"/>
      <c r="N678" s="62"/>
      <c r="O678" s="62"/>
      <c r="P678" s="62"/>
      <c r="Q678" s="62" t="n">
        <v>0.743589743589744</v>
      </c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 t="n">
        <v>0.0641025641025641</v>
      </c>
      <c r="AD678" s="62"/>
      <c r="AE678" s="62"/>
      <c r="AF678" s="62"/>
      <c r="AG678" s="62" t="n">
        <v>0.935897435897436</v>
      </c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5" t="str">
        <f>ROUND(SUM($CP678,$CV678),0)</f>
      </c>
      <c r="CG678" s="65" t="str">
        <f>ROUND(MAX($CP678,$CV678),0)</f>
      </c>
      <c r="CH678" t="s">
        <v>56</v>
      </c>
      <c r="CI678" s="62"/>
      <c r="CJ678" s="65" t="str">
        <f>IF(SUM($CF678)=0,"",IF(SUM($CF678)=SUM($CG678),SUM($CF678),IF(UPPER($CH678)="MAX",$CG678,IF(UPPER($CH678)="CUSTOM",MIN(MAX(ROUND($CF678+$G678*($CI678),0),$CG678),$CF678),$CF678))))</f>
      </c>
      <c r="CK678" s="65" t="str">
        <f>ROUND(SUMIFS($CW678:$FS678,$CW$14:$FS$14,"*DSD*"),0)</f>
      </c>
      <c r="CL678" s="65" t="str">
        <f>MIN_DSD</f>
      </c>
      <c r="CM678" s="65" t="str">
        <f>COUNTIFS($CW$14:$FS$14,"*DSD*",$CW678:$FS678,"&gt;0")</f>
      </c>
      <c r="CN678" t="s">
        <v>55</v>
      </c>
      <c r="CO678" s="62" t="n">
        <v>-0.743589743589744</v>
      </c>
      <c r="CP678" s="65" t="str">
        <f>IF(SUM($CK678)=0,"",IF(OR(SUM($CK678)=SUM($CL678),AND(SUM($CK678)=ROUND(SUM($G678)*(1-SUM($I678)),0),SUM($CQ678)=0)),SUM($CK678),IF(UPPER($CN678)="MAX",$CL678,IF(UPPER($CN678)="CUSTOM",MIN(MAX(ROUND($CK678+$G678*($CO678),0),$CL678),$CK678),$CK678))))</f>
      </c>
      <c r="CQ678" s="65" t="str">
        <f>ROUND(SUMIFS($CW678:$FS678,$CW$14:$FS$14,"*TA*"),0)</f>
      </c>
      <c r="CR678" s="65" t="str">
        <f>MIN_TA</f>
      </c>
      <c r="CS678" s="65" t="str">
        <f>COUNTIFS($CW$14:$FS$14,"*TA*",$CW678:$FS678,"&gt;0")</f>
      </c>
      <c r="CT678"/>
      <c r="CU678" s="62"/>
      <c r="CV678" s="65" t="str">
        <f>IF(SUM($CQ678)=0,"",IF(OR(SUM($CQ678)=SUM($CR678),AND(SUM($CQ678)=ROUND(SUM($G678)*(1-SUM($I678)),0),SUM($CK678)=0)),SUM($CQ678),IF(UPPER($CT678)="MAX",$CR678,IF(UPPER($CT678)="CUSTOM",MIN(MAX(ROUND($CQ678+$G678*($CU678),0),$CR678),$CQ678),$CQ678))))</f>
      </c>
      <c r="CW678" s="65"/>
      <c r="CX678" s="65"/>
      <c r="CY678" s="65"/>
      <c r="CZ678" s="65"/>
      <c r="DA678" s="65"/>
      <c r="DB678" s="65"/>
      <c r="DC678" s="65"/>
      <c r="DD678" s="65"/>
      <c r="DE678" s="65"/>
      <c r="DF678" s="65"/>
      <c r="DG678" s="65"/>
      <c r="DH678" s="65"/>
      <c r="DI678" s="65"/>
      <c r="DJ678" s="65"/>
      <c r="DK678" s="65"/>
      <c r="DL678" s="65"/>
      <c r="DM678" s="65"/>
      <c r="DN678" s="65"/>
      <c r="DO678" s="65"/>
      <c r="DP678" s="65"/>
      <c r="DQ678" s="65"/>
      <c r="DR678" s="65"/>
      <c r="DS678" s="65"/>
      <c r="DT678" s="65"/>
      <c r="DU678" s="65"/>
      <c r="DV678" s="65"/>
      <c r="DW678" s="65"/>
      <c r="DX678" s="65"/>
      <c r="DY678" s="65"/>
      <c r="DZ678" s="65"/>
      <c r="EA678" s="65"/>
      <c r="EB678" s="65"/>
      <c r="EC678" s="65"/>
      <c r="ED678" s="65"/>
      <c r="EE678" s="65"/>
      <c r="EF678" s="65"/>
      <c r="EG678" s="65"/>
      <c r="EH678" s="65"/>
      <c r="EI678" s="65"/>
      <c r="EJ678" s="65"/>
      <c r="EK678" s="65"/>
      <c r="EL678" s="65"/>
      <c r="EM678" s="65"/>
      <c r="EN678" s="65"/>
      <c r="EO678" s="65"/>
      <c r="EP678" s="65"/>
      <c r="EQ678" s="65"/>
      <c r="ER678" s="65"/>
      <c r="ES678" s="65"/>
      <c r="ET678" s="65"/>
      <c r="EU678" s="65"/>
      <c r="EV678" s="65"/>
      <c r="EW678" s="65"/>
      <c r="EX678" s="65"/>
      <c r="EY678" s="65"/>
      <c r="EZ678" s="65"/>
      <c r="FA678" s="65"/>
      <c r="FB678" s="65"/>
      <c r="FC678" s="65"/>
      <c r="FD678" s="65"/>
      <c r="FE678" s="65"/>
      <c r="FF678" s="65"/>
      <c r="FG678" s="65"/>
      <c r="FH678" s="65"/>
      <c r="FI678" s="65"/>
      <c r="FJ678" s="65"/>
      <c r="FK678" s="65"/>
      <c r="FL678" s="65"/>
      <c r="FM678" s="65"/>
      <c r="FN678" s="65"/>
      <c r="FO678" s="65"/>
      <c r="FP678" s="65"/>
      <c r="FQ678" s="65"/>
      <c r="FR678" s="65"/>
      <c r="FS678" s="65"/>
    </row>
    <row r="679">
      <c r="A679" t="s">
        <v>160</v>
      </c>
      <c r="B679" t="s">
        <v>128</v>
      </c>
      <c r="C679"/>
      <c r="D679"/>
      <c r="E679" t="s">
        <v>96</v>
      </c>
      <c r="F679" t="str">
        <f>$A679&amp;IF($C679&lt;&gt;"","|"&amp;$C679,"")&amp;IF($D679&lt;&gt;"","|"&amp;$D679,"")&amp;IF($E679&lt;&gt;"","|"&amp;$E679,"")</f>
      </c>
      <c r="G679" s="65" t="n">
        <v>51</v>
      </c>
      <c r="H679" s="65" t="str">
        <f>SUM($CJ679,$CW679)</f>
      </c>
      <c r="I679" s="62"/>
      <c r="J679" s="62"/>
      <c r="K679" s="62"/>
      <c r="L679" s="62"/>
      <c r="M679" s="62"/>
      <c r="N679" s="62"/>
      <c r="O679" s="62"/>
      <c r="P679" s="62" t="n">
        <v>1</v>
      </c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 t="n">
        <v>1</v>
      </c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5" t="str">
        <f>ROUND(SUM($CP679,$CV679),0)</f>
      </c>
      <c r="CG679" s="65" t="str">
        <f>ROUND(MAX($CP679,$CV679),0)</f>
      </c>
      <c r="CH679"/>
      <c r="CI679" s="62"/>
      <c r="CJ679" s="65" t="str">
        <f>IF(SUM($CF679)=0,"",IF(SUM($CF679)=SUM($CG679),SUM($CF679),IF(UPPER($CH679)="MAX",$CG679,IF(UPPER($CH679)="CUSTOM",MIN(MAX(ROUND($CF679+$G679*($CI679),0),$CG679),$CF679),$CF679))))</f>
      </c>
      <c r="CK679" s="65" t="str">
        <f>ROUND(SUMIFS($CW679:$FS679,$CW$14:$FS$14,"*DSD*"),0)</f>
      </c>
      <c r="CL679" s="65" t="str">
        <f>MIN_DSD</f>
      </c>
      <c r="CM679" s="65" t="str">
        <f>COUNTIFS($CW$14:$FS$14,"*DSD*",$CW679:$FS679,"&gt;0")</f>
      </c>
      <c r="CN679" t="s">
        <v>55</v>
      </c>
      <c r="CO679" s="62" t="n">
        <v>-1</v>
      </c>
      <c r="CP679" s="65" t="str">
        <f>IF(SUM($CK679)=0,"",IF(OR(SUM($CK679)=SUM($CL679),AND(SUM($CK679)=ROUND(SUM($G679)*(1-SUM($I679)),0),SUM($CQ679)=0)),SUM($CK679),IF(UPPER($CN679)="MAX",$CL679,IF(UPPER($CN679)="CUSTOM",MIN(MAX(ROUND($CK679+$G679*($CO679),0),$CL679),$CK679),$CK679))))</f>
      </c>
      <c r="CQ679" s="65" t="str">
        <f>ROUND(SUMIFS($CW679:$FS679,$CW$14:$FS$14,"*TA*"),0)</f>
      </c>
      <c r="CR679" s="65" t="str">
        <f>MIN_TA</f>
      </c>
      <c r="CS679" s="65" t="str">
        <f>COUNTIFS($CW$14:$FS$14,"*TA*",$CW679:$FS679,"&gt;0")</f>
      </c>
      <c r="CT679"/>
      <c r="CU679" s="62"/>
      <c r="CV679" s="65" t="str">
        <f>IF(SUM($CQ679)=0,"",IF(OR(SUM($CQ679)=SUM($CR679),AND(SUM($CQ679)=ROUND(SUM($G679)*(1-SUM($I679)),0),SUM($CK679)=0)),SUM($CQ679),IF(UPPER($CT679)="MAX",$CR679,IF(UPPER($CT679)="CUSTOM",MIN(MAX(ROUND($CQ679+$G679*($CU679),0),$CR679),$CQ679),$CQ679))))</f>
      </c>
      <c r="CW679" s="65"/>
      <c r="CX679" s="65"/>
      <c r="CY679" s="65"/>
      <c r="CZ679" s="65"/>
      <c r="DA679" s="65"/>
      <c r="DB679" s="65"/>
      <c r="DC679" s="65"/>
      <c r="DD679" s="65"/>
      <c r="DE679" s="65"/>
      <c r="DF679" s="65"/>
      <c r="DG679" s="65"/>
      <c r="DH679" s="65"/>
      <c r="DI679" s="65"/>
      <c r="DJ679" s="65"/>
      <c r="DK679" s="65"/>
      <c r="DL679" s="65"/>
      <c r="DM679" s="65"/>
      <c r="DN679" s="65"/>
      <c r="DO679" s="65"/>
      <c r="DP679" s="65"/>
      <c r="DQ679" s="65"/>
      <c r="DR679" s="65"/>
      <c r="DS679" s="65"/>
      <c r="DT679" s="65"/>
      <c r="DU679" s="65"/>
      <c r="DV679" s="65"/>
      <c r="DW679" s="65"/>
      <c r="DX679" s="65"/>
      <c r="DY679" s="65"/>
      <c r="DZ679" s="65"/>
      <c r="EA679" s="65"/>
      <c r="EB679" s="65"/>
      <c r="EC679" s="65"/>
      <c r="ED679" s="65"/>
      <c r="EE679" s="65"/>
      <c r="EF679" s="65"/>
      <c r="EG679" s="65"/>
      <c r="EH679" s="65"/>
      <c r="EI679" s="65"/>
      <c r="EJ679" s="65"/>
      <c r="EK679" s="65"/>
      <c r="EL679" s="65"/>
      <c r="EM679" s="65"/>
      <c r="EN679" s="65"/>
      <c r="EO679" s="65"/>
      <c r="EP679" s="65"/>
      <c r="EQ679" s="65"/>
      <c r="ER679" s="65"/>
      <c r="ES679" s="65"/>
      <c r="ET679" s="65"/>
      <c r="EU679" s="65"/>
      <c r="EV679" s="65"/>
      <c r="EW679" s="65"/>
      <c r="EX679" s="65"/>
      <c r="EY679" s="65"/>
      <c r="EZ679" s="65"/>
      <c r="FA679" s="65"/>
      <c r="FB679" s="65"/>
      <c r="FC679" s="65"/>
      <c r="FD679" s="65"/>
      <c r="FE679" s="65"/>
      <c r="FF679" s="65"/>
      <c r="FG679" s="65"/>
      <c r="FH679" s="65"/>
      <c r="FI679" s="65"/>
      <c r="FJ679" s="65"/>
      <c r="FK679" s="65"/>
      <c r="FL679" s="65"/>
      <c r="FM679" s="65"/>
      <c r="FN679" s="65"/>
      <c r="FO679" s="65"/>
      <c r="FP679" s="65"/>
      <c r="FQ679" s="65"/>
      <c r="FR679" s="65"/>
      <c r="FS679" s="65"/>
    </row>
    <row r="680">
      <c r="A680" t="s">
        <v>160</v>
      </c>
      <c r="B680" t="s">
        <v>128</v>
      </c>
      <c r="C680"/>
      <c r="D680"/>
      <c r="E680" t="s">
        <v>121</v>
      </c>
      <c r="F680" t="str">
        <f>$A680&amp;IF($C680&lt;&gt;"","|"&amp;$C680,"")&amp;IF($D680&lt;&gt;"","|"&amp;$D680,"")&amp;IF($E680&lt;&gt;"","|"&amp;$E680,"")</f>
      </c>
      <c r="G680" s="65" t="n">
        <v>8</v>
      </c>
      <c r="H680" s="65" t="str">
        <f>SUM($CJ680,$CW680)</f>
      </c>
      <c r="I680" s="62"/>
      <c r="J680" s="62"/>
      <c r="K680" s="62"/>
      <c r="L680" s="62"/>
      <c r="M680" s="62"/>
      <c r="N680" s="62"/>
      <c r="O680" s="62"/>
      <c r="P680" s="62" t="n">
        <v>1</v>
      </c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 t="n">
        <v>1</v>
      </c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5" t="str">
        <f>ROUND(SUM($CP680,$CV680),0)</f>
      </c>
      <c r="CG680" s="65" t="str">
        <f>ROUND(MAX($CP680,$CV680),0)</f>
      </c>
      <c r="CH680"/>
      <c r="CI680" s="62"/>
      <c r="CJ680" s="65" t="str">
        <f>IF(SUM($CF680)=0,"",IF(SUM($CF680)=SUM($CG680),SUM($CF680),IF(UPPER($CH680)="MAX",$CG680,IF(UPPER($CH680)="CUSTOM",MIN(MAX(ROUND($CF680+$G680*($CI680),0),$CG680),$CF680),$CF680))))</f>
      </c>
      <c r="CK680" s="65" t="str">
        <f>ROUND(SUMIFS($CW680:$FS680,$CW$14:$FS$14,"*DSD*"),0)</f>
      </c>
      <c r="CL680" s="65" t="str">
        <f>MIN_DSD</f>
      </c>
      <c r="CM680" s="65" t="str">
        <f>COUNTIFS($CW$14:$FS$14,"*DSD*",$CW680:$FS680,"&gt;0")</f>
      </c>
      <c r="CN680" t="s">
        <v>55</v>
      </c>
      <c r="CO680" s="62" t="n">
        <v>-1</v>
      </c>
      <c r="CP680" s="65" t="str">
        <f>IF(SUM($CK680)=0,"",IF(OR(SUM($CK680)=SUM($CL680),AND(SUM($CK680)=ROUND(SUM($G680)*(1-SUM($I680)),0),SUM($CQ680)=0)),SUM($CK680),IF(UPPER($CN680)="MAX",$CL680,IF(UPPER($CN680)="CUSTOM",MIN(MAX(ROUND($CK680+$G680*($CO680),0),$CL680),$CK680),$CK680))))</f>
      </c>
      <c r="CQ680" s="65" t="str">
        <f>ROUND(SUMIFS($CW680:$FS680,$CW$14:$FS$14,"*TA*"),0)</f>
      </c>
      <c r="CR680" s="65" t="str">
        <f>MIN_TA</f>
      </c>
      <c r="CS680" s="65" t="str">
        <f>COUNTIFS($CW$14:$FS$14,"*TA*",$CW680:$FS680,"&gt;0")</f>
      </c>
      <c r="CT680"/>
      <c r="CU680" s="62"/>
      <c r="CV680" s="65" t="str">
        <f>IF(SUM($CQ680)=0,"",IF(OR(SUM($CQ680)=SUM($CR680),AND(SUM($CQ680)=ROUND(SUM($G680)*(1-SUM($I680)),0),SUM($CK680)=0)),SUM($CQ680),IF(UPPER($CT680)="MAX",$CR680,IF(UPPER($CT680)="CUSTOM",MIN(MAX(ROUND($CQ680+$G680*($CU680),0),$CR680),$CQ680),$CQ680))))</f>
      </c>
      <c r="CW680" s="65"/>
      <c r="CX680" s="65"/>
      <c r="CY680" s="65"/>
      <c r="CZ680" s="65"/>
      <c r="DA680" s="65"/>
      <c r="DB680" s="65"/>
      <c r="DC680" s="65"/>
      <c r="DD680" s="65"/>
      <c r="DE680" s="65"/>
      <c r="DF680" s="65"/>
      <c r="DG680" s="65"/>
      <c r="DH680" s="65"/>
      <c r="DI680" s="65"/>
      <c r="DJ680" s="65"/>
      <c r="DK680" s="65"/>
      <c r="DL680" s="65"/>
      <c r="DM680" s="65"/>
      <c r="DN680" s="65"/>
      <c r="DO680" s="65"/>
      <c r="DP680" s="65"/>
      <c r="DQ680" s="65"/>
      <c r="DR680" s="65"/>
      <c r="DS680" s="65"/>
      <c r="DT680" s="65"/>
      <c r="DU680" s="65"/>
      <c r="DV680" s="65"/>
      <c r="DW680" s="65"/>
      <c r="DX680" s="65"/>
      <c r="DY680" s="65"/>
      <c r="DZ680" s="65"/>
      <c r="EA680" s="65"/>
      <c r="EB680" s="65"/>
      <c r="EC680" s="65"/>
      <c r="ED680" s="65"/>
      <c r="EE680" s="65"/>
      <c r="EF680" s="65"/>
      <c r="EG680" s="65"/>
      <c r="EH680" s="65"/>
      <c r="EI680" s="65"/>
      <c r="EJ680" s="65"/>
      <c r="EK680" s="65"/>
      <c r="EL680" s="65"/>
      <c r="EM680" s="65"/>
      <c r="EN680" s="65"/>
      <c r="EO680" s="65"/>
      <c r="EP680" s="65"/>
      <c r="EQ680" s="65"/>
      <c r="ER680" s="65"/>
      <c r="ES680" s="65"/>
      <c r="ET680" s="65"/>
      <c r="EU680" s="65"/>
      <c r="EV680" s="65"/>
      <c r="EW680" s="65"/>
      <c r="EX680" s="65"/>
      <c r="EY680" s="65"/>
      <c r="EZ680" s="65"/>
      <c r="FA680" s="65"/>
      <c r="FB680" s="65"/>
      <c r="FC680" s="65"/>
      <c r="FD680" s="65"/>
      <c r="FE680" s="65"/>
      <c r="FF680" s="65"/>
      <c r="FG680" s="65"/>
      <c r="FH680" s="65"/>
      <c r="FI680" s="65"/>
      <c r="FJ680" s="65"/>
      <c r="FK680" s="65"/>
      <c r="FL680" s="65"/>
      <c r="FM680" s="65"/>
      <c r="FN680" s="65"/>
      <c r="FO680" s="65"/>
      <c r="FP680" s="65"/>
      <c r="FQ680" s="65"/>
      <c r="FR680" s="65"/>
      <c r="FS680" s="65"/>
    </row>
    <row r="681">
      <c r="A681" t="s">
        <v>160</v>
      </c>
      <c r="B681" t="s">
        <v>128</v>
      </c>
      <c r="C681"/>
      <c r="D681"/>
      <c r="E681" t="s">
        <v>135</v>
      </c>
      <c r="F681" t="str">
        <f>$A681&amp;IF($C681&lt;&gt;"","|"&amp;$C681,"")&amp;IF($D681&lt;&gt;"","|"&amp;$D681,"")&amp;IF($E681&lt;&gt;"","|"&amp;$E681,"")</f>
      </c>
      <c r="G681" s="65" t="n">
        <v>6</v>
      </c>
      <c r="H681" s="65" t="str">
        <f>SUM($CJ681,$CW681)</f>
      </c>
      <c r="I681" s="62"/>
      <c r="J681" s="62"/>
      <c r="K681" s="62"/>
      <c r="L681" s="62"/>
      <c r="M681" s="62"/>
      <c r="N681" s="62"/>
      <c r="O681" s="62"/>
      <c r="P681" s="62"/>
      <c r="Q681" s="62" t="n">
        <v>0.789473684210526</v>
      </c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 t="n">
        <v>1</v>
      </c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5" t="str">
        <f>ROUND(SUM($CP681,$CV681),0)</f>
      </c>
      <c r="CG681" s="65" t="str">
        <f>ROUND(MAX($CP681,$CV681),0)</f>
      </c>
      <c r="CH681"/>
      <c r="CI681" s="62"/>
      <c r="CJ681" s="65" t="str">
        <f>IF(SUM($CF681)=0,"",IF(SUM($CF681)=SUM($CG681),SUM($CF681),IF(UPPER($CH681)="MAX",$CG681,IF(UPPER($CH681)="CUSTOM",MIN(MAX(ROUND($CF681+$G681*($CI681),0),$CG681),$CF681),$CF681))))</f>
      </c>
      <c r="CK681" s="65" t="str">
        <f>ROUND(SUMIFS($CW681:$FS681,$CW$14:$FS$14,"*DSD*"),0)</f>
      </c>
      <c r="CL681" s="65" t="str">
        <f>MIN_DSD</f>
      </c>
      <c r="CM681" s="65" t="str">
        <f>COUNTIFS($CW$14:$FS$14,"*DSD*",$CW681:$FS681,"&gt;0")</f>
      </c>
      <c r="CN681" t="s">
        <v>55</v>
      </c>
      <c r="CO681" s="62" t="n">
        <v>-0.789473684210526</v>
      </c>
      <c r="CP681" s="65" t="str">
        <f>IF(SUM($CK681)=0,"",IF(OR(SUM($CK681)=SUM($CL681),AND(SUM($CK681)=ROUND(SUM($G681)*(1-SUM($I681)),0),SUM($CQ681)=0)),SUM($CK681),IF(UPPER($CN681)="MAX",$CL681,IF(UPPER($CN681)="CUSTOM",MIN(MAX(ROUND($CK681+$G681*($CO681),0),$CL681),$CK681),$CK681))))</f>
      </c>
      <c r="CQ681" s="65" t="str">
        <f>ROUND(SUMIFS($CW681:$FS681,$CW$14:$FS$14,"*TA*"),0)</f>
      </c>
      <c r="CR681" s="65" t="str">
        <f>MIN_TA</f>
      </c>
      <c r="CS681" s="65" t="str">
        <f>COUNTIFS($CW$14:$FS$14,"*TA*",$CW681:$FS681,"&gt;0")</f>
      </c>
      <c r="CT681"/>
      <c r="CU681" s="62"/>
      <c r="CV681" s="65" t="str">
        <f>IF(SUM($CQ681)=0,"",IF(OR(SUM($CQ681)=SUM($CR681),AND(SUM($CQ681)=ROUND(SUM($G681)*(1-SUM($I681)),0),SUM($CK681)=0)),SUM($CQ681),IF(UPPER($CT681)="MAX",$CR681,IF(UPPER($CT681)="CUSTOM",MIN(MAX(ROUND($CQ681+$G681*($CU681),0),$CR681),$CQ681),$CQ681))))</f>
      </c>
      <c r="CW681" s="65"/>
      <c r="CX681" s="65"/>
      <c r="CY681" s="65"/>
      <c r="CZ681" s="65"/>
      <c r="DA681" s="65"/>
      <c r="DB681" s="65"/>
      <c r="DC681" s="65"/>
      <c r="DD681" s="65"/>
      <c r="DE681" s="65"/>
      <c r="DF681" s="65"/>
      <c r="DG681" s="65"/>
      <c r="DH681" s="65"/>
      <c r="DI681" s="65"/>
      <c r="DJ681" s="65"/>
      <c r="DK681" s="65"/>
      <c r="DL681" s="65"/>
      <c r="DM681" s="65"/>
      <c r="DN681" s="65"/>
      <c r="DO681" s="65"/>
      <c r="DP681" s="65"/>
      <c r="DQ681" s="65"/>
      <c r="DR681" s="65"/>
      <c r="DS681" s="65"/>
      <c r="DT681" s="65"/>
      <c r="DU681" s="65"/>
      <c r="DV681" s="65"/>
      <c r="DW681" s="65"/>
      <c r="DX681" s="65"/>
      <c r="DY681" s="65"/>
      <c r="DZ681" s="65"/>
      <c r="EA681" s="65"/>
      <c r="EB681" s="65"/>
      <c r="EC681" s="65"/>
      <c r="ED681" s="65"/>
      <c r="EE681" s="65"/>
      <c r="EF681" s="65"/>
      <c r="EG681" s="65"/>
      <c r="EH681" s="65"/>
      <c r="EI681" s="65"/>
      <c r="EJ681" s="65"/>
      <c r="EK681" s="65"/>
      <c r="EL681" s="65"/>
      <c r="EM681" s="65"/>
      <c r="EN681" s="65"/>
      <c r="EO681" s="65"/>
      <c r="EP681" s="65"/>
      <c r="EQ681" s="65"/>
      <c r="ER681" s="65"/>
      <c r="ES681" s="65"/>
      <c r="ET681" s="65"/>
      <c r="EU681" s="65"/>
      <c r="EV681" s="65"/>
      <c r="EW681" s="65"/>
      <c r="EX681" s="65"/>
      <c r="EY681" s="65"/>
      <c r="EZ681" s="65"/>
      <c r="FA681" s="65"/>
      <c r="FB681" s="65"/>
      <c r="FC681" s="65"/>
      <c r="FD681" s="65"/>
      <c r="FE681" s="65"/>
      <c r="FF681" s="65"/>
      <c r="FG681" s="65"/>
      <c r="FH681" s="65"/>
      <c r="FI681" s="65"/>
      <c r="FJ681" s="65"/>
      <c r="FK681" s="65"/>
      <c r="FL681" s="65"/>
      <c r="FM681" s="65"/>
      <c r="FN681" s="65"/>
      <c r="FO681" s="65"/>
      <c r="FP681" s="65"/>
      <c r="FQ681" s="65"/>
      <c r="FR681" s="65"/>
      <c r="FS681" s="65"/>
    </row>
    <row r="682">
      <c r="A682" t="s">
        <v>160</v>
      </c>
      <c r="B682" t="s">
        <v>129</v>
      </c>
      <c r="C682" t="s">
        <v>103</v>
      </c>
      <c r="D682" t="s">
        <v>99</v>
      </c>
      <c r="E682"/>
      <c r="F682" t="str">
        <f>$A682&amp;IF($C682&lt;&gt;"","|"&amp;$C682,"")&amp;IF($D682&lt;&gt;"","|"&amp;$D682,"")&amp;IF($E682&lt;&gt;"","|"&amp;$E682,"")</f>
      </c>
      <c r="G682" s="65" t="n">
        <v>2</v>
      </c>
      <c r="H682" s="65" t="str">
        <f>SUM($CJ682,$CW682)</f>
      </c>
      <c r="I682" s="62"/>
      <c r="J682" s="62"/>
      <c r="K682" s="62"/>
      <c r="L682" s="62"/>
      <c r="M682" s="62"/>
      <c r="N682" s="62"/>
      <c r="O682" s="62"/>
      <c r="P682" s="62"/>
      <c r="Q682" s="62" t="n">
        <v>0.756756756756757</v>
      </c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 t="n">
        <v>0.0540540540540541</v>
      </c>
      <c r="AD682" s="62"/>
      <c r="AE682" s="62"/>
      <c r="AF682" s="62"/>
      <c r="AG682" s="62" t="n">
        <v>0.945945945945946</v>
      </c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5" t="str">
        <f>ROUND(SUM($CP682,$CV682),0)</f>
      </c>
      <c r="CG682" s="65" t="str">
        <f>ROUND(MAX($CP682,$CV682),0)</f>
      </c>
      <c r="CH682" t="s">
        <v>56</v>
      </c>
      <c r="CI682" s="62"/>
      <c r="CJ682" s="65" t="str">
        <f>IF(SUM($CF682)=0,"",IF(SUM($CF682)=SUM($CG682),SUM($CF682),IF(UPPER($CH682)="MAX",$CG682,IF(UPPER($CH682)="CUSTOM",MIN(MAX(ROUND($CF682+$G682*($CI682),0),$CG682),$CF682),$CF682))))</f>
      </c>
      <c r="CK682" s="65" t="str">
        <f>ROUND(SUMIFS($CW682:$FS682,$CW$14:$FS$14,"*DSD*"),0)</f>
      </c>
      <c r="CL682" s="65" t="str">
        <f>MIN_DSD</f>
      </c>
      <c r="CM682" s="65" t="str">
        <f>COUNTIFS($CW$14:$FS$14,"*DSD*",$CW682:$FS682,"&gt;0")</f>
      </c>
      <c r="CN682" t="s">
        <v>56</v>
      </c>
      <c r="CO682" s="62" t="n">
        <v>-0.756756756756757</v>
      </c>
      <c r="CP682" s="65" t="str">
        <f>IF(SUM($CK682)=0,"",IF(OR(SUM($CK682)=SUM($CL682),AND(SUM($CK682)=ROUND(SUM($G682)*(1-SUM($I682)),0),SUM($CQ682)=0)),SUM($CK682),IF(UPPER($CN682)="MAX",$CL682,IF(UPPER($CN682)="CUSTOM",MIN(MAX(ROUND($CK682+$G682*($CO682),0),$CL682),$CK682),$CK682))))</f>
      </c>
      <c r="CQ682" s="65" t="str">
        <f>ROUND(SUMIFS($CW682:$FS682,$CW$14:$FS$14,"*TA*"),0)</f>
      </c>
      <c r="CR682" s="65" t="str">
        <f>MIN_TA</f>
      </c>
      <c r="CS682" s="65" t="str">
        <f>COUNTIFS($CW$14:$FS$14,"*TA*",$CW682:$FS682,"&gt;0")</f>
      </c>
      <c r="CT682"/>
      <c r="CU682" s="62"/>
      <c r="CV682" s="65" t="str">
        <f>IF(SUM($CQ682)=0,"",IF(OR(SUM($CQ682)=SUM($CR682),AND(SUM($CQ682)=ROUND(SUM($G682)*(1-SUM($I682)),0),SUM($CK682)=0)),SUM($CQ682),IF(UPPER($CT682)="MAX",$CR682,IF(UPPER($CT682)="CUSTOM",MIN(MAX(ROUND($CQ682+$G682*($CU682),0),$CR682),$CQ682),$CQ682))))</f>
      </c>
      <c r="CW682" s="65"/>
      <c r="CX682" s="65"/>
      <c r="CY682" s="65"/>
      <c r="CZ682" s="65"/>
      <c r="DA682" s="65"/>
      <c r="DB682" s="65"/>
      <c r="DC682" s="65"/>
      <c r="DD682" s="65"/>
      <c r="DE682" s="65"/>
      <c r="DF682" s="65"/>
      <c r="DG682" s="65"/>
      <c r="DH682" s="65"/>
      <c r="DI682" s="65"/>
      <c r="DJ682" s="65"/>
      <c r="DK682" s="65"/>
      <c r="DL682" s="65"/>
      <c r="DM682" s="65"/>
      <c r="DN682" s="65"/>
      <c r="DO682" s="65"/>
      <c r="DP682" s="65"/>
      <c r="DQ682" s="65"/>
      <c r="DR682" s="65"/>
      <c r="DS682" s="65"/>
      <c r="DT682" s="65"/>
      <c r="DU682" s="65"/>
      <c r="DV682" s="65"/>
      <c r="DW682" s="65"/>
      <c r="DX682" s="65"/>
      <c r="DY682" s="65"/>
      <c r="DZ682" s="65"/>
      <c r="EA682" s="65"/>
      <c r="EB682" s="65"/>
      <c r="EC682" s="65"/>
      <c r="ED682" s="65"/>
      <c r="EE682" s="65"/>
      <c r="EF682" s="65"/>
      <c r="EG682" s="65"/>
      <c r="EH682" s="65"/>
      <c r="EI682" s="65"/>
      <c r="EJ682" s="65"/>
      <c r="EK682" s="65"/>
      <c r="EL682" s="65"/>
      <c r="EM682" s="65"/>
      <c r="EN682" s="65"/>
      <c r="EO682" s="65"/>
      <c r="EP682" s="65"/>
      <c r="EQ682" s="65"/>
      <c r="ER682" s="65"/>
      <c r="ES682" s="65"/>
      <c r="ET682" s="65"/>
      <c r="EU682" s="65"/>
      <c r="EV682" s="65"/>
      <c r="EW682" s="65"/>
      <c r="EX682" s="65"/>
      <c r="EY682" s="65"/>
      <c r="EZ682" s="65"/>
      <c r="FA682" s="65"/>
      <c r="FB682" s="65"/>
      <c r="FC682" s="65"/>
      <c r="FD682" s="65"/>
      <c r="FE682" s="65"/>
      <c r="FF682" s="65"/>
      <c r="FG682" s="65"/>
      <c r="FH682" s="65"/>
      <c r="FI682" s="65"/>
      <c r="FJ682" s="65"/>
      <c r="FK682" s="65"/>
      <c r="FL682" s="65"/>
      <c r="FM682" s="65"/>
      <c r="FN682" s="65"/>
      <c r="FO682" s="65"/>
      <c r="FP682" s="65"/>
      <c r="FQ682" s="65"/>
      <c r="FR682" s="65"/>
      <c r="FS682" s="65"/>
    </row>
    <row r="683">
      <c r="A683" t="s">
        <v>160</v>
      </c>
      <c r="B683" t="s">
        <v>129</v>
      </c>
      <c r="C683" t="s">
        <v>103</v>
      </c>
      <c r="D683" t="s">
        <v>100</v>
      </c>
      <c r="E683"/>
      <c r="F683" t="str">
        <f>$A683&amp;IF($C683&lt;&gt;"","|"&amp;$C683,"")&amp;IF($D683&lt;&gt;"","|"&amp;$D683,"")&amp;IF($E683&lt;&gt;"","|"&amp;$E683,"")</f>
      </c>
      <c r="G683" s="65" t="n">
        <v>15</v>
      </c>
      <c r="H683" s="65" t="str">
        <f>SUM($CJ683,$CW683)</f>
      </c>
      <c r="I683" s="62"/>
      <c r="J683" s="62"/>
      <c r="K683" s="62"/>
      <c r="L683" s="62"/>
      <c r="M683" s="62"/>
      <c r="N683" s="62"/>
      <c r="O683" s="62"/>
      <c r="P683" s="62"/>
      <c r="Q683" s="62" t="n">
        <v>0.743243243243243</v>
      </c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 t="n">
        <v>0.0675675675675676</v>
      </c>
      <c r="AD683" s="62"/>
      <c r="AE683" s="62"/>
      <c r="AF683" s="62"/>
      <c r="AG683" s="62" t="n">
        <v>0.932432432432432</v>
      </c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5" t="str">
        <f>ROUND(SUM($CP683,$CV683),0)</f>
      </c>
      <c r="CG683" s="65" t="str">
        <f>ROUND(MAX($CP683,$CV683),0)</f>
      </c>
      <c r="CH683" t="s">
        <v>56</v>
      </c>
      <c r="CI683" s="62"/>
      <c r="CJ683" s="65" t="str">
        <f>IF(SUM($CF683)=0,"",IF(SUM($CF683)=SUM($CG683),SUM($CF683),IF(UPPER($CH683)="MAX",$CG683,IF(UPPER($CH683)="CUSTOM",MIN(MAX(ROUND($CF683+$G683*($CI683),0),$CG683),$CF683),$CF683))))</f>
      </c>
      <c r="CK683" s="65" t="str">
        <f>ROUND(SUMIFS($CW683:$FS683,$CW$14:$FS$14,"*DSD*"),0)</f>
      </c>
      <c r="CL683" s="65" t="str">
        <f>MIN_DSD</f>
      </c>
      <c r="CM683" s="65" t="str">
        <f>COUNTIFS($CW$14:$FS$14,"*DSD*",$CW683:$FS683,"&gt;0")</f>
      </c>
      <c r="CN683" t="s">
        <v>55</v>
      </c>
      <c r="CO683" s="62" t="n">
        <v>-0.743243243243243</v>
      </c>
      <c r="CP683" s="65" t="str">
        <f>IF(SUM($CK683)=0,"",IF(OR(SUM($CK683)=SUM($CL683),AND(SUM($CK683)=ROUND(SUM($G683)*(1-SUM($I683)),0),SUM($CQ683)=0)),SUM($CK683),IF(UPPER($CN683)="MAX",$CL683,IF(UPPER($CN683)="CUSTOM",MIN(MAX(ROUND($CK683+$G683*($CO683),0),$CL683),$CK683),$CK683))))</f>
      </c>
      <c r="CQ683" s="65" t="str">
        <f>ROUND(SUMIFS($CW683:$FS683,$CW$14:$FS$14,"*TA*"),0)</f>
      </c>
      <c r="CR683" s="65" t="str">
        <f>MIN_TA</f>
      </c>
      <c r="CS683" s="65" t="str">
        <f>COUNTIFS($CW$14:$FS$14,"*TA*",$CW683:$FS683,"&gt;0")</f>
      </c>
      <c r="CT683"/>
      <c r="CU683" s="62"/>
      <c r="CV683" s="65" t="str">
        <f>IF(SUM($CQ683)=0,"",IF(OR(SUM($CQ683)=SUM($CR683),AND(SUM($CQ683)=ROUND(SUM($G683)*(1-SUM($I683)),0),SUM($CK683)=0)),SUM($CQ683),IF(UPPER($CT683)="MAX",$CR683,IF(UPPER($CT683)="CUSTOM",MIN(MAX(ROUND($CQ683+$G683*($CU683),0),$CR683),$CQ683),$CQ683))))</f>
      </c>
      <c r="CW683" s="65"/>
      <c r="CX683" s="65"/>
      <c r="CY683" s="65"/>
      <c r="CZ683" s="65"/>
      <c r="DA683" s="65"/>
      <c r="DB683" s="65"/>
      <c r="DC683" s="65"/>
      <c r="DD683" s="65"/>
      <c r="DE683" s="65"/>
      <c r="DF683" s="65"/>
      <c r="DG683" s="65"/>
      <c r="DH683" s="65"/>
      <c r="DI683" s="65"/>
      <c r="DJ683" s="65"/>
      <c r="DK683" s="65"/>
      <c r="DL683" s="65"/>
      <c r="DM683" s="65"/>
      <c r="DN683" s="65"/>
      <c r="DO683" s="65"/>
      <c r="DP683" s="65"/>
      <c r="DQ683" s="65"/>
      <c r="DR683" s="65"/>
      <c r="DS683" s="65"/>
      <c r="DT683" s="65"/>
      <c r="DU683" s="65"/>
      <c r="DV683" s="65"/>
      <c r="DW683" s="65"/>
      <c r="DX683" s="65"/>
      <c r="DY683" s="65"/>
      <c r="DZ683" s="65"/>
      <c r="EA683" s="65"/>
      <c r="EB683" s="65"/>
      <c r="EC683" s="65"/>
      <c r="ED683" s="65"/>
      <c r="EE683" s="65"/>
      <c r="EF683" s="65"/>
      <c r="EG683" s="65"/>
      <c r="EH683" s="65"/>
      <c r="EI683" s="65"/>
      <c r="EJ683" s="65"/>
      <c r="EK683" s="65"/>
      <c r="EL683" s="65"/>
      <c r="EM683" s="65"/>
      <c r="EN683" s="65"/>
      <c r="EO683" s="65"/>
      <c r="EP683" s="65"/>
      <c r="EQ683" s="65"/>
      <c r="ER683" s="65"/>
      <c r="ES683" s="65"/>
      <c r="ET683" s="65"/>
      <c r="EU683" s="65"/>
      <c r="EV683" s="65"/>
      <c r="EW683" s="65"/>
      <c r="EX683" s="65"/>
      <c r="EY683" s="65"/>
      <c r="EZ683" s="65"/>
      <c r="FA683" s="65"/>
      <c r="FB683" s="65"/>
      <c r="FC683" s="65"/>
      <c r="FD683" s="65"/>
      <c r="FE683" s="65"/>
      <c r="FF683" s="65"/>
      <c r="FG683" s="65"/>
      <c r="FH683" s="65"/>
      <c r="FI683" s="65"/>
      <c r="FJ683" s="65"/>
      <c r="FK683" s="65"/>
      <c r="FL683" s="65"/>
      <c r="FM683" s="65"/>
      <c r="FN683" s="65"/>
      <c r="FO683" s="65"/>
      <c r="FP683" s="65"/>
      <c r="FQ683" s="65"/>
      <c r="FR683" s="65"/>
      <c r="FS683" s="65"/>
    </row>
    <row r="684">
      <c r="A684" t="s">
        <v>160</v>
      </c>
      <c r="B684" t="s">
        <v>130</v>
      </c>
      <c r="C684" t="s">
        <v>114</v>
      </c>
      <c r="D684" t="s">
        <v>99</v>
      </c>
      <c r="E684"/>
      <c r="F684" t="str">
        <f>$A684&amp;IF($C684&lt;&gt;"","|"&amp;$C684,"")&amp;IF($D684&lt;&gt;"","|"&amp;$D684,"")&amp;IF($E684&lt;&gt;"","|"&amp;$E684,"")</f>
      </c>
      <c r="G684" s="65" t="n">
        <v>1</v>
      </c>
      <c r="H684" s="65" t="str">
        <f>SUM($CJ684,$CW684)</f>
      </c>
      <c r="I684" s="62"/>
      <c r="J684" s="62"/>
      <c r="K684" s="62"/>
      <c r="L684" s="62"/>
      <c r="M684" s="62"/>
      <c r="N684" s="62"/>
      <c r="O684" s="62"/>
      <c r="P684" s="62"/>
      <c r="Q684" s="62" t="n">
        <v>0.376623376623377</v>
      </c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 t="n">
        <v>0.0584415584415584</v>
      </c>
      <c r="AD684" s="62"/>
      <c r="AE684" s="62"/>
      <c r="AF684" s="62"/>
      <c r="AG684" s="62" t="n">
        <v>0.564935064935065</v>
      </c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5" t="str">
        <f>ROUND(SUM($CP684,$CV684),0)</f>
      </c>
      <c r="CG684" s="65" t="str">
        <f>ROUND(MAX($CP684,$CV684),0)</f>
      </c>
      <c r="CH684" t="s">
        <v>54</v>
      </c>
      <c r="CI684" s="62"/>
      <c r="CJ684" s="65" t="str">
        <f>IF(SUM($CF684)=0,"",IF(SUM($CF684)=SUM($CG684),SUM($CF684),IF(UPPER($CH684)="MAX",$CG684,IF(UPPER($CH684)="CUSTOM",MIN(MAX(ROUND($CF684+$G684*($CI684),0),$CG684),$CF684),$CF684))))</f>
      </c>
      <c r="CK684" s="65" t="str">
        <f>ROUND(SUMIFS($CW684:$FS684,$CW$14:$FS$14,"*DSD*"),0)</f>
      </c>
      <c r="CL684" s="65" t="str">
        <f>MIN_DSD</f>
      </c>
      <c r="CM684" s="65" t="str">
        <f>COUNTIFS($CW$14:$FS$14,"*DSD*",$CW684:$FS684,"&gt;0")</f>
      </c>
      <c r="CN684" t="s">
        <v>54</v>
      </c>
      <c r="CO684" s="62"/>
      <c r="CP684" s="65" t="str">
        <f>IF(SUM($CK684)=0,"",IF(OR(SUM($CK684)=SUM($CL684),AND(SUM($CK684)=ROUND(SUM($G684)*(1-SUM($I684)),0),SUM($CQ684)=0)),SUM($CK684),IF(UPPER($CN684)="MAX",$CL684,IF(UPPER($CN684)="CUSTOM",MIN(MAX(ROUND($CK684+$G684*($CO684),0),$CL684),$CK684),$CK684))))</f>
      </c>
      <c r="CQ684" s="65" t="str">
        <f>ROUND(SUMIFS($CW684:$FS684,$CW$14:$FS$14,"*TA*"),0)</f>
      </c>
      <c r="CR684" s="65" t="str">
        <f>MIN_TA</f>
      </c>
      <c r="CS684" s="65" t="str">
        <f>COUNTIFS($CW$14:$FS$14,"*TA*",$CW684:$FS684,"&gt;0")</f>
      </c>
      <c r="CT684"/>
      <c r="CU684" s="62"/>
      <c r="CV684" s="65" t="str">
        <f>IF(SUM($CQ684)=0,"",IF(OR(SUM($CQ684)=SUM($CR684),AND(SUM($CQ684)=ROUND(SUM($G684)*(1-SUM($I684)),0),SUM($CK684)=0)),SUM($CQ684),IF(UPPER($CT684)="MAX",$CR684,IF(UPPER($CT684)="CUSTOM",MIN(MAX(ROUND($CQ684+$G684*($CU684),0),$CR684),$CQ684),$CQ684))))</f>
      </c>
      <c r="CW684" s="65"/>
      <c r="CX684" s="65"/>
      <c r="CY684" s="65"/>
      <c r="CZ684" s="65"/>
      <c r="DA684" s="65"/>
      <c r="DB684" s="65"/>
      <c r="DC684" s="65"/>
      <c r="DD684" s="65"/>
      <c r="DE684" s="65"/>
      <c r="DF684" s="65"/>
      <c r="DG684" s="65"/>
      <c r="DH684" s="65"/>
      <c r="DI684" s="65"/>
      <c r="DJ684" s="65"/>
      <c r="DK684" s="65"/>
      <c r="DL684" s="65"/>
      <c r="DM684" s="65"/>
      <c r="DN684" s="65"/>
      <c r="DO684" s="65"/>
      <c r="DP684" s="65"/>
      <c r="DQ684" s="65"/>
      <c r="DR684" s="65"/>
      <c r="DS684" s="65"/>
      <c r="DT684" s="65"/>
      <c r="DU684" s="65"/>
      <c r="DV684" s="65"/>
      <c r="DW684" s="65"/>
      <c r="DX684" s="65"/>
      <c r="DY684" s="65"/>
      <c r="DZ684" s="65"/>
      <c r="EA684" s="65"/>
      <c r="EB684" s="65"/>
      <c r="EC684" s="65"/>
      <c r="ED684" s="65"/>
      <c r="EE684" s="65"/>
      <c r="EF684" s="65"/>
      <c r="EG684" s="65"/>
      <c r="EH684" s="65"/>
      <c r="EI684" s="65"/>
      <c r="EJ684" s="65"/>
      <c r="EK684" s="65"/>
      <c r="EL684" s="65"/>
      <c r="EM684" s="65"/>
      <c r="EN684" s="65"/>
      <c r="EO684" s="65"/>
      <c r="EP684" s="65"/>
      <c r="EQ684" s="65"/>
      <c r="ER684" s="65"/>
      <c r="ES684" s="65"/>
      <c r="ET684" s="65"/>
      <c r="EU684" s="65"/>
      <c r="EV684" s="65"/>
      <c r="EW684" s="65"/>
      <c r="EX684" s="65"/>
      <c r="EY684" s="65"/>
      <c r="EZ684" s="65"/>
      <c r="FA684" s="65"/>
      <c r="FB684" s="65"/>
      <c r="FC684" s="65"/>
      <c r="FD684" s="65"/>
      <c r="FE684" s="65"/>
      <c r="FF684" s="65"/>
      <c r="FG684" s="65"/>
      <c r="FH684" s="65"/>
      <c r="FI684" s="65"/>
      <c r="FJ684" s="65"/>
      <c r="FK684" s="65"/>
      <c r="FL684" s="65"/>
      <c r="FM684" s="65"/>
      <c r="FN684" s="65"/>
      <c r="FO684" s="65"/>
      <c r="FP684" s="65"/>
      <c r="FQ684" s="65"/>
      <c r="FR684" s="65"/>
      <c r="FS684" s="65"/>
    </row>
    <row r="685">
      <c r="A685" t="s">
        <v>160</v>
      </c>
      <c r="B685" t="s">
        <v>130</v>
      </c>
      <c r="C685" t="s">
        <v>114</v>
      </c>
      <c r="D685" t="s">
        <v>100</v>
      </c>
      <c r="E685"/>
      <c r="F685" t="str">
        <f>$A685&amp;IF($C685&lt;&gt;"","|"&amp;$C685,"")&amp;IF($D685&lt;&gt;"","|"&amp;$D685,"")&amp;IF($E685&lt;&gt;"","|"&amp;$E685,"")</f>
      </c>
      <c r="G685" s="65" t="n">
        <v>1</v>
      </c>
      <c r="H685" s="65" t="str">
        <f>SUM($CJ685,$CW685)</f>
      </c>
      <c r="I685" s="62"/>
      <c r="J685" s="62"/>
      <c r="K685" s="62"/>
      <c r="L685" s="62"/>
      <c r="M685" s="62"/>
      <c r="N685" s="62"/>
      <c r="O685" s="62"/>
      <c r="P685" s="62"/>
      <c r="Q685" s="62" t="n">
        <v>0.377245508982036</v>
      </c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 t="n">
        <v>0.0598802395209581</v>
      </c>
      <c r="AD685" s="62"/>
      <c r="AE685" s="62"/>
      <c r="AF685" s="62"/>
      <c r="AG685" s="62" t="n">
        <v>0.562874251497006</v>
      </c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5" t="str">
        <f>ROUND(SUM($CP685,$CV685),0)</f>
      </c>
      <c r="CG685" s="65" t="str">
        <f>ROUND(MAX($CP685,$CV685),0)</f>
      </c>
      <c r="CH685" t="s">
        <v>54</v>
      </c>
      <c r="CI685" s="62"/>
      <c r="CJ685" s="65" t="str">
        <f>IF(SUM($CF685)=0,"",IF(SUM($CF685)=SUM($CG685),SUM($CF685),IF(UPPER($CH685)="MAX",$CG685,IF(UPPER($CH685)="CUSTOM",MIN(MAX(ROUND($CF685+$G685*($CI685),0),$CG685),$CF685),$CF685))))</f>
      </c>
      <c r="CK685" s="65" t="str">
        <f>ROUND(SUMIFS($CW685:$FS685,$CW$14:$FS$14,"*DSD*"),0)</f>
      </c>
      <c r="CL685" s="65" t="str">
        <f>MIN_DSD</f>
      </c>
      <c r="CM685" s="65" t="str">
        <f>COUNTIFS($CW$14:$FS$14,"*DSD*",$CW685:$FS685,"&gt;0")</f>
      </c>
      <c r="CN685" t="s">
        <v>54</v>
      </c>
      <c r="CO685" s="62"/>
      <c r="CP685" s="65" t="str">
        <f>IF(SUM($CK685)=0,"",IF(OR(SUM($CK685)=SUM($CL685),AND(SUM($CK685)=ROUND(SUM($G685)*(1-SUM($I685)),0),SUM($CQ685)=0)),SUM($CK685),IF(UPPER($CN685)="MAX",$CL685,IF(UPPER($CN685)="CUSTOM",MIN(MAX(ROUND($CK685+$G685*($CO685),0),$CL685),$CK685),$CK685))))</f>
      </c>
      <c r="CQ685" s="65" t="str">
        <f>ROUND(SUMIFS($CW685:$FS685,$CW$14:$FS$14,"*TA*"),0)</f>
      </c>
      <c r="CR685" s="65" t="str">
        <f>MIN_TA</f>
      </c>
      <c r="CS685" s="65" t="str">
        <f>COUNTIFS($CW$14:$FS$14,"*TA*",$CW685:$FS685,"&gt;0")</f>
      </c>
      <c r="CT685"/>
      <c r="CU685" s="62"/>
      <c r="CV685" s="65" t="str">
        <f>IF(SUM($CQ685)=0,"",IF(OR(SUM($CQ685)=SUM($CR685),AND(SUM($CQ685)=ROUND(SUM($G685)*(1-SUM($I685)),0),SUM($CK685)=0)),SUM($CQ685),IF(UPPER($CT685)="MAX",$CR685,IF(UPPER($CT685)="CUSTOM",MIN(MAX(ROUND($CQ685+$G685*($CU685),0),$CR685),$CQ685),$CQ685))))</f>
      </c>
      <c r="CW685" s="65"/>
      <c r="CX685" s="65"/>
      <c r="CY685" s="65"/>
      <c r="CZ685" s="65"/>
      <c r="DA685" s="65"/>
      <c r="DB685" s="65"/>
      <c r="DC685" s="65"/>
      <c r="DD685" s="65"/>
      <c r="DE685" s="65"/>
      <c r="DF685" s="65"/>
      <c r="DG685" s="65"/>
      <c r="DH685" s="65"/>
      <c r="DI685" s="65"/>
      <c r="DJ685" s="65"/>
      <c r="DK685" s="65"/>
      <c r="DL685" s="65"/>
      <c r="DM685" s="65"/>
      <c r="DN685" s="65"/>
      <c r="DO685" s="65"/>
      <c r="DP685" s="65"/>
      <c r="DQ685" s="65"/>
      <c r="DR685" s="65"/>
      <c r="DS685" s="65"/>
      <c r="DT685" s="65"/>
      <c r="DU685" s="65"/>
      <c r="DV685" s="65"/>
      <c r="DW685" s="65"/>
      <c r="DX685" s="65"/>
      <c r="DY685" s="65"/>
      <c r="DZ685" s="65"/>
      <c r="EA685" s="65"/>
      <c r="EB685" s="65"/>
      <c r="EC685" s="65"/>
      <c r="ED685" s="65"/>
      <c r="EE685" s="65"/>
      <c r="EF685" s="65"/>
      <c r="EG685" s="65"/>
      <c r="EH685" s="65"/>
      <c r="EI685" s="65"/>
      <c r="EJ685" s="65"/>
      <c r="EK685" s="65"/>
      <c r="EL685" s="65"/>
      <c r="EM685" s="65"/>
      <c r="EN685" s="65"/>
      <c r="EO685" s="65"/>
      <c r="EP685" s="65"/>
      <c r="EQ685" s="65"/>
      <c r="ER685" s="65"/>
      <c r="ES685" s="65"/>
      <c r="ET685" s="65"/>
      <c r="EU685" s="65"/>
      <c r="EV685" s="65"/>
      <c r="EW685" s="65"/>
      <c r="EX685" s="65"/>
      <c r="EY685" s="65"/>
      <c r="EZ685" s="65"/>
      <c r="FA685" s="65"/>
      <c r="FB685" s="65"/>
      <c r="FC685" s="65"/>
      <c r="FD685" s="65"/>
      <c r="FE685" s="65"/>
      <c r="FF685" s="65"/>
      <c r="FG685" s="65"/>
      <c r="FH685" s="65"/>
      <c r="FI685" s="65"/>
      <c r="FJ685" s="65"/>
      <c r="FK685" s="65"/>
      <c r="FL685" s="65"/>
      <c r="FM685" s="65"/>
      <c r="FN685" s="65"/>
      <c r="FO685" s="65"/>
      <c r="FP685" s="65"/>
      <c r="FQ685" s="65"/>
      <c r="FR685" s="65"/>
      <c r="FS685" s="65"/>
    </row>
    <row r="686">
      <c r="A686" t="s">
        <v>161</v>
      </c>
      <c r="B686" t="s">
        <v>133</v>
      </c>
      <c r="C686"/>
      <c r="D686"/>
      <c r="E686"/>
      <c r="F686" t="str">
        <f>$A686&amp;IF($C686&lt;&gt;"","|"&amp;$C686,"")&amp;IF($D686&lt;&gt;"","|"&amp;$D686,"")&amp;IF($E686&lt;&gt;"","|"&amp;$E686,"")</f>
      </c>
      <c r="G686" s="65" t="n">
        <v>10</v>
      </c>
      <c r="H686" s="65" t="str">
        <f>SUM($CJ686,$CW686)</f>
      </c>
      <c r="I686" s="62"/>
      <c r="J686" s="62"/>
      <c r="K686" s="62"/>
      <c r="L686" s="62"/>
      <c r="M686" s="62"/>
      <c r="N686" s="62"/>
      <c r="O686" s="62" t="n">
        <v>0.335347432024169</v>
      </c>
      <c r="P686" s="62"/>
      <c r="Q686" s="62"/>
      <c r="R686" s="62" t="n">
        <v>0.0800604229607251</v>
      </c>
      <c r="S686" s="62"/>
      <c r="T686" s="62"/>
      <c r="U686" s="62" t="n">
        <v>0.0694864048338369</v>
      </c>
      <c r="V686" s="62" t="n">
        <v>0.0105740181268882</v>
      </c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 t="n">
        <v>0.504531722054381</v>
      </c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5" t="str">
        <f>ROUND(SUM($CP686,$CV686),0)</f>
      </c>
      <c r="CG686" s="65" t="str">
        <f>ROUND(MAX($CP686,$CV686),0)</f>
      </c>
      <c r="CH686"/>
      <c r="CI686" s="62"/>
      <c r="CJ686" s="65" t="str">
        <f>IF(SUM($CF686)=0,"",IF(SUM($CF686)=SUM($CG686),SUM($CF686),IF(UPPER($CH686)="MAX",$CG686,IF(UPPER($CH686)="CUSTOM",MIN(MAX(ROUND($CF686+$G686*($CI686),0),$CG686),$CF686),$CF686))))</f>
      </c>
      <c r="CK686" s="65" t="str">
        <f>ROUND(SUMIFS($CW686:$FS686,$CW$14:$FS$14,"*DSD*"),0)</f>
      </c>
      <c r="CL686" s="65" t="str">
        <f>MIN_DSD</f>
      </c>
      <c r="CM686" s="65" t="str">
        <f>COUNTIFS($CW$14:$FS$14,"*DSD*",$CW686:$FS686,"&gt;0")</f>
      </c>
      <c r="CN686" t="s">
        <v>54</v>
      </c>
      <c r="CO686" s="62"/>
      <c r="CP686" s="65" t="str">
        <f>IF(SUM($CK686)=0,"",IF(OR(SUM($CK686)=SUM($CL686),AND(SUM($CK686)=ROUND(SUM($G686)*(1-SUM($I686)),0),SUM($CQ686)=0)),SUM($CK686),IF(UPPER($CN686)="MAX",$CL686,IF(UPPER($CN686)="CUSTOM",MIN(MAX(ROUND($CK686+$G686*($CO686),0),$CL686),$CK686),$CK686))))</f>
      </c>
      <c r="CQ686" s="65" t="str">
        <f>ROUND(SUMIFS($CW686:$FS686,$CW$14:$FS$14,"*TA*"),0)</f>
      </c>
      <c r="CR686" s="65" t="str">
        <f>MIN_TA</f>
      </c>
      <c r="CS686" s="65" t="str">
        <f>COUNTIFS($CW$14:$FS$14,"*TA*",$CW686:$FS686,"&gt;0")</f>
      </c>
      <c r="CT686"/>
      <c r="CU686" s="62"/>
      <c r="CV686" s="65" t="str">
        <f>IF(SUM($CQ686)=0,"",IF(OR(SUM($CQ686)=SUM($CR686),AND(SUM($CQ686)=ROUND(SUM($G686)*(1-SUM($I686)),0),SUM($CK686)=0)),SUM($CQ686),IF(UPPER($CT686)="MAX",$CR686,IF(UPPER($CT686)="CUSTOM",MIN(MAX(ROUND($CQ686+$G686*($CU686),0),$CR686),$CQ686),$CQ686))))</f>
      </c>
      <c r="CW686" s="65"/>
      <c r="CX686" s="65"/>
      <c r="CY686" s="65"/>
      <c r="CZ686" s="65"/>
      <c r="DA686" s="65"/>
      <c r="DB686" s="65"/>
      <c r="DC686" s="65"/>
      <c r="DD686" s="65"/>
      <c r="DE686" s="65"/>
      <c r="DF686" s="65"/>
      <c r="DG686" s="65"/>
      <c r="DH686" s="65"/>
      <c r="DI686" s="65"/>
      <c r="DJ686" s="65"/>
      <c r="DK686" s="65"/>
      <c r="DL686" s="65"/>
      <c r="DM686" s="65"/>
      <c r="DN686" s="65"/>
      <c r="DO686" s="65"/>
      <c r="DP686" s="65"/>
      <c r="DQ686" s="65"/>
      <c r="DR686" s="65"/>
      <c r="DS686" s="65"/>
      <c r="DT686" s="65"/>
      <c r="DU686" s="65"/>
      <c r="DV686" s="65"/>
      <c r="DW686" s="65"/>
      <c r="DX686" s="65"/>
      <c r="DY686" s="65"/>
      <c r="DZ686" s="65"/>
      <c r="EA686" s="65"/>
      <c r="EB686" s="65"/>
      <c r="EC686" s="65"/>
      <c r="ED686" s="65"/>
      <c r="EE686" s="65"/>
      <c r="EF686" s="65"/>
      <c r="EG686" s="65"/>
      <c r="EH686" s="65"/>
      <c r="EI686" s="65"/>
      <c r="EJ686" s="65"/>
      <c r="EK686" s="65"/>
      <c r="EL686" s="65"/>
      <c r="EM686" s="65"/>
      <c r="EN686" s="65"/>
      <c r="EO686" s="65"/>
      <c r="EP686" s="65"/>
      <c r="EQ686" s="65"/>
      <c r="ER686" s="65"/>
      <c r="ES686" s="65"/>
      <c r="ET686" s="65"/>
      <c r="EU686" s="65"/>
      <c r="EV686" s="65"/>
      <c r="EW686" s="65"/>
      <c r="EX686" s="65"/>
      <c r="EY686" s="65"/>
      <c r="EZ686" s="65"/>
      <c r="FA686" s="65"/>
      <c r="FB686" s="65"/>
      <c r="FC686" s="65"/>
      <c r="FD686" s="65"/>
      <c r="FE686" s="65"/>
      <c r="FF686" s="65"/>
      <c r="FG686" s="65"/>
      <c r="FH686" s="65"/>
      <c r="FI686" s="65"/>
      <c r="FJ686" s="65"/>
      <c r="FK686" s="65"/>
      <c r="FL686" s="65"/>
      <c r="FM686" s="65"/>
      <c r="FN686" s="65"/>
      <c r="FO686" s="65"/>
      <c r="FP686" s="65"/>
      <c r="FQ686" s="65"/>
      <c r="FR686" s="65"/>
      <c r="FS686" s="65"/>
    </row>
    <row r="687">
      <c r="A687" t="s">
        <v>161</v>
      </c>
      <c r="B687" t="s">
        <v>134</v>
      </c>
      <c r="C687"/>
      <c r="D687"/>
      <c r="E687"/>
      <c r="F687" t="str">
        <f>$A687&amp;IF($C687&lt;&gt;"","|"&amp;$C687,"")&amp;IF($D687&lt;&gt;"","|"&amp;$D687,"")&amp;IF($E687&lt;&gt;"","|"&amp;$E687,"")</f>
      </c>
      <c r="G687" s="65" t="n">
        <v>2</v>
      </c>
      <c r="H687" s="65" t="str">
        <f>SUM($CJ687,$CW687)</f>
      </c>
      <c r="I687" s="62"/>
      <c r="J687" s="62"/>
      <c r="K687" s="62"/>
      <c r="L687" s="62"/>
      <c r="M687" s="62"/>
      <c r="N687" s="62"/>
      <c r="O687" s="62" t="n">
        <v>0.336158192090395</v>
      </c>
      <c r="P687" s="62"/>
      <c r="Q687" s="62"/>
      <c r="R687" s="62" t="n">
        <v>0.0790960451977401</v>
      </c>
      <c r="S687" s="62"/>
      <c r="T687" s="62"/>
      <c r="U687" s="62" t="n">
        <v>0.0706214689265537</v>
      </c>
      <c r="V687" s="62" t="n">
        <v>0.0112994350282486</v>
      </c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 t="n">
        <v>0.502824858757062</v>
      </c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5" t="str">
        <f>ROUND(SUM($CP687,$CV687),0)</f>
      </c>
      <c r="CG687" s="65" t="str">
        <f>ROUND(MAX($CP687,$CV687),0)</f>
      </c>
      <c r="CH687"/>
      <c r="CI687" s="62"/>
      <c r="CJ687" s="65" t="str">
        <f>IF(SUM($CF687)=0,"",IF(SUM($CF687)=SUM($CG687),SUM($CF687),IF(UPPER($CH687)="MAX",$CG687,IF(UPPER($CH687)="CUSTOM",MIN(MAX(ROUND($CF687+$G687*($CI687),0),$CG687),$CF687),$CF687))))</f>
      </c>
      <c r="CK687" s="65" t="str">
        <f>ROUND(SUMIFS($CW687:$FS687,$CW$14:$FS$14,"*DSD*"),0)</f>
      </c>
      <c r="CL687" s="65" t="str">
        <f>MIN_DSD</f>
      </c>
      <c r="CM687" s="65" t="str">
        <f>COUNTIFS($CW$14:$FS$14,"*DSD*",$CW687:$FS687,"&gt;0")</f>
      </c>
      <c r="CN687" t="s">
        <v>54</v>
      </c>
      <c r="CO687" s="62"/>
      <c r="CP687" s="65" t="str">
        <f>IF(SUM($CK687)=0,"",IF(OR(SUM($CK687)=SUM($CL687),AND(SUM($CK687)=ROUND(SUM($G687)*(1-SUM($I687)),0),SUM($CQ687)=0)),SUM($CK687),IF(UPPER($CN687)="MAX",$CL687,IF(UPPER($CN687)="CUSTOM",MIN(MAX(ROUND($CK687+$G687*($CO687),0),$CL687),$CK687),$CK687))))</f>
      </c>
      <c r="CQ687" s="65" t="str">
        <f>ROUND(SUMIFS($CW687:$FS687,$CW$14:$FS$14,"*TA*"),0)</f>
      </c>
      <c r="CR687" s="65" t="str">
        <f>MIN_TA</f>
      </c>
      <c r="CS687" s="65" t="str">
        <f>COUNTIFS($CW$14:$FS$14,"*TA*",$CW687:$FS687,"&gt;0")</f>
      </c>
      <c r="CT687"/>
      <c r="CU687" s="62"/>
      <c r="CV687" s="65" t="str">
        <f>IF(SUM($CQ687)=0,"",IF(OR(SUM($CQ687)=SUM($CR687),AND(SUM($CQ687)=ROUND(SUM($G687)*(1-SUM($I687)),0),SUM($CK687)=0)),SUM($CQ687),IF(UPPER($CT687)="MAX",$CR687,IF(UPPER($CT687)="CUSTOM",MIN(MAX(ROUND($CQ687+$G687*($CU687),0),$CR687),$CQ687),$CQ687))))</f>
      </c>
      <c r="CW687" s="65"/>
      <c r="CX687" s="65"/>
      <c r="CY687" s="65"/>
      <c r="CZ687" s="65"/>
      <c r="DA687" s="65"/>
      <c r="DB687" s="65"/>
      <c r="DC687" s="65"/>
      <c r="DD687" s="65"/>
      <c r="DE687" s="65"/>
      <c r="DF687" s="65"/>
      <c r="DG687" s="65"/>
      <c r="DH687" s="65"/>
      <c r="DI687" s="65"/>
      <c r="DJ687" s="65"/>
      <c r="DK687" s="65"/>
      <c r="DL687" s="65"/>
      <c r="DM687" s="65"/>
      <c r="DN687" s="65"/>
      <c r="DO687" s="65"/>
      <c r="DP687" s="65"/>
      <c r="DQ687" s="65"/>
      <c r="DR687" s="65"/>
      <c r="DS687" s="65"/>
      <c r="DT687" s="65"/>
      <c r="DU687" s="65"/>
      <c r="DV687" s="65"/>
      <c r="DW687" s="65"/>
      <c r="DX687" s="65"/>
      <c r="DY687" s="65"/>
      <c r="DZ687" s="65"/>
      <c r="EA687" s="65"/>
      <c r="EB687" s="65"/>
      <c r="EC687" s="65"/>
      <c r="ED687" s="65"/>
      <c r="EE687" s="65"/>
      <c r="EF687" s="65"/>
      <c r="EG687" s="65"/>
      <c r="EH687" s="65"/>
      <c r="EI687" s="65"/>
      <c r="EJ687" s="65"/>
      <c r="EK687" s="65"/>
      <c r="EL687" s="65"/>
      <c r="EM687" s="65"/>
      <c r="EN687" s="65"/>
      <c r="EO687" s="65"/>
      <c r="EP687" s="65"/>
      <c r="EQ687" s="65"/>
      <c r="ER687" s="65"/>
      <c r="ES687" s="65"/>
      <c r="ET687" s="65"/>
      <c r="EU687" s="65"/>
      <c r="EV687" s="65"/>
      <c r="EW687" s="65"/>
      <c r="EX687" s="65"/>
      <c r="EY687" s="65"/>
      <c r="EZ687" s="65"/>
      <c r="FA687" s="65"/>
      <c r="FB687" s="65"/>
      <c r="FC687" s="65"/>
      <c r="FD687" s="65"/>
      <c r="FE687" s="65"/>
      <c r="FF687" s="65"/>
      <c r="FG687" s="65"/>
      <c r="FH687" s="65"/>
      <c r="FI687" s="65"/>
      <c r="FJ687" s="65"/>
      <c r="FK687" s="65"/>
      <c r="FL687" s="65"/>
      <c r="FM687" s="65"/>
      <c r="FN687" s="65"/>
      <c r="FO687" s="65"/>
      <c r="FP687" s="65"/>
      <c r="FQ687" s="65"/>
      <c r="FR687" s="65"/>
      <c r="FS687" s="65"/>
    </row>
    <row r="688">
      <c r="A688" t="s">
        <v>161</v>
      </c>
      <c r="B688" t="s">
        <v>95</v>
      </c>
      <c r="C688"/>
      <c r="D688"/>
      <c r="E688" t="s">
        <v>96</v>
      </c>
      <c r="F688" t="str">
        <f>$A688&amp;IF($C688&lt;&gt;"","|"&amp;$C688,"")&amp;IF($D688&lt;&gt;"","|"&amp;$D688,"")&amp;IF($E688&lt;&gt;"","|"&amp;$E688,"")</f>
      </c>
      <c r="G688" s="65" t="n">
        <v>1</v>
      </c>
      <c r="H688" s="65" t="str">
        <f>SUM($CJ688,$CW688)</f>
      </c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5" t="str">
        <f>ROUND(SUM($CP688,$CV688),0)</f>
      </c>
      <c r="CG688" s="65" t="str">
        <f>ROUND(MAX($CP688,$CV688),0)</f>
      </c>
      <c r="CH688"/>
      <c r="CI688" s="62"/>
      <c r="CJ688" s="65" t="str">
        <f>IF(SUM($CF688)=0,"",IF(SUM($CF688)=SUM($CG688),SUM($CF688),IF(UPPER($CH688)="MAX",$CG688,IF(UPPER($CH688)="CUSTOM",MIN(MAX(ROUND($CF688+$G688*($CI688),0),$CG688),$CF688),$CF688))))</f>
      </c>
      <c r="CK688" s="65" t="str">
        <f>ROUND(SUMIFS($CW688:$FS688,$CW$14:$FS$14,"*DSD*"),0)</f>
      </c>
      <c r="CL688" s="65" t="str">
        <f>MIN_DSD</f>
      </c>
      <c r="CM688" s="65" t="str">
        <f>COUNTIFS($CW$14:$FS$14,"*DSD*",$CW688:$FS688,"&gt;0")</f>
      </c>
      <c r="CN688"/>
      <c r="CO688" s="62"/>
      <c r="CP688" s="65" t="str">
        <f>IF(SUM($CK688)=0,"",IF(OR(SUM($CK688)=SUM($CL688),AND(SUM($CK688)=ROUND(SUM($G688)*(1-SUM($I688)),0),SUM($CQ688)=0)),SUM($CK688),IF(UPPER($CN688)="MAX",$CL688,IF(UPPER($CN688)="CUSTOM",MIN(MAX(ROUND($CK688+$G688*($CO688),0),$CL688),$CK688),$CK688))))</f>
      </c>
      <c r="CQ688" s="65" t="str">
        <f>ROUND(SUMIFS($CW688:$FS688,$CW$14:$FS$14,"*TA*"),0)</f>
      </c>
      <c r="CR688" s="65" t="str">
        <f>MIN_TA</f>
      </c>
      <c r="CS688" s="65" t="str">
        <f>COUNTIFS($CW$14:$FS$14,"*TA*",$CW688:$FS688,"&gt;0")</f>
      </c>
      <c r="CT688"/>
      <c r="CU688" s="62"/>
      <c r="CV688" s="65" t="str">
        <f>IF(SUM($CQ688)=0,"",IF(OR(SUM($CQ688)=SUM($CR688),AND(SUM($CQ688)=ROUND(SUM($G688)*(1-SUM($I688)),0),SUM($CK688)=0)),SUM($CQ688),IF(UPPER($CT688)="MAX",$CR688,IF(UPPER($CT688)="CUSTOM",MIN(MAX(ROUND($CQ688+$G688*($CU688),0),$CR688),$CQ688),$CQ688))))</f>
      </c>
      <c r="CW688" s="65"/>
      <c r="CX688" s="65"/>
      <c r="CY688" s="65"/>
      <c r="CZ688" s="65"/>
      <c r="DA688" s="65"/>
      <c r="DB688" s="65"/>
      <c r="DC688" s="65"/>
      <c r="DD688" s="65"/>
      <c r="DE688" s="65"/>
      <c r="DF688" s="65"/>
      <c r="DG688" s="65"/>
      <c r="DH688" s="65"/>
      <c r="DI688" s="65"/>
      <c r="DJ688" s="65"/>
      <c r="DK688" s="65"/>
      <c r="DL688" s="65"/>
      <c r="DM688" s="65"/>
      <c r="DN688" s="65"/>
      <c r="DO688" s="65"/>
      <c r="DP688" s="65"/>
      <c r="DQ688" s="65"/>
      <c r="DR688" s="65"/>
      <c r="DS688" s="65"/>
      <c r="DT688" s="65"/>
      <c r="DU688" s="65"/>
      <c r="DV688" s="65"/>
      <c r="DW688" s="65"/>
      <c r="DX688" s="65"/>
      <c r="DY688" s="65"/>
      <c r="DZ688" s="65"/>
      <c r="EA688" s="65"/>
      <c r="EB688" s="65"/>
      <c r="EC688" s="65"/>
      <c r="ED688" s="65"/>
      <c r="EE688" s="65"/>
      <c r="EF688" s="65"/>
      <c r="EG688" s="65"/>
      <c r="EH688" s="65"/>
      <c r="EI688" s="65"/>
      <c r="EJ688" s="65"/>
      <c r="EK688" s="65"/>
      <c r="EL688" s="65"/>
      <c r="EM688" s="65"/>
      <c r="EN688" s="65"/>
      <c r="EO688" s="65"/>
      <c r="EP688" s="65"/>
      <c r="EQ688" s="65"/>
      <c r="ER688" s="65"/>
      <c r="ES688" s="65"/>
      <c r="ET688" s="65"/>
      <c r="EU688" s="65"/>
      <c r="EV688" s="65"/>
      <c r="EW688" s="65"/>
      <c r="EX688" s="65"/>
      <c r="EY688" s="65"/>
      <c r="EZ688" s="65"/>
      <c r="FA688" s="65"/>
      <c r="FB688" s="65"/>
      <c r="FC688" s="65"/>
      <c r="FD688" s="65"/>
      <c r="FE688" s="65"/>
      <c r="FF688" s="65"/>
      <c r="FG688" s="65"/>
      <c r="FH688" s="65"/>
      <c r="FI688" s="65"/>
      <c r="FJ688" s="65"/>
      <c r="FK688" s="65"/>
      <c r="FL688" s="65"/>
      <c r="FM688" s="65"/>
      <c r="FN688" s="65"/>
      <c r="FO688" s="65"/>
      <c r="FP688" s="65"/>
      <c r="FQ688" s="65"/>
      <c r="FR688" s="65"/>
      <c r="FS688" s="65"/>
    </row>
    <row r="689">
      <c r="A689" t="s">
        <v>161</v>
      </c>
      <c r="B689" t="s">
        <v>95</v>
      </c>
      <c r="C689"/>
      <c r="D689"/>
      <c r="E689" t="s">
        <v>121</v>
      </c>
      <c r="F689" t="str">
        <f>$A689&amp;IF($C689&lt;&gt;"","|"&amp;$C689,"")&amp;IF($D689&lt;&gt;"","|"&amp;$D689,"")&amp;IF($E689&lt;&gt;"","|"&amp;$E689,"")</f>
      </c>
      <c r="G689" s="65" t="n">
        <v>2</v>
      </c>
      <c r="H689" s="65" t="str">
        <f>SUM($CJ689,$CW689)</f>
      </c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5" t="str">
        <f>ROUND(SUM($CP689,$CV689),0)</f>
      </c>
      <c r="CG689" s="65" t="str">
        <f>ROUND(MAX($CP689,$CV689),0)</f>
      </c>
      <c r="CH689"/>
      <c r="CI689" s="62"/>
      <c r="CJ689" s="65" t="str">
        <f>IF(SUM($CF689)=0,"",IF(SUM($CF689)=SUM($CG689),SUM($CF689),IF(UPPER($CH689)="MAX",$CG689,IF(UPPER($CH689)="CUSTOM",MIN(MAX(ROUND($CF689+$G689*($CI689),0),$CG689),$CF689),$CF689))))</f>
      </c>
      <c r="CK689" s="65" t="str">
        <f>ROUND(SUMIFS($CW689:$FS689,$CW$14:$FS$14,"*DSD*"),0)</f>
      </c>
      <c r="CL689" s="65" t="str">
        <f>MIN_DSD</f>
      </c>
      <c r="CM689" s="65" t="str">
        <f>COUNTIFS($CW$14:$FS$14,"*DSD*",$CW689:$FS689,"&gt;0")</f>
      </c>
      <c r="CN689"/>
      <c r="CO689" s="62"/>
      <c r="CP689" s="65" t="str">
        <f>IF(SUM($CK689)=0,"",IF(OR(SUM($CK689)=SUM($CL689),AND(SUM($CK689)=ROUND(SUM($G689)*(1-SUM($I689)),0),SUM($CQ689)=0)),SUM($CK689),IF(UPPER($CN689)="MAX",$CL689,IF(UPPER($CN689)="CUSTOM",MIN(MAX(ROUND($CK689+$G689*($CO689),0),$CL689),$CK689),$CK689))))</f>
      </c>
      <c r="CQ689" s="65" t="str">
        <f>ROUND(SUMIFS($CW689:$FS689,$CW$14:$FS$14,"*TA*"),0)</f>
      </c>
      <c r="CR689" s="65" t="str">
        <f>MIN_TA</f>
      </c>
      <c r="CS689" s="65" t="str">
        <f>COUNTIFS($CW$14:$FS$14,"*TA*",$CW689:$FS689,"&gt;0")</f>
      </c>
      <c r="CT689"/>
      <c r="CU689" s="62"/>
      <c r="CV689" s="65" t="str">
        <f>IF(SUM($CQ689)=0,"",IF(OR(SUM($CQ689)=SUM($CR689),AND(SUM($CQ689)=ROUND(SUM($G689)*(1-SUM($I689)),0),SUM($CK689)=0)),SUM($CQ689),IF(UPPER($CT689)="MAX",$CR689,IF(UPPER($CT689)="CUSTOM",MIN(MAX(ROUND($CQ689+$G689*($CU689),0),$CR689),$CQ689),$CQ689))))</f>
      </c>
      <c r="CW689" s="65"/>
      <c r="CX689" s="65"/>
      <c r="CY689" s="65"/>
      <c r="CZ689" s="65"/>
      <c r="DA689" s="65"/>
      <c r="DB689" s="65"/>
      <c r="DC689" s="65"/>
      <c r="DD689" s="65"/>
      <c r="DE689" s="65"/>
      <c r="DF689" s="65"/>
      <c r="DG689" s="65"/>
      <c r="DH689" s="65"/>
      <c r="DI689" s="65"/>
      <c r="DJ689" s="65"/>
      <c r="DK689" s="65"/>
      <c r="DL689" s="65"/>
      <c r="DM689" s="65"/>
      <c r="DN689" s="65"/>
      <c r="DO689" s="65"/>
      <c r="DP689" s="65"/>
      <c r="DQ689" s="65"/>
      <c r="DR689" s="65"/>
      <c r="DS689" s="65"/>
      <c r="DT689" s="65"/>
      <c r="DU689" s="65"/>
      <c r="DV689" s="65"/>
      <c r="DW689" s="65"/>
      <c r="DX689" s="65"/>
      <c r="DY689" s="65"/>
      <c r="DZ689" s="65"/>
      <c r="EA689" s="65"/>
      <c r="EB689" s="65"/>
      <c r="EC689" s="65"/>
      <c r="ED689" s="65"/>
      <c r="EE689" s="65"/>
      <c r="EF689" s="65"/>
      <c r="EG689" s="65"/>
      <c r="EH689" s="65"/>
      <c r="EI689" s="65"/>
      <c r="EJ689" s="65"/>
      <c r="EK689" s="65"/>
      <c r="EL689" s="65"/>
      <c r="EM689" s="65"/>
      <c r="EN689" s="65"/>
      <c r="EO689" s="65"/>
      <c r="EP689" s="65"/>
      <c r="EQ689" s="65"/>
      <c r="ER689" s="65"/>
      <c r="ES689" s="65"/>
      <c r="ET689" s="65"/>
      <c r="EU689" s="65"/>
      <c r="EV689" s="65"/>
      <c r="EW689" s="65"/>
      <c r="EX689" s="65"/>
      <c r="EY689" s="65"/>
      <c r="EZ689" s="65"/>
      <c r="FA689" s="65"/>
      <c r="FB689" s="65"/>
      <c r="FC689" s="65"/>
      <c r="FD689" s="65"/>
      <c r="FE689" s="65"/>
      <c r="FF689" s="65"/>
      <c r="FG689" s="65"/>
      <c r="FH689" s="65"/>
      <c r="FI689" s="65"/>
      <c r="FJ689" s="65"/>
      <c r="FK689" s="65"/>
      <c r="FL689" s="65"/>
      <c r="FM689" s="65"/>
      <c r="FN689" s="65"/>
      <c r="FO689" s="65"/>
      <c r="FP689" s="65"/>
      <c r="FQ689" s="65"/>
      <c r="FR689" s="65"/>
      <c r="FS689" s="65"/>
    </row>
    <row r="690">
      <c r="A690" t="s">
        <v>161</v>
      </c>
      <c r="B690" t="s">
        <v>95</v>
      </c>
      <c r="C690"/>
      <c r="D690"/>
      <c r="E690" t="s">
        <v>135</v>
      </c>
      <c r="F690" t="str">
        <f>$A690&amp;IF($C690&lt;&gt;"","|"&amp;$C690,"")&amp;IF($D690&lt;&gt;"","|"&amp;$D690,"")&amp;IF($E690&lt;&gt;"","|"&amp;$E690,"")</f>
      </c>
      <c r="G690" s="65" t="n">
        <v>2</v>
      </c>
      <c r="H690" s="65" t="str">
        <f>SUM($CJ690,$CW690)</f>
      </c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5" t="str">
        <f>ROUND(SUM($CP690,$CV690),0)</f>
      </c>
      <c r="CG690" s="65" t="str">
        <f>ROUND(MAX($CP690,$CV690),0)</f>
      </c>
      <c r="CH690"/>
      <c r="CI690" s="62"/>
      <c r="CJ690" s="65" t="str">
        <f>IF(SUM($CF690)=0,"",IF(SUM($CF690)=SUM($CG690),SUM($CF690),IF(UPPER($CH690)="MAX",$CG690,IF(UPPER($CH690)="CUSTOM",MIN(MAX(ROUND($CF690+$G690*($CI690),0),$CG690),$CF690),$CF690))))</f>
      </c>
      <c r="CK690" s="65" t="str">
        <f>ROUND(SUMIFS($CW690:$FS690,$CW$14:$FS$14,"*DSD*"),0)</f>
      </c>
      <c r="CL690" s="65" t="str">
        <f>MIN_DSD</f>
      </c>
      <c r="CM690" s="65" t="str">
        <f>COUNTIFS($CW$14:$FS$14,"*DSD*",$CW690:$FS690,"&gt;0")</f>
      </c>
      <c r="CN690"/>
      <c r="CO690" s="62"/>
      <c r="CP690" s="65" t="str">
        <f>IF(SUM($CK690)=0,"",IF(OR(SUM($CK690)=SUM($CL690),AND(SUM($CK690)=ROUND(SUM($G690)*(1-SUM($I690)),0),SUM($CQ690)=0)),SUM($CK690),IF(UPPER($CN690)="MAX",$CL690,IF(UPPER($CN690)="CUSTOM",MIN(MAX(ROUND($CK690+$G690*($CO690),0),$CL690),$CK690),$CK690))))</f>
      </c>
      <c r="CQ690" s="65" t="str">
        <f>ROUND(SUMIFS($CW690:$FS690,$CW$14:$FS$14,"*TA*"),0)</f>
      </c>
      <c r="CR690" s="65" t="str">
        <f>MIN_TA</f>
      </c>
      <c r="CS690" s="65" t="str">
        <f>COUNTIFS($CW$14:$FS$14,"*TA*",$CW690:$FS690,"&gt;0")</f>
      </c>
      <c r="CT690"/>
      <c r="CU690" s="62"/>
      <c r="CV690" s="65" t="str">
        <f>IF(SUM($CQ690)=0,"",IF(OR(SUM($CQ690)=SUM($CR690),AND(SUM($CQ690)=ROUND(SUM($G690)*(1-SUM($I690)),0),SUM($CK690)=0)),SUM($CQ690),IF(UPPER($CT690)="MAX",$CR690,IF(UPPER($CT690)="CUSTOM",MIN(MAX(ROUND($CQ690+$G690*($CU690),0),$CR690),$CQ690),$CQ690))))</f>
      </c>
      <c r="CW690" s="65"/>
      <c r="CX690" s="65"/>
      <c r="CY690" s="65"/>
      <c r="CZ690" s="65"/>
      <c r="DA690" s="65"/>
      <c r="DB690" s="65"/>
      <c r="DC690" s="65"/>
      <c r="DD690" s="65"/>
      <c r="DE690" s="65"/>
      <c r="DF690" s="65"/>
      <c r="DG690" s="65"/>
      <c r="DH690" s="65"/>
      <c r="DI690" s="65"/>
      <c r="DJ690" s="65"/>
      <c r="DK690" s="65"/>
      <c r="DL690" s="65"/>
      <c r="DM690" s="65"/>
      <c r="DN690" s="65"/>
      <c r="DO690" s="65"/>
      <c r="DP690" s="65"/>
      <c r="DQ690" s="65"/>
      <c r="DR690" s="65"/>
      <c r="DS690" s="65"/>
      <c r="DT690" s="65"/>
      <c r="DU690" s="65"/>
      <c r="DV690" s="65"/>
      <c r="DW690" s="65"/>
      <c r="DX690" s="65"/>
      <c r="DY690" s="65"/>
      <c r="DZ690" s="65"/>
      <c r="EA690" s="65"/>
      <c r="EB690" s="65"/>
      <c r="EC690" s="65"/>
      <c r="ED690" s="65"/>
      <c r="EE690" s="65"/>
      <c r="EF690" s="65"/>
      <c r="EG690" s="65"/>
      <c r="EH690" s="65"/>
      <c r="EI690" s="65"/>
      <c r="EJ690" s="65"/>
      <c r="EK690" s="65"/>
      <c r="EL690" s="65"/>
      <c r="EM690" s="65"/>
      <c r="EN690" s="65"/>
      <c r="EO690" s="65"/>
      <c r="EP690" s="65"/>
      <c r="EQ690" s="65"/>
      <c r="ER690" s="65"/>
      <c r="ES690" s="65"/>
      <c r="ET690" s="65"/>
      <c r="EU690" s="65"/>
      <c r="EV690" s="65"/>
      <c r="EW690" s="65"/>
      <c r="EX690" s="65"/>
      <c r="EY690" s="65"/>
      <c r="EZ690" s="65"/>
      <c r="FA690" s="65"/>
      <c r="FB690" s="65"/>
      <c r="FC690" s="65"/>
      <c r="FD690" s="65"/>
      <c r="FE690" s="65"/>
      <c r="FF690" s="65"/>
      <c r="FG690" s="65"/>
      <c r="FH690" s="65"/>
      <c r="FI690" s="65"/>
      <c r="FJ690" s="65"/>
      <c r="FK690" s="65"/>
      <c r="FL690" s="65"/>
      <c r="FM690" s="65"/>
      <c r="FN690" s="65"/>
      <c r="FO690" s="65"/>
      <c r="FP690" s="65"/>
      <c r="FQ690" s="65"/>
      <c r="FR690" s="65"/>
      <c r="FS690" s="65"/>
    </row>
    <row r="691">
      <c r="A691" t="s">
        <v>161</v>
      </c>
      <c r="B691" t="s">
        <v>97</v>
      </c>
      <c r="C691" t="s">
        <v>98</v>
      </c>
      <c r="D691" t="s">
        <v>99</v>
      </c>
      <c r="E691"/>
      <c r="F691" t="str">
        <f>$A691&amp;IF($C691&lt;&gt;"","|"&amp;$C691,"")&amp;IF($D691&lt;&gt;"","|"&amp;$D691,"")&amp;IF($E691&lt;&gt;"","|"&amp;$E691,"")</f>
      </c>
      <c r="G691" s="65" t="n">
        <v>72</v>
      </c>
      <c r="H691" s="65" t="str">
        <f>SUM($CJ691,$CW691)</f>
      </c>
      <c r="I691" s="62"/>
      <c r="J691" s="62"/>
      <c r="K691" s="62"/>
      <c r="L691" s="62"/>
      <c r="M691" s="62" t="n">
        <v>0.0709219858156028</v>
      </c>
      <c r="N691" s="62"/>
      <c r="O691" s="62" t="n">
        <v>0.24113475177305</v>
      </c>
      <c r="P691" s="62" t="n">
        <v>0.099290780141844</v>
      </c>
      <c r="Q691" s="62"/>
      <c r="R691" s="62" t="n">
        <v>0.141843971631206</v>
      </c>
      <c r="S691" s="62"/>
      <c r="T691" s="62"/>
      <c r="U691" s="62" t="n">
        <v>0.00709219858156028</v>
      </c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 t="n">
        <v>0.368794326241135</v>
      </c>
      <c r="AK691" s="62" t="n">
        <v>0.0709219858156028</v>
      </c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5" t="str">
        <f>ROUND(SUM($CP691,$CV691),0)</f>
      </c>
      <c r="CG691" s="65" t="str">
        <f>ROUND(MAX($CP691,$CV691),0)</f>
      </c>
      <c r="CH691"/>
      <c r="CI691" s="62"/>
      <c r="CJ691" s="65" t="str">
        <f>IF(SUM($CF691)=0,"",IF(SUM($CF691)=SUM($CG691),SUM($CF691),IF(UPPER($CH691)="MAX",$CG691,IF(UPPER($CH691)="CUSTOM",MIN(MAX(ROUND($CF691+$G691*($CI691),0),$CG691),$CF691),$CF691))))</f>
      </c>
      <c r="CK691" s="65" t="str">
        <f>ROUND(SUMIFS($CW691:$FS691,$CW$14:$FS$14,"*DSD*"),0)</f>
      </c>
      <c r="CL691" s="65" t="str">
        <f>MIN_DSD</f>
      </c>
      <c r="CM691" s="65" t="str">
        <f>COUNTIFS($CW$14:$FS$14,"*DSD*",$CW691:$FS691,"&gt;0")</f>
      </c>
      <c r="CN691" t="s">
        <v>54</v>
      </c>
      <c r="CO691" s="62"/>
      <c r="CP691" s="65" t="str">
        <f>IF(SUM($CK691)=0,"",IF(OR(SUM($CK691)=SUM($CL691),AND(SUM($CK691)=ROUND(SUM($G691)*(1-SUM($I691)),0),SUM($CQ691)=0)),SUM($CK691),IF(UPPER($CN691)="MAX",$CL691,IF(UPPER($CN691)="CUSTOM",MIN(MAX(ROUND($CK691+$G691*($CO691),0),$CL691),$CK691),$CK691))))</f>
      </c>
      <c r="CQ691" s="65" t="str">
        <f>ROUND(SUMIFS($CW691:$FS691,$CW$14:$FS$14,"*TA*"),0)</f>
      </c>
      <c r="CR691" s="65" t="str">
        <f>MIN_TA</f>
      </c>
      <c r="CS691" s="65" t="str">
        <f>COUNTIFS($CW$14:$FS$14,"*TA*",$CW691:$FS691,"&gt;0")</f>
      </c>
      <c r="CT691"/>
      <c r="CU691" s="62"/>
      <c r="CV691" s="65" t="str">
        <f>IF(SUM($CQ691)=0,"",IF(OR(SUM($CQ691)=SUM($CR691),AND(SUM($CQ691)=ROUND(SUM($G691)*(1-SUM($I691)),0),SUM($CK691)=0)),SUM($CQ691),IF(UPPER($CT691)="MAX",$CR691,IF(UPPER($CT691)="CUSTOM",MIN(MAX(ROUND($CQ691+$G691*($CU691),0),$CR691),$CQ691),$CQ691))))</f>
      </c>
      <c r="CW691" s="65"/>
      <c r="CX691" s="65"/>
      <c r="CY691" s="65"/>
      <c r="CZ691" s="65"/>
      <c r="DA691" s="65"/>
      <c r="DB691" s="65"/>
      <c r="DC691" s="65"/>
      <c r="DD691" s="65"/>
      <c r="DE691" s="65"/>
      <c r="DF691" s="65"/>
      <c r="DG691" s="65"/>
      <c r="DH691" s="65"/>
      <c r="DI691" s="65"/>
      <c r="DJ691" s="65"/>
      <c r="DK691" s="65"/>
      <c r="DL691" s="65"/>
      <c r="DM691" s="65"/>
      <c r="DN691" s="65"/>
      <c r="DO691" s="65"/>
      <c r="DP691" s="65"/>
      <c r="DQ691" s="65"/>
      <c r="DR691" s="65"/>
      <c r="DS691" s="65"/>
      <c r="DT691" s="65"/>
      <c r="DU691" s="65"/>
      <c r="DV691" s="65"/>
      <c r="DW691" s="65"/>
      <c r="DX691" s="65"/>
      <c r="DY691" s="65"/>
      <c r="DZ691" s="65"/>
      <c r="EA691" s="65"/>
      <c r="EB691" s="65"/>
      <c r="EC691" s="65"/>
      <c r="ED691" s="65"/>
      <c r="EE691" s="65"/>
      <c r="EF691" s="65"/>
      <c r="EG691" s="65"/>
      <c r="EH691" s="65"/>
      <c r="EI691" s="65"/>
      <c r="EJ691" s="65"/>
      <c r="EK691" s="65"/>
      <c r="EL691" s="65"/>
      <c r="EM691" s="65"/>
      <c r="EN691" s="65"/>
      <c r="EO691" s="65"/>
      <c r="EP691" s="65"/>
      <c r="EQ691" s="65"/>
      <c r="ER691" s="65"/>
      <c r="ES691" s="65"/>
      <c r="ET691" s="65"/>
      <c r="EU691" s="65"/>
      <c r="EV691" s="65"/>
      <c r="EW691" s="65"/>
      <c r="EX691" s="65"/>
      <c r="EY691" s="65"/>
      <c r="EZ691" s="65"/>
      <c r="FA691" s="65"/>
      <c r="FB691" s="65"/>
      <c r="FC691" s="65"/>
      <c r="FD691" s="65"/>
      <c r="FE691" s="65"/>
      <c r="FF691" s="65"/>
      <c r="FG691" s="65"/>
      <c r="FH691" s="65"/>
      <c r="FI691" s="65"/>
      <c r="FJ691" s="65"/>
      <c r="FK691" s="65"/>
      <c r="FL691" s="65"/>
      <c r="FM691" s="65"/>
      <c r="FN691" s="65"/>
      <c r="FO691" s="65"/>
      <c r="FP691" s="65"/>
      <c r="FQ691" s="65"/>
      <c r="FR691" s="65"/>
      <c r="FS691" s="65"/>
    </row>
    <row r="692">
      <c r="A692" t="s">
        <v>161</v>
      </c>
      <c r="B692" t="s">
        <v>97</v>
      </c>
      <c r="C692" t="s">
        <v>98</v>
      </c>
      <c r="D692" t="s">
        <v>100</v>
      </c>
      <c r="E692"/>
      <c r="F692" t="str">
        <f>$A692&amp;IF($C692&lt;&gt;"","|"&amp;$C692,"")&amp;IF($D692&lt;&gt;"","|"&amp;$D692,"")&amp;IF($E692&lt;&gt;"","|"&amp;$E692,"")</f>
      </c>
      <c r="G692" s="65" t="n">
        <v>55</v>
      </c>
      <c r="H692" s="65" t="str">
        <f>SUM($CJ692,$CW692)</f>
      </c>
      <c r="I692" s="62"/>
      <c r="J692" s="62"/>
      <c r="K692" s="62"/>
      <c r="L692" s="62"/>
      <c r="M692" s="62" t="n">
        <v>0.0691823899371069</v>
      </c>
      <c r="N692" s="62"/>
      <c r="O692" s="62" t="n">
        <v>0.0754716981132075</v>
      </c>
      <c r="P692" s="62" t="n">
        <v>0.276729559748428</v>
      </c>
      <c r="Q692" s="62"/>
      <c r="R692" s="62"/>
      <c r="S692" s="62"/>
      <c r="T692" s="62"/>
      <c r="U692" s="62" t="n">
        <v>0.00628930817610063</v>
      </c>
      <c r="V692" s="62" t="n">
        <v>0.383647798742138</v>
      </c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 t="n">
        <v>0.119496855345912</v>
      </c>
      <c r="AK692" s="62" t="n">
        <v>0.0691823899371069</v>
      </c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5" t="str">
        <f>ROUND(SUM($CP692,$CV692),0)</f>
      </c>
      <c r="CG692" s="65" t="str">
        <f>ROUND(MAX($CP692,$CV692),0)</f>
      </c>
      <c r="CH692"/>
      <c r="CI692" s="62"/>
      <c r="CJ692" s="65" t="str">
        <f>IF(SUM($CF692)=0,"",IF(SUM($CF692)=SUM($CG692),SUM($CF692),IF(UPPER($CH692)="MAX",$CG692,IF(UPPER($CH692)="CUSTOM",MIN(MAX(ROUND($CF692+$G692*($CI692),0),$CG692),$CF692),$CF692))))</f>
      </c>
      <c r="CK692" s="65" t="str">
        <f>ROUND(SUMIFS($CW692:$FS692,$CW$14:$FS$14,"*DSD*"),0)</f>
      </c>
      <c r="CL692" s="65" t="str">
        <f>MIN_DSD</f>
      </c>
      <c r="CM692" s="65" t="str">
        <f>COUNTIFS($CW$14:$FS$14,"*DSD*",$CW692:$FS692,"&gt;0")</f>
      </c>
      <c r="CN692" t="s">
        <v>54</v>
      </c>
      <c r="CO692" s="62"/>
      <c r="CP692" s="65" t="str">
        <f>IF(SUM($CK692)=0,"",IF(OR(SUM($CK692)=SUM($CL692),AND(SUM($CK692)=ROUND(SUM($G692)*(1-SUM($I692)),0),SUM($CQ692)=0)),SUM($CK692),IF(UPPER($CN692)="MAX",$CL692,IF(UPPER($CN692)="CUSTOM",MIN(MAX(ROUND($CK692+$G692*($CO692),0),$CL692),$CK692),$CK692))))</f>
      </c>
      <c r="CQ692" s="65" t="str">
        <f>ROUND(SUMIFS($CW692:$FS692,$CW$14:$FS$14,"*TA*"),0)</f>
      </c>
      <c r="CR692" s="65" t="str">
        <f>MIN_TA</f>
      </c>
      <c r="CS692" s="65" t="str">
        <f>COUNTIFS($CW$14:$FS$14,"*TA*",$CW692:$FS692,"&gt;0")</f>
      </c>
      <c r="CT692"/>
      <c r="CU692" s="62"/>
      <c r="CV692" s="65" t="str">
        <f>IF(SUM($CQ692)=0,"",IF(OR(SUM($CQ692)=SUM($CR692),AND(SUM($CQ692)=ROUND(SUM($G692)*(1-SUM($I692)),0),SUM($CK692)=0)),SUM($CQ692),IF(UPPER($CT692)="MAX",$CR692,IF(UPPER($CT692)="CUSTOM",MIN(MAX(ROUND($CQ692+$G692*($CU692),0),$CR692),$CQ692),$CQ692))))</f>
      </c>
      <c r="CW692" s="65"/>
      <c r="CX692" s="65"/>
      <c r="CY692" s="65"/>
      <c r="CZ692" s="65"/>
      <c r="DA692" s="65"/>
      <c r="DB692" s="65"/>
      <c r="DC692" s="65"/>
      <c r="DD692" s="65"/>
      <c r="DE692" s="65"/>
      <c r="DF692" s="65"/>
      <c r="DG692" s="65"/>
      <c r="DH692" s="65"/>
      <c r="DI692" s="65"/>
      <c r="DJ692" s="65"/>
      <c r="DK692" s="65"/>
      <c r="DL692" s="65"/>
      <c r="DM692" s="65"/>
      <c r="DN692" s="65"/>
      <c r="DO692" s="65"/>
      <c r="DP692" s="65"/>
      <c r="DQ692" s="65"/>
      <c r="DR692" s="65"/>
      <c r="DS692" s="65"/>
      <c r="DT692" s="65"/>
      <c r="DU692" s="65"/>
      <c r="DV692" s="65"/>
      <c r="DW692" s="65"/>
      <c r="DX692" s="65"/>
      <c r="DY692" s="65"/>
      <c r="DZ692" s="65"/>
      <c r="EA692" s="65"/>
      <c r="EB692" s="65"/>
      <c r="EC692" s="65"/>
      <c r="ED692" s="65"/>
      <c r="EE692" s="65"/>
      <c r="EF692" s="65"/>
      <c r="EG692" s="65"/>
      <c r="EH692" s="65"/>
      <c r="EI692" s="65"/>
      <c r="EJ692" s="65"/>
      <c r="EK692" s="65"/>
      <c r="EL692" s="65"/>
      <c r="EM692" s="65"/>
      <c r="EN692" s="65"/>
      <c r="EO692" s="65"/>
      <c r="EP692" s="65"/>
      <c r="EQ692" s="65"/>
      <c r="ER692" s="65"/>
      <c r="ES692" s="65"/>
      <c r="ET692" s="65"/>
      <c r="EU692" s="65"/>
      <c r="EV692" s="65"/>
      <c r="EW692" s="65"/>
      <c r="EX692" s="65"/>
      <c r="EY692" s="65"/>
      <c r="EZ692" s="65"/>
      <c r="FA692" s="65"/>
      <c r="FB692" s="65"/>
      <c r="FC692" s="65"/>
      <c r="FD692" s="65"/>
      <c r="FE692" s="65"/>
      <c r="FF692" s="65"/>
      <c r="FG692" s="65"/>
      <c r="FH692" s="65"/>
      <c r="FI692" s="65"/>
      <c r="FJ692" s="65"/>
      <c r="FK692" s="65"/>
      <c r="FL692" s="65"/>
      <c r="FM692" s="65"/>
      <c r="FN692" s="65"/>
      <c r="FO692" s="65"/>
      <c r="FP692" s="65"/>
      <c r="FQ692" s="65"/>
      <c r="FR692" s="65"/>
      <c r="FS692" s="65"/>
    </row>
    <row r="693">
      <c r="A693" t="s">
        <v>161</v>
      </c>
      <c r="B693" t="s">
        <v>101</v>
      </c>
      <c r="C693"/>
      <c r="D693"/>
      <c r="E693" t="s">
        <v>96</v>
      </c>
      <c r="F693" t="str">
        <f>$A693&amp;IF($C693&lt;&gt;"","|"&amp;$C693,"")&amp;IF($D693&lt;&gt;"","|"&amp;$D693,"")&amp;IF($E693&lt;&gt;"","|"&amp;$E693,"")</f>
      </c>
      <c r="G693" s="65" t="n">
        <v>1</v>
      </c>
      <c r="H693" s="65" t="str">
        <f>SUM($CJ693,$CW693)</f>
      </c>
      <c r="I693" s="62"/>
      <c r="J693" s="62"/>
      <c r="K693" s="62"/>
      <c r="L693" s="62"/>
      <c r="M693" s="62" t="n">
        <v>0.236413043478261</v>
      </c>
      <c r="N693" s="62"/>
      <c r="O693" s="62"/>
      <c r="P693" s="62" t="n">
        <v>0.35054347826087</v>
      </c>
      <c r="Q693" s="62"/>
      <c r="R693" s="62" t="n">
        <v>0.160326086956522</v>
      </c>
      <c r="S693" s="62"/>
      <c r="T693" s="62"/>
      <c r="U693" s="62" t="n">
        <v>0.016304347826087</v>
      </c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 t="n">
        <v>0.236413043478261</v>
      </c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5" t="str">
        <f>ROUND(SUM($CP693,$CV693),0)</f>
      </c>
      <c r="CG693" s="65" t="str">
        <f>ROUND(MAX($CP693,$CV693),0)</f>
      </c>
      <c r="CH693"/>
      <c r="CI693" s="62"/>
      <c r="CJ693" s="65" t="str">
        <f>IF(SUM($CF693)=0,"",IF(SUM($CF693)=SUM($CG693),SUM($CF693),IF(UPPER($CH693)="MAX",$CG693,IF(UPPER($CH693)="CUSTOM",MIN(MAX(ROUND($CF693+$G693*($CI693),0),$CG693),$CF693),$CF693))))</f>
      </c>
      <c r="CK693" s="65" t="str">
        <f>ROUND(SUMIFS($CW693:$FS693,$CW$14:$FS$14,"*DSD*"),0)</f>
      </c>
      <c r="CL693" s="65" t="str">
        <f>MIN_DSD</f>
      </c>
      <c r="CM693" s="65" t="str">
        <f>COUNTIFS($CW$14:$FS$14,"*DSD*",$CW693:$FS693,"&gt;0")</f>
      </c>
      <c r="CN693" t="s">
        <v>54</v>
      </c>
      <c r="CO693" s="62"/>
      <c r="CP693" s="65" t="str">
        <f>IF(SUM($CK693)=0,"",IF(OR(SUM($CK693)=SUM($CL693),AND(SUM($CK693)=ROUND(SUM($G693)*(1-SUM($I693)),0),SUM($CQ693)=0)),SUM($CK693),IF(UPPER($CN693)="MAX",$CL693,IF(UPPER($CN693)="CUSTOM",MIN(MAX(ROUND($CK693+$G693*($CO693),0),$CL693),$CK693),$CK693))))</f>
      </c>
      <c r="CQ693" s="65" t="str">
        <f>ROUND(SUMIFS($CW693:$FS693,$CW$14:$FS$14,"*TA*"),0)</f>
      </c>
      <c r="CR693" s="65" t="str">
        <f>MIN_TA</f>
      </c>
      <c r="CS693" s="65" t="str">
        <f>COUNTIFS($CW$14:$FS$14,"*TA*",$CW693:$FS693,"&gt;0")</f>
      </c>
      <c r="CT693"/>
      <c r="CU693" s="62"/>
      <c r="CV693" s="65" t="str">
        <f>IF(SUM($CQ693)=0,"",IF(OR(SUM($CQ693)=SUM($CR693),AND(SUM($CQ693)=ROUND(SUM($G693)*(1-SUM($I693)),0),SUM($CK693)=0)),SUM($CQ693),IF(UPPER($CT693)="MAX",$CR693,IF(UPPER($CT693)="CUSTOM",MIN(MAX(ROUND($CQ693+$G693*($CU693),0),$CR693),$CQ693),$CQ693))))</f>
      </c>
      <c r="CW693" s="65"/>
      <c r="CX693" s="65"/>
      <c r="CY693" s="65"/>
      <c r="CZ693" s="65"/>
      <c r="DA693" s="65"/>
      <c r="DB693" s="65"/>
      <c r="DC693" s="65"/>
      <c r="DD693" s="65"/>
      <c r="DE693" s="65"/>
      <c r="DF693" s="65"/>
      <c r="DG693" s="65"/>
      <c r="DH693" s="65"/>
      <c r="DI693" s="65"/>
      <c r="DJ693" s="65"/>
      <c r="DK693" s="65"/>
      <c r="DL693" s="65"/>
      <c r="DM693" s="65"/>
      <c r="DN693" s="65"/>
      <c r="DO693" s="65"/>
      <c r="DP693" s="65"/>
      <c r="DQ693" s="65"/>
      <c r="DR693" s="65"/>
      <c r="DS693" s="65"/>
      <c r="DT693" s="65"/>
      <c r="DU693" s="65"/>
      <c r="DV693" s="65"/>
      <c r="DW693" s="65"/>
      <c r="DX693" s="65"/>
      <c r="DY693" s="65"/>
      <c r="DZ693" s="65"/>
      <c r="EA693" s="65"/>
      <c r="EB693" s="65"/>
      <c r="EC693" s="65"/>
      <c r="ED693" s="65"/>
      <c r="EE693" s="65"/>
      <c r="EF693" s="65"/>
      <c r="EG693" s="65"/>
      <c r="EH693" s="65"/>
      <c r="EI693" s="65"/>
      <c r="EJ693" s="65"/>
      <c r="EK693" s="65"/>
      <c r="EL693" s="65"/>
      <c r="EM693" s="65"/>
      <c r="EN693" s="65"/>
      <c r="EO693" s="65"/>
      <c r="EP693" s="65"/>
      <c r="EQ693" s="65"/>
      <c r="ER693" s="65"/>
      <c r="ES693" s="65"/>
      <c r="ET693" s="65"/>
      <c r="EU693" s="65"/>
      <c r="EV693" s="65"/>
      <c r="EW693" s="65"/>
      <c r="EX693" s="65"/>
      <c r="EY693" s="65"/>
      <c r="EZ693" s="65"/>
      <c r="FA693" s="65"/>
      <c r="FB693" s="65"/>
      <c r="FC693" s="65"/>
      <c r="FD693" s="65"/>
      <c r="FE693" s="65"/>
      <c r="FF693" s="65"/>
      <c r="FG693" s="65"/>
      <c r="FH693" s="65"/>
      <c r="FI693" s="65"/>
      <c r="FJ693" s="65"/>
      <c r="FK693" s="65"/>
      <c r="FL693" s="65"/>
      <c r="FM693" s="65"/>
      <c r="FN693" s="65"/>
      <c r="FO693" s="65"/>
      <c r="FP693" s="65"/>
      <c r="FQ693" s="65"/>
      <c r="FR693" s="65"/>
      <c r="FS693" s="65"/>
    </row>
    <row r="694">
      <c r="A694" t="s">
        <v>161</v>
      </c>
      <c r="B694" t="s">
        <v>101</v>
      </c>
      <c r="C694"/>
      <c r="D694"/>
      <c r="E694" t="s">
        <v>121</v>
      </c>
      <c r="F694" t="str">
        <f>$A694&amp;IF($C694&lt;&gt;"","|"&amp;$C694,"")&amp;IF($D694&lt;&gt;"","|"&amp;$D694,"")&amp;IF($E694&lt;&gt;"","|"&amp;$E694,"")</f>
      </c>
      <c r="G694" s="65" t="n">
        <v>2</v>
      </c>
      <c r="H694" s="65" t="str">
        <f>SUM($CJ694,$CW694)</f>
      </c>
      <c r="I694" s="62"/>
      <c r="J694" s="62"/>
      <c r="K694" s="62"/>
      <c r="L694" s="62"/>
      <c r="M694" s="62" t="n">
        <v>0.101449275362319</v>
      </c>
      <c r="N694" s="62"/>
      <c r="O694" s="62"/>
      <c r="P694" s="62" t="n">
        <v>0.159420289855072</v>
      </c>
      <c r="Q694" s="62"/>
      <c r="R694" s="62"/>
      <c r="S694" s="62"/>
      <c r="T694" s="62"/>
      <c r="U694" s="62" t="n">
        <v>0.0652173913043478</v>
      </c>
      <c r="V694" s="62" t="n">
        <v>0.572463768115942</v>
      </c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 t="n">
        <v>0.101449275362319</v>
      </c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5" t="str">
        <f>ROUND(SUM($CP694,$CV694),0)</f>
      </c>
      <c r="CG694" s="65" t="str">
        <f>ROUND(MAX($CP694,$CV694),0)</f>
      </c>
      <c r="CH694"/>
      <c r="CI694" s="62"/>
      <c r="CJ694" s="65" t="str">
        <f>IF(SUM($CF694)=0,"",IF(SUM($CF694)=SUM($CG694),SUM($CF694),IF(UPPER($CH694)="MAX",$CG694,IF(UPPER($CH694)="CUSTOM",MIN(MAX(ROUND($CF694+$G694*($CI694),0),$CG694),$CF694),$CF694))))</f>
      </c>
      <c r="CK694" s="65" t="str">
        <f>ROUND(SUMIFS($CW694:$FS694,$CW$14:$FS$14,"*DSD*"),0)</f>
      </c>
      <c r="CL694" s="65" t="str">
        <f>MIN_DSD</f>
      </c>
      <c r="CM694" s="65" t="str">
        <f>COUNTIFS($CW$14:$FS$14,"*DSD*",$CW694:$FS694,"&gt;0")</f>
      </c>
      <c r="CN694" t="s">
        <v>54</v>
      </c>
      <c r="CO694" s="62"/>
      <c r="CP694" s="65" t="str">
        <f>IF(SUM($CK694)=0,"",IF(OR(SUM($CK694)=SUM($CL694),AND(SUM($CK694)=ROUND(SUM($G694)*(1-SUM($I694)),0),SUM($CQ694)=0)),SUM($CK694),IF(UPPER($CN694)="MAX",$CL694,IF(UPPER($CN694)="CUSTOM",MIN(MAX(ROUND($CK694+$G694*($CO694),0),$CL694),$CK694),$CK694))))</f>
      </c>
      <c r="CQ694" s="65" t="str">
        <f>ROUND(SUMIFS($CW694:$FS694,$CW$14:$FS$14,"*TA*"),0)</f>
      </c>
      <c r="CR694" s="65" t="str">
        <f>MIN_TA</f>
      </c>
      <c r="CS694" s="65" t="str">
        <f>COUNTIFS($CW$14:$FS$14,"*TA*",$CW694:$FS694,"&gt;0")</f>
      </c>
      <c r="CT694"/>
      <c r="CU694" s="62"/>
      <c r="CV694" s="65" t="str">
        <f>IF(SUM($CQ694)=0,"",IF(OR(SUM($CQ694)=SUM($CR694),AND(SUM($CQ694)=ROUND(SUM($G694)*(1-SUM($I694)),0),SUM($CK694)=0)),SUM($CQ694),IF(UPPER($CT694)="MAX",$CR694,IF(UPPER($CT694)="CUSTOM",MIN(MAX(ROUND($CQ694+$G694*($CU694),0),$CR694),$CQ694),$CQ694))))</f>
      </c>
      <c r="CW694" s="65"/>
      <c r="CX694" s="65"/>
      <c r="CY694" s="65"/>
      <c r="CZ694" s="65"/>
      <c r="DA694" s="65"/>
      <c r="DB694" s="65"/>
      <c r="DC694" s="65"/>
      <c r="DD694" s="65"/>
      <c r="DE694" s="65"/>
      <c r="DF694" s="65"/>
      <c r="DG694" s="65"/>
      <c r="DH694" s="65"/>
      <c r="DI694" s="65"/>
      <c r="DJ694" s="65"/>
      <c r="DK694" s="65"/>
      <c r="DL694" s="65"/>
      <c r="DM694" s="65"/>
      <c r="DN694" s="65"/>
      <c r="DO694" s="65"/>
      <c r="DP694" s="65"/>
      <c r="DQ694" s="65"/>
      <c r="DR694" s="65"/>
      <c r="DS694" s="65"/>
      <c r="DT694" s="65"/>
      <c r="DU694" s="65"/>
      <c r="DV694" s="65"/>
      <c r="DW694" s="65"/>
      <c r="DX694" s="65"/>
      <c r="DY694" s="65"/>
      <c r="DZ694" s="65"/>
      <c r="EA694" s="65"/>
      <c r="EB694" s="65"/>
      <c r="EC694" s="65"/>
      <c r="ED694" s="65"/>
      <c r="EE694" s="65"/>
      <c r="EF694" s="65"/>
      <c r="EG694" s="65"/>
      <c r="EH694" s="65"/>
      <c r="EI694" s="65"/>
      <c r="EJ694" s="65"/>
      <c r="EK694" s="65"/>
      <c r="EL694" s="65"/>
      <c r="EM694" s="65"/>
      <c r="EN694" s="65"/>
      <c r="EO694" s="65"/>
      <c r="EP694" s="65"/>
      <c r="EQ694" s="65"/>
      <c r="ER694" s="65"/>
      <c r="ES694" s="65"/>
      <c r="ET694" s="65"/>
      <c r="EU694" s="65"/>
      <c r="EV694" s="65"/>
      <c r="EW694" s="65"/>
      <c r="EX694" s="65"/>
      <c r="EY694" s="65"/>
      <c r="EZ694" s="65"/>
      <c r="FA694" s="65"/>
      <c r="FB694" s="65"/>
      <c r="FC694" s="65"/>
      <c r="FD694" s="65"/>
      <c r="FE694" s="65"/>
      <c r="FF694" s="65"/>
      <c r="FG694" s="65"/>
      <c r="FH694" s="65"/>
      <c r="FI694" s="65"/>
      <c r="FJ694" s="65"/>
      <c r="FK694" s="65"/>
      <c r="FL694" s="65"/>
      <c r="FM694" s="65"/>
      <c r="FN694" s="65"/>
      <c r="FO694" s="65"/>
      <c r="FP694" s="65"/>
      <c r="FQ694" s="65"/>
      <c r="FR694" s="65"/>
      <c r="FS694" s="65"/>
    </row>
    <row r="695">
      <c r="A695" t="s">
        <v>161</v>
      </c>
      <c r="B695" t="s">
        <v>101</v>
      </c>
      <c r="C695"/>
      <c r="D695"/>
      <c r="E695" t="s">
        <v>135</v>
      </c>
      <c r="F695" t="str">
        <f>$A695&amp;IF($C695&lt;&gt;"","|"&amp;$C695,"")&amp;IF($D695&lt;&gt;"","|"&amp;$D695,"")&amp;IF($E695&lt;&gt;"","|"&amp;$E695,"")</f>
      </c>
      <c r="G695" s="65" t="n">
        <v>2</v>
      </c>
      <c r="H695" s="65" t="str">
        <f>SUM($CJ695,$CW695)</f>
      </c>
      <c r="I695" s="62"/>
      <c r="J695" s="62"/>
      <c r="K695" s="62"/>
      <c r="L695" s="62"/>
      <c r="M695" s="62"/>
      <c r="N695" s="62"/>
      <c r="O695" s="62" t="n">
        <v>0.4</v>
      </c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 t="n">
        <v>0.6</v>
      </c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5" t="str">
        <f>ROUND(SUM($CP695,$CV695),0)</f>
      </c>
      <c r="CG695" s="65" t="str">
        <f>ROUND(MAX($CP695,$CV695),0)</f>
      </c>
      <c r="CH695"/>
      <c r="CI695" s="62"/>
      <c r="CJ695" s="65" t="str">
        <f>IF(SUM($CF695)=0,"",IF(SUM($CF695)=SUM($CG695),SUM($CF695),IF(UPPER($CH695)="MAX",$CG695,IF(UPPER($CH695)="CUSTOM",MIN(MAX(ROUND($CF695+$G695*($CI695),0),$CG695),$CF695),$CF695))))</f>
      </c>
      <c r="CK695" s="65" t="str">
        <f>ROUND(SUMIFS($CW695:$FS695,$CW$14:$FS$14,"*DSD*"),0)</f>
      </c>
      <c r="CL695" s="65" t="str">
        <f>MIN_DSD</f>
      </c>
      <c r="CM695" s="65" t="str">
        <f>COUNTIFS($CW$14:$FS$14,"*DSD*",$CW695:$FS695,"&gt;0")</f>
      </c>
      <c r="CN695" t="s">
        <v>54</v>
      </c>
      <c r="CO695" s="62"/>
      <c r="CP695" s="65" t="str">
        <f>IF(SUM($CK695)=0,"",IF(OR(SUM($CK695)=SUM($CL695),AND(SUM($CK695)=ROUND(SUM($G695)*(1-SUM($I695)),0),SUM($CQ695)=0)),SUM($CK695),IF(UPPER($CN695)="MAX",$CL695,IF(UPPER($CN695)="CUSTOM",MIN(MAX(ROUND($CK695+$G695*($CO695),0),$CL695),$CK695),$CK695))))</f>
      </c>
      <c r="CQ695" s="65" t="str">
        <f>ROUND(SUMIFS($CW695:$FS695,$CW$14:$FS$14,"*TA*"),0)</f>
      </c>
      <c r="CR695" s="65" t="str">
        <f>MIN_TA</f>
      </c>
      <c r="CS695" s="65" t="str">
        <f>COUNTIFS($CW$14:$FS$14,"*TA*",$CW695:$FS695,"&gt;0")</f>
      </c>
      <c r="CT695"/>
      <c r="CU695" s="62"/>
      <c r="CV695" s="65" t="str">
        <f>IF(SUM($CQ695)=0,"",IF(OR(SUM($CQ695)=SUM($CR695),AND(SUM($CQ695)=ROUND(SUM($G695)*(1-SUM($I695)),0),SUM($CK695)=0)),SUM($CQ695),IF(UPPER($CT695)="MAX",$CR695,IF(UPPER($CT695)="CUSTOM",MIN(MAX(ROUND($CQ695+$G695*($CU695),0),$CR695),$CQ695),$CQ695))))</f>
      </c>
      <c r="CW695" s="65"/>
      <c r="CX695" s="65"/>
      <c r="CY695" s="65"/>
      <c r="CZ695" s="65"/>
      <c r="DA695" s="65"/>
      <c r="DB695" s="65"/>
      <c r="DC695" s="65"/>
      <c r="DD695" s="65"/>
      <c r="DE695" s="65"/>
      <c r="DF695" s="65"/>
      <c r="DG695" s="65"/>
      <c r="DH695" s="65"/>
      <c r="DI695" s="65"/>
      <c r="DJ695" s="65"/>
      <c r="DK695" s="65"/>
      <c r="DL695" s="65"/>
      <c r="DM695" s="65"/>
      <c r="DN695" s="65"/>
      <c r="DO695" s="65"/>
      <c r="DP695" s="65"/>
      <c r="DQ695" s="65"/>
      <c r="DR695" s="65"/>
      <c r="DS695" s="65"/>
      <c r="DT695" s="65"/>
      <c r="DU695" s="65"/>
      <c r="DV695" s="65"/>
      <c r="DW695" s="65"/>
      <c r="DX695" s="65"/>
      <c r="DY695" s="65"/>
      <c r="DZ695" s="65"/>
      <c r="EA695" s="65"/>
      <c r="EB695" s="65"/>
      <c r="EC695" s="65"/>
      <c r="ED695" s="65"/>
      <c r="EE695" s="65"/>
      <c r="EF695" s="65"/>
      <c r="EG695" s="65"/>
      <c r="EH695" s="65"/>
      <c r="EI695" s="65"/>
      <c r="EJ695" s="65"/>
      <c r="EK695" s="65"/>
      <c r="EL695" s="65"/>
      <c r="EM695" s="65"/>
      <c r="EN695" s="65"/>
      <c r="EO695" s="65"/>
      <c r="EP695" s="65"/>
      <c r="EQ695" s="65"/>
      <c r="ER695" s="65"/>
      <c r="ES695" s="65"/>
      <c r="ET695" s="65"/>
      <c r="EU695" s="65"/>
      <c r="EV695" s="65"/>
      <c r="EW695" s="65"/>
      <c r="EX695" s="65"/>
      <c r="EY695" s="65"/>
      <c r="EZ695" s="65"/>
      <c r="FA695" s="65"/>
      <c r="FB695" s="65"/>
      <c r="FC695" s="65"/>
      <c r="FD695" s="65"/>
      <c r="FE695" s="65"/>
      <c r="FF695" s="65"/>
      <c r="FG695" s="65"/>
      <c r="FH695" s="65"/>
      <c r="FI695" s="65"/>
      <c r="FJ695" s="65"/>
      <c r="FK695" s="65"/>
      <c r="FL695" s="65"/>
      <c r="FM695" s="65"/>
      <c r="FN695" s="65"/>
      <c r="FO695" s="65"/>
      <c r="FP695" s="65"/>
      <c r="FQ695" s="65"/>
      <c r="FR695" s="65"/>
      <c r="FS695" s="65"/>
    </row>
    <row r="696">
      <c r="A696" t="s">
        <v>161</v>
      </c>
      <c r="B696" t="s">
        <v>102</v>
      </c>
      <c r="C696" t="s">
        <v>103</v>
      </c>
      <c r="D696" t="s">
        <v>99</v>
      </c>
      <c r="E696"/>
      <c r="F696" t="str">
        <f>$A696&amp;IF($C696&lt;&gt;"","|"&amp;$C696,"")&amp;IF($D696&lt;&gt;"","|"&amp;$D696,"")&amp;IF($E696&lt;&gt;"","|"&amp;$E696,"")</f>
      </c>
      <c r="G696" s="65" t="n">
        <v>7</v>
      </c>
      <c r="H696" s="65" t="str">
        <f>SUM($CJ696,$CW696)</f>
      </c>
      <c r="I696" s="62"/>
      <c r="J696" s="62"/>
      <c r="K696" s="62"/>
      <c r="L696" s="62"/>
      <c r="M696" s="62"/>
      <c r="N696" s="62"/>
      <c r="O696" s="62" t="n">
        <v>0.324675324675325</v>
      </c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 t="n">
        <v>0.194805194805195</v>
      </c>
      <c r="AD696" s="62"/>
      <c r="AE696" s="62"/>
      <c r="AF696" s="62"/>
      <c r="AG696" s="62"/>
      <c r="AH696" s="62"/>
      <c r="AI696" s="62"/>
      <c r="AJ696" s="62" t="n">
        <v>0.480519480519481</v>
      </c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5" t="str">
        <f>ROUND(SUM($CP696,$CV696),0)</f>
      </c>
      <c r="CG696" s="65" t="str">
        <f>ROUND(MAX($CP696,$CV696),0)</f>
      </c>
      <c r="CH696" t="s">
        <v>54</v>
      </c>
      <c r="CI696" s="62"/>
      <c r="CJ696" s="65" t="str">
        <f>IF(SUM($CF696)=0,"",IF(SUM($CF696)=SUM($CG696),SUM($CF696),IF(UPPER($CH696)="MAX",$CG696,IF(UPPER($CH696)="CUSTOM",MIN(MAX(ROUND($CF696+$G696*($CI696),0),$CG696),$CF696),$CF696))))</f>
      </c>
      <c r="CK696" s="65" t="str">
        <f>ROUND(SUMIFS($CW696:$FS696,$CW$14:$FS$14,"*DSD*"),0)</f>
      </c>
      <c r="CL696" s="65" t="str">
        <f>MIN_DSD</f>
      </c>
      <c r="CM696" s="65" t="str">
        <f>COUNTIFS($CW$14:$FS$14,"*DSD*",$CW696:$FS696,"&gt;0")</f>
      </c>
      <c r="CN696" t="s">
        <v>54</v>
      </c>
      <c r="CO696" s="62"/>
      <c r="CP696" s="65" t="str">
        <f>IF(SUM($CK696)=0,"",IF(OR(SUM($CK696)=SUM($CL696),AND(SUM($CK696)=ROUND(SUM($G696)*(1-SUM($I696)),0),SUM($CQ696)=0)),SUM($CK696),IF(UPPER($CN696)="MAX",$CL696,IF(UPPER($CN696)="CUSTOM",MIN(MAX(ROUND($CK696+$G696*($CO696),0),$CL696),$CK696),$CK696))))</f>
      </c>
      <c r="CQ696" s="65" t="str">
        <f>ROUND(SUMIFS($CW696:$FS696,$CW$14:$FS$14,"*TA*"),0)</f>
      </c>
      <c r="CR696" s="65" t="str">
        <f>MIN_TA</f>
      </c>
      <c r="CS696" s="65" t="str">
        <f>COUNTIFS($CW$14:$FS$14,"*TA*",$CW696:$FS696,"&gt;0")</f>
      </c>
      <c r="CT696"/>
      <c r="CU696" s="62"/>
      <c r="CV696" s="65" t="str">
        <f>IF(SUM($CQ696)=0,"",IF(OR(SUM($CQ696)=SUM($CR696),AND(SUM($CQ696)=ROUND(SUM($G696)*(1-SUM($I696)),0),SUM($CK696)=0)),SUM($CQ696),IF(UPPER($CT696)="MAX",$CR696,IF(UPPER($CT696)="CUSTOM",MIN(MAX(ROUND($CQ696+$G696*($CU696),0),$CR696),$CQ696),$CQ696))))</f>
      </c>
      <c r="CW696" s="65"/>
      <c r="CX696" s="65"/>
      <c r="CY696" s="65"/>
      <c r="CZ696" s="65"/>
      <c r="DA696" s="65"/>
      <c r="DB696" s="65"/>
      <c r="DC696" s="65"/>
      <c r="DD696" s="65"/>
      <c r="DE696" s="65"/>
      <c r="DF696" s="65"/>
      <c r="DG696" s="65"/>
      <c r="DH696" s="65"/>
      <c r="DI696" s="65"/>
      <c r="DJ696" s="65"/>
      <c r="DK696" s="65"/>
      <c r="DL696" s="65"/>
      <c r="DM696" s="65"/>
      <c r="DN696" s="65"/>
      <c r="DO696" s="65"/>
      <c r="DP696" s="65"/>
      <c r="DQ696" s="65"/>
      <c r="DR696" s="65"/>
      <c r="DS696" s="65"/>
      <c r="DT696" s="65"/>
      <c r="DU696" s="65"/>
      <c r="DV696" s="65"/>
      <c r="DW696" s="65"/>
      <c r="DX696" s="65"/>
      <c r="DY696" s="65"/>
      <c r="DZ696" s="65"/>
      <c r="EA696" s="65"/>
      <c r="EB696" s="65"/>
      <c r="EC696" s="65"/>
      <c r="ED696" s="65"/>
      <c r="EE696" s="65"/>
      <c r="EF696" s="65"/>
      <c r="EG696" s="65"/>
      <c r="EH696" s="65"/>
      <c r="EI696" s="65"/>
      <c r="EJ696" s="65"/>
      <c r="EK696" s="65"/>
      <c r="EL696" s="65"/>
      <c r="EM696" s="65"/>
      <c r="EN696" s="65"/>
      <c r="EO696" s="65"/>
      <c r="EP696" s="65"/>
      <c r="EQ696" s="65"/>
      <c r="ER696" s="65"/>
      <c r="ES696" s="65"/>
      <c r="ET696" s="65"/>
      <c r="EU696" s="65"/>
      <c r="EV696" s="65"/>
      <c r="EW696" s="65"/>
      <c r="EX696" s="65"/>
      <c r="EY696" s="65"/>
      <c r="EZ696" s="65"/>
      <c r="FA696" s="65"/>
      <c r="FB696" s="65"/>
      <c r="FC696" s="65"/>
      <c r="FD696" s="65"/>
      <c r="FE696" s="65"/>
      <c r="FF696" s="65"/>
      <c r="FG696" s="65"/>
      <c r="FH696" s="65"/>
      <c r="FI696" s="65"/>
      <c r="FJ696" s="65"/>
      <c r="FK696" s="65"/>
      <c r="FL696" s="65"/>
      <c r="FM696" s="65"/>
      <c r="FN696" s="65"/>
      <c r="FO696" s="65"/>
      <c r="FP696" s="65"/>
      <c r="FQ696" s="65"/>
      <c r="FR696" s="65"/>
      <c r="FS696" s="65"/>
    </row>
    <row r="697">
      <c r="A697" t="s">
        <v>161</v>
      </c>
      <c r="B697" t="s">
        <v>109</v>
      </c>
      <c r="C697" t="s">
        <v>103</v>
      </c>
      <c r="D697" t="s">
        <v>99</v>
      </c>
      <c r="E697"/>
      <c r="F697" t="str">
        <f>$A697&amp;IF($C697&lt;&gt;"","|"&amp;$C697,"")&amp;IF($D697&lt;&gt;"","|"&amp;$D697,"")&amp;IF($E697&lt;&gt;"","|"&amp;$E697,"")</f>
      </c>
      <c r="G697" s="65" t="n">
        <v>7</v>
      </c>
      <c r="H697" s="65" t="str">
        <f>SUM($CJ697,$CW697)</f>
      </c>
      <c r="I697" s="62"/>
      <c r="J697" s="62"/>
      <c r="K697" s="62"/>
      <c r="L697" s="62"/>
      <c r="M697" s="62"/>
      <c r="N697" s="62"/>
      <c r="O697" s="62" t="n">
        <v>0.320987654320988</v>
      </c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 t="n">
        <v>0.197530864197531</v>
      </c>
      <c r="AD697" s="62"/>
      <c r="AE697" s="62"/>
      <c r="AF697" s="62"/>
      <c r="AG697" s="62"/>
      <c r="AH697" s="62"/>
      <c r="AI697" s="62"/>
      <c r="AJ697" s="62" t="n">
        <v>0.481481481481481</v>
      </c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5" t="str">
        <f>ROUND(SUM($CP697,$CV697),0)</f>
      </c>
      <c r="CG697" s="65" t="str">
        <f>ROUND(MAX($CP697,$CV697),0)</f>
      </c>
      <c r="CH697" t="s">
        <v>54</v>
      </c>
      <c r="CI697" s="62"/>
      <c r="CJ697" s="65" t="str">
        <f>IF(SUM($CF697)=0,"",IF(SUM($CF697)=SUM($CG697),SUM($CF697),IF(UPPER($CH697)="MAX",$CG697,IF(UPPER($CH697)="CUSTOM",MIN(MAX(ROUND($CF697+$G697*($CI697),0),$CG697),$CF697),$CF697))))</f>
      </c>
      <c r="CK697" s="65" t="str">
        <f>ROUND(SUMIFS($CW697:$FS697,$CW$14:$FS$14,"*DSD*"),0)</f>
      </c>
      <c r="CL697" s="65" t="str">
        <f>MIN_DSD</f>
      </c>
      <c r="CM697" s="65" t="str">
        <f>COUNTIFS($CW$14:$FS$14,"*DSD*",$CW697:$FS697,"&gt;0")</f>
      </c>
      <c r="CN697" t="s">
        <v>54</v>
      </c>
      <c r="CO697" s="62"/>
      <c r="CP697" s="65" t="str">
        <f>IF(SUM($CK697)=0,"",IF(OR(SUM($CK697)=SUM($CL697),AND(SUM($CK697)=ROUND(SUM($G697)*(1-SUM($I697)),0),SUM($CQ697)=0)),SUM($CK697),IF(UPPER($CN697)="MAX",$CL697,IF(UPPER($CN697)="CUSTOM",MIN(MAX(ROUND($CK697+$G697*($CO697),0),$CL697),$CK697),$CK697))))</f>
      </c>
      <c r="CQ697" s="65" t="str">
        <f>ROUND(SUMIFS($CW697:$FS697,$CW$14:$FS$14,"*TA*"),0)</f>
      </c>
      <c r="CR697" s="65" t="str">
        <f>MIN_TA</f>
      </c>
      <c r="CS697" s="65" t="str">
        <f>COUNTIFS($CW$14:$FS$14,"*TA*",$CW697:$FS697,"&gt;0")</f>
      </c>
      <c r="CT697"/>
      <c r="CU697" s="62"/>
      <c r="CV697" s="65" t="str">
        <f>IF(SUM($CQ697)=0,"",IF(OR(SUM($CQ697)=SUM($CR697),AND(SUM($CQ697)=ROUND(SUM($G697)*(1-SUM($I697)),0),SUM($CK697)=0)),SUM($CQ697),IF(UPPER($CT697)="MAX",$CR697,IF(UPPER($CT697)="CUSTOM",MIN(MAX(ROUND($CQ697+$G697*($CU697),0),$CR697),$CQ697),$CQ697))))</f>
      </c>
      <c r="CW697" s="65"/>
      <c r="CX697" s="65"/>
      <c r="CY697" s="65"/>
      <c r="CZ697" s="65"/>
      <c r="DA697" s="65"/>
      <c r="DB697" s="65"/>
      <c r="DC697" s="65"/>
      <c r="DD697" s="65"/>
      <c r="DE697" s="65"/>
      <c r="DF697" s="65"/>
      <c r="DG697" s="65"/>
      <c r="DH697" s="65"/>
      <c r="DI697" s="65"/>
      <c r="DJ697" s="65"/>
      <c r="DK697" s="65"/>
      <c r="DL697" s="65"/>
      <c r="DM697" s="65"/>
      <c r="DN697" s="65"/>
      <c r="DO697" s="65"/>
      <c r="DP697" s="65"/>
      <c r="DQ697" s="65"/>
      <c r="DR697" s="65"/>
      <c r="DS697" s="65"/>
      <c r="DT697" s="65"/>
      <c r="DU697" s="65"/>
      <c r="DV697" s="65"/>
      <c r="DW697" s="65"/>
      <c r="DX697" s="65"/>
      <c r="DY697" s="65"/>
      <c r="DZ697" s="65"/>
      <c r="EA697" s="65"/>
      <c r="EB697" s="65"/>
      <c r="EC697" s="65"/>
      <c r="ED697" s="65"/>
      <c r="EE697" s="65"/>
      <c r="EF697" s="65"/>
      <c r="EG697" s="65"/>
      <c r="EH697" s="65"/>
      <c r="EI697" s="65"/>
      <c r="EJ697" s="65"/>
      <c r="EK697" s="65"/>
      <c r="EL697" s="65"/>
      <c r="EM697" s="65"/>
      <c r="EN697" s="65"/>
      <c r="EO697" s="65"/>
      <c r="EP697" s="65"/>
      <c r="EQ697" s="65"/>
      <c r="ER697" s="65"/>
      <c r="ES697" s="65"/>
      <c r="ET697" s="65"/>
      <c r="EU697" s="65"/>
      <c r="EV697" s="65"/>
      <c r="EW697" s="65"/>
      <c r="EX697" s="65"/>
      <c r="EY697" s="65"/>
      <c r="EZ697" s="65"/>
      <c r="FA697" s="65"/>
      <c r="FB697" s="65"/>
      <c r="FC697" s="65"/>
      <c r="FD697" s="65"/>
      <c r="FE697" s="65"/>
      <c r="FF697" s="65"/>
      <c r="FG697" s="65"/>
      <c r="FH697" s="65"/>
      <c r="FI697" s="65"/>
      <c r="FJ697" s="65"/>
      <c r="FK697" s="65"/>
      <c r="FL697" s="65"/>
      <c r="FM697" s="65"/>
      <c r="FN697" s="65"/>
      <c r="FO697" s="65"/>
      <c r="FP697" s="65"/>
      <c r="FQ697" s="65"/>
      <c r="FR697" s="65"/>
      <c r="FS697" s="65"/>
    </row>
    <row r="698">
      <c r="A698" t="s">
        <v>161</v>
      </c>
      <c r="B698" t="s">
        <v>111</v>
      </c>
      <c r="C698" t="s">
        <v>103</v>
      </c>
      <c r="D698" t="s">
        <v>99</v>
      </c>
      <c r="E698"/>
      <c r="F698" t="str">
        <f>$A698&amp;IF($C698&lt;&gt;"","|"&amp;$C698,"")&amp;IF($D698&lt;&gt;"","|"&amp;$D698,"")&amp;IF($E698&lt;&gt;"","|"&amp;$E698,"")</f>
      </c>
      <c r="G698" s="65" t="n">
        <v>7</v>
      </c>
      <c r="H698" s="65" t="str">
        <f>SUM($CJ698,$CW698)</f>
      </c>
      <c r="I698" s="62"/>
      <c r="J698" s="62"/>
      <c r="K698" s="62"/>
      <c r="L698" s="62"/>
      <c r="M698" s="62"/>
      <c r="N698" s="62"/>
      <c r="O698" s="62" t="n">
        <v>0.324675324675325</v>
      </c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 t="n">
        <v>0.194805194805195</v>
      </c>
      <c r="AD698" s="62"/>
      <c r="AE698" s="62"/>
      <c r="AF698" s="62"/>
      <c r="AG698" s="62"/>
      <c r="AH698" s="62"/>
      <c r="AI698" s="62"/>
      <c r="AJ698" s="62" t="n">
        <v>0.480519480519481</v>
      </c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5" t="str">
        <f>ROUND(SUM($CP698,$CV698),0)</f>
      </c>
      <c r="CG698" s="65" t="str">
        <f>ROUND(MAX($CP698,$CV698),0)</f>
      </c>
      <c r="CH698" t="s">
        <v>54</v>
      </c>
      <c r="CI698" s="62"/>
      <c r="CJ698" s="65" t="str">
        <f>IF(SUM($CF698)=0,"",IF(SUM($CF698)=SUM($CG698),SUM($CF698),IF(UPPER($CH698)="MAX",$CG698,IF(UPPER($CH698)="CUSTOM",MIN(MAX(ROUND($CF698+$G698*($CI698),0),$CG698),$CF698),$CF698))))</f>
      </c>
      <c r="CK698" s="65" t="str">
        <f>ROUND(SUMIFS($CW698:$FS698,$CW$14:$FS$14,"*DSD*"),0)</f>
      </c>
      <c r="CL698" s="65" t="str">
        <f>MIN_DSD</f>
      </c>
      <c r="CM698" s="65" t="str">
        <f>COUNTIFS($CW$14:$FS$14,"*DSD*",$CW698:$FS698,"&gt;0")</f>
      </c>
      <c r="CN698" t="s">
        <v>54</v>
      </c>
      <c r="CO698" s="62"/>
      <c r="CP698" s="65" t="str">
        <f>IF(SUM($CK698)=0,"",IF(OR(SUM($CK698)=SUM($CL698),AND(SUM($CK698)=ROUND(SUM($G698)*(1-SUM($I698)),0),SUM($CQ698)=0)),SUM($CK698),IF(UPPER($CN698)="MAX",$CL698,IF(UPPER($CN698)="CUSTOM",MIN(MAX(ROUND($CK698+$G698*($CO698),0),$CL698),$CK698),$CK698))))</f>
      </c>
      <c r="CQ698" s="65" t="str">
        <f>ROUND(SUMIFS($CW698:$FS698,$CW$14:$FS$14,"*TA*"),0)</f>
      </c>
      <c r="CR698" s="65" t="str">
        <f>MIN_TA</f>
      </c>
      <c r="CS698" s="65" t="str">
        <f>COUNTIFS($CW$14:$FS$14,"*TA*",$CW698:$FS698,"&gt;0")</f>
      </c>
      <c r="CT698"/>
      <c r="CU698" s="62"/>
      <c r="CV698" s="65" t="str">
        <f>IF(SUM($CQ698)=0,"",IF(OR(SUM($CQ698)=SUM($CR698),AND(SUM($CQ698)=ROUND(SUM($G698)*(1-SUM($I698)),0),SUM($CK698)=0)),SUM($CQ698),IF(UPPER($CT698)="MAX",$CR698,IF(UPPER($CT698)="CUSTOM",MIN(MAX(ROUND($CQ698+$G698*($CU698),0),$CR698),$CQ698),$CQ698))))</f>
      </c>
      <c r="CW698" s="65"/>
      <c r="CX698" s="65"/>
      <c r="CY698" s="65"/>
      <c r="CZ698" s="65"/>
      <c r="DA698" s="65"/>
      <c r="DB698" s="65"/>
      <c r="DC698" s="65"/>
      <c r="DD698" s="65"/>
      <c r="DE698" s="65"/>
      <c r="DF698" s="65"/>
      <c r="DG698" s="65"/>
      <c r="DH698" s="65"/>
      <c r="DI698" s="65"/>
      <c r="DJ698" s="65"/>
      <c r="DK698" s="65"/>
      <c r="DL698" s="65"/>
      <c r="DM698" s="65"/>
      <c r="DN698" s="65"/>
      <c r="DO698" s="65"/>
      <c r="DP698" s="65"/>
      <c r="DQ698" s="65"/>
      <c r="DR698" s="65"/>
      <c r="DS698" s="65"/>
      <c r="DT698" s="65"/>
      <c r="DU698" s="65"/>
      <c r="DV698" s="65"/>
      <c r="DW698" s="65"/>
      <c r="DX698" s="65"/>
      <c r="DY698" s="65"/>
      <c r="DZ698" s="65"/>
      <c r="EA698" s="65"/>
      <c r="EB698" s="65"/>
      <c r="EC698" s="65"/>
      <c r="ED698" s="65"/>
      <c r="EE698" s="65"/>
      <c r="EF698" s="65"/>
      <c r="EG698" s="65"/>
      <c r="EH698" s="65"/>
      <c r="EI698" s="65"/>
      <c r="EJ698" s="65"/>
      <c r="EK698" s="65"/>
      <c r="EL698" s="65"/>
      <c r="EM698" s="65"/>
      <c r="EN698" s="65"/>
      <c r="EO698" s="65"/>
      <c r="EP698" s="65"/>
      <c r="EQ698" s="65"/>
      <c r="ER698" s="65"/>
      <c r="ES698" s="65"/>
      <c r="ET698" s="65"/>
      <c r="EU698" s="65"/>
      <c r="EV698" s="65"/>
      <c r="EW698" s="65"/>
      <c r="EX698" s="65"/>
      <c r="EY698" s="65"/>
      <c r="EZ698" s="65"/>
      <c r="FA698" s="65"/>
      <c r="FB698" s="65"/>
      <c r="FC698" s="65"/>
      <c r="FD698" s="65"/>
      <c r="FE698" s="65"/>
      <c r="FF698" s="65"/>
      <c r="FG698" s="65"/>
      <c r="FH698" s="65"/>
      <c r="FI698" s="65"/>
      <c r="FJ698" s="65"/>
      <c r="FK698" s="65"/>
      <c r="FL698" s="65"/>
      <c r="FM698" s="65"/>
      <c r="FN698" s="65"/>
      <c r="FO698" s="65"/>
      <c r="FP698" s="65"/>
      <c r="FQ698" s="65"/>
      <c r="FR698" s="65"/>
      <c r="FS698" s="65"/>
    </row>
    <row r="699">
      <c r="A699" t="s">
        <v>161</v>
      </c>
      <c r="B699" t="s">
        <v>112</v>
      </c>
      <c r="C699" t="s">
        <v>98</v>
      </c>
      <c r="D699" t="s">
        <v>99</v>
      </c>
      <c r="E699"/>
      <c r="F699" t="str">
        <f>$A699&amp;IF($C699&lt;&gt;"","|"&amp;$C699,"")&amp;IF($D699&lt;&gt;"","|"&amp;$D699,"")&amp;IF($E699&lt;&gt;"","|"&amp;$E699,"")</f>
      </c>
      <c r="G699" s="65" t="n">
        <v>7</v>
      </c>
      <c r="H699" s="65" t="str">
        <f>SUM($CJ699,$CW699)</f>
      </c>
      <c r="I699" s="62"/>
      <c r="J699" s="62"/>
      <c r="K699" s="62"/>
      <c r="L699" s="62"/>
      <c r="M699" s="62"/>
      <c r="N699" s="62"/>
      <c r="O699" s="62" t="n">
        <v>0.395604395604396</v>
      </c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 t="n">
        <v>0.604395604395604</v>
      </c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5" t="str">
        <f>ROUND(SUM($CP699,$CV699),0)</f>
      </c>
      <c r="CG699" s="65" t="str">
        <f>ROUND(MAX($CP699,$CV699),0)</f>
      </c>
      <c r="CH699"/>
      <c r="CI699" s="62"/>
      <c r="CJ699" s="65" t="str">
        <f>IF(SUM($CF699)=0,"",IF(SUM($CF699)=SUM($CG699),SUM($CF699),IF(UPPER($CH699)="MAX",$CG699,IF(UPPER($CH699)="CUSTOM",MIN(MAX(ROUND($CF699+$G699*($CI699),0),$CG699),$CF699),$CF699))))</f>
      </c>
      <c r="CK699" s="65" t="str">
        <f>ROUND(SUMIFS($CW699:$FS699,$CW$14:$FS$14,"*DSD*"),0)</f>
      </c>
      <c r="CL699" s="65" t="str">
        <f>MIN_DSD</f>
      </c>
      <c r="CM699" s="65" t="str">
        <f>COUNTIFS($CW$14:$FS$14,"*DSD*",$CW699:$FS699,"&gt;0")</f>
      </c>
      <c r="CN699" t="s">
        <v>54</v>
      </c>
      <c r="CO699" s="62"/>
      <c r="CP699" s="65" t="str">
        <f>IF(SUM($CK699)=0,"",IF(OR(SUM($CK699)=SUM($CL699),AND(SUM($CK699)=ROUND(SUM($G699)*(1-SUM($I699)),0),SUM($CQ699)=0)),SUM($CK699),IF(UPPER($CN699)="MAX",$CL699,IF(UPPER($CN699)="CUSTOM",MIN(MAX(ROUND($CK699+$G699*($CO699),0),$CL699),$CK699),$CK699))))</f>
      </c>
      <c r="CQ699" s="65" t="str">
        <f>ROUND(SUMIFS($CW699:$FS699,$CW$14:$FS$14,"*TA*"),0)</f>
      </c>
      <c r="CR699" s="65" t="str">
        <f>MIN_TA</f>
      </c>
      <c r="CS699" s="65" t="str">
        <f>COUNTIFS($CW$14:$FS$14,"*TA*",$CW699:$FS699,"&gt;0")</f>
      </c>
      <c r="CT699"/>
      <c r="CU699" s="62"/>
      <c r="CV699" s="65" t="str">
        <f>IF(SUM($CQ699)=0,"",IF(OR(SUM($CQ699)=SUM($CR699),AND(SUM($CQ699)=ROUND(SUM($G699)*(1-SUM($I699)),0),SUM($CK699)=0)),SUM($CQ699),IF(UPPER($CT699)="MAX",$CR699,IF(UPPER($CT699)="CUSTOM",MIN(MAX(ROUND($CQ699+$G699*($CU699),0),$CR699),$CQ699),$CQ699))))</f>
      </c>
      <c r="CW699" s="65"/>
      <c r="CX699" s="65"/>
      <c r="CY699" s="65"/>
      <c r="CZ699" s="65"/>
      <c r="DA699" s="65"/>
      <c r="DB699" s="65"/>
      <c r="DC699" s="65"/>
      <c r="DD699" s="65"/>
      <c r="DE699" s="65"/>
      <c r="DF699" s="65"/>
      <c r="DG699" s="65"/>
      <c r="DH699" s="65"/>
      <c r="DI699" s="65"/>
      <c r="DJ699" s="65"/>
      <c r="DK699" s="65"/>
      <c r="DL699" s="65"/>
      <c r="DM699" s="65"/>
      <c r="DN699" s="65"/>
      <c r="DO699" s="65"/>
      <c r="DP699" s="65"/>
      <c r="DQ699" s="65"/>
      <c r="DR699" s="65"/>
      <c r="DS699" s="65"/>
      <c r="DT699" s="65"/>
      <c r="DU699" s="65"/>
      <c r="DV699" s="65"/>
      <c r="DW699" s="65"/>
      <c r="DX699" s="65"/>
      <c r="DY699" s="65"/>
      <c r="DZ699" s="65"/>
      <c r="EA699" s="65"/>
      <c r="EB699" s="65"/>
      <c r="EC699" s="65"/>
      <c r="ED699" s="65"/>
      <c r="EE699" s="65"/>
      <c r="EF699" s="65"/>
      <c r="EG699" s="65"/>
      <c r="EH699" s="65"/>
      <c r="EI699" s="65"/>
      <c r="EJ699" s="65"/>
      <c r="EK699" s="65"/>
      <c r="EL699" s="65"/>
      <c r="EM699" s="65"/>
      <c r="EN699" s="65"/>
      <c r="EO699" s="65"/>
      <c r="EP699" s="65"/>
      <c r="EQ699" s="65"/>
      <c r="ER699" s="65"/>
      <c r="ES699" s="65"/>
      <c r="ET699" s="65"/>
      <c r="EU699" s="65"/>
      <c r="EV699" s="65"/>
      <c r="EW699" s="65"/>
      <c r="EX699" s="65"/>
      <c r="EY699" s="65"/>
      <c r="EZ699" s="65"/>
      <c r="FA699" s="65"/>
      <c r="FB699" s="65"/>
      <c r="FC699" s="65"/>
      <c r="FD699" s="65"/>
      <c r="FE699" s="65"/>
      <c r="FF699" s="65"/>
      <c r="FG699" s="65"/>
      <c r="FH699" s="65"/>
      <c r="FI699" s="65"/>
      <c r="FJ699" s="65"/>
      <c r="FK699" s="65"/>
      <c r="FL699" s="65"/>
      <c r="FM699" s="65"/>
      <c r="FN699" s="65"/>
      <c r="FO699" s="65"/>
      <c r="FP699" s="65"/>
      <c r="FQ699" s="65"/>
      <c r="FR699" s="65"/>
      <c r="FS699" s="65"/>
    </row>
    <row r="700">
      <c r="A700" t="s">
        <v>161</v>
      </c>
      <c r="B700" t="s">
        <v>112</v>
      </c>
      <c r="C700" t="s">
        <v>98</v>
      </c>
      <c r="D700" t="s">
        <v>100</v>
      </c>
      <c r="E700"/>
      <c r="F700" t="str">
        <f>$A700&amp;IF($C700&lt;&gt;"","|"&amp;$C700,"")&amp;IF($D700&lt;&gt;"","|"&amp;$D700,"")&amp;IF($E700&lt;&gt;"","|"&amp;$E700,"")</f>
      </c>
      <c r="G700" s="65" t="n">
        <v>7</v>
      </c>
      <c r="H700" s="65" t="str">
        <f>SUM($CJ700,$CW700)</f>
      </c>
      <c r="I700" s="62"/>
      <c r="J700" s="62"/>
      <c r="K700" s="62"/>
      <c r="L700" s="62"/>
      <c r="M700" s="62"/>
      <c r="N700" s="62"/>
      <c r="O700" s="62" t="n">
        <v>0.397590361445783</v>
      </c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 t="n">
        <v>0.602409638554217</v>
      </c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5" t="str">
        <f>ROUND(SUM($CP700,$CV700),0)</f>
      </c>
      <c r="CG700" s="65" t="str">
        <f>ROUND(MAX($CP700,$CV700),0)</f>
      </c>
      <c r="CH700"/>
      <c r="CI700" s="62"/>
      <c r="CJ700" s="65" t="str">
        <f>IF(SUM($CF700)=0,"",IF(SUM($CF700)=SUM($CG700),SUM($CF700),IF(UPPER($CH700)="MAX",$CG700,IF(UPPER($CH700)="CUSTOM",MIN(MAX(ROUND($CF700+$G700*($CI700),0),$CG700),$CF700),$CF700))))</f>
      </c>
      <c r="CK700" s="65" t="str">
        <f>ROUND(SUMIFS($CW700:$FS700,$CW$14:$FS$14,"*DSD*"),0)</f>
      </c>
      <c r="CL700" s="65" t="str">
        <f>MIN_DSD</f>
      </c>
      <c r="CM700" s="65" t="str">
        <f>COUNTIFS($CW$14:$FS$14,"*DSD*",$CW700:$FS700,"&gt;0")</f>
      </c>
      <c r="CN700" t="s">
        <v>54</v>
      </c>
      <c r="CO700" s="62"/>
      <c r="CP700" s="65" t="str">
        <f>IF(SUM($CK700)=0,"",IF(OR(SUM($CK700)=SUM($CL700),AND(SUM($CK700)=ROUND(SUM($G700)*(1-SUM($I700)),0),SUM($CQ700)=0)),SUM($CK700),IF(UPPER($CN700)="MAX",$CL700,IF(UPPER($CN700)="CUSTOM",MIN(MAX(ROUND($CK700+$G700*($CO700),0),$CL700),$CK700),$CK700))))</f>
      </c>
      <c r="CQ700" s="65" t="str">
        <f>ROUND(SUMIFS($CW700:$FS700,$CW$14:$FS$14,"*TA*"),0)</f>
      </c>
      <c r="CR700" s="65" t="str">
        <f>MIN_TA</f>
      </c>
      <c r="CS700" s="65" t="str">
        <f>COUNTIFS($CW$14:$FS$14,"*TA*",$CW700:$FS700,"&gt;0")</f>
      </c>
      <c r="CT700"/>
      <c r="CU700" s="62"/>
      <c r="CV700" s="65" t="str">
        <f>IF(SUM($CQ700)=0,"",IF(OR(SUM($CQ700)=SUM($CR700),AND(SUM($CQ700)=ROUND(SUM($G700)*(1-SUM($I700)),0),SUM($CK700)=0)),SUM($CQ700),IF(UPPER($CT700)="MAX",$CR700,IF(UPPER($CT700)="CUSTOM",MIN(MAX(ROUND($CQ700+$G700*($CU700),0),$CR700),$CQ700),$CQ700))))</f>
      </c>
      <c r="CW700" s="65"/>
      <c r="CX700" s="65"/>
      <c r="CY700" s="65"/>
      <c r="CZ700" s="65"/>
      <c r="DA700" s="65"/>
      <c r="DB700" s="65"/>
      <c r="DC700" s="65"/>
      <c r="DD700" s="65"/>
      <c r="DE700" s="65"/>
      <c r="DF700" s="65"/>
      <c r="DG700" s="65"/>
      <c r="DH700" s="65"/>
      <c r="DI700" s="65"/>
      <c r="DJ700" s="65"/>
      <c r="DK700" s="65"/>
      <c r="DL700" s="65"/>
      <c r="DM700" s="65"/>
      <c r="DN700" s="65"/>
      <c r="DO700" s="65"/>
      <c r="DP700" s="65"/>
      <c r="DQ700" s="65"/>
      <c r="DR700" s="65"/>
      <c r="DS700" s="65"/>
      <c r="DT700" s="65"/>
      <c r="DU700" s="65"/>
      <c r="DV700" s="65"/>
      <c r="DW700" s="65"/>
      <c r="DX700" s="65"/>
      <c r="DY700" s="65"/>
      <c r="DZ700" s="65"/>
      <c r="EA700" s="65"/>
      <c r="EB700" s="65"/>
      <c r="EC700" s="65"/>
      <c r="ED700" s="65"/>
      <c r="EE700" s="65"/>
      <c r="EF700" s="65"/>
      <c r="EG700" s="65"/>
      <c r="EH700" s="65"/>
      <c r="EI700" s="65"/>
      <c r="EJ700" s="65"/>
      <c r="EK700" s="65"/>
      <c r="EL700" s="65"/>
      <c r="EM700" s="65"/>
      <c r="EN700" s="65"/>
      <c r="EO700" s="65"/>
      <c r="EP700" s="65"/>
      <c r="EQ700" s="65"/>
      <c r="ER700" s="65"/>
      <c r="ES700" s="65"/>
      <c r="ET700" s="65"/>
      <c r="EU700" s="65"/>
      <c r="EV700" s="65"/>
      <c r="EW700" s="65"/>
      <c r="EX700" s="65"/>
      <c r="EY700" s="65"/>
      <c r="EZ700" s="65"/>
      <c r="FA700" s="65"/>
      <c r="FB700" s="65"/>
      <c r="FC700" s="65"/>
      <c r="FD700" s="65"/>
      <c r="FE700" s="65"/>
      <c r="FF700" s="65"/>
      <c r="FG700" s="65"/>
      <c r="FH700" s="65"/>
      <c r="FI700" s="65"/>
      <c r="FJ700" s="65"/>
      <c r="FK700" s="65"/>
      <c r="FL700" s="65"/>
      <c r="FM700" s="65"/>
      <c r="FN700" s="65"/>
      <c r="FO700" s="65"/>
      <c r="FP700" s="65"/>
      <c r="FQ700" s="65"/>
      <c r="FR700" s="65"/>
      <c r="FS700" s="65"/>
    </row>
    <row r="701">
      <c r="A701" t="s">
        <v>161</v>
      </c>
      <c r="B701" t="s">
        <v>113</v>
      </c>
      <c r="C701" t="s">
        <v>114</v>
      </c>
      <c r="D701" t="s">
        <v>99</v>
      </c>
      <c r="E701"/>
      <c r="F701" t="str">
        <f>$A701&amp;IF($C701&lt;&gt;"","|"&amp;$C701,"")&amp;IF($D701&lt;&gt;"","|"&amp;$D701,"")&amp;IF($E701&lt;&gt;"","|"&amp;$E701,"")</f>
      </c>
      <c r="G701" s="65" t="n">
        <v>7</v>
      </c>
      <c r="H701" s="65" t="str">
        <f>SUM($CJ701,$CW701)</f>
      </c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5" t="str">
        <f>ROUND(SUM($CP701,$CV701),0)</f>
      </c>
      <c r="CG701" s="65" t="str">
        <f>ROUND(MAX($CP701,$CV701),0)</f>
      </c>
      <c r="CH701"/>
      <c r="CI701" s="62"/>
      <c r="CJ701" s="65" t="str">
        <f>IF(SUM($CF701)=0,"",IF(SUM($CF701)=SUM($CG701),SUM($CF701),IF(UPPER($CH701)="MAX",$CG701,IF(UPPER($CH701)="CUSTOM",MIN(MAX(ROUND($CF701+$G701*($CI701),0),$CG701),$CF701),$CF701))))</f>
      </c>
      <c r="CK701" s="65" t="str">
        <f>ROUND(SUMIFS($CW701:$FS701,$CW$14:$FS$14,"*DSD*"),0)</f>
      </c>
      <c r="CL701" s="65" t="str">
        <f>MIN_DSD</f>
      </c>
      <c r="CM701" s="65" t="str">
        <f>COUNTIFS($CW$14:$FS$14,"*DSD*",$CW701:$FS701,"&gt;0")</f>
      </c>
      <c r="CN701"/>
      <c r="CO701" s="62"/>
      <c r="CP701" s="65" t="str">
        <f>IF(SUM($CK701)=0,"",IF(OR(SUM($CK701)=SUM($CL701),AND(SUM($CK701)=ROUND(SUM($G701)*(1-SUM($I701)),0),SUM($CQ701)=0)),SUM($CK701),IF(UPPER($CN701)="MAX",$CL701,IF(UPPER($CN701)="CUSTOM",MIN(MAX(ROUND($CK701+$G701*($CO701),0),$CL701),$CK701),$CK701))))</f>
      </c>
      <c r="CQ701" s="65" t="str">
        <f>ROUND(SUMIFS($CW701:$FS701,$CW$14:$FS$14,"*TA*"),0)</f>
      </c>
      <c r="CR701" s="65" t="str">
        <f>MIN_TA</f>
      </c>
      <c r="CS701" s="65" t="str">
        <f>COUNTIFS($CW$14:$FS$14,"*TA*",$CW701:$FS701,"&gt;0")</f>
      </c>
      <c r="CT701"/>
      <c r="CU701" s="62"/>
      <c r="CV701" s="65" t="str">
        <f>IF(SUM($CQ701)=0,"",IF(OR(SUM($CQ701)=SUM($CR701),AND(SUM($CQ701)=ROUND(SUM($G701)*(1-SUM($I701)),0),SUM($CK701)=0)),SUM($CQ701),IF(UPPER($CT701)="MAX",$CR701,IF(UPPER($CT701)="CUSTOM",MIN(MAX(ROUND($CQ701+$G701*($CU701),0),$CR701),$CQ701),$CQ701))))</f>
      </c>
      <c r="CW701" s="65"/>
      <c r="CX701" s="65"/>
      <c r="CY701" s="65"/>
      <c r="CZ701" s="65"/>
      <c r="DA701" s="65"/>
      <c r="DB701" s="65"/>
      <c r="DC701" s="65"/>
      <c r="DD701" s="65"/>
      <c r="DE701" s="65"/>
      <c r="DF701" s="65"/>
      <c r="DG701" s="65"/>
      <c r="DH701" s="65"/>
      <c r="DI701" s="65"/>
      <c r="DJ701" s="65"/>
      <c r="DK701" s="65"/>
      <c r="DL701" s="65"/>
      <c r="DM701" s="65"/>
      <c r="DN701" s="65"/>
      <c r="DO701" s="65"/>
      <c r="DP701" s="65"/>
      <c r="DQ701" s="65"/>
      <c r="DR701" s="65"/>
      <c r="DS701" s="65"/>
      <c r="DT701" s="65"/>
      <c r="DU701" s="65"/>
      <c r="DV701" s="65"/>
      <c r="DW701" s="65"/>
      <c r="DX701" s="65"/>
      <c r="DY701" s="65"/>
      <c r="DZ701" s="65"/>
      <c r="EA701" s="65"/>
      <c r="EB701" s="65"/>
      <c r="EC701" s="65"/>
      <c r="ED701" s="65"/>
      <c r="EE701" s="65"/>
      <c r="EF701" s="65"/>
      <c r="EG701" s="65"/>
      <c r="EH701" s="65"/>
      <c r="EI701" s="65"/>
      <c r="EJ701" s="65"/>
      <c r="EK701" s="65"/>
      <c r="EL701" s="65"/>
      <c r="EM701" s="65"/>
      <c r="EN701" s="65"/>
      <c r="EO701" s="65"/>
      <c r="EP701" s="65"/>
      <c r="EQ701" s="65"/>
      <c r="ER701" s="65"/>
      <c r="ES701" s="65"/>
      <c r="ET701" s="65"/>
      <c r="EU701" s="65"/>
      <c r="EV701" s="65"/>
      <c r="EW701" s="65"/>
      <c r="EX701" s="65"/>
      <c r="EY701" s="65"/>
      <c r="EZ701" s="65"/>
      <c r="FA701" s="65"/>
      <c r="FB701" s="65"/>
      <c r="FC701" s="65"/>
      <c r="FD701" s="65"/>
      <c r="FE701" s="65"/>
      <c r="FF701" s="65"/>
      <c r="FG701" s="65"/>
      <c r="FH701" s="65"/>
      <c r="FI701" s="65"/>
      <c r="FJ701" s="65"/>
      <c r="FK701" s="65"/>
      <c r="FL701" s="65"/>
      <c r="FM701" s="65"/>
      <c r="FN701" s="65"/>
      <c r="FO701" s="65"/>
      <c r="FP701" s="65"/>
      <c r="FQ701" s="65"/>
      <c r="FR701" s="65"/>
      <c r="FS701" s="65"/>
    </row>
    <row r="702">
      <c r="A702" t="s">
        <v>161</v>
      </c>
      <c r="B702" t="s">
        <v>113</v>
      </c>
      <c r="C702" t="s">
        <v>114</v>
      </c>
      <c r="D702" t="s">
        <v>100</v>
      </c>
      <c r="E702"/>
      <c r="F702" t="str">
        <f>$A702&amp;IF($C702&lt;&gt;"","|"&amp;$C702,"")&amp;IF($D702&lt;&gt;"","|"&amp;$D702,"")&amp;IF($E702&lt;&gt;"","|"&amp;$E702,"")</f>
      </c>
      <c r="G702" s="65" t="n">
        <v>10</v>
      </c>
      <c r="H702" s="65" t="str">
        <f>SUM($CJ702,$CW702)</f>
      </c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5" t="str">
        <f>ROUND(SUM($CP702,$CV702),0)</f>
      </c>
      <c r="CG702" s="65" t="str">
        <f>ROUND(MAX($CP702,$CV702),0)</f>
      </c>
      <c r="CH702"/>
      <c r="CI702" s="62"/>
      <c r="CJ702" s="65" t="str">
        <f>IF(SUM($CF702)=0,"",IF(SUM($CF702)=SUM($CG702),SUM($CF702),IF(UPPER($CH702)="MAX",$CG702,IF(UPPER($CH702)="CUSTOM",MIN(MAX(ROUND($CF702+$G702*($CI702),0),$CG702),$CF702),$CF702))))</f>
      </c>
      <c r="CK702" s="65" t="str">
        <f>ROUND(SUMIFS($CW702:$FS702,$CW$14:$FS$14,"*DSD*"),0)</f>
      </c>
      <c r="CL702" s="65" t="str">
        <f>MIN_DSD</f>
      </c>
      <c r="CM702" s="65" t="str">
        <f>COUNTIFS($CW$14:$FS$14,"*DSD*",$CW702:$FS702,"&gt;0")</f>
      </c>
      <c r="CN702"/>
      <c r="CO702" s="62"/>
      <c r="CP702" s="65" t="str">
        <f>IF(SUM($CK702)=0,"",IF(OR(SUM($CK702)=SUM($CL702),AND(SUM($CK702)=ROUND(SUM($G702)*(1-SUM($I702)),0),SUM($CQ702)=0)),SUM($CK702),IF(UPPER($CN702)="MAX",$CL702,IF(UPPER($CN702)="CUSTOM",MIN(MAX(ROUND($CK702+$G702*($CO702),0),$CL702),$CK702),$CK702))))</f>
      </c>
      <c r="CQ702" s="65" t="str">
        <f>ROUND(SUMIFS($CW702:$FS702,$CW$14:$FS$14,"*TA*"),0)</f>
      </c>
      <c r="CR702" s="65" t="str">
        <f>MIN_TA</f>
      </c>
      <c r="CS702" s="65" t="str">
        <f>COUNTIFS($CW$14:$FS$14,"*TA*",$CW702:$FS702,"&gt;0")</f>
      </c>
      <c r="CT702"/>
      <c r="CU702" s="62"/>
      <c r="CV702" s="65" t="str">
        <f>IF(SUM($CQ702)=0,"",IF(OR(SUM($CQ702)=SUM($CR702),AND(SUM($CQ702)=ROUND(SUM($G702)*(1-SUM($I702)),0),SUM($CK702)=0)),SUM($CQ702),IF(UPPER($CT702)="MAX",$CR702,IF(UPPER($CT702)="CUSTOM",MIN(MAX(ROUND($CQ702+$G702*($CU702),0),$CR702),$CQ702),$CQ702))))</f>
      </c>
      <c r="CW702" s="65"/>
      <c r="CX702" s="65"/>
      <c r="CY702" s="65"/>
      <c r="CZ702" s="65"/>
      <c r="DA702" s="65"/>
      <c r="DB702" s="65"/>
      <c r="DC702" s="65"/>
      <c r="DD702" s="65"/>
      <c r="DE702" s="65"/>
      <c r="DF702" s="65"/>
      <c r="DG702" s="65"/>
      <c r="DH702" s="65"/>
      <c r="DI702" s="65"/>
      <c r="DJ702" s="65"/>
      <c r="DK702" s="65"/>
      <c r="DL702" s="65"/>
      <c r="DM702" s="65"/>
      <c r="DN702" s="65"/>
      <c r="DO702" s="65"/>
      <c r="DP702" s="65"/>
      <c r="DQ702" s="65"/>
      <c r="DR702" s="65"/>
      <c r="DS702" s="65"/>
      <c r="DT702" s="65"/>
      <c r="DU702" s="65"/>
      <c r="DV702" s="65"/>
      <c r="DW702" s="65"/>
      <c r="DX702" s="65"/>
      <c r="DY702" s="65"/>
      <c r="DZ702" s="65"/>
      <c r="EA702" s="65"/>
      <c r="EB702" s="65"/>
      <c r="EC702" s="65"/>
      <c r="ED702" s="65"/>
      <c r="EE702" s="65"/>
      <c r="EF702" s="65"/>
      <c r="EG702" s="65"/>
      <c r="EH702" s="65"/>
      <c r="EI702" s="65"/>
      <c r="EJ702" s="65"/>
      <c r="EK702" s="65"/>
      <c r="EL702" s="65"/>
      <c r="EM702" s="65"/>
      <c r="EN702" s="65"/>
      <c r="EO702" s="65"/>
      <c r="EP702" s="65"/>
      <c r="EQ702" s="65"/>
      <c r="ER702" s="65"/>
      <c r="ES702" s="65"/>
      <c r="ET702" s="65"/>
      <c r="EU702" s="65"/>
      <c r="EV702" s="65"/>
      <c r="EW702" s="65"/>
      <c r="EX702" s="65"/>
      <c r="EY702" s="65"/>
      <c r="EZ702" s="65"/>
      <c r="FA702" s="65"/>
      <c r="FB702" s="65"/>
      <c r="FC702" s="65"/>
      <c r="FD702" s="65"/>
      <c r="FE702" s="65"/>
      <c r="FF702" s="65"/>
      <c r="FG702" s="65"/>
      <c r="FH702" s="65"/>
      <c r="FI702" s="65"/>
      <c r="FJ702" s="65"/>
      <c r="FK702" s="65"/>
      <c r="FL702" s="65"/>
      <c r="FM702" s="65"/>
      <c r="FN702" s="65"/>
      <c r="FO702" s="65"/>
      <c r="FP702" s="65"/>
      <c r="FQ702" s="65"/>
      <c r="FR702" s="65"/>
      <c r="FS702" s="65"/>
    </row>
    <row r="703">
      <c r="A703" t="s">
        <v>161</v>
      </c>
      <c r="B703" t="s">
        <v>116</v>
      </c>
      <c r="C703" t="s">
        <v>114</v>
      </c>
      <c r="D703" t="s">
        <v>99</v>
      </c>
      <c r="E703"/>
      <c r="F703" t="str">
        <f>$A703&amp;IF($C703&lt;&gt;"","|"&amp;$C703,"")&amp;IF($D703&lt;&gt;"","|"&amp;$D703,"")&amp;IF($E703&lt;&gt;"","|"&amp;$E703,"")</f>
      </c>
      <c r="G703" s="65" t="n">
        <v>6</v>
      </c>
      <c r="H703" s="65" t="str">
        <f>SUM($CJ703,$CW703)</f>
      </c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5" t="str">
        <f>ROUND(SUM($CP703,$CV703),0)</f>
      </c>
      <c r="CG703" s="65" t="str">
        <f>ROUND(MAX($CP703,$CV703),0)</f>
      </c>
      <c r="CH703"/>
      <c r="CI703" s="62"/>
      <c r="CJ703" s="65" t="str">
        <f>IF(SUM($CF703)=0,"",IF(SUM($CF703)=SUM($CG703),SUM($CF703),IF(UPPER($CH703)="MAX",$CG703,IF(UPPER($CH703)="CUSTOM",MIN(MAX(ROUND($CF703+$G703*($CI703),0),$CG703),$CF703),$CF703))))</f>
      </c>
      <c r="CK703" s="65" t="str">
        <f>ROUND(SUMIFS($CW703:$FS703,$CW$14:$FS$14,"*DSD*"),0)</f>
      </c>
      <c r="CL703" s="65" t="str">
        <f>MIN_DSD</f>
      </c>
      <c r="CM703" s="65" t="str">
        <f>COUNTIFS($CW$14:$FS$14,"*DSD*",$CW703:$FS703,"&gt;0")</f>
      </c>
      <c r="CN703"/>
      <c r="CO703" s="62"/>
      <c r="CP703" s="65" t="str">
        <f>IF(SUM($CK703)=0,"",IF(OR(SUM($CK703)=SUM($CL703),AND(SUM($CK703)=ROUND(SUM($G703)*(1-SUM($I703)),0),SUM($CQ703)=0)),SUM($CK703),IF(UPPER($CN703)="MAX",$CL703,IF(UPPER($CN703)="CUSTOM",MIN(MAX(ROUND($CK703+$G703*($CO703),0),$CL703),$CK703),$CK703))))</f>
      </c>
      <c r="CQ703" s="65" t="str">
        <f>ROUND(SUMIFS($CW703:$FS703,$CW$14:$FS$14,"*TA*"),0)</f>
      </c>
      <c r="CR703" s="65" t="str">
        <f>MIN_TA</f>
      </c>
      <c r="CS703" s="65" t="str">
        <f>COUNTIFS($CW$14:$FS$14,"*TA*",$CW703:$FS703,"&gt;0")</f>
      </c>
      <c r="CT703"/>
      <c r="CU703" s="62"/>
      <c r="CV703" s="65" t="str">
        <f>IF(SUM($CQ703)=0,"",IF(OR(SUM($CQ703)=SUM($CR703),AND(SUM($CQ703)=ROUND(SUM($G703)*(1-SUM($I703)),0),SUM($CK703)=0)),SUM($CQ703),IF(UPPER($CT703)="MAX",$CR703,IF(UPPER($CT703)="CUSTOM",MIN(MAX(ROUND($CQ703+$G703*($CU703),0),$CR703),$CQ703),$CQ703))))</f>
      </c>
      <c r="CW703" s="65"/>
      <c r="CX703" s="65"/>
      <c r="CY703" s="65"/>
      <c r="CZ703" s="65"/>
      <c r="DA703" s="65"/>
      <c r="DB703" s="65"/>
      <c r="DC703" s="65"/>
      <c r="DD703" s="65"/>
      <c r="DE703" s="65"/>
      <c r="DF703" s="65"/>
      <c r="DG703" s="65"/>
      <c r="DH703" s="65"/>
      <c r="DI703" s="65"/>
      <c r="DJ703" s="65"/>
      <c r="DK703" s="65"/>
      <c r="DL703" s="65"/>
      <c r="DM703" s="65"/>
      <c r="DN703" s="65"/>
      <c r="DO703" s="65"/>
      <c r="DP703" s="65"/>
      <c r="DQ703" s="65"/>
      <c r="DR703" s="65"/>
      <c r="DS703" s="65"/>
      <c r="DT703" s="65"/>
      <c r="DU703" s="65"/>
      <c r="DV703" s="65"/>
      <c r="DW703" s="65"/>
      <c r="DX703" s="65"/>
      <c r="DY703" s="65"/>
      <c r="DZ703" s="65"/>
      <c r="EA703" s="65"/>
      <c r="EB703" s="65"/>
      <c r="EC703" s="65"/>
      <c r="ED703" s="65"/>
      <c r="EE703" s="65"/>
      <c r="EF703" s="65"/>
      <c r="EG703" s="65"/>
      <c r="EH703" s="65"/>
      <c r="EI703" s="65"/>
      <c r="EJ703" s="65"/>
      <c r="EK703" s="65"/>
      <c r="EL703" s="65"/>
      <c r="EM703" s="65"/>
      <c r="EN703" s="65"/>
      <c r="EO703" s="65"/>
      <c r="EP703" s="65"/>
      <c r="EQ703" s="65"/>
      <c r="ER703" s="65"/>
      <c r="ES703" s="65"/>
      <c r="ET703" s="65"/>
      <c r="EU703" s="65"/>
      <c r="EV703" s="65"/>
      <c r="EW703" s="65"/>
      <c r="EX703" s="65"/>
      <c r="EY703" s="65"/>
      <c r="EZ703" s="65"/>
      <c r="FA703" s="65"/>
      <c r="FB703" s="65"/>
      <c r="FC703" s="65"/>
      <c r="FD703" s="65"/>
      <c r="FE703" s="65"/>
      <c r="FF703" s="65"/>
      <c r="FG703" s="65"/>
      <c r="FH703" s="65"/>
      <c r="FI703" s="65"/>
      <c r="FJ703" s="65"/>
      <c r="FK703" s="65"/>
      <c r="FL703" s="65"/>
      <c r="FM703" s="65"/>
      <c r="FN703" s="65"/>
      <c r="FO703" s="65"/>
      <c r="FP703" s="65"/>
      <c r="FQ703" s="65"/>
      <c r="FR703" s="65"/>
      <c r="FS703" s="65"/>
    </row>
    <row r="704">
      <c r="A704" t="s">
        <v>161</v>
      </c>
      <c r="B704" t="s">
        <v>116</v>
      </c>
      <c r="C704" t="s">
        <v>114</v>
      </c>
      <c r="D704" t="s">
        <v>100</v>
      </c>
      <c r="E704"/>
      <c r="F704" t="str">
        <f>$A704&amp;IF($C704&lt;&gt;"","|"&amp;$C704,"")&amp;IF($D704&lt;&gt;"","|"&amp;$D704,"")&amp;IF($E704&lt;&gt;"","|"&amp;$E704,"")</f>
      </c>
      <c r="G704" s="65" t="n">
        <v>9</v>
      </c>
      <c r="H704" s="65" t="str">
        <f>SUM($CJ704,$CW704)</f>
      </c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5" t="str">
        <f>ROUND(SUM($CP704,$CV704),0)</f>
      </c>
      <c r="CG704" s="65" t="str">
        <f>ROUND(MAX($CP704,$CV704),0)</f>
      </c>
      <c r="CH704"/>
      <c r="CI704" s="62"/>
      <c r="CJ704" s="65" t="str">
        <f>IF(SUM($CF704)=0,"",IF(SUM($CF704)=SUM($CG704),SUM($CF704),IF(UPPER($CH704)="MAX",$CG704,IF(UPPER($CH704)="CUSTOM",MIN(MAX(ROUND($CF704+$G704*($CI704),0),$CG704),$CF704),$CF704))))</f>
      </c>
      <c r="CK704" s="65" t="str">
        <f>ROUND(SUMIFS($CW704:$FS704,$CW$14:$FS$14,"*DSD*"),0)</f>
      </c>
      <c r="CL704" s="65" t="str">
        <f>MIN_DSD</f>
      </c>
      <c r="CM704" s="65" t="str">
        <f>COUNTIFS($CW$14:$FS$14,"*DSD*",$CW704:$FS704,"&gt;0")</f>
      </c>
      <c r="CN704"/>
      <c r="CO704" s="62"/>
      <c r="CP704" s="65" t="str">
        <f>IF(SUM($CK704)=0,"",IF(OR(SUM($CK704)=SUM($CL704),AND(SUM($CK704)=ROUND(SUM($G704)*(1-SUM($I704)),0),SUM($CQ704)=0)),SUM($CK704),IF(UPPER($CN704)="MAX",$CL704,IF(UPPER($CN704)="CUSTOM",MIN(MAX(ROUND($CK704+$G704*($CO704),0),$CL704),$CK704),$CK704))))</f>
      </c>
      <c r="CQ704" s="65" t="str">
        <f>ROUND(SUMIFS($CW704:$FS704,$CW$14:$FS$14,"*TA*"),0)</f>
      </c>
      <c r="CR704" s="65" t="str">
        <f>MIN_TA</f>
      </c>
      <c r="CS704" s="65" t="str">
        <f>COUNTIFS($CW$14:$FS$14,"*TA*",$CW704:$FS704,"&gt;0")</f>
      </c>
      <c r="CT704"/>
      <c r="CU704" s="62"/>
      <c r="CV704" s="65" t="str">
        <f>IF(SUM($CQ704)=0,"",IF(OR(SUM($CQ704)=SUM($CR704),AND(SUM($CQ704)=ROUND(SUM($G704)*(1-SUM($I704)),0),SUM($CK704)=0)),SUM($CQ704),IF(UPPER($CT704)="MAX",$CR704,IF(UPPER($CT704)="CUSTOM",MIN(MAX(ROUND($CQ704+$G704*($CU704),0),$CR704),$CQ704),$CQ704))))</f>
      </c>
      <c r="CW704" s="65"/>
      <c r="CX704" s="65"/>
      <c r="CY704" s="65"/>
      <c r="CZ704" s="65"/>
      <c r="DA704" s="65"/>
      <c r="DB704" s="65"/>
      <c r="DC704" s="65"/>
      <c r="DD704" s="65"/>
      <c r="DE704" s="65"/>
      <c r="DF704" s="65"/>
      <c r="DG704" s="65"/>
      <c r="DH704" s="65"/>
      <c r="DI704" s="65"/>
      <c r="DJ704" s="65"/>
      <c r="DK704" s="65"/>
      <c r="DL704" s="65"/>
      <c r="DM704" s="65"/>
      <c r="DN704" s="65"/>
      <c r="DO704" s="65"/>
      <c r="DP704" s="65"/>
      <c r="DQ704" s="65"/>
      <c r="DR704" s="65"/>
      <c r="DS704" s="65"/>
      <c r="DT704" s="65"/>
      <c r="DU704" s="65"/>
      <c r="DV704" s="65"/>
      <c r="DW704" s="65"/>
      <c r="DX704" s="65"/>
      <c r="DY704" s="65"/>
      <c r="DZ704" s="65"/>
      <c r="EA704" s="65"/>
      <c r="EB704" s="65"/>
      <c r="EC704" s="65"/>
      <c r="ED704" s="65"/>
      <c r="EE704" s="65"/>
      <c r="EF704" s="65"/>
      <c r="EG704" s="65"/>
      <c r="EH704" s="65"/>
      <c r="EI704" s="65"/>
      <c r="EJ704" s="65"/>
      <c r="EK704" s="65"/>
      <c r="EL704" s="65"/>
      <c r="EM704" s="65"/>
      <c r="EN704" s="65"/>
      <c r="EO704" s="65"/>
      <c r="EP704" s="65"/>
      <c r="EQ704" s="65"/>
      <c r="ER704" s="65"/>
      <c r="ES704" s="65"/>
      <c r="ET704" s="65"/>
      <c r="EU704" s="65"/>
      <c r="EV704" s="65"/>
      <c r="EW704" s="65"/>
      <c r="EX704" s="65"/>
      <c r="EY704" s="65"/>
      <c r="EZ704" s="65"/>
      <c r="FA704" s="65"/>
      <c r="FB704" s="65"/>
      <c r="FC704" s="65"/>
      <c r="FD704" s="65"/>
      <c r="FE704" s="65"/>
      <c r="FF704" s="65"/>
      <c r="FG704" s="65"/>
      <c r="FH704" s="65"/>
      <c r="FI704" s="65"/>
      <c r="FJ704" s="65"/>
      <c r="FK704" s="65"/>
      <c r="FL704" s="65"/>
      <c r="FM704" s="65"/>
      <c r="FN704" s="65"/>
      <c r="FO704" s="65"/>
      <c r="FP704" s="65"/>
      <c r="FQ704" s="65"/>
      <c r="FR704" s="65"/>
      <c r="FS704" s="65"/>
    </row>
    <row r="705">
      <c r="A705" t="s">
        <v>161</v>
      </c>
      <c r="B705" t="s">
        <v>118</v>
      </c>
      <c r="C705" t="s">
        <v>103</v>
      </c>
      <c r="D705" t="s">
        <v>99</v>
      </c>
      <c r="E705"/>
      <c r="F705" t="str">
        <f>$A705&amp;IF($C705&lt;&gt;"","|"&amp;$C705,"")&amp;IF($D705&lt;&gt;"","|"&amp;$D705,"")&amp;IF($E705&lt;&gt;"","|"&amp;$E705,"")</f>
      </c>
      <c r="G705" s="65" t="n">
        <v>5</v>
      </c>
      <c r="H705" s="65" t="str">
        <f>SUM($CJ705,$CW705)</f>
      </c>
      <c r="I705" s="62"/>
      <c r="J705" s="62"/>
      <c r="K705" s="62"/>
      <c r="L705" s="62"/>
      <c r="M705" s="62"/>
      <c r="N705" s="62"/>
      <c r="O705" s="62" t="n">
        <v>0.333333333333333</v>
      </c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 t="n">
        <v>0.166666666666667</v>
      </c>
      <c r="AD705" s="62"/>
      <c r="AE705" s="62"/>
      <c r="AF705" s="62"/>
      <c r="AG705" s="62"/>
      <c r="AH705" s="62"/>
      <c r="AI705" s="62"/>
      <c r="AJ705" s="62" t="n">
        <v>0.5</v>
      </c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5" t="str">
        <f>ROUND(SUM($CP705,$CV705),0)</f>
      </c>
      <c r="CG705" s="65" t="str">
        <f>ROUND(MAX($CP705,$CV705),0)</f>
      </c>
      <c r="CH705" t="s">
        <v>56</v>
      </c>
      <c r="CI705" s="62"/>
      <c r="CJ705" s="65" t="str">
        <f>IF(SUM($CF705)=0,"",IF(SUM($CF705)=SUM($CG705),SUM($CF705),IF(UPPER($CH705)="MAX",$CG705,IF(UPPER($CH705)="CUSTOM",MIN(MAX(ROUND($CF705+$G705*($CI705),0),$CG705),$CF705),$CF705))))</f>
      </c>
      <c r="CK705" s="65" t="str">
        <f>ROUND(SUMIFS($CW705:$FS705,$CW$14:$FS$14,"*DSD*"),0)</f>
      </c>
      <c r="CL705" s="65" t="str">
        <f>MIN_DSD</f>
      </c>
      <c r="CM705" s="65" t="str">
        <f>COUNTIFS($CW$14:$FS$14,"*DSD*",$CW705:$FS705,"&gt;0")</f>
      </c>
      <c r="CN705" t="s">
        <v>54</v>
      </c>
      <c r="CO705" s="62"/>
      <c r="CP705" s="65" t="str">
        <f>IF(SUM($CK705)=0,"",IF(OR(SUM($CK705)=SUM($CL705),AND(SUM($CK705)=ROUND(SUM($G705)*(1-SUM($I705)),0),SUM($CQ705)=0)),SUM($CK705),IF(UPPER($CN705)="MAX",$CL705,IF(UPPER($CN705)="CUSTOM",MIN(MAX(ROUND($CK705+$G705*($CO705),0),$CL705),$CK705),$CK705))))</f>
      </c>
      <c r="CQ705" s="65" t="str">
        <f>ROUND(SUMIFS($CW705:$FS705,$CW$14:$FS$14,"*TA*"),0)</f>
      </c>
      <c r="CR705" s="65" t="str">
        <f>MIN_TA</f>
      </c>
      <c r="CS705" s="65" t="str">
        <f>COUNTIFS($CW$14:$FS$14,"*TA*",$CW705:$FS705,"&gt;0")</f>
      </c>
      <c r="CT705"/>
      <c r="CU705" s="62"/>
      <c r="CV705" s="65" t="str">
        <f>IF(SUM($CQ705)=0,"",IF(OR(SUM($CQ705)=SUM($CR705),AND(SUM($CQ705)=ROUND(SUM($G705)*(1-SUM($I705)),0),SUM($CK705)=0)),SUM($CQ705),IF(UPPER($CT705)="MAX",$CR705,IF(UPPER($CT705)="CUSTOM",MIN(MAX(ROUND($CQ705+$G705*($CU705),0),$CR705),$CQ705),$CQ705))))</f>
      </c>
      <c r="CW705" s="65"/>
      <c r="CX705" s="65"/>
      <c r="CY705" s="65"/>
      <c r="CZ705" s="65"/>
      <c r="DA705" s="65"/>
      <c r="DB705" s="65"/>
      <c r="DC705" s="65"/>
      <c r="DD705" s="65"/>
      <c r="DE705" s="65"/>
      <c r="DF705" s="65"/>
      <c r="DG705" s="65"/>
      <c r="DH705" s="65"/>
      <c r="DI705" s="65"/>
      <c r="DJ705" s="65"/>
      <c r="DK705" s="65"/>
      <c r="DL705" s="65"/>
      <c r="DM705" s="65"/>
      <c r="DN705" s="65"/>
      <c r="DO705" s="65"/>
      <c r="DP705" s="65"/>
      <c r="DQ705" s="65"/>
      <c r="DR705" s="65"/>
      <c r="DS705" s="65"/>
      <c r="DT705" s="65"/>
      <c r="DU705" s="65"/>
      <c r="DV705" s="65"/>
      <c r="DW705" s="65"/>
      <c r="DX705" s="65"/>
      <c r="DY705" s="65"/>
      <c r="DZ705" s="65"/>
      <c r="EA705" s="65"/>
      <c r="EB705" s="65"/>
      <c r="EC705" s="65"/>
      <c r="ED705" s="65"/>
      <c r="EE705" s="65"/>
      <c r="EF705" s="65"/>
      <c r="EG705" s="65"/>
      <c r="EH705" s="65"/>
      <c r="EI705" s="65"/>
      <c r="EJ705" s="65"/>
      <c r="EK705" s="65"/>
      <c r="EL705" s="65"/>
      <c r="EM705" s="65"/>
      <c r="EN705" s="65"/>
      <c r="EO705" s="65"/>
      <c r="EP705" s="65"/>
      <c r="EQ705" s="65"/>
      <c r="ER705" s="65"/>
      <c r="ES705" s="65"/>
      <c r="ET705" s="65"/>
      <c r="EU705" s="65"/>
      <c r="EV705" s="65"/>
      <c r="EW705" s="65"/>
      <c r="EX705" s="65"/>
      <c r="EY705" s="65"/>
      <c r="EZ705" s="65"/>
      <c r="FA705" s="65"/>
      <c r="FB705" s="65"/>
      <c r="FC705" s="65"/>
      <c r="FD705" s="65"/>
      <c r="FE705" s="65"/>
      <c r="FF705" s="65"/>
      <c r="FG705" s="65"/>
      <c r="FH705" s="65"/>
      <c r="FI705" s="65"/>
      <c r="FJ705" s="65"/>
      <c r="FK705" s="65"/>
      <c r="FL705" s="65"/>
      <c r="FM705" s="65"/>
      <c r="FN705" s="65"/>
      <c r="FO705" s="65"/>
      <c r="FP705" s="65"/>
      <c r="FQ705" s="65"/>
      <c r="FR705" s="65"/>
      <c r="FS705" s="65"/>
    </row>
    <row r="706">
      <c r="A706" t="s">
        <v>161</v>
      </c>
      <c r="B706" t="s">
        <v>118</v>
      </c>
      <c r="C706" t="s">
        <v>103</v>
      </c>
      <c r="D706" t="s">
        <v>100</v>
      </c>
      <c r="E706"/>
      <c r="F706" t="str">
        <f>$A706&amp;IF($C706&lt;&gt;"","|"&amp;$C706,"")&amp;IF($D706&lt;&gt;"","|"&amp;$D706,"")&amp;IF($E706&lt;&gt;"","|"&amp;$E706,"")</f>
      </c>
      <c r="G706" s="65" t="n">
        <v>4</v>
      </c>
      <c r="H706" s="65" t="str">
        <f>SUM($CJ706,$CW706)</f>
      </c>
      <c r="I706" s="62"/>
      <c r="J706" s="62"/>
      <c r="K706" s="62"/>
      <c r="L706" s="62"/>
      <c r="M706" s="62"/>
      <c r="N706" s="62"/>
      <c r="O706" s="62" t="n">
        <v>0.307692307692308</v>
      </c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 t="n">
        <v>0.230769230769231</v>
      </c>
      <c r="AD706" s="62"/>
      <c r="AE706" s="62"/>
      <c r="AF706" s="62"/>
      <c r="AG706" s="62"/>
      <c r="AH706" s="62"/>
      <c r="AI706" s="62"/>
      <c r="AJ706" s="62" t="n">
        <v>0.461538461538462</v>
      </c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5" t="str">
        <f>ROUND(SUM($CP706,$CV706),0)</f>
      </c>
      <c r="CG706" s="65" t="str">
        <f>ROUND(MAX($CP706,$CV706),0)</f>
      </c>
      <c r="CH706" t="s">
        <v>54</v>
      </c>
      <c r="CI706" s="62"/>
      <c r="CJ706" s="65" t="str">
        <f>IF(SUM($CF706)=0,"",IF(SUM($CF706)=SUM($CG706),SUM($CF706),IF(UPPER($CH706)="MAX",$CG706,IF(UPPER($CH706)="CUSTOM",MIN(MAX(ROUND($CF706+$G706*($CI706),0),$CG706),$CF706),$CF706))))</f>
      </c>
      <c r="CK706" s="65" t="str">
        <f>ROUND(SUMIFS($CW706:$FS706,$CW$14:$FS$14,"*DSD*"),0)</f>
      </c>
      <c r="CL706" s="65" t="str">
        <f>MIN_DSD</f>
      </c>
      <c r="CM706" s="65" t="str">
        <f>COUNTIFS($CW$14:$FS$14,"*DSD*",$CW706:$FS706,"&gt;0")</f>
      </c>
      <c r="CN706" t="s">
        <v>54</v>
      </c>
      <c r="CO706" s="62"/>
      <c r="CP706" s="65" t="str">
        <f>IF(SUM($CK706)=0,"",IF(OR(SUM($CK706)=SUM($CL706),AND(SUM($CK706)=ROUND(SUM($G706)*(1-SUM($I706)),0),SUM($CQ706)=0)),SUM($CK706),IF(UPPER($CN706)="MAX",$CL706,IF(UPPER($CN706)="CUSTOM",MIN(MAX(ROUND($CK706+$G706*($CO706),0),$CL706),$CK706),$CK706))))</f>
      </c>
      <c r="CQ706" s="65" t="str">
        <f>ROUND(SUMIFS($CW706:$FS706,$CW$14:$FS$14,"*TA*"),0)</f>
      </c>
      <c r="CR706" s="65" t="str">
        <f>MIN_TA</f>
      </c>
      <c r="CS706" s="65" t="str">
        <f>COUNTIFS($CW$14:$FS$14,"*TA*",$CW706:$FS706,"&gt;0")</f>
      </c>
      <c r="CT706"/>
      <c r="CU706" s="62"/>
      <c r="CV706" s="65" t="str">
        <f>IF(SUM($CQ706)=0,"",IF(OR(SUM($CQ706)=SUM($CR706),AND(SUM($CQ706)=ROUND(SUM($G706)*(1-SUM($I706)),0),SUM($CK706)=0)),SUM($CQ706),IF(UPPER($CT706)="MAX",$CR706,IF(UPPER($CT706)="CUSTOM",MIN(MAX(ROUND($CQ706+$G706*($CU706),0),$CR706),$CQ706),$CQ706))))</f>
      </c>
      <c r="CW706" s="65"/>
      <c r="CX706" s="65"/>
      <c r="CY706" s="65"/>
      <c r="CZ706" s="65"/>
      <c r="DA706" s="65"/>
      <c r="DB706" s="65"/>
      <c r="DC706" s="65"/>
      <c r="DD706" s="65"/>
      <c r="DE706" s="65"/>
      <c r="DF706" s="65"/>
      <c r="DG706" s="65"/>
      <c r="DH706" s="65"/>
      <c r="DI706" s="65"/>
      <c r="DJ706" s="65"/>
      <c r="DK706" s="65"/>
      <c r="DL706" s="65"/>
      <c r="DM706" s="65"/>
      <c r="DN706" s="65"/>
      <c r="DO706" s="65"/>
      <c r="DP706" s="65"/>
      <c r="DQ706" s="65"/>
      <c r="DR706" s="65"/>
      <c r="DS706" s="65"/>
      <c r="DT706" s="65"/>
      <c r="DU706" s="65"/>
      <c r="DV706" s="65"/>
      <c r="DW706" s="65"/>
      <c r="DX706" s="65"/>
      <c r="DY706" s="65"/>
      <c r="DZ706" s="65"/>
      <c r="EA706" s="65"/>
      <c r="EB706" s="65"/>
      <c r="EC706" s="65"/>
      <c r="ED706" s="65"/>
      <c r="EE706" s="65"/>
      <c r="EF706" s="65"/>
      <c r="EG706" s="65"/>
      <c r="EH706" s="65"/>
      <c r="EI706" s="65"/>
      <c r="EJ706" s="65"/>
      <c r="EK706" s="65"/>
      <c r="EL706" s="65"/>
      <c r="EM706" s="65"/>
      <c r="EN706" s="65"/>
      <c r="EO706" s="65"/>
      <c r="EP706" s="65"/>
      <c r="EQ706" s="65"/>
      <c r="ER706" s="65"/>
      <c r="ES706" s="65"/>
      <c r="ET706" s="65"/>
      <c r="EU706" s="65"/>
      <c r="EV706" s="65"/>
      <c r="EW706" s="65"/>
      <c r="EX706" s="65"/>
      <c r="EY706" s="65"/>
      <c r="EZ706" s="65"/>
      <c r="FA706" s="65"/>
      <c r="FB706" s="65"/>
      <c r="FC706" s="65"/>
      <c r="FD706" s="65"/>
      <c r="FE706" s="65"/>
      <c r="FF706" s="65"/>
      <c r="FG706" s="65"/>
      <c r="FH706" s="65"/>
      <c r="FI706" s="65"/>
      <c r="FJ706" s="65"/>
      <c r="FK706" s="65"/>
      <c r="FL706" s="65"/>
      <c r="FM706" s="65"/>
      <c r="FN706" s="65"/>
      <c r="FO706" s="65"/>
      <c r="FP706" s="65"/>
      <c r="FQ706" s="65"/>
      <c r="FR706" s="65"/>
      <c r="FS706" s="65"/>
    </row>
    <row r="707">
      <c r="A707" t="s">
        <v>161</v>
      </c>
      <c r="B707" t="s">
        <v>119</v>
      </c>
      <c r="C707" t="s">
        <v>103</v>
      </c>
      <c r="D707" t="s">
        <v>99</v>
      </c>
      <c r="E707"/>
      <c r="F707" t="str">
        <f>$A707&amp;IF($C707&lt;&gt;"","|"&amp;$C707,"")&amp;IF($D707&lt;&gt;"","|"&amp;$D707,"")&amp;IF($E707&lt;&gt;"","|"&amp;$E707,"")</f>
      </c>
      <c r="G707" s="65" t="n">
        <v>5</v>
      </c>
      <c r="H707" s="65" t="str">
        <f>SUM($CJ707,$CW707)</f>
      </c>
      <c r="I707" s="62"/>
      <c r="J707" s="62"/>
      <c r="K707" s="62"/>
      <c r="L707" s="62"/>
      <c r="M707" s="62"/>
      <c r="N707" s="62"/>
      <c r="O707" s="62" t="n">
        <v>0.333333333333333</v>
      </c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 t="n">
        <v>0.166666666666667</v>
      </c>
      <c r="AD707" s="62"/>
      <c r="AE707" s="62"/>
      <c r="AF707" s="62"/>
      <c r="AG707" s="62"/>
      <c r="AH707" s="62"/>
      <c r="AI707" s="62"/>
      <c r="AJ707" s="62" t="n">
        <v>0.5</v>
      </c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5" t="str">
        <f>ROUND(SUM($CP707,$CV707),0)</f>
      </c>
      <c r="CG707" s="65" t="str">
        <f>ROUND(MAX($CP707,$CV707),0)</f>
      </c>
      <c r="CH707" t="s">
        <v>56</v>
      </c>
      <c r="CI707" s="62"/>
      <c r="CJ707" s="65" t="str">
        <f>IF(SUM($CF707)=0,"",IF(SUM($CF707)=SUM($CG707),SUM($CF707),IF(UPPER($CH707)="MAX",$CG707,IF(UPPER($CH707)="CUSTOM",MIN(MAX(ROUND($CF707+$G707*($CI707),0),$CG707),$CF707),$CF707))))</f>
      </c>
      <c r="CK707" s="65" t="str">
        <f>ROUND(SUMIFS($CW707:$FS707,$CW$14:$FS$14,"*DSD*"),0)</f>
      </c>
      <c r="CL707" s="65" t="str">
        <f>MIN_DSD</f>
      </c>
      <c r="CM707" s="65" t="str">
        <f>COUNTIFS($CW$14:$FS$14,"*DSD*",$CW707:$FS707,"&gt;0")</f>
      </c>
      <c r="CN707" t="s">
        <v>54</v>
      </c>
      <c r="CO707" s="62"/>
      <c r="CP707" s="65" t="str">
        <f>IF(SUM($CK707)=0,"",IF(OR(SUM($CK707)=SUM($CL707),AND(SUM($CK707)=ROUND(SUM($G707)*(1-SUM($I707)),0),SUM($CQ707)=0)),SUM($CK707),IF(UPPER($CN707)="MAX",$CL707,IF(UPPER($CN707)="CUSTOM",MIN(MAX(ROUND($CK707+$G707*($CO707),0),$CL707),$CK707),$CK707))))</f>
      </c>
      <c r="CQ707" s="65" t="str">
        <f>ROUND(SUMIFS($CW707:$FS707,$CW$14:$FS$14,"*TA*"),0)</f>
      </c>
      <c r="CR707" s="65" t="str">
        <f>MIN_TA</f>
      </c>
      <c r="CS707" s="65" t="str">
        <f>COUNTIFS($CW$14:$FS$14,"*TA*",$CW707:$FS707,"&gt;0")</f>
      </c>
      <c r="CT707"/>
      <c r="CU707" s="62"/>
      <c r="CV707" s="65" t="str">
        <f>IF(SUM($CQ707)=0,"",IF(OR(SUM($CQ707)=SUM($CR707),AND(SUM($CQ707)=ROUND(SUM($G707)*(1-SUM($I707)),0),SUM($CK707)=0)),SUM($CQ707),IF(UPPER($CT707)="MAX",$CR707,IF(UPPER($CT707)="CUSTOM",MIN(MAX(ROUND($CQ707+$G707*($CU707),0),$CR707),$CQ707),$CQ707))))</f>
      </c>
      <c r="CW707" s="65"/>
      <c r="CX707" s="65"/>
      <c r="CY707" s="65"/>
      <c r="CZ707" s="65"/>
      <c r="DA707" s="65"/>
      <c r="DB707" s="65"/>
      <c r="DC707" s="65"/>
      <c r="DD707" s="65"/>
      <c r="DE707" s="65"/>
      <c r="DF707" s="65"/>
      <c r="DG707" s="65"/>
      <c r="DH707" s="65"/>
      <c r="DI707" s="65"/>
      <c r="DJ707" s="65"/>
      <c r="DK707" s="65"/>
      <c r="DL707" s="65"/>
      <c r="DM707" s="65"/>
      <c r="DN707" s="65"/>
      <c r="DO707" s="65"/>
      <c r="DP707" s="65"/>
      <c r="DQ707" s="65"/>
      <c r="DR707" s="65"/>
      <c r="DS707" s="65"/>
      <c r="DT707" s="65"/>
      <c r="DU707" s="65"/>
      <c r="DV707" s="65"/>
      <c r="DW707" s="65"/>
      <c r="DX707" s="65"/>
      <c r="DY707" s="65"/>
      <c r="DZ707" s="65"/>
      <c r="EA707" s="65"/>
      <c r="EB707" s="65"/>
      <c r="EC707" s="65"/>
      <c r="ED707" s="65"/>
      <c r="EE707" s="65"/>
      <c r="EF707" s="65"/>
      <c r="EG707" s="65"/>
      <c r="EH707" s="65"/>
      <c r="EI707" s="65"/>
      <c r="EJ707" s="65"/>
      <c r="EK707" s="65"/>
      <c r="EL707" s="65"/>
      <c r="EM707" s="65"/>
      <c r="EN707" s="65"/>
      <c r="EO707" s="65"/>
      <c r="EP707" s="65"/>
      <c r="EQ707" s="65"/>
      <c r="ER707" s="65"/>
      <c r="ES707" s="65"/>
      <c r="ET707" s="65"/>
      <c r="EU707" s="65"/>
      <c r="EV707" s="65"/>
      <c r="EW707" s="65"/>
      <c r="EX707" s="65"/>
      <c r="EY707" s="65"/>
      <c r="EZ707" s="65"/>
      <c r="FA707" s="65"/>
      <c r="FB707" s="65"/>
      <c r="FC707" s="65"/>
      <c r="FD707" s="65"/>
      <c r="FE707" s="65"/>
      <c r="FF707" s="65"/>
      <c r="FG707" s="65"/>
      <c r="FH707" s="65"/>
      <c r="FI707" s="65"/>
      <c r="FJ707" s="65"/>
      <c r="FK707" s="65"/>
      <c r="FL707" s="65"/>
      <c r="FM707" s="65"/>
      <c r="FN707" s="65"/>
      <c r="FO707" s="65"/>
      <c r="FP707" s="65"/>
      <c r="FQ707" s="65"/>
      <c r="FR707" s="65"/>
      <c r="FS707" s="65"/>
    </row>
    <row r="708">
      <c r="A708" t="s">
        <v>161</v>
      </c>
      <c r="B708" t="s">
        <v>119</v>
      </c>
      <c r="C708" t="s">
        <v>103</v>
      </c>
      <c r="D708" t="s">
        <v>100</v>
      </c>
      <c r="E708"/>
      <c r="F708" t="str">
        <f>$A708&amp;IF($C708&lt;&gt;"","|"&amp;$C708,"")&amp;IF($D708&lt;&gt;"","|"&amp;$D708,"")&amp;IF($E708&lt;&gt;"","|"&amp;$E708,"")</f>
      </c>
      <c r="G708" s="65" t="n">
        <v>4</v>
      </c>
      <c r="H708" s="65" t="str">
        <f>SUM($CJ708,$CW708)</f>
      </c>
      <c r="I708" s="62"/>
      <c r="J708" s="62"/>
      <c r="K708" s="62"/>
      <c r="L708" s="62"/>
      <c r="M708" s="62"/>
      <c r="N708" s="62"/>
      <c r="O708" s="62" t="n">
        <v>0.333333333333333</v>
      </c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 t="n">
        <v>0.222222222222222</v>
      </c>
      <c r="AD708" s="62"/>
      <c r="AE708" s="62"/>
      <c r="AF708" s="62"/>
      <c r="AG708" s="62"/>
      <c r="AH708" s="62"/>
      <c r="AI708" s="62"/>
      <c r="AJ708" s="62" t="n">
        <v>0.444444444444444</v>
      </c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5" t="str">
        <f>ROUND(SUM($CP708,$CV708),0)</f>
      </c>
      <c r="CG708" s="65" t="str">
        <f>ROUND(MAX($CP708,$CV708),0)</f>
      </c>
      <c r="CH708" t="s">
        <v>56</v>
      </c>
      <c r="CI708" s="62"/>
      <c r="CJ708" s="65" t="str">
        <f>IF(SUM($CF708)=0,"",IF(SUM($CF708)=SUM($CG708),SUM($CF708),IF(UPPER($CH708)="MAX",$CG708,IF(UPPER($CH708)="CUSTOM",MIN(MAX(ROUND($CF708+$G708*($CI708),0),$CG708),$CF708),$CF708))))</f>
      </c>
      <c r="CK708" s="65" t="str">
        <f>ROUND(SUMIFS($CW708:$FS708,$CW$14:$FS$14,"*DSD*"),0)</f>
      </c>
      <c r="CL708" s="65" t="str">
        <f>MIN_DSD</f>
      </c>
      <c r="CM708" s="65" t="str">
        <f>COUNTIFS($CW$14:$FS$14,"*DSD*",$CW708:$FS708,"&gt;0")</f>
      </c>
      <c r="CN708" t="s">
        <v>54</v>
      </c>
      <c r="CO708" s="62"/>
      <c r="CP708" s="65" t="str">
        <f>IF(SUM($CK708)=0,"",IF(OR(SUM($CK708)=SUM($CL708),AND(SUM($CK708)=ROUND(SUM($G708)*(1-SUM($I708)),0),SUM($CQ708)=0)),SUM($CK708),IF(UPPER($CN708)="MAX",$CL708,IF(UPPER($CN708)="CUSTOM",MIN(MAX(ROUND($CK708+$G708*($CO708),0),$CL708),$CK708),$CK708))))</f>
      </c>
      <c r="CQ708" s="65" t="str">
        <f>ROUND(SUMIFS($CW708:$FS708,$CW$14:$FS$14,"*TA*"),0)</f>
      </c>
      <c r="CR708" s="65" t="str">
        <f>MIN_TA</f>
      </c>
      <c r="CS708" s="65" t="str">
        <f>COUNTIFS($CW$14:$FS$14,"*TA*",$CW708:$FS708,"&gt;0")</f>
      </c>
      <c r="CT708"/>
      <c r="CU708" s="62"/>
      <c r="CV708" s="65" t="str">
        <f>IF(SUM($CQ708)=0,"",IF(OR(SUM($CQ708)=SUM($CR708),AND(SUM($CQ708)=ROUND(SUM($G708)*(1-SUM($I708)),0),SUM($CK708)=0)),SUM($CQ708),IF(UPPER($CT708)="MAX",$CR708,IF(UPPER($CT708)="CUSTOM",MIN(MAX(ROUND($CQ708+$G708*($CU708),0),$CR708),$CQ708),$CQ708))))</f>
      </c>
      <c r="CW708" s="65"/>
      <c r="CX708" s="65"/>
      <c r="CY708" s="65"/>
      <c r="CZ708" s="65"/>
      <c r="DA708" s="65"/>
      <c r="DB708" s="65"/>
      <c r="DC708" s="65"/>
      <c r="DD708" s="65"/>
      <c r="DE708" s="65"/>
      <c r="DF708" s="65"/>
      <c r="DG708" s="65"/>
      <c r="DH708" s="65"/>
      <c r="DI708" s="65"/>
      <c r="DJ708" s="65"/>
      <c r="DK708" s="65"/>
      <c r="DL708" s="65"/>
      <c r="DM708" s="65"/>
      <c r="DN708" s="65"/>
      <c r="DO708" s="65"/>
      <c r="DP708" s="65"/>
      <c r="DQ708" s="65"/>
      <c r="DR708" s="65"/>
      <c r="DS708" s="65"/>
      <c r="DT708" s="65"/>
      <c r="DU708" s="65"/>
      <c r="DV708" s="65"/>
      <c r="DW708" s="65"/>
      <c r="DX708" s="65"/>
      <c r="DY708" s="65"/>
      <c r="DZ708" s="65"/>
      <c r="EA708" s="65"/>
      <c r="EB708" s="65"/>
      <c r="EC708" s="65"/>
      <c r="ED708" s="65"/>
      <c r="EE708" s="65"/>
      <c r="EF708" s="65"/>
      <c r="EG708" s="65"/>
      <c r="EH708" s="65"/>
      <c r="EI708" s="65"/>
      <c r="EJ708" s="65"/>
      <c r="EK708" s="65"/>
      <c r="EL708" s="65"/>
      <c r="EM708" s="65"/>
      <c r="EN708" s="65"/>
      <c r="EO708" s="65"/>
      <c r="EP708" s="65"/>
      <c r="EQ708" s="65"/>
      <c r="ER708" s="65"/>
      <c r="ES708" s="65"/>
      <c r="ET708" s="65"/>
      <c r="EU708" s="65"/>
      <c r="EV708" s="65"/>
      <c r="EW708" s="65"/>
      <c r="EX708" s="65"/>
      <c r="EY708" s="65"/>
      <c r="EZ708" s="65"/>
      <c r="FA708" s="65"/>
      <c r="FB708" s="65"/>
      <c r="FC708" s="65"/>
      <c r="FD708" s="65"/>
      <c r="FE708" s="65"/>
      <c r="FF708" s="65"/>
      <c r="FG708" s="65"/>
      <c r="FH708" s="65"/>
      <c r="FI708" s="65"/>
      <c r="FJ708" s="65"/>
      <c r="FK708" s="65"/>
      <c r="FL708" s="65"/>
      <c r="FM708" s="65"/>
      <c r="FN708" s="65"/>
      <c r="FO708" s="65"/>
      <c r="FP708" s="65"/>
      <c r="FQ708" s="65"/>
      <c r="FR708" s="65"/>
      <c r="FS708" s="65"/>
    </row>
    <row r="709">
      <c r="A709" t="s">
        <v>161</v>
      </c>
      <c r="B709" t="s">
        <v>120</v>
      </c>
      <c r="C709"/>
      <c r="D709"/>
      <c r="E709" t="s">
        <v>96</v>
      </c>
      <c r="F709" t="str">
        <f>$A709&amp;IF($C709&lt;&gt;"","|"&amp;$C709,"")&amp;IF($D709&lt;&gt;"","|"&amp;$D709,"")&amp;IF($E709&lt;&gt;"","|"&amp;$E709,"")</f>
      </c>
      <c r="G709" s="65" t="n">
        <v>70</v>
      </c>
      <c r="H709" s="65" t="str">
        <f>SUM($CJ709,$CW709)</f>
      </c>
      <c r="I709" s="62"/>
      <c r="J709" s="62"/>
      <c r="K709" s="62"/>
      <c r="L709" s="62"/>
      <c r="M709" s="62" t="n">
        <v>0.180685358255452</v>
      </c>
      <c r="N709" s="62"/>
      <c r="O709" s="62"/>
      <c r="P709" s="62" t="n">
        <v>0.269470404984424</v>
      </c>
      <c r="Q709" s="62"/>
      <c r="R709" s="62" t="n">
        <v>0.331775700934579</v>
      </c>
      <c r="S709" s="62"/>
      <c r="T709" s="62"/>
      <c r="U709" s="62" t="n">
        <v>0.0373831775700935</v>
      </c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 t="n">
        <v>0.180685358255452</v>
      </c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5" t="str">
        <f>ROUND(SUM($CP709,$CV709),0)</f>
      </c>
      <c r="CG709" s="65" t="str">
        <f>ROUND(MAX($CP709,$CV709),0)</f>
      </c>
      <c r="CH709"/>
      <c r="CI709" s="62"/>
      <c r="CJ709" s="65" t="str">
        <f>IF(SUM($CF709)=0,"",IF(SUM($CF709)=SUM($CG709),SUM($CF709),IF(UPPER($CH709)="MAX",$CG709,IF(UPPER($CH709)="CUSTOM",MIN(MAX(ROUND($CF709+$G709*($CI709),0),$CG709),$CF709),$CF709))))</f>
      </c>
      <c r="CK709" s="65" t="str">
        <f>ROUND(SUMIFS($CW709:$FS709,$CW$14:$FS$14,"*DSD*"),0)</f>
      </c>
      <c r="CL709" s="65" t="str">
        <f>MIN_DSD</f>
      </c>
      <c r="CM709" s="65" t="str">
        <f>COUNTIFS($CW$14:$FS$14,"*DSD*",$CW709:$FS709,"&gt;0")</f>
      </c>
      <c r="CN709" t="s">
        <v>54</v>
      </c>
      <c r="CO709" s="62"/>
      <c r="CP709" s="65" t="str">
        <f>IF(SUM($CK709)=0,"",IF(OR(SUM($CK709)=SUM($CL709),AND(SUM($CK709)=ROUND(SUM($G709)*(1-SUM($I709)),0),SUM($CQ709)=0)),SUM($CK709),IF(UPPER($CN709)="MAX",$CL709,IF(UPPER($CN709)="CUSTOM",MIN(MAX(ROUND($CK709+$G709*($CO709),0),$CL709),$CK709),$CK709))))</f>
      </c>
      <c r="CQ709" s="65" t="str">
        <f>ROUND(SUMIFS($CW709:$FS709,$CW$14:$FS$14,"*TA*"),0)</f>
      </c>
      <c r="CR709" s="65" t="str">
        <f>MIN_TA</f>
      </c>
      <c r="CS709" s="65" t="str">
        <f>COUNTIFS($CW$14:$FS$14,"*TA*",$CW709:$FS709,"&gt;0")</f>
      </c>
      <c r="CT709"/>
      <c r="CU709" s="62"/>
      <c r="CV709" s="65" t="str">
        <f>IF(SUM($CQ709)=0,"",IF(OR(SUM($CQ709)=SUM($CR709),AND(SUM($CQ709)=ROUND(SUM($G709)*(1-SUM($I709)),0),SUM($CK709)=0)),SUM($CQ709),IF(UPPER($CT709)="MAX",$CR709,IF(UPPER($CT709)="CUSTOM",MIN(MAX(ROUND($CQ709+$G709*($CU709),0),$CR709),$CQ709),$CQ709))))</f>
      </c>
      <c r="CW709" s="65"/>
      <c r="CX709" s="65"/>
      <c r="CY709" s="65"/>
      <c r="CZ709" s="65"/>
      <c r="DA709" s="65"/>
      <c r="DB709" s="65"/>
      <c r="DC709" s="65"/>
      <c r="DD709" s="65"/>
      <c r="DE709" s="65"/>
      <c r="DF709" s="65"/>
      <c r="DG709" s="65"/>
      <c r="DH709" s="65"/>
      <c r="DI709" s="65"/>
      <c r="DJ709" s="65"/>
      <c r="DK709" s="65"/>
      <c r="DL709" s="65"/>
      <c r="DM709" s="65"/>
      <c r="DN709" s="65"/>
      <c r="DO709" s="65"/>
      <c r="DP709" s="65"/>
      <c r="DQ709" s="65"/>
      <c r="DR709" s="65"/>
      <c r="DS709" s="65"/>
      <c r="DT709" s="65"/>
      <c r="DU709" s="65"/>
      <c r="DV709" s="65"/>
      <c r="DW709" s="65"/>
      <c r="DX709" s="65"/>
      <c r="DY709" s="65"/>
      <c r="DZ709" s="65"/>
      <c r="EA709" s="65"/>
      <c r="EB709" s="65"/>
      <c r="EC709" s="65"/>
      <c r="ED709" s="65"/>
      <c r="EE709" s="65"/>
      <c r="EF709" s="65"/>
      <c r="EG709" s="65"/>
      <c r="EH709" s="65"/>
      <c r="EI709" s="65"/>
      <c r="EJ709" s="65"/>
      <c r="EK709" s="65"/>
      <c r="EL709" s="65"/>
      <c r="EM709" s="65"/>
      <c r="EN709" s="65"/>
      <c r="EO709" s="65"/>
      <c r="EP709" s="65"/>
      <c r="EQ709" s="65"/>
      <c r="ER709" s="65"/>
      <c r="ES709" s="65"/>
      <c r="ET709" s="65"/>
      <c r="EU709" s="65"/>
      <c r="EV709" s="65"/>
      <c r="EW709" s="65"/>
      <c r="EX709" s="65"/>
      <c r="EY709" s="65"/>
      <c r="EZ709" s="65"/>
      <c r="FA709" s="65"/>
      <c r="FB709" s="65"/>
      <c r="FC709" s="65"/>
      <c r="FD709" s="65"/>
      <c r="FE709" s="65"/>
      <c r="FF709" s="65"/>
      <c r="FG709" s="65"/>
      <c r="FH709" s="65"/>
      <c r="FI709" s="65"/>
      <c r="FJ709" s="65"/>
      <c r="FK709" s="65"/>
      <c r="FL709" s="65"/>
      <c r="FM709" s="65"/>
      <c r="FN709" s="65"/>
      <c r="FO709" s="65"/>
      <c r="FP709" s="65"/>
      <c r="FQ709" s="65"/>
      <c r="FR709" s="65"/>
      <c r="FS709" s="65"/>
    </row>
    <row r="710">
      <c r="A710" t="s">
        <v>161</v>
      </c>
      <c r="B710" t="s">
        <v>120</v>
      </c>
      <c r="C710"/>
      <c r="D710"/>
      <c r="E710" t="s">
        <v>121</v>
      </c>
      <c r="F710" t="str">
        <f>$A710&amp;IF($C710&lt;&gt;"","|"&amp;$C710,"")&amp;IF($D710&lt;&gt;"","|"&amp;$D710,"")&amp;IF($E710&lt;&gt;"","|"&amp;$E710,"")</f>
      </c>
      <c r="G710" s="65" t="n">
        <v>77</v>
      </c>
      <c r="H710" s="65" t="str">
        <f>SUM($CJ710,$CW710)</f>
      </c>
      <c r="I710" s="62"/>
      <c r="J710" s="62"/>
      <c r="K710" s="62"/>
      <c r="L710" s="62"/>
      <c r="M710" s="62" t="n">
        <v>0.0481283422459893</v>
      </c>
      <c r="N710" s="62"/>
      <c r="O710" s="62"/>
      <c r="P710" s="62" t="n">
        <v>0.0748663101604278</v>
      </c>
      <c r="Q710" s="62"/>
      <c r="R710" s="62"/>
      <c r="S710" s="62"/>
      <c r="T710" s="62"/>
      <c r="U710" s="62" t="n">
        <v>0.0855614973262032</v>
      </c>
      <c r="V710" s="62" t="n">
        <v>0.74331550802139</v>
      </c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 t="n">
        <v>0.0481283422459893</v>
      </c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5" t="str">
        <f>ROUND(SUM($CP710,$CV710),0)</f>
      </c>
      <c r="CG710" s="65" t="str">
        <f>ROUND(MAX($CP710,$CV710),0)</f>
      </c>
      <c r="CH710"/>
      <c r="CI710" s="62"/>
      <c r="CJ710" s="65" t="str">
        <f>IF(SUM($CF710)=0,"",IF(SUM($CF710)=SUM($CG710),SUM($CF710),IF(UPPER($CH710)="MAX",$CG710,IF(UPPER($CH710)="CUSTOM",MIN(MAX(ROUND($CF710+$G710*($CI710),0),$CG710),$CF710),$CF710))))</f>
      </c>
      <c r="CK710" s="65" t="str">
        <f>ROUND(SUMIFS($CW710:$FS710,$CW$14:$FS$14,"*DSD*"),0)</f>
      </c>
      <c r="CL710" s="65" t="str">
        <f>MIN_DSD</f>
      </c>
      <c r="CM710" s="65" t="str">
        <f>COUNTIFS($CW$14:$FS$14,"*DSD*",$CW710:$FS710,"&gt;0")</f>
      </c>
      <c r="CN710" t="s">
        <v>54</v>
      </c>
      <c r="CO710" s="62"/>
      <c r="CP710" s="65" t="str">
        <f>IF(SUM($CK710)=0,"",IF(OR(SUM($CK710)=SUM($CL710),AND(SUM($CK710)=ROUND(SUM($G710)*(1-SUM($I710)),0),SUM($CQ710)=0)),SUM($CK710),IF(UPPER($CN710)="MAX",$CL710,IF(UPPER($CN710)="CUSTOM",MIN(MAX(ROUND($CK710+$G710*($CO710),0),$CL710),$CK710),$CK710))))</f>
      </c>
      <c r="CQ710" s="65" t="str">
        <f>ROUND(SUMIFS($CW710:$FS710,$CW$14:$FS$14,"*TA*"),0)</f>
      </c>
      <c r="CR710" s="65" t="str">
        <f>MIN_TA</f>
      </c>
      <c r="CS710" s="65" t="str">
        <f>COUNTIFS($CW$14:$FS$14,"*TA*",$CW710:$FS710,"&gt;0")</f>
      </c>
      <c r="CT710"/>
      <c r="CU710" s="62"/>
      <c r="CV710" s="65" t="str">
        <f>IF(SUM($CQ710)=0,"",IF(OR(SUM($CQ710)=SUM($CR710),AND(SUM($CQ710)=ROUND(SUM($G710)*(1-SUM($I710)),0),SUM($CK710)=0)),SUM($CQ710),IF(UPPER($CT710)="MAX",$CR710,IF(UPPER($CT710)="CUSTOM",MIN(MAX(ROUND($CQ710+$G710*($CU710),0),$CR710),$CQ710),$CQ710))))</f>
      </c>
      <c r="CW710" s="65"/>
      <c r="CX710" s="65"/>
      <c r="CY710" s="65"/>
      <c r="CZ710" s="65"/>
      <c r="DA710" s="65"/>
      <c r="DB710" s="65"/>
      <c r="DC710" s="65"/>
      <c r="DD710" s="65"/>
      <c r="DE710" s="65"/>
      <c r="DF710" s="65"/>
      <c r="DG710" s="65"/>
      <c r="DH710" s="65"/>
      <c r="DI710" s="65"/>
      <c r="DJ710" s="65"/>
      <c r="DK710" s="65"/>
      <c r="DL710" s="65"/>
      <c r="DM710" s="65"/>
      <c r="DN710" s="65"/>
      <c r="DO710" s="65"/>
      <c r="DP710" s="65"/>
      <c r="DQ710" s="65"/>
      <c r="DR710" s="65"/>
      <c r="DS710" s="65"/>
      <c r="DT710" s="65"/>
      <c r="DU710" s="65"/>
      <c r="DV710" s="65"/>
      <c r="DW710" s="65"/>
      <c r="DX710" s="65"/>
      <c r="DY710" s="65"/>
      <c r="DZ710" s="65"/>
      <c r="EA710" s="65"/>
      <c r="EB710" s="65"/>
      <c r="EC710" s="65"/>
      <c r="ED710" s="65"/>
      <c r="EE710" s="65"/>
      <c r="EF710" s="65"/>
      <c r="EG710" s="65"/>
      <c r="EH710" s="65"/>
      <c r="EI710" s="65"/>
      <c r="EJ710" s="65"/>
      <c r="EK710" s="65"/>
      <c r="EL710" s="65"/>
      <c r="EM710" s="65"/>
      <c r="EN710" s="65"/>
      <c r="EO710" s="65"/>
      <c r="EP710" s="65"/>
      <c r="EQ710" s="65"/>
      <c r="ER710" s="65"/>
      <c r="ES710" s="65"/>
      <c r="ET710" s="65"/>
      <c r="EU710" s="65"/>
      <c r="EV710" s="65"/>
      <c r="EW710" s="65"/>
      <c r="EX710" s="65"/>
      <c r="EY710" s="65"/>
      <c r="EZ710" s="65"/>
      <c r="FA710" s="65"/>
      <c r="FB710" s="65"/>
      <c r="FC710" s="65"/>
      <c r="FD710" s="65"/>
      <c r="FE710" s="65"/>
      <c r="FF710" s="65"/>
      <c r="FG710" s="65"/>
      <c r="FH710" s="65"/>
      <c r="FI710" s="65"/>
      <c r="FJ710" s="65"/>
      <c r="FK710" s="65"/>
      <c r="FL710" s="65"/>
      <c r="FM710" s="65"/>
      <c r="FN710" s="65"/>
      <c r="FO710" s="65"/>
      <c r="FP710" s="65"/>
      <c r="FQ710" s="65"/>
      <c r="FR710" s="65"/>
      <c r="FS710" s="65"/>
    </row>
    <row r="711">
      <c r="A711" t="s">
        <v>161</v>
      </c>
      <c r="B711" t="s">
        <v>120</v>
      </c>
      <c r="C711"/>
      <c r="D711"/>
      <c r="E711" t="s">
        <v>135</v>
      </c>
      <c r="F711" t="str">
        <f>$A711&amp;IF($C711&lt;&gt;"","|"&amp;$C711,"")&amp;IF($D711&lt;&gt;"","|"&amp;$D711,"")&amp;IF($E711&lt;&gt;"","|"&amp;$E711,"")</f>
      </c>
      <c r="G711" s="65" t="n">
        <v>86</v>
      </c>
      <c r="H711" s="65" t="str">
        <f>SUM($CJ711,$CW711)</f>
      </c>
      <c r="I711" s="62"/>
      <c r="J711" s="62"/>
      <c r="K711" s="62"/>
      <c r="L711" s="62"/>
      <c r="M711" s="62"/>
      <c r="N711" s="62"/>
      <c r="O711" s="62" t="n">
        <v>0.477777777777778</v>
      </c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 t="n">
        <v>0.522222222222222</v>
      </c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5" t="str">
        <f>ROUND(SUM($CP711,$CV711),0)</f>
      </c>
      <c r="CG711" s="65" t="str">
        <f>ROUND(MAX($CP711,$CV711),0)</f>
      </c>
      <c r="CH711"/>
      <c r="CI711" s="62"/>
      <c r="CJ711" s="65" t="str">
        <f>IF(SUM($CF711)=0,"",IF(SUM($CF711)=SUM($CG711),SUM($CF711),IF(UPPER($CH711)="MAX",$CG711,IF(UPPER($CH711)="CUSTOM",MIN(MAX(ROUND($CF711+$G711*($CI711),0),$CG711),$CF711),$CF711))))</f>
      </c>
      <c r="CK711" s="65" t="str">
        <f>ROUND(SUMIFS($CW711:$FS711,$CW$14:$FS$14,"*DSD*"),0)</f>
      </c>
      <c r="CL711" s="65" t="str">
        <f>MIN_DSD</f>
      </c>
      <c r="CM711" s="65" t="str">
        <f>COUNTIFS($CW$14:$FS$14,"*DSD*",$CW711:$FS711,"&gt;0")</f>
      </c>
      <c r="CN711" t="s">
        <v>54</v>
      </c>
      <c r="CO711" s="62"/>
      <c r="CP711" s="65" t="str">
        <f>IF(SUM($CK711)=0,"",IF(OR(SUM($CK711)=SUM($CL711),AND(SUM($CK711)=ROUND(SUM($G711)*(1-SUM($I711)),0),SUM($CQ711)=0)),SUM($CK711),IF(UPPER($CN711)="MAX",$CL711,IF(UPPER($CN711)="CUSTOM",MIN(MAX(ROUND($CK711+$G711*($CO711),0),$CL711),$CK711),$CK711))))</f>
      </c>
      <c r="CQ711" s="65" t="str">
        <f>ROUND(SUMIFS($CW711:$FS711,$CW$14:$FS$14,"*TA*"),0)</f>
      </c>
      <c r="CR711" s="65" t="str">
        <f>MIN_TA</f>
      </c>
      <c r="CS711" s="65" t="str">
        <f>COUNTIFS($CW$14:$FS$14,"*TA*",$CW711:$FS711,"&gt;0")</f>
      </c>
      <c r="CT711"/>
      <c r="CU711" s="62"/>
      <c r="CV711" s="65" t="str">
        <f>IF(SUM($CQ711)=0,"",IF(OR(SUM($CQ711)=SUM($CR711),AND(SUM($CQ711)=ROUND(SUM($G711)*(1-SUM($I711)),0),SUM($CK711)=0)),SUM($CQ711),IF(UPPER($CT711)="MAX",$CR711,IF(UPPER($CT711)="CUSTOM",MIN(MAX(ROUND($CQ711+$G711*($CU711),0),$CR711),$CQ711),$CQ711))))</f>
      </c>
      <c r="CW711" s="65"/>
      <c r="CX711" s="65"/>
      <c r="CY711" s="65"/>
      <c r="CZ711" s="65"/>
      <c r="DA711" s="65"/>
      <c r="DB711" s="65"/>
      <c r="DC711" s="65"/>
      <c r="DD711" s="65"/>
      <c r="DE711" s="65"/>
      <c r="DF711" s="65"/>
      <c r="DG711" s="65"/>
      <c r="DH711" s="65"/>
      <c r="DI711" s="65"/>
      <c r="DJ711" s="65"/>
      <c r="DK711" s="65"/>
      <c r="DL711" s="65"/>
      <c r="DM711" s="65"/>
      <c r="DN711" s="65"/>
      <c r="DO711" s="65"/>
      <c r="DP711" s="65"/>
      <c r="DQ711" s="65"/>
      <c r="DR711" s="65"/>
      <c r="DS711" s="65"/>
      <c r="DT711" s="65"/>
      <c r="DU711" s="65"/>
      <c r="DV711" s="65"/>
      <c r="DW711" s="65"/>
      <c r="DX711" s="65"/>
      <c r="DY711" s="65"/>
      <c r="DZ711" s="65"/>
      <c r="EA711" s="65"/>
      <c r="EB711" s="65"/>
      <c r="EC711" s="65"/>
      <c r="ED711" s="65"/>
      <c r="EE711" s="65"/>
      <c r="EF711" s="65"/>
      <c r="EG711" s="65"/>
      <c r="EH711" s="65"/>
      <c r="EI711" s="65"/>
      <c r="EJ711" s="65"/>
      <c r="EK711" s="65"/>
      <c r="EL711" s="65"/>
      <c r="EM711" s="65"/>
      <c r="EN711" s="65"/>
      <c r="EO711" s="65"/>
      <c r="EP711" s="65"/>
      <c r="EQ711" s="65"/>
      <c r="ER711" s="65"/>
      <c r="ES711" s="65"/>
      <c r="ET711" s="65"/>
      <c r="EU711" s="65"/>
      <c r="EV711" s="65"/>
      <c r="EW711" s="65"/>
      <c r="EX711" s="65"/>
      <c r="EY711" s="65"/>
      <c r="EZ711" s="65"/>
      <c r="FA711" s="65"/>
      <c r="FB711" s="65"/>
      <c r="FC711" s="65"/>
      <c r="FD711" s="65"/>
      <c r="FE711" s="65"/>
      <c r="FF711" s="65"/>
      <c r="FG711" s="65"/>
      <c r="FH711" s="65"/>
      <c r="FI711" s="65"/>
      <c r="FJ711" s="65"/>
      <c r="FK711" s="65"/>
      <c r="FL711" s="65"/>
      <c r="FM711" s="65"/>
      <c r="FN711" s="65"/>
      <c r="FO711" s="65"/>
      <c r="FP711" s="65"/>
      <c r="FQ711" s="65"/>
      <c r="FR711" s="65"/>
      <c r="FS711" s="65"/>
    </row>
    <row r="712">
      <c r="A712" t="s">
        <v>161</v>
      </c>
      <c r="B712" t="s">
        <v>120</v>
      </c>
      <c r="C712"/>
      <c r="D712"/>
      <c r="E712" t="s">
        <v>145</v>
      </c>
      <c r="F712" t="str">
        <f>$A712&amp;IF($C712&lt;&gt;"","|"&amp;$C712,"")&amp;IF($D712&lt;&gt;"","|"&amp;$D712,"")&amp;IF($E712&lt;&gt;"","|"&amp;$E712,"")</f>
      </c>
      <c r="G712" s="65" t="n">
        <v>6</v>
      </c>
      <c r="H712" s="65" t="str">
        <f>SUM($CJ712,$CW712)</f>
      </c>
      <c r="I712" s="62"/>
      <c r="J712" s="62"/>
      <c r="K712" s="62"/>
      <c r="L712" s="62"/>
      <c r="M712" s="62" t="n">
        <v>0.04</v>
      </c>
      <c r="N712" s="62"/>
      <c r="O712" s="62"/>
      <c r="P712" s="62" t="n">
        <v>0.08</v>
      </c>
      <c r="Q712" s="62"/>
      <c r="R712" s="62"/>
      <c r="S712" s="62"/>
      <c r="T712" s="62"/>
      <c r="U712" s="62" t="n">
        <v>0.08</v>
      </c>
      <c r="V712" s="62" t="n">
        <v>0.76</v>
      </c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 t="n">
        <v>0.04</v>
      </c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5" t="str">
        <f>ROUND(SUM($CP712,$CV712),0)</f>
      </c>
      <c r="CG712" s="65" t="str">
        <f>ROUND(MAX($CP712,$CV712),0)</f>
      </c>
      <c r="CH712"/>
      <c r="CI712" s="62"/>
      <c r="CJ712" s="65" t="str">
        <f>IF(SUM($CF712)=0,"",IF(SUM($CF712)=SUM($CG712),SUM($CF712),IF(UPPER($CH712)="MAX",$CG712,IF(UPPER($CH712)="CUSTOM",MIN(MAX(ROUND($CF712+$G712*($CI712),0),$CG712),$CF712),$CF712))))</f>
      </c>
      <c r="CK712" s="65" t="str">
        <f>ROUND(SUMIFS($CW712:$FS712,$CW$14:$FS$14,"*DSD*"),0)</f>
      </c>
      <c r="CL712" s="65" t="str">
        <f>MIN_DSD</f>
      </c>
      <c r="CM712" s="65" t="str">
        <f>COUNTIFS($CW$14:$FS$14,"*DSD*",$CW712:$FS712,"&gt;0")</f>
      </c>
      <c r="CN712" t="s">
        <v>54</v>
      </c>
      <c r="CO712" s="62"/>
      <c r="CP712" s="65" t="str">
        <f>IF(SUM($CK712)=0,"",IF(OR(SUM($CK712)=SUM($CL712),AND(SUM($CK712)=ROUND(SUM($G712)*(1-SUM($I712)),0),SUM($CQ712)=0)),SUM($CK712),IF(UPPER($CN712)="MAX",$CL712,IF(UPPER($CN712)="CUSTOM",MIN(MAX(ROUND($CK712+$G712*($CO712),0),$CL712),$CK712),$CK712))))</f>
      </c>
      <c r="CQ712" s="65" t="str">
        <f>ROUND(SUMIFS($CW712:$FS712,$CW$14:$FS$14,"*TA*"),0)</f>
      </c>
      <c r="CR712" s="65" t="str">
        <f>MIN_TA</f>
      </c>
      <c r="CS712" s="65" t="str">
        <f>COUNTIFS($CW$14:$FS$14,"*TA*",$CW712:$FS712,"&gt;0")</f>
      </c>
      <c r="CT712"/>
      <c r="CU712" s="62"/>
      <c r="CV712" s="65" t="str">
        <f>IF(SUM($CQ712)=0,"",IF(OR(SUM($CQ712)=SUM($CR712),AND(SUM($CQ712)=ROUND(SUM($G712)*(1-SUM($I712)),0),SUM($CK712)=0)),SUM($CQ712),IF(UPPER($CT712)="MAX",$CR712,IF(UPPER($CT712)="CUSTOM",MIN(MAX(ROUND($CQ712+$G712*($CU712),0),$CR712),$CQ712),$CQ712))))</f>
      </c>
      <c r="CW712" s="65"/>
      <c r="CX712" s="65"/>
      <c r="CY712" s="65"/>
      <c r="CZ712" s="65"/>
      <c r="DA712" s="65"/>
      <c r="DB712" s="65"/>
      <c r="DC712" s="65"/>
      <c r="DD712" s="65"/>
      <c r="DE712" s="65"/>
      <c r="DF712" s="65"/>
      <c r="DG712" s="65"/>
      <c r="DH712" s="65"/>
      <c r="DI712" s="65"/>
      <c r="DJ712" s="65"/>
      <c r="DK712" s="65"/>
      <c r="DL712" s="65"/>
      <c r="DM712" s="65"/>
      <c r="DN712" s="65"/>
      <c r="DO712" s="65"/>
      <c r="DP712" s="65"/>
      <c r="DQ712" s="65"/>
      <c r="DR712" s="65"/>
      <c r="DS712" s="65"/>
      <c r="DT712" s="65"/>
      <c r="DU712" s="65"/>
      <c r="DV712" s="65"/>
      <c r="DW712" s="65"/>
      <c r="DX712" s="65"/>
      <c r="DY712" s="65"/>
      <c r="DZ712" s="65"/>
      <c r="EA712" s="65"/>
      <c r="EB712" s="65"/>
      <c r="EC712" s="65"/>
      <c r="ED712" s="65"/>
      <c r="EE712" s="65"/>
      <c r="EF712" s="65"/>
      <c r="EG712" s="65"/>
      <c r="EH712" s="65"/>
      <c r="EI712" s="65"/>
      <c r="EJ712" s="65"/>
      <c r="EK712" s="65"/>
      <c r="EL712" s="65"/>
      <c r="EM712" s="65"/>
      <c r="EN712" s="65"/>
      <c r="EO712" s="65"/>
      <c r="EP712" s="65"/>
      <c r="EQ712" s="65"/>
      <c r="ER712" s="65"/>
      <c r="ES712" s="65"/>
      <c r="ET712" s="65"/>
      <c r="EU712" s="65"/>
      <c r="EV712" s="65"/>
      <c r="EW712" s="65"/>
      <c r="EX712" s="65"/>
      <c r="EY712" s="65"/>
      <c r="EZ712" s="65"/>
      <c r="FA712" s="65"/>
      <c r="FB712" s="65"/>
      <c r="FC712" s="65"/>
      <c r="FD712" s="65"/>
      <c r="FE712" s="65"/>
      <c r="FF712" s="65"/>
      <c r="FG712" s="65"/>
      <c r="FH712" s="65"/>
      <c r="FI712" s="65"/>
      <c r="FJ712" s="65"/>
      <c r="FK712" s="65"/>
      <c r="FL712" s="65"/>
      <c r="FM712" s="65"/>
      <c r="FN712" s="65"/>
      <c r="FO712" s="65"/>
      <c r="FP712" s="65"/>
      <c r="FQ712" s="65"/>
      <c r="FR712" s="65"/>
      <c r="FS712" s="65"/>
    </row>
    <row r="713">
      <c r="A713" t="s">
        <v>161</v>
      </c>
      <c r="B713" t="s">
        <v>124</v>
      </c>
      <c r="C713"/>
      <c r="D713"/>
      <c r="E713" t="s">
        <v>96</v>
      </c>
      <c r="F713" t="str">
        <f>$A713&amp;IF($C713&lt;&gt;"","|"&amp;$C713,"")&amp;IF($D713&lt;&gt;"","|"&amp;$D713,"")&amp;IF($E713&lt;&gt;"","|"&amp;$E713,"")</f>
      </c>
      <c r="G713" s="65" t="n">
        <v>1</v>
      </c>
      <c r="H713" s="65" t="str">
        <f>SUM($CJ713,$CW713)</f>
      </c>
      <c r="I713" s="62"/>
      <c r="J713" s="62"/>
      <c r="K713" s="62"/>
      <c r="L713" s="62"/>
      <c r="M713" s="62" t="n">
        <v>0.234957020057307</v>
      </c>
      <c r="N713" s="62"/>
      <c r="O713" s="62"/>
      <c r="P713" s="62" t="n">
        <v>0.35243553008596</v>
      </c>
      <c r="Q713" s="62"/>
      <c r="R713" s="62" t="n">
        <v>0.160458452722063</v>
      </c>
      <c r="S713" s="62"/>
      <c r="T713" s="62"/>
      <c r="U713" s="62" t="n">
        <v>0.0171919770773639</v>
      </c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 t="n">
        <v>0.234957020057307</v>
      </c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5" t="str">
        <f>ROUND(SUM($CP713,$CV713),0)</f>
      </c>
      <c r="CG713" s="65" t="str">
        <f>ROUND(MAX($CP713,$CV713),0)</f>
      </c>
      <c r="CH713"/>
      <c r="CI713" s="62"/>
      <c r="CJ713" s="65" t="str">
        <f>IF(SUM($CF713)=0,"",IF(SUM($CF713)=SUM($CG713),SUM($CF713),IF(UPPER($CH713)="MAX",$CG713,IF(UPPER($CH713)="CUSTOM",MIN(MAX(ROUND($CF713+$G713*($CI713),0),$CG713),$CF713),$CF713))))</f>
      </c>
      <c r="CK713" s="65" t="str">
        <f>ROUND(SUMIFS($CW713:$FS713,$CW$14:$FS$14,"*DSD*"),0)</f>
      </c>
      <c r="CL713" s="65" t="str">
        <f>MIN_DSD</f>
      </c>
      <c r="CM713" s="65" t="str">
        <f>COUNTIFS($CW$14:$FS$14,"*DSD*",$CW713:$FS713,"&gt;0")</f>
      </c>
      <c r="CN713" t="s">
        <v>54</v>
      </c>
      <c r="CO713" s="62"/>
      <c r="CP713" s="65" t="str">
        <f>IF(SUM($CK713)=0,"",IF(OR(SUM($CK713)=SUM($CL713),AND(SUM($CK713)=ROUND(SUM($G713)*(1-SUM($I713)),0),SUM($CQ713)=0)),SUM($CK713),IF(UPPER($CN713)="MAX",$CL713,IF(UPPER($CN713)="CUSTOM",MIN(MAX(ROUND($CK713+$G713*($CO713),0),$CL713),$CK713),$CK713))))</f>
      </c>
      <c r="CQ713" s="65" t="str">
        <f>ROUND(SUMIFS($CW713:$FS713,$CW$14:$FS$14,"*TA*"),0)</f>
      </c>
      <c r="CR713" s="65" t="str">
        <f>MIN_TA</f>
      </c>
      <c r="CS713" s="65" t="str">
        <f>COUNTIFS($CW$14:$FS$14,"*TA*",$CW713:$FS713,"&gt;0")</f>
      </c>
      <c r="CT713"/>
      <c r="CU713" s="62"/>
      <c r="CV713" s="65" t="str">
        <f>IF(SUM($CQ713)=0,"",IF(OR(SUM($CQ713)=SUM($CR713),AND(SUM($CQ713)=ROUND(SUM($G713)*(1-SUM($I713)),0),SUM($CK713)=0)),SUM($CQ713),IF(UPPER($CT713)="MAX",$CR713,IF(UPPER($CT713)="CUSTOM",MIN(MAX(ROUND($CQ713+$G713*($CU713),0),$CR713),$CQ713),$CQ713))))</f>
      </c>
      <c r="CW713" s="65"/>
      <c r="CX713" s="65"/>
      <c r="CY713" s="65"/>
      <c r="CZ713" s="65"/>
      <c r="DA713" s="65"/>
      <c r="DB713" s="65"/>
      <c r="DC713" s="65"/>
      <c r="DD713" s="65"/>
      <c r="DE713" s="65"/>
      <c r="DF713" s="65"/>
      <c r="DG713" s="65"/>
      <c r="DH713" s="65"/>
      <c r="DI713" s="65"/>
      <c r="DJ713" s="65"/>
      <c r="DK713" s="65"/>
      <c r="DL713" s="65"/>
      <c r="DM713" s="65"/>
      <c r="DN713" s="65"/>
      <c r="DO713" s="65"/>
      <c r="DP713" s="65"/>
      <c r="DQ713" s="65"/>
      <c r="DR713" s="65"/>
      <c r="DS713" s="65"/>
      <c r="DT713" s="65"/>
      <c r="DU713" s="65"/>
      <c r="DV713" s="65"/>
      <c r="DW713" s="65"/>
      <c r="DX713" s="65"/>
      <c r="DY713" s="65"/>
      <c r="DZ713" s="65"/>
      <c r="EA713" s="65"/>
      <c r="EB713" s="65"/>
      <c r="EC713" s="65"/>
      <c r="ED713" s="65"/>
      <c r="EE713" s="65"/>
      <c r="EF713" s="65"/>
      <c r="EG713" s="65"/>
      <c r="EH713" s="65"/>
      <c r="EI713" s="65"/>
      <c r="EJ713" s="65"/>
      <c r="EK713" s="65"/>
      <c r="EL713" s="65"/>
      <c r="EM713" s="65"/>
      <c r="EN713" s="65"/>
      <c r="EO713" s="65"/>
      <c r="EP713" s="65"/>
      <c r="EQ713" s="65"/>
      <c r="ER713" s="65"/>
      <c r="ES713" s="65"/>
      <c r="ET713" s="65"/>
      <c r="EU713" s="65"/>
      <c r="EV713" s="65"/>
      <c r="EW713" s="65"/>
      <c r="EX713" s="65"/>
      <c r="EY713" s="65"/>
      <c r="EZ713" s="65"/>
      <c r="FA713" s="65"/>
      <c r="FB713" s="65"/>
      <c r="FC713" s="65"/>
      <c r="FD713" s="65"/>
      <c r="FE713" s="65"/>
      <c r="FF713" s="65"/>
      <c r="FG713" s="65"/>
      <c r="FH713" s="65"/>
      <c r="FI713" s="65"/>
      <c r="FJ713" s="65"/>
      <c r="FK713" s="65"/>
      <c r="FL713" s="65"/>
      <c r="FM713" s="65"/>
      <c r="FN713" s="65"/>
      <c r="FO713" s="65"/>
      <c r="FP713" s="65"/>
      <c r="FQ713" s="65"/>
      <c r="FR713" s="65"/>
      <c r="FS713" s="65"/>
    </row>
    <row r="714">
      <c r="A714" t="s">
        <v>161</v>
      </c>
      <c r="B714" t="s">
        <v>124</v>
      </c>
      <c r="C714"/>
      <c r="D714"/>
      <c r="E714" t="s">
        <v>121</v>
      </c>
      <c r="F714" t="str">
        <f>$A714&amp;IF($C714&lt;&gt;"","|"&amp;$C714,"")&amp;IF($D714&lt;&gt;"","|"&amp;$D714,"")&amp;IF($E714&lt;&gt;"","|"&amp;$E714,"")</f>
      </c>
      <c r="G714" s="65" t="n">
        <v>2</v>
      </c>
      <c r="H714" s="65" t="str">
        <f>SUM($CJ714,$CW714)</f>
      </c>
      <c r="I714" s="62"/>
      <c r="J714" s="62"/>
      <c r="K714" s="62"/>
      <c r="L714" s="62"/>
      <c r="M714" s="62" t="n">
        <v>0.106060606060606</v>
      </c>
      <c r="N714" s="62"/>
      <c r="O714" s="62"/>
      <c r="P714" s="62" t="n">
        <v>0.151515151515152</v>
      </c>
      <c r="Q714" s="62"/>
      <c r="R714" s="62"/>
      <c r="S714" s="62"/>
      <c r="T714" s="62"/>
      <c r="U714" s="62" t="n">
        <v>0.0681818181818182</v>
      </c>
      <c r="V714" s="62" t="n">
        <v>0.568181818181818</v>
      </c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 t="n">
        <v>0.106060606060606</v>
      </c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5" t="str">
        <f>ROUND(SUM($CP714,$CV714),0)</f>
      </c>
      <c r="CG714" s="65" t="str">
        <f>ROUND(MAX($CP714,$CV714),0)</f>
      </c>
      <c r="CH714"/>
      <c r="CI714" s="62"/>
      <c r="CJ714" s="65" t="str">
        <f>IF(SUM($CF714)=0,"",IF(SUM($CF714)=SUM($CG714),SUM($CF714),IF(UPPER($CH714)="MAX",$CG714,IF(UPPER($CH714)="CUSTOM",MIN(MAX(ROUND($CF714+$G714*($CI714),0),$CG714),$CF714),$CF714))))</f>
      </c>
      <c r="CK714" s="65" t="str">
        <f>ROUND(SUMIFS($CW714:$FS714,$CW$14:$FS$14,"*DSD*"),0)</f>
      </c>
      <c r="CL714" s="65" t="str">
        <f>MIN_DSD</f>
      </c>
      <c r="CM714" s="65" t="str">
        <f>COUNTIFS($CW$14:$FS$14,"*DSD*",$CW714:$FS714,"&gt;0")</f>
      </c>
      <c r="CN714" t="s">
        <v>54</v>
      </c>
      <c r="CO714" s="62"/>
      <c r="CP714" s="65" t="str">
        <f>IF(SUM($CK714)=0,"",IF(OR(SUM($CK714)=SUM($CL714),AND(SUM($CK714)=ROUND(SUM($G714)*(1-SUM($I714)),0),SUM($CQ714)=0)),SUM($CK714),IF(UPPER($CN714)="MAX",$CL714,IF(UPPER($CN714)="CUSTOM",MIN(MAX(ROUND($CK714+$G714*($CO714),0),$CL714),$CK714),$CK714))))</f>
      </c>
      <c r="CQ714" s="65" t="str">
        <f>ROUND(SUMIFS($CW714:$FS714,$CW$14:$FS$14,"*TA*"),0)</f>
      </c>
      <c r="CR714" s="65" t="str">
        <f>MIN_TA</f>
      </c>
      <c r="CS714" s="65" t="str">
        <f>COUNTIFS($CW$14:$FS$14,"*TA*",$CW714:$FS714,"&gt;0")</f>
      </c>
      <c r="CT714"/>
      <c r="CU714" s="62"/>
      <c r="CV714" s="65" t="str">
        <f>IF(SUM($CQ714)=0,"",IF(OR(SUM($CQ714)=SUM($CR714),AND(SUM($CQ714)=ROUND(SUM($G714)*(1-SUM($I714)),0),SUM($CK714)=0)),SUM($CQ714),IF(UPPER($CT714)="MAX",$CR714,IF(UPPER($CT714)="CUSTOM",MIN(MAX(ROUND($CQ714+$G714*($CU714),0),$CR714),$CQ714),$CQ714))))</f>
      </c>
      <c r="CW714" s="65"/>
      <c r="CX714" s="65"/>
      <c r="CY714" s="65"/>
      <c r="CZ714" s="65"/>
      <c r="DA714" s="65"/>
      <c r="DB714" s="65"/>
      <c r="DC714" s="65"/>
      <c r="DD714" s="65"/>
      <c r="DE714" s="65"/>
      <c r="DF714" s="65"/>
      <c r="DG714" s="65"/>
      <c r="DH714" s="65"/>
      <c r="DI714" s="65"/>
      <c r="DJ714" s="65"/>
      <c r="DK714" s="65"/>
      <c r="DL714" s="65"/>
      <c r="DM714" s="65"/>
      <c r="DN714" s="65"/>
      <c r="DO714" s="65"/>
      <c r="DP714" s="65"/>
      <c r="DQ714" s="65"/>
      <c r="DR714" s="65"/>
      <c r="DS714" s="65"/>
      <c r="DT714" s="65"/>
      <c r="DU714" s="65"/>
      <c r="DV714" s="65"/>
      <c r="DW714" s="65"/>
      <c r="DX714" s="65"/>
      <c r="DY714" s="65"/>
      <c r="DZ714" s="65"/>
      <c r="EA714" s="65"/>
      <c r="EB714" s="65"/>
      <c r="EC714" s="65"/>
      <c r="ED714" s="65"/>
      <c r="EE714" s="65"/>
      <c r="EF714" s="65"/>
      <c r="EG714" s="65"/>
      <c r="EH714" s="65"/>
      <c r="EI714" s="65"/>
      <c r="EJ714" s="65"/>
      <c r="EK714" s="65"/>
      <c r="EL714" s="65"/>
      <c r="EM714" s="65"/>
      <c r="EN714" s="65"/>
      <c r="EO714" s="65"/>
      <c r="EP714" s="65"/>
      <c r="EQ714" s="65"/>
      <c r="ER714" s="65"/>
      <c r="ES714" s="65"/>
      <c r="ET714" s="65"/>
      <c r="EU714" s="65"/>
      <c r="EV714" s="65"/>
      <c r="EW714" s="65"/>
      <c r="EX714" s="65"/>
      <c r="EY714" s="65"/>
      <c r="EZ714" s="65"/>
      <c r="FA714" s="65"/>
      <c r="FB714" s="65"/>
      <c r="FC714" s="65"/>
      <c r="FD714" s="65"/>
      <c r="FE714" s="65"/>
      <c r="FF714" s="65"/>
      <c r="FG714" s="65"/>
      <c r="FH714" s="65"/>
      <c r="FI714" s="65"/>
      <c r="FJ714" s="65"/>
      <c r="FK714" s="65"/>
      <c r="FL714" s="65"/>
      <c r="FM714" s="65"/>
      <c r="FN714" s="65"/>
      <c r="FO714" s="65"/>
      <c r="FP714" s="65"/>
      <c r="FQ714" s="65"/>
      <c r="FR714" s="65"/>
      <c r="FS714" s="65"/>
    </row>
    <row r="715">
      <c r="A715" t="s">
        <v>161</v>
      </c>
      <c r="B715" t="s">
        <v>124</v>
      </c>
      <c r="C715"/>
      <c r="D715"/>
      <c r="E715" t="s">
        <v>135</v>
      </c>
      <c r="F715" t="str">
        <f>$A715&amp;IF($C715&lt;&gt;"","|"&amp;$C715,"")&amp;IF($D715&lt;&gt;"","|"&amp;$D715,"")&amp;IF($E715&lt;&gt;"","|"&amp;$E715,"")</f>
      </c>
      <c r="G715" s="65" t="n">
        <v>2</v>
      </c>
      <c r="H715" s="65" t="str">
        <f>SUM($CJ715,$CW715)</f>
      </c>
      <c r="I715" s="62"/>
      <c r="J715" s="62"/>
      <c r="K715" s="62"/>
      <c r="L715" s="62"/>
      <c r="M715" s="62"/>
      <c r="N715" s="62"/>
      <c r="O715" s="62" t="n">
        <v>0.395061728395062</v>
      </c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 t="n">
        <v>0.604938271604938</v>
      </c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5" t="str">
        <f>ROUND(SUM($CP715,$CV715),0)</f>
      </c>
      <c r="CG715" s="65" t="str">
        <f>ROUND(MAX($CP715,$CV715),0)</f>
      </c>
      <c r="CH715"/>
      <c r="CI715" s="62"/>
      <c r="CJ715" s="65" t="str">
        <f>IF(SUM($CF715)=0,"",IF(SUM($CF715)=SUM($CG715),SUM($CF715),IF(UPPER($CH715)="MAX",$CG715,IF(UPPER($CH715)="CUSTOM",MIN(MAX(ROUND($CF715+$G715*($CI715),0),$CG715),$CF715),$CF715))))</f>
      </c>
      <c r="CK715" s="65" t="str">
        <f>ROUND(SUMIFS($CW715:$FS715,$CW$14:$FS$14,"*DSD*"),0)</f>
      </c>
      <c r="CL715" s="65" t="str">
        <f>MIN_DSD</f>
      </c>
      <c r="CM715" s="65" t="str">
        <f>COUNTIFS($CW$14:$FS$14,"*DSD*",$CW715:$FS715,"&gt;0")</f>
      </c>
      <c r="CN715" t="s">
        <v>54</v>
      </c>
      <c r="CO715" s="62"/>
      <c r="CP715" s="65" t="str">
        <f>IF(SUM($CK715)=0,"",IF(OR(SUM($CK715)=SUM($CL715),AND(SUM($CK715)=ROUND(SUM($G715)*(1-SUM($I715)),0),SUM($CQ715)=0)),SUM($CK715),IF(UPPER($CN715)="MAX",$CL715,IF(UPPER($CN715)="CUSTOM",MIN(MAX(ROUND($CK715+$G715*($CO715),0),$CL715),$CK715),$CK715))))</f>
      </c>
      <c r="CQ715" s="65" t="str">
        <f>ROUND(SUMIFS($CW715:$FS715,$CW$14:$FS$14,"*TA*"),0)</f>
      </c>
      <c r="CR715" s="65" t="str">
        <f>MIN_TA</f>
      </c>
      <c r="CS715" s="65" t="str">
        <f>COUNTIFS($CW$14:$FS$14,"*TA*",$CW715:$FS715,"&gt;0")</f>
      </c>
      <c r="CT715"/>
      <c r="CU715" s="62"/>
      <c r="CV715" s="65" t="str">
        <f>IF(SUM($CQ715)=0,"",IF(OR(SUM($CQ715)=SUM($CR715),AND(SUM($CQ715)=ROUND(SUM($G715)*(1-SUM($I715)),0),SUM($CK715)=0)),SUM($CQ715),IF(UPPER($CT715)="MAX",$CR715,IF(UPPER($CT715)="CUSTOM",MIN(MAX(ROUND($CQ715+$G715*($CU715),0),$CR715),$CQ715),$CQ715))))</f>
      </c>
      <c r="CW715" s="65"/>
      <c r="CX715" s="65"/>
      <c r="CY715" s="65"/>
      <c r="CZ715" s="65"/>
      <c r="DA715" s="65"/>
      <c r="DB715" s="65"/>
      <c r="DC715" s="65"/>
      <c r="DD715" s="65"/>
      <c r="DE715" s="65"/>
      <c r="DF715" s="65"/>
      <c r="DG715" s="65"/>
      <c r="DH715" s="65"/>
      <c r="DI715" s="65"/>
      <c r="DJ715" s="65"/>
      <c r="DK715" s="65"/>
      <c r="DL715" s="65"/>
      <c r="DM715" s="65"/>
      <c r="DN715" s="65"/>
      <c r="DO715" s="65"/>
      <c r="DP715" s="65"/>
      <c r="DQ715" s="65"/>
      <c r="DR715" s="65"/>
      <c r="DS715" s="65"/>
      <c r="DT715" s="65"/>
      <c r="DU715" s="65"/>
      <c r="DV715" s="65"/>
      <c r="DW715" s="65"/>
      <c r="DX715" s="65"/>
      <c r="DY715" s="65"/>
      <c r="DZ715" s="65"/>
      <c r="EA715" s="65"/>
      <c r="EB715" s="65"/>
      <c r="EC715" s="65"/>
      <c r="ED715" s="65"/>
      <c r="EE715" s="65"/>
      <c r="EF715" s="65"/>
      <c r="EG715" s="65"/>
      <c r="EH715" s="65"/>
      <c r="EI715" s="65"/>
      <c r="EJ715" s="65"/>
      <c r="EK715" s="65"/>
      <c r="EL715" s="65"/>
      <c r="EM715" s="65"/>
      <c r="EN715" s="65"/>
      <c r="EO715" s="65"/>
      <c r="EP715" s="65"/>
      <c r="EQ715" s="65"/>
      <c r="ER715" s="65"/>
      <c r="ES715" s="65"/>
      <c r="ET715" s="65"/>
      <c r="EU715" s="65"/>
      <c r="EV715" s="65"/>
      <c r="EW715" s="65"/>
      <c r="EX715" s="65"/>
      <c r="EY715" s="65"/>
      <c r="EZ715" s="65"/>
      <c r="FA715" s="65"/>
      <c r="FB715" s="65"/>
      <c r="FC715" s="65"/>
      <c r="FD715" s="65"/>
      <c r="FE715" s="65"/>
      <c r="FF715" s="65"/>
      <c r="FG715" s="65"/>
      <c r="FH715" s="65"/>
      <c r="FI715" s="65"/>
      <c r="FJ715" s="65"/>
      <c r="FK715" s="65"/>
      <c r="FL715" s="65"/>
      <c r="FM715" s="65"/>
      <c r="FN715" s="65"/>
      <c r="FO715" s="65"/>
      <c r="FP715" s="65"/>
      <c r="FQ715" s="65"/>
      <c r="FR715" s="65"/>
      <c r="FS715" s="65"/>
    </row>
    <row r="716">
      <c r="A716" t="s">
        <v>161</v>
      </c>
      <c r="B716" t="s">
        <v>126</v>
      </c>
      <c r="C716"/>
      <c r="D716"/>
      <c r="E716" t="s">
        <v>96</v>
      </c>
      <c r="F716" t="str">
        <f>$A716&amp;IF($C716&lt;&gt;"","|"&amp;$C716,"")&amp;IF($D716&lt;&gt;"","|"&amp;$D716,"")&amp;IF($E716&lt;&gt;"","|"&amp;$E716,"")</f>
      </c>
      <c r="G716" s="65" t="n">
        <v>67</v>
      </c>
      <c r="H716" s="65" t="str">
        <f>SUM($CJ716,$CW716)</f>
      </c>
      <c r="I716" s="62"/>
      <c r="J716" s="62"/>
      <c r="K716" s="62"/>
      <c r="L716" s="62"/>
      <c r="M716" s="62" t="n">
        <v>0.181102362204724</v>
      </c>
      <c r="N716" s="62"/>
      <c r="O716" s="62"/>
      <c r="P716" s="62" t="n">
        <v>0.269685039370079</v>
      </c>
      <c r="Q716" s="62"/>
      <c r="R716" s="62" t="n">
        <v>0.330708661417323</v>
      </c>
      <c r="S716" s="62"/>
      <c r="T716" s="62"/>
      <c r="U716" s="62" t="n">
        <v>0.0374015748031496</v>
      </c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 t="n">
        <v>0.181102362204724</v>
      </c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5" t="str">
        <f>ROUND(SUM($CP716,$CV716),0)</f>
      </c>
      <c r="CG716" s="65" t="str">
        <f>ROUND(MAX($CP716,$CV716),0)</f>
      </c>
      <c r="CH716"/>
      <c r="CI716" s="62"/>
      <c r="CJ716" s="65" t="str">
        <f>IF(SUM($CF716)=0,"",IF(SUM($CF716)=SUM($CG716),SUM($CF716),IF(UPPER($CH716)="MAX",$CG716,IF(UPPER($CH716)="CUSTOM",MIN(MAX(ROUND($CF716+$G716*($CI716),0),$CG716),$CF716),$CF716))))</f>
      </c>
      <c r="CK716" s="65" t="str">
        <f>ROUND(SUMIFS($CW716:$FS716,$CW$14:$FS$14,"*DSD*"),0)</f>
      </c>
      <c r="CL716" s="65" t="str">
        <f>MIN_DSD</f>
      </c>
      <c r="CM716" s="65" t="str">
        <f>COUNTIFS($CW$14:$FS$14,"*DSD*",$CW716:$FS716,"&gt;0")</f>
      </c>
      <c r="CN716" t="s">
        <v>54</v>
      </c>
      <c r="CO716" s="62"/>
      <c r="CP716" s="65" t="str">
        <f>IF(SUM($CK716)=0,"",IF(OR(SUM($CK716)=SUM($CL716),AND(SUM($CK716)=ROUND(SUM($G716)*(1-SUM($I716)),0),SUM($CQ716)=0)),SUM($CK716),IF(UPPER($CN716)="MAX",$CL716,IF(UPPER($CN716)="CUSTOM",MIN(MAX(ROUND($CK716+$G716*($CO716),0),$CL716),$CK716),$CK716))))</f>
      </c>
      <c r="CQ716" s="65" t="str">
        <f>ROUND(SUMIFS($CW716:$FS716,$CW$14:$FS$14,"*TA*"),0)</f>
      </c>
      <c r="CR716" s="65" t="str">
        <f>MIN_TA</f>
      </c>
      <c r="CS716" s="65" t="str">
        <f>COUNTIFS($CW$14:$FS$14,"*TA*",$CW716:$FS716,"&gt;0")</f>
      </c>
      <c r="CT716"/>
      <c r="CU716" s="62"/>
      <c r="CV716" s="65" t="str">
        <f>IF(SUM($CQ716)=0,"",IF(OR(SUM($CQ716)=SUM($CR716),AND(SUM($CQ716)=ROUND(SUM($G716)*(1-SUM($I716)),0),SUM($CK716)=0)),SUM($CQ716),IF(UPPER($CT716)="MAX",$CR716,IF(UPPER($CT716)="CUSTOM",MIN(MAX(ROUND($CQ716+$G716*($CU716),0),$CR716),$CQ716),$CQ716))))</f>
      </c>
      <c r="CW716" s="65"/>
      <c r="CX716" s="65"/>
      <c r="CY716" s="65"/>
      <c r="CZ716" s="65"/>
      <c r="DA716" s="65"/>
      <c r="DB716" s="65"/>
      <c r="DC716" s="65"/>
      <c r="DD716" s="65"/>
      <c r="DE716" s="65"/>
      <c r="DF716" s="65"/>
      <c r="DG716" s="65"/>
      <c r="DH716" s="65"/>
      <c r="DI716" s="65"/>
      <c r="DJ716" s="65"/>
      <c r="DK716" s="65"/>
      <c r="DL716" s="65"/>
      <c r="DM716" s="65"/>
      <c r="DN716" s="65"/>
      <c r="DO716" s="65"/>
      <c r="DP716" s="65"/>
      <c r="DQ716" s="65"/>
      <c r="DR716" s="65"/>
      <c r="DS716" s="65"/>
      <c r="DT716" s="65"/>
      <c r="DU716" s="65"/>
      <c r="DV716" s="65"/>
      <c r="DW716" s="65"/>
      <c r="DX716" s="65"/>
      <c r="DY716" s="65"/>
      <c r="DZ716" s="65"/>
      <c r="EA716" s="65"/>
      <c r="EB716" s="65"/>
      <c r="EC716" s="65"/>
      <c r="ED716" s="65"/>
      <c r="EE716" s="65"/>
      <c r="EF716" s="65"/>
      <c r="EG716" s="65"/>
      <c r="EH716" s="65"/>
      <c r="EI716" s="65"/>
      <c r="EJ716" s="65"/>
      <c r="EK716" s="65"/>
      <c r="EL716" s="65"/>
      <c r="EM716" s="65"/>
      <c r="EN716" s="65"/>
      <c r="EO716" s="65"/>
      <c r="EP716" s="65"/>
      <c r="EQ716" s="65"/>
      <c r="ER716" s="65"/>
      <c r="ES716" s="65"/>
      <c r="ET716" s="65"/>
      <c r="EU716" s="65"/>
      <c r="EV716" s="65"/>
      <c r="EW716" s="65"/>
      <c r="EX716" s="65"/>
      <c r="EY716" s="65"/>
      <c r="EZ716" s="65"/>
      <c r="FA716" s="65"/>
      <c r="FB716" s="65"/>
      <c r="FC716" s="65"/>
      <c r="FD716" s="65"/>
      <c r="FE716" s="65"/>
      <c r="FF716" s="65"/>
      <c r="FG716" s="65"/>
      <c r="FH716" s="65"/>
      <c r="FI716" s="65"/>
      <c r="FJ716" s="65"/>
      <c r="FK716" s="65"/>
      <c r="FL716" s="65"/>
      <c r="FM716" s="65"/>
      <c r="FN716" s="65"/>
      <c r="FO716" s="65"/>
      <c r="FP716" s="65"/>
      <c r="FQ716" s="65"/>
      <c r="FR716" s="65"/>
      <c r="FS716" s="65"/>
    </row>
    <row r="717">
      <c r="A717" t="s">
        <v>161</v>
      </c>
      <c r="B717" t="s">
        <v>126</v>
      </c>
      <c r="C717"/>
      <c r="D717"/>
      <c r="E717" t="s">
        <v>121</v>
      </c>
      <c r="F717" t="str">
        <f>$A717&amp;IF($C717&lt;&gt;"","|"&amp;$C717,"")&amp;IF($D717&lt;&gt;"","|"&amp;$D717,"")&amp;IF($E717&lt;&gt;"","|"&amp;$E717,"")</f>
      </c>
      <c r="G717" s="65" t="n">
        <v>74</v>
      </c>
      <c r="H717" s="65" t="str">
        <f>SUM($CJ717,$CW717)</f>
      </c>
      <c r="I717" s="62"/>
      <c r="J717" s="62"/>
      <c r="K717" s="62"/>
      <c r="L717" s="62"/>
      <c r="M717" s="62" t="n">
        <v>0.0491803278688525</v>
      </c>
      <c r="N717" s="62"/>
      <c r="O717" s="62"/>
      <c r="P717" s="62" t="n">
        <v>0.0765027322404372</v>
      </c>
      <c r="Q717" s="62"/>
      <c r="R717" s="62"/>
      <c r="S717" s="62"/>
      <c r="T717" s="62"/>
      <c r="U717" s="62" t="n">
        <v>0.0819672131147541</v>
      </c>
      <c r="V717" s="62" t="n">
        <v>0.743169398907104</v>
      </c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 t="n">
        <v>0.0491803278688525</v>
      </c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5" t="str">
        <f>ROUND(SUM($CP717,$CV717),0)</f>
      </c>
      <c r="CG717" s="65" t="str">
        <f>ROUND(MAX($CP717,$CV717),0)</f>
      </c>
      <c r="CH717"/>
      <c r="CI717" s="62"/>
      <c r="CJ717" s="65" t="str">
        <f>IF(SUM($CF717)=0,"",IF(SUM($CF717)=SUM($CG717),SUM($CF717),IF(UPPER($CH717)="MAX",$CG717,IF(UPPER($CH717)="CUSTOM",MIN(MAX(ROUND($CF717+$G717*($CI717),0),$CG717),$CF717),$CF717))))</f>
      </c>
      <c r="CK717" s="65" t="str">
        <f>ROUND(SUMIFS($CW717:$FS717,$CW$14:$FS$14,"*DSD*"),0)</f>
      </c>
      <c r="CL717" s="65" t="str">
        <f>MIN_DSD</f>
      </c>
      <c r="CM717" s="65" t="str">
        <f>COUNTIFS($CW$14:$FS$14,"*DSD*",$CW717:$FS717,"&gt;0")</f>
      </c>
      <c r="CN717" t="s">
        <v>54</v>
      </c>
      <c r="CO717" s="62"/>
      <c r="CP717" s="65" t="str">
        <f>IF(SUM($CK717)=0,"",IF(OR(SUM($CK717)=SUM($CL717),AND(SUM($CK717)=ROUND(SUM($G717)*(1-SUM($I717)),0),SUM($CQ717)=0)),SUM($CK717),IF(UPPER($CN717)="MAX",$CL717,IF(UPPER($CN717)="CUSTOM",MIN(MAX(ROUND($CK717+$G717*($CO717),0),$CL717),$CK717),$CK717))))</f>
      </c>
      <c r="CQ717" s="65" t="str">
        <f>ROUND(SUMIFS($CW717:$FS717,$CW$14:$FS$14,"*TA*"),0)</f>
      </c>
      <c r="CR717" s="65" t="str">
        <f>MIN_TA</f>
      </c>
      <c r="CS717" s="65" t="str">
        <f>COUNTIFS($CW$14:$FS$14,"*TA*",$CW717:$FS717,"&gt;0")</f>
      </c>
      <c r="CT717"/>
      <c r="CU717" s="62"/>
      <c r="CV717" s="65" t="str">
        <f>IF(SUM($CQ717)=0,"",IF(OR(SUM($CQ717)=SUM($CR717),AND(SUM($CQ717)=ROUND(SUM($G717)*(1-SUM($I717)),0),SUM($CK717)=0)),SUM($CQ717),IF(UPPER($CT717)="MAX",$CR717,IF(UPPER($CT717)="CUSTOM",MIN(MAX(ROUND($CQ717+$G717*($CU717),0),$CR717),$CQ717),$CQ717))))</f>
      </c>
      <c r="CW717" s="65"/>
      <c r="CX717" s="65"/>
      <c r="CY717" s="65"/>
      <c r="CZ717" s="65"/>
      <c r="DA717" s="65"/>
      <c r="DB717" s="65"/>
      <c r="DC717" s="65"/>
      <c r="DD717" s="65"/>
      <c r="DE717" s="65"/>
      <c r="DF717" s="65"/>
      <c r="DG717" s="65"/>
      <c r="DH717" s="65"/>
      <c r="DI717" s="65"/>
      <c r="DJ717" s="65"/>
      <c r="DK717" s="65"/>
      <c r="DL717" s="65"/>
      <c r="DM717" s="65"/>
      <c r="DN717" s="65"/>
      <c r="DO717" s="65"/>
      <c r="DP717" s="65"/>
      <c r="DQ717" s="65"/>
      <c r="DR717" s="65"/>
      <c r="DS717" s="65"/>
      <c r="DT717" s="65"/>
      <c r="DU717" s="65"/>
      <c r="DV717" s="65"/>
      <c r="DW717" s="65"/>
      <c r="DX717" s="65"/>
      <c r="DY717" s="65"/>
      <c r="DZ717" s="65"/>
      <c r="EA717" s="65"/>
      <c r="EB717" s="65"/>
      <c r="EC717" s="65"/>
      <c r="ED717" s="65"/>
      <c r="EE717" s="65"/>
      <c r="EF717" s="65"/>
      <c r="EG717" s="65"/>
      <c r="EH717" s="65"/>
      <c r="EI717" s="65"/>
      <c r="EJ717" s="65"/>
      <c r="EK717" s="65"/>
      <c r="EL717" s="65"/>
      <c r="EM717" s="65"/>
      <c r="EN717" s="65"/>
      <c r="EO717" s="65"/>
      <c r="EP717" s="65"/>
      <c r="EQ717" s="65"/>
      <c r="ER717" s="65"/>
      <c r="ES717" s="65"/>
      <c r="ET717" s="65"/>
      <c r="EU717" s="65"/>
      <c r="EV717" s="65"/>
      <c r="EW717" s="65"/>
      <c r="EX717" s="65"/>
      <c r="EY717" s="65"/>
      <c r="EZ717" s="65"/>
      <c r="FA717" s="65"/>
      <c r="FB717" s="65"/>
      <c r="FC717" s="65"/>
      <c r="FD717" s="65"/>
      <c r="FE717" s="65"/>
      <c r="FF717" s="65"/>
      <c r="FG717" s="65"/>
      <c r="FH717" s="65"/>
      <c r="FI717" s="65"/>
      <c r="FJ717" s="65"/>
      <c r="FK717" s="65"/>
      <c r="FL717" s="65"/>
      <c r="FM717" s="65"/>
      <c r="FN717" s="65"/>
      <c r="FO717" s="65"/>
      <c r="FP717" s="65"/>
      <c r="FQ717" s="65"/>
      <c r="FR717" s="65"/>
      <c r="FS717" s="65"/>
    </row>
    <row r="718">
      <c r="A718" t="s">
        <v>161</v>
      </c>
      <c r="B718" t="s">
        <v>126</v>
      </c>
      <c r="C718"/>
      <c r="D718"/>
      <c r="E718" t="s">
        <v>135</v>
      </c>
      <c r="F718" t="str">
        <f>$A718&amp;IF($C718&lt;&gt;"","|"&amp;$C718,"")&amp;IF($D718&lt;&gt;"","|"&amp;$D718,"")&amp;IF($E718&lt;&gt;"","|"&amp;$E718,"")</f>
      </c>
      <c r="G718" s="65" t="n">
        <v>83</v>
      </c>
      <c r="H718" s="65" t="str">
        <f>SUM($CJ718,$CW718)</f>
      </c>
      <c r="I718" s="62"/>
      <c r="J718" s="62"/>
      <c r="K718" s="62"/>
      <c r="L718" s="62"/>
      <c r="M718" s="62"/>
      <c r="N718" s="62"/>
      <c r="O718" s="62" t="n">
        <v>0.482954545454545</v>
      </c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 t="n">
        <v>0.517045454545455</v>
      </c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5" t="str">
        <f>ROUND(SUM($CP718,$CV718),0)</f>
      </c>
      <c r="CG718" s="65" t="str">
        <f>ROUND(MAX($CP718,$CV718),0)</f>
      </c>
      <c r="CH718"/>
      <c r="CI718" s="62"/>
      <c r="CJ718" s="65" t="str">
        <f>IF(SUM($CF718)=0,"",IF(SUM($CF718)=SUM($CG718),SUM($CF718),IF(UPPER($CH718)="MAX",$CG718,IF(UPPER($CH718)="CUSTOM",MIN(MAX(ROUND($CF718+$G718*($CI718),0),$CG718),$CF718),$CF718))))</f>
      </c>
      <c r="CK718" s="65" t="str">
        <f>ROUND(SUMIFS($CW718:$FS718,$CW$14:$FS$14,"*DSD*"),0)</f>
      </c>
      <c r="CL718" s="65" t="str">
        <f>MIN_DSD</f>
      </c>
      <c r="CM718" s="65" t="str">
        <f>COUNTIFS($CW$14:$FS$14,"*DSD*",$CW718:$FS718,"&gt;0")</f>
      </c>
      <c r="CN718" t="s">
        <v>54</v>
      </c>
      <c r="CO718" s="62"/>
      <c r="CP718" s="65" t="str">
        <f>IF(SUM($CK718)=0,"",IF(OR(SUM($CK718)=SUM($CL718),AND(SUM($CK718)=ROUND(SUM($G718)*(1-SUM($I718)),0),SUM($CQ718)=0)),SUM($CK718),IF(UPPER($CN718)="MAX",$CL718,IF(UPPER($CN718)="CUSTOM",MIN(MAX(ROUND($CK718+$G718*($CO718),0),$CL718),$CK718),$CK718))))</f>
      </c>
      <c r="CQ718" s="65" t="str">
        <f>ROUND(SUMIFS($CW718:$FS718,$CW$14:$FS$14,"*TA*"),0)</f>
      </c>
      <c r="CR718" s="65" t="str">
        <f>MIN_TA</f>
      </c>
      <c r="CS718" s="65" t="str">
        <f>COUNTIFS($CW$14:$FS$14,"*TA*",$CW718:$FS718,"&gt;0")</f>
      </c>
      <c r="CT718"/>
      <c r="CU718" s="62"/>
      <c r="CV718" s="65" t="str">
        <f>IF(SUM($CQ718)=0,"",IF(OR(SUM($CQ718)=SUM($CR718),AND(SUM($CQ718)=ROUND(SUM($G718)*(1-SUM($I718)),0),SUM($CK718)=0)),SUM($CQ718),IF(UPPER($CT718)="MAX",$CR718,IF(UPPER($CT718)="CUSTOM",MIN(MAX(ROUND($CQ718+$G718*($CU718),0),$CR718),$CQ718),$CQ718))))</f>
      </c>
      <c r="CW718" s="65"/>
      <c r="CX718" s="65"/>
      <c r="CY718" s="65"/>
      <c r="CZ718" s="65"/>
      <c r="DA718" s="65"/>
      <c r="DB718" s="65"/>
      <c r="DC718" s="65"/>
      <c r="DD718" s="65"/>
      <c r="DE718" s="65"/>
      <c r="DF718" s="65"/>
      <c r="DG718" s="65"/>
      <c r="DH718" s="65"/>
      <c r="DI718" s="65"/>
      <c r="DJ718" s="65"/>
      <c r="DK718" s="65"/>
      <c r="DL718" s="65"/>
      <c r="DM718" s="65"/>
      <c r="DN718" s="65"/>
      <c r="DO718" s="65"/>
      <c r="DP718" s="65"/>
      <c r="DQ718" s="65"/>
      <c r="DR718" s="65"/>
      <c r="DS718" s="65"/>
      <c r="DT718" s="65"/>
      <c r="DU718" s="65"/>
      <c r="DV718" s="65"/>
      <c r="DW718" s="65"/>
      <c r="DX718" s="65"/>
      <c r="DY718" s="65"/>
      <c r="DZ718" s="65"/>
      <c r="EA718" s="65"/>
      <c r="EB718" s="65"/>
      <c r="EC718" s="65"/>
      <c r="ED718" s="65"/>
      <c r="EE718" s="65"/>
      <c r="EF718" s="65"/>
      <c r="EG718" s="65"/>
      <c r="EH718" s="65"/>
      <c r="EI718" s="65"/>
      <c r="EJ718" s="65"/>
      <c r="EK718" s="65"/>
      <c r="EL718" s="65"/>
      <c r="EM718" s="65"/>
      <c r="EN718" s="65"/>
      <c r="EO718" s="65"/>
      <c r="EP718" s="65"/>
      <c r="EQ718" s="65"/>
      <c r="ER718" s="65"/>
      <c r="ES718" s="65"/>
      <c r="ET718" s="65"/>
      <c r="EU718" s="65"/>
      <c r="EV718" s="65"/>
      <c r="EW718" s="65"/>
      <c r="EX718" s="65"/>
      <c r="EY718" s="65"/>
      <c r="EZ718" s="65"/>
      <c r="FA718" s="65"/>
      <c r="FB718" s="65"/>
      <c r="FC718" s="65"/>
      <c r="FD718" s="65"/>
      <c r="FE718" s="65"/>
      <c r="FF718" s="65"/>
      <c r="FG718" s="65"/>
      <c r="FH718" s="65"/>
      <c r="FI718" s="65"/>
      <c r="FJ718" s="65"/>
      <c r="FK718" s="65"/>
      <c r="FL718" s="65"/>
      <c r="FM718" s="65"/>
      <c r="FN718" s="65"/>
      <c r="FO718" s="65"/>
      <c r="FP718" s="65"/>
      <c r="FQ718" s="65"/>
      <c r="FR718" s="65"/>
      <c r="FS718" s="65"/>
    </row>
    <row r="719">
      <c r="A719" t="s">
        <v>161</v>
      </c>
      <c r="B719" t="s">
        <v>126</v>
      </c>
      <c r="C719"/>
      <c r="D719"/>
      <c r="E719" t="s">
        <v>145</v>
      </c>
      <c r="F719" t="str">
        <f>$A719&amp;IF($C719&lt;&gt;"","|"&amp;$C719,"")&amp;IF($D719&lt;&gt;"","|"&amp;$D719,"")&amp;IF($E719&lt;&gt;"","|"&amp;$E719,"")</f>
      </c>
      <c r="G719" s="65" t="n">
        <v>6</v>
      </c>
      <c r="H719" s="65" t="str">
        <f>SUM($CJ719,$CW719)</f>
      </c>
      <c r="I719" s="62"/>
      <c r="J719" s="62"/>
      <c r="K719" s="62"/>
      <c r="L719" s="62"/>
      <c r="M719" s="62" t="n">
        <v>0.0434782608695652</v>
      </c>
      <c r="N719" s="62"/>
      <c r="O719" s="62"/>
      <c r="P719" s="62" t="n">
        <v>0.0869565217391304</v>
      </c>
      <c r="Q719" s="62"/>
      <c r="R719" s="62"/>
      <c r="S719" s="62"/>
      <c r="T719" s="62"/>
      <c r="U719" s="62" t="n">
        <v>0.0869565217391304</v>
      </c>
      <c r="V719" s="62" t="n">
        <v>0.739130434782609</v>
      </c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 t="n">
        <v>0.0434782608695652</v>
      </c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5" t="str">
        <f>ROUND(SUM($CP719,$CV719),0)</f>
      </c>
      <c r="CG719" s="65" t="str">
        <f>ROUND(MAX($CP719,$CV719),0)</f>
      </c>
      <c r="CH719"/>
      <c r="CI719" s="62"/>
      <c r="CJ719" s="65" t="str">
        <f>IF(SUM($CF719)=0,"",IF(SUM($CF719)=SUM($CG719),SUM($CF719),IF(UPPER($CH719)="MAX",$CG719,IF(UPPER($CH719)="CUSTOM",MIN(MAX(ROUND($CF719+$G719*($CI719),0),$CG719),$CF719),$CF719))))</f>
      </c>
      <c r="CK719" s="65" t="str">
        <f>ROUND(SUMIFS($CW719:$FS719,$CW$14:$FS$14,"*DSD*"),0)</f>
      </c>
      <c r="CL719" s="65" t="str">
        <f>MIN_DSD</f>
      </c>
      <c r="CM719" s="65" t="str">
        <f>COUNTIFS($CW$14:$FS$14,"*DSD*",$CW719:$FS719,"&gt;0")</f>
      </c>
      <c r="CN719" t="s">
        <v>54</v>
      </c>
      <c r="CO719" s="62"/>
      <c r="CP719" s="65" t="str">
        <f>IF(SUM($CK719)=0,"",IF(OR(SUM($CK719)=SUM($CL719),AND(SUM($CK719)=ROUND(SUM($G719)*(1-SUM($I719)),0),SUM($CQ719)=0)),SUM($CK719),IF(UPPER($CN719)="MAX",$CL719,IF(UPPER($CN719)="CUSTOM",MIN(MAX(ROUND($CK719+$G719*($CO719),0),$CL719),$CK719),$CK719))))</f>
      </c>
      <c r="CQ719" s="65" t="str">
        <f>ROUND(SUMIFS($CW719:$FS719,$CW$14:$FS$14,"*TA*"),0)</f>
      </c>
      <c r="CR719" s="65" t="str">
        <f>MIN_TA</f>
      </c>
      <c r="CS719" s="65" t="str">
        <f>COUNTIFS($CW$14:$FS$14,"*TA*",$CW719:$FS719,"&gt;0")</f>
      </c>
      <c r="CT719"/>
      <c r="CU719" s="62"/>
      <c r="CV719" s="65" t="str">
        <f>IF(SUM($CQ719)=0,"",IF(OR(SUM($CQ719)=SUM($CR719),AND(SUM($CQ719)=ROUND(SUM($G719)*(1-SUM($I719)),0),SUM($CK719)=0)),SUM($CQ719),IF(UPPER($CT719)="MAX",$CR719,IF(UPPER($CT719)="CUSTOM",MIN(MAX(ROUND($CQ719+$G719*($CU719),0),$CR719),$CQ719),$CQ719))))</f>
      </c>
      <c r="CW719" s="65"/>
      <c r="CX719" s="65"/>
      <c r="CY719" s="65"/>
      <c r="CZ719" s="65"/>
      <c r="DA719" s="65"/>
      <c r="DB719" s="65"/>
      <c r="DC719" s="65"/>
      <c r="DD719" s="65"/>
      <c r="DE719" s="65"/>
      <c r="DF719" s="65"/>
      <c r="DG719" s="65"/>
      <c r="DH719" s="65"/>
      <c r="DI719" s="65"/>
      <c r="DJ719" s="65"/>
      <c r="DK719" s="65"/>
      <c r="DL719" s="65"/>
      <c r="DM719" s="65"/>
      <c r="DN719" s="65"/>
      <c r="DO719" s="65"/>
      <c r="DP719" s="65"/>
      <c r="DQ719" s="65"/>
      <c r="DR719" s="65"/>
      <c r="DS719" s="65"/>
      <c r="DT719" s="65"/>
      <c r="DU719" s="65"/>
      <c r="DV719" s="65"/>
      <c r="DW719" s="65"/>
      <c r="DX719" s="65"/>
      <c r="DY719" s="65"/>
      <c r="DZ719" s="65"/>
      <c r="EA719" s="65"/>
      <c r="EB719" s="65"/>
      <c r="EC719" s="65"/>
      <c r="ED719" s="65"/>
      <c r="EE719" s="65"/>
      <c r="EF719" s="65"/>
      <c r="EG719" s="65"/>
      <c r="EH719" s="65"/>
      <c r="EI719" s="65"/>
      <c r="EJ719" s="65"/>
      <c r="EK719" s="65"/>
      <c r="EL719" s="65"/>
      <c r="EM719" s="65"/>
      <c r="EN719" s="65"/>
      <c r="EO719" s="65"/>
      <c r="EP719" s="65"/>
      <c r="EQ719" s="65"/>
      <c r="ER719" s="65"/>
      <c r="ES719" s="65"/>
      <c r="ET719" s="65"/>
      <c r="EU719" s="65"/>
      <c r="EV719" s="65"/>
      <c r="EW719" s="65"/>
      <c r="EX719" s="65"/>
      <c r="EY719" s="65"/>
      <c r="EZ719" s="65"/>
      <c r="FA719" s="65"/>
      <c r="FB719" s="65"/>
      <c r="FC719" s="65"/>
      <c r="FD719" s="65"/>
      <c r="FE719" s="65"/>
      <c r="FF719" s="65"/>
      <c r="FG719" s="65"/>
      <c r="FH719" s="65"/>
      <c r="FI719" s="65"/>
      <c r="FJ719" s="65"/>
      <c r="FK719" s="65"/>
      <c r="FL719" s="65"/>
      <c r="FM719" s="65"/>
      <c r="FN719" s="65"/>
      <c r="FO719" s="65"/>
      <c r="FP719" s="65"/>
      <c r="FQ719" s="65"/>
      <c r="FR719" s="65"/>
      <c r="FS719" s="65"/>
    </row>
    <row r="720">
      <c r="A720" t="s">
        <v>161</v>
      </c>
      <c r="B720" t="s">
        <v>127</v>
      </c>
      <c r="C720" t="s">
        <v>103</v>
      </c>
      <c r="D720" t="s">
        <v>99</v>
      </c>
      <c r="E720"/>
      <c r="F720" t="str">
        <f>$A720&amp;IF($C720&lt;&gt;"","|"&amp;$C720,"")&amp;IF($D720&lt;&gt;"","|"&amp;$D720,"")&amp;IF($E720&lt;&gt;"","|"&amp;$E720,"")</f>
      </c>
      <c r="G720" s="65" t="n">
        <v>27</v>
      </c>
      <c r="H720" s="65" t="str">
        <f>SUM($CJ720,$CW720)</f>
      </c>
      <c r="I720" s="62"/>
      <c r="J720" s="62"/>
      <c r="K720" s="62"/>
      <c r="L720" s="62"/>
      <c r="M720" s="62"/>
      <c r="N720" s="62"/>
      <c r="O720" s="62" t="n">
        <v>0.719535783365571</v>
      </c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 t="n">
        <v>0.100580270793037</v>
      </c>
      <c r="AD720" s="62"/>
      <c r="AE720" s="62"/>
      <c r="AF720" s="62"/>
      <c r="AG720" s="62"/>
      <c r="AH720" s="62"/>
      <c r="AI720" s="62"/>
      <c r="AJ720" s="62" t="n">
        <v>0.899419729206963</v>
      </c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5" t="str">
        <f>ROUND(SUM($CP720,$CV720),0)</f>
      </c>
      <c r="CG720" s="65" t="str">
        <f>ROUND(MAX($CP720,$CV720),0)</f>
      </c>
      <c r="CH720" t="s">
        <v>56</v>
      </c>
      <c r="CI720" s="62"/>
      <c r="CJ720" s="65" t="str">
        <f>IF(SUM($CF720)=0,"",IF(SUM($CF720)=SUM($CG720),SUM($CF720),IF(UPPER($CH720)="MAX",$CG720,IF(UPPER($CH720)="CUSTOM",MIN(MAX(ROUND($CF720+$G720*($CI720),0),$CG720),$CF720),$CF720))))</f>
      </c>
      <c r="CK720" s="65" t="str">
        <f>ROUND(SUMIFS($CW720:$FS720,$CW$14:$FS$14,"*DSD*"),0)</f>
      </c>
      <c r="CL720" s="65" t="str">
        <f>MIN_DSD</f>
      </c>
      <c r="CM720" s="65" t="str">
        <f>COUNTIFS($CW$14:$FS$14,"*DSD*",$CW720:$FS720,"&gt;0")</f>
      </c>
      <c r="CN720" t="s">
        <v>56</v>
      </c>
      <c r="CO720" s="62" t="n">
        <v>-0.719535783365571</v>
      </c>
      <c r="CP720" s="65" t="str">
        <f>IF(SUM($CK720)=0,"",IF(OR(SUM($CK720)=SUM($CL720),AND(SUM($CK720)=ROUND(SUM($G720)*(1-SUM($I720)),0),SUM($CQ720)=0)),SUM($CK720),IF(UPPER($CN720)="MAX",$CL720,IF(UPPER($CN720)="CUSTOM",MIN(MAX(ROUND($CK720+$G720*($CO720),0),$CL720),$CK720),$CK720))))</f>
      </c>
      <c r="CQ720" s="65" t="str">
        <f>ROUND(SUMIFS($CW720:$FS720,$CW$14:$FS$14,"*TA*"),0)</f>
      </c>
      <c r="CR720" s="65" t="str">
        <f>MIN_TA</f>
      </c>
      <c r="CS720" s="65" t="str">
        <f>COUNTIFS($CW$14:$FS$14,"*TA*",$CW720:$FS720,"&gt;0")</f>
      </c>
      <c r="CT720"/>
      <c r="CU720" s="62"/>
      <c r="CV720" s="65" t="str">
        <f>IF(SUM($CQ720)=0,"",IF(OR(SUM($CQ720)=SUM($CR720),AND(SUM($CQ720)=ROUND(SUM($G720)*(1-SUM($I720)),0),SUM($CK720)=0)),SUM($CQ720),IF(UPPER($CT720)="MAX",$CR720,IF(UPPER($CT720)="CUSTOM",MIN(MAX(ROUND($CQ720+$G720*($CU720),0),$CR720),$CQ720),$CQ720))))</f>
      </c>
      <c r="CW720" s="65"/>
      <c r="CX720" s="65"/>
      <c r="CY720" s="65"/>
      <c r="CZ720" s="65"/>
      <c r="DA720" s="65"/>
      <c r="DB720" s="65"/>
      <c r="DC720" s="65"/>
      <c r="DD720" s="65"/>
      <c r="DE720" s="65"/>
      <c r="DF720" s="65"/>
      <c r="DG720" s="65"/>
      <c r="DH720" s="65"/>
      <c r="DI720" s="65"/>
      <c r="DJ720" s="65"/>
      <c r="DK720" s="65"/>
      <c r="DL720" s="65"/>
      <c r="DM720" s="65"/>
      <c r="DN720" s="65"/>
      <c r="DO720" s="65"/>
      <c r="DP720" s="65"/>
      <c r="DQ720" s="65"/>
      <c r="DR720" s="65"/>
      <c r="DS720" s="65"/>
      <c r="DT720" s="65"/>
      <c r="DU720" s="65"/>
      <c r="DV720" s="65"/>
      <c r="DW720" s="65"/>
      <c r="DX720" s="65"/>
      <c r="DY720" s="65"/>
      <c r="DZ720" s="65"/>
      <c r="EA720" s="65"/>
      <c r="EB720" s="65"/>
      <c r="EC720" s="65"/>
      <c r="ED720" s="65"/>
      <c r="EE720" s="65"/>
      <c r="EF720" s="65"/>
      <c r="EG720" s="65"/>
      <c r="EH720" s="65"/>
      <c r="EI720" s="65"/>
      <c r="EJ720" s="65"/>
      <c r="EK720" s="65"/>
      <c r="EL720" s="65"/>
      <c r="EM720" s="65"/>
      <c r="EN720" s="65"/>
      <c r="EO720" s="65"/>
      <c r="EP720" s="65"/>
      <c r="EQ720" s="65"/>
      <c r="ER720" s="65"/>
      <c r="ES720" s="65"/>
      <c r="ET720" s="65"/>
      <c r="EU720" s="65"/>
      <c r="EV720" s="65"/>
      <c r="EW720" s="65"/>
      <c r="EX720" s="65"/>
      <c r="EY720" s="65"/>
      <c r="EZ720" s="65"/>
      <c r="FA720" s="65"/>
      <c r="FB720" s="65"/>
      <c r="FC720" s="65"/>
      <c r="FD720" s="65"/>
      <c r="FE720" s="65"/>
      <c r="FF720" s="65"/>
      <c r="FG720" s="65"/>
      <c r="FH720" s="65"/>
      <c r="FI720" s="65"/>
      <c r="FJ720" s="65"/>
      <c r="FK720" s="65"/>
      <c r="FL720" s="65"/>
      <c r="FM720" s="65"/>
      <c r="FN720" s="65"/>
      <c r="FO720" s="65"/>
      <c r="FP720" s="65"/>
      <c r="FQ720" s="65"/>
      <c r="FR720" s="65"/>
      <c r="FS720" s="65"/>
    </row>
    <row r="721">
      <c r="A721" t="s">
        <v>161</v>
      </c>
      <c r="B721" t="s">
        <v>127</v>
      </c>
      <c r="C721" t="s">
        <v>103</v>
      </c>
      <c r="D721" t="s">
        <v>100</v>
      </c>
      <c r="E721"/>
      <c r="F721" t="str">
        <f>$A721&amp;IF($C721&lt;&gt;"","|"&amp;$C721,"")&amp;IF($D721&lt;&gt;"","|"&amp;$D721,"")&amp;IF($E721&lt;&gt;"","|"&amp;$E721,"")</f>
      </c>
      <c r="G721" s="65" t="n">
        <v>27</v>
      </c>
      <c r="H721" s="65" t="str">
        <f>SUM($CJ721,$CW721)</f>
      </c>
      <c r="I721" s="62"/>
      <c r="J721" s="62"/>
      <c r="K721" s="62"/>
      <c r="L721" s="62"/>
      <c r="M721" s="62"/>
      <c r="N721" s="62"/>
      <c r="O721" s="62" t="n">
        <v>0.720321931589537</v>
      </c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 t="n">
        <v>0.100603621730382</v>
      </c>
      <c r="AD721" s="62"/>
      <c r="AE721" s="62"/>
      <c r="AF721" s="62"/>
      <c r="AG721" s="62"/>
      <c r="AH721" s="62"/>
      <c r="AI721" s="62"/>
      <c r="AJ721" s="62" t="n">
        <v>0.899396378269618</v>
      </c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5" t="str">
        <f>ROUND(SUM($CP721,$CV721),0)</f>
      </c>
      <c r="CG721" s="65" t="str">
        <f>ROUND(MAX($CP721,$CV721),0)</f>
      </c>
      <c r="CH721" t="s">
        <v>56</v>
      </c>
      <c r="CI721" s="62"/>
      <c r="CJ721" s="65" t="str">
        <f>IF(SUM($CF721)=0,"",IF(SUM($CF721)=SUM($CG721),SUM($CF721),IF(UPPER($CH721)="MAX",$CG721,IF(UPPER($CH721)="CUSTOM",MIN(MAX(ROUND($CF721+$G721*($CI721),0),$CG721),$CF721),$CF721))))</f>
      </c>
      <c r="CK721" s="65" t="str">
        <f>ROUND(SUMIFS($CW721:$FS721,$CW$14:$FS$14,"*DSD*"),0)</f>
      </c>
      <c r="CL721" s="65" t="str">
        <f>MIN_DSD</f>
      </c>
      <c r="CM721" s="65" t="str">
        <f>COUNTIFS($CW$14:$FS$14,"*DSD*",$CW721:$FS721,"&gt;0")</f>
      </c>
      <c r="CN721" t="s">
        <v>55</v>
      </c>
      <c r="CO721" s="62" t="n">
        <v>-0.720321931589537</v>
      </c>
      <c r="CP721" s="65" t="str">
        <f>IF(SUM($CK721)=0,"",IF(OR(SUM($CK721)=SUM($CL721),AND(SUM($CK721)=ROUND(SUM($G721)*(1-SUM($I721)),0),SUM($CQ721)=0)),SUM($CK721),IF(UPPER($CN721)="MAX",$CL721,IF(UPPER($CN721)="CUSTOM",MIN(MAX(ROUND($CK721+$G721*($CO721),0),$CL721),$CK721),$CK721))))</f>
      </c>
      <c r="CQ721" s="65" t="str">
        <f>ROUND(SUMIFS($CW721:$FS721,$CW$14:$FS$14,"*TA*"),0)</f>
      </c>
      <c r="CR721" s="65" t="str">
        <f>MIN_TA</f>
      </c>
      <c r="CS721" s="65" t="str">
        <f>COUNTIFS($CW$14:$FS$14,"*TA*",$CW721:$FS721,"&gt;0")</f>
      </c>
      <c r="CT721"/>
      <c r="CU721" s="62"/>
      <c r="CV721" s="65" t="str">
        <f>IF(SUM($CQ721)=0,"",IF(OR(SUM($CQ721)=SUM($CR721),AND(SUM($CQ721)=ROUND(SUM($G721)*(1-SUM($I721)),0),SUM($CK721)=0)),SUM($CQ721),IF(UPPER($CT721)="MAX",$CR721,IF(UPPER($CT721)="CUSTOM",MIN(MAX(ROUND($CQ721+$G721*($CU721),0),$CR721),$CQ721),$CQ721))))</f>
      </c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/>
      <c r="DO721" s="65"/>
      <c r="DP721" s="65"/>
      <c r="DQ721" s="65"/>
      <c r="DR721" s="65"/>
      <c r="DS721" s="65"/>
      <c r="DT721" s="65"/>
      <c r="DU721" s="65"/>
      <c r="DV721" s="65"/>
      <c r="DW721" s="65"/>
      <c r="DX721" s="65"/>
      <c r="DY721" s="65"/>
      <c r="DZ721" s="65"/>
      <c r="EA721" s="65"/>
      <c r="EB721" s="65"/>
      <c r="EC721" s="65"/>
      <c r="ED721" s="65"/>
      <c r="EE721" s="65"/>
      <c r="EF721" s="65"/>
      <c r="EG721" s="65"/>
      <c r="EH721" s="65"/>
      <c r="EI721" s="65"/>
      <c r="EJ721" s="65"/>
      <c r="EK721" s="65"/>
      <c r="EL721" s="65"/>
      <c r="EM721" s="65"/>
      <c r="EN721" s="65"/>
      <c r="EO721" s="65"/>
      <c r="EP721" s="65"/>
      <c r="EQ721" s="65"/>
      <c r="ER721" s="65"/>
      <c r="ES721" s="65"/>
      <c r="ET721" s="65"/>
      <c r="EU721" s="65"/>
      <c r="EV721" s="65"/>
      <c r="EW721" s="65"/>
      <c r="EX721" s="65"/>
      <c r="EY721" s="65"/>
      <c r="EZ721" s="65"/>
      <c r="FA721" s="65"/>
      <c r="FB721" s="65"/>
      <c r="FC721" s="65"/>
      <c r="FD721" s="65"/>
      <c r="FE721" s="65"/>
      <c r="FF721" s="65"/>
      <c r="FG721" s="65"/>
      <c r="FH721" s="65"/>
      <c r="FI721" s="65"/>
      <c r="FJ721" s="65"/>
      <c r="FK721" s="65"/>
      <c r="FL721" s="65"/>
      <c r="FM721" s="65"/>
      <c r="FN721" s="65"/>
      <c r="FO721" s="65"/>
      <c r="FP721" s="65"/>
      <c r="FQ721" s="65"/>
      <c r="FR721" s="65"/>
      <c r="FS721" s="65"/>
    </row>
    <row r="722">
      <c r="A722" t="s">
        <v>161</v>
      </c>
      <c r="B722" t="s">
        <v>128</v>
      </c>
      <c r="C722"/>
      <c r="D722"/>
      <c r="E722" t="s">
        <v>96</v>
      </c>
      <c r="F722" t="str">
        <f>$A722&amp;IF($C722&lt;&gt;"","|"&amp;$C722,"")&amp;IF($D722&lt;&gt;"","|"&amp;$D722,"")&amp;IF($E722&lt;&gt;"","|"&amp;$E722,"")</f>
      </c>
      <c r="G722" s="65" t="n">
        <v>64</v>
      </c>
      <c r="H722" s="65" t="str">
        <f>SUM($CJ722,$CW722)</f>
      </c>
      <c r="I722" s="62"/>
      <c r="J722" s="62"/>
      <c r="K722" s="62"/>
      <c r="L722" s="62"/>
      <c r="M722" s="62" t="n">
        <v>0.354575163398693</v>
      </c>
      <c r="N722" s="62"/>
      <c r="O722" s="62"/>
      <c r="P722" s="62" t="n">
        <v>0.354575163398693</v>
      </c>
      <c r="Q722" s="62"/>
      <c r="R722" s="62" t="n">
        <v>0.261437908496732</v>
      </c>
      <c r="S722" s="62"/>
      <c r="T722" s="62"/>
      <c r="U722" s="62" t="n">
        <v>0.0294117647058824</v>
      </c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 t="n">
        <v>0.354575163398693</v>
      </c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5" t="str">
        <f>ROUND(SUM($CP722,$CV722),0)</f>
      </c>
      <c r="CG722" s="65" t="str">
        <f>ROUND(MAX($CP722,$CV722),0)</f>
      </c>
      <c r="CH722"/>
      <c r="CI722" s="62"/>
      <c r="CJ722" s="65" t="str">
        <f>IF(SUM($CF722)=0,"",IF(SUM($CF722)=SUM($CG722),SUM($CF722),IF(UPPER($CH722)="MAX",$CG722,IF(UPPER($CH722)="CUSTOM",MIN(MAX(ROUND($CF722+$G722*($CI722),0),$CG722),$CF722),$CF722))))</f>
      </c>
      <c r="CK722" s="65" t="str">
        <f>ROUND(SUMIFS($CW722:$FS722,$CW$14:$FS$14,"*DSD*"),0)</f>
      </c>
      <c r="CL722" s="65" t="str">
        <f>MIN_DSD</f>
      </c>
      <c r="CM722" s="65" t="str">
        <f>COUNTIFS($CW$14:$FS$14,"*DSD*",$CW722:$FS722,"&gt;0")</f>
      </c>
      <c r="CN722" t="s">
        <v>56</v>
      </c>
      <c r="CO722" s="62" t="n">
        <v>-0.354575163398693</v>
      </c>
      <c r="CP722" s="65" t="str">
        <f>IF(SUM($CK722)=0,"",IF(OR(SUM($CK722)=SUM($CL722),AND(SUM($CK722)=ROUND(SUM($G722)*(1-SUM($I722)),0),SUM($CQ722)=0)),SUM($CK722),IF(UPPER($CN722)="MAX",$CL722,IF(UPPER($CN722)="CUSTOM",MIN(MAX(ROUND($CK722+$G722*($CO722),0),$CL722),$CK722),$CK722))))</f>
      </c>
      <c r="CQ722" s="65" t="str">
        <f>ROUND(SUMIFS($CW722:$FS722,$CW$14:$FS$14,"*TA*"),0)</f>
      </c>
      <c r="CR722" s="65" t="str">
        <f>MIN_TA</f>
      </c>
      <c r="CS722" s="65" t="str">
        <f>COUNTIFS($CW$14:$FS$14,"*TA*",$CW722:$FS722,"&gt;0")</f>
      </c>
      <c r="CT722"/>
      <c r="CU722" s="62"/>
      <c r="CV722" s="65" t="str">
        <f>IF(SUM($CQ722)=0,"",IF(OR(SUM($CQ722)=SUM($CR722),AND(SUM($CQ722)=ROUND(SUM($G722)*(1-SUM($I722)),0),SUM($CK722)=0)),SUM($CQ722),IF(UPPER($CT722)="MAX",$CR722,IF(UPPER($CT722)="CUSTOM",MIN(MAX(ROUND($CQ722+$G722*($CU722),0),$CR722),$CQ722),$CQ722))))</f>
      </c>
      <c r="CW722" s="65"/>
      <c r="CX722" s="65"/>
      <c r="CY722" s="65"/>
      <c r="CZ722" s="65"/>
      <c r="DA722" s="65"/>
      <c r="DB722" s="65"/>
      <c r="DC722" s="65"/>
      <c r="DD722" s="65"/>
      <c r="DE722" s="65"/>
      <c r="DF722" s="65"/>
      <c r="DG722" s="65"/>
      <c r="DH722" s="65"/>
      <c r="DI722" s="65"/>
      <c r="DJ722" s="65"/>
      <c r="DK722" s="65"/>
      <c r="DL722" s="65"/>
      <c r="DM722" s="65"/>
      <c r="DN722" s="65"/>
      <c r="DO722" s="65"/>
      <c r="DP722" s="65"/>
      <c r="DQ722" s="65"/>
      <c r="DR722" s="65"/>
      <c r="DS722" s="65"/>
      <c r="DT722" s="65"/>
      <c r="DU722" s="65"/>
      <c r="DV722" s="65"/>
      <c r="DW722" s="65"/>
      <c r="DX722" s="65"/>
      <c r="DY722" s="65"/>
      <c r="DZ722" s="65"/>
      <c r="EA722" s="65"/>
      <c r="EB722" s="65"/>
      <c r="EC722" s="65"/>
      <c r="ED722" s="65"/>
      <c r="EE722" s="65"/>
      <c r="EF722" s="65"/>
      <c r="EG722" s="65"/>
      <c r="EH722" s="65"/>
      <c r="EI722" s="65"/>
      <c r="EJ722" s="65"/>
      <c r="EK722" s="65"/>
      <c r="EL722" s="65"/>
      <c r="EM722" s="65"/>
      <c r="EN722" s="65"/>
      <c r="EO722" s="65"/>
      <c r="EP722" s="65"/>
      <c r="EQ722" s="65"/>
      <c r="ER722" s="65"/>
      <c r="ES722" s="65"/>
      <c r="ET722" s="65"/>
      <c r="EU722" s="65"/>
      <c r="EV722" s="65"/>
      <c r="EW722" s="65"/>
      <c r="EX722" s="65"/>
      <c r="EY722" s="65"/>
      <c r="EZ722" s="65"/>
      <c r="FA722" s="65"/>
      <c r="FB722" s="65"/>
      <c r="FC722" s="65"/>
      <c r="FD722" s="65"/>
      <c r="FE722" s="65"/>
      <c r="FF722" s="65"/>
      <c r="FG722" s="65"/>
      <c r="FH722" s="65"/>
      <c r="FI722" s="65"/>
      <c r="FJ722" s="65"/>
      <c r="FK722" s="65"/>
      <c r="FL722" s="65"/>
      <c r="FM722" s="65"/>
      <c r="FN722" s="65"/>
      <c r="FO722" s="65"/>
      <c r="FP722" s="65"/>
      <c r="FQ722" s="65"/>
      <c r="FR722" s="65"/>
      <c r="FS722" s="65"/>
    </row>
    <row r="723">
      <c r="A723" t="s">
        <v>161</v>
      </c>
      <c r="B723" t="s">
        <v>128</v>
      </c>
      <c r="C723"/>
      <c r="D723"/>
      <c r="E723" t="s">
        <v>121</v>
      </c>
      <c r="F723" t="str">
        <f>$A723&amp;IF($C723&lt;&gt;"","|"&amp;$C723,"")&amp;IF($D723&lt;&gt;"","|"&amp;$D723,"")&amp;IF($E723&lt;&gt;"","|"&amp;$E723,"")</f>
      </c>
      <c r="G723" s="65" t="n">
        <v>70</v>
      </c>
      <c r="H723" s="65" t="str">
        <f>SUM($CJ723,$CW723)</f>
      </c>
      <c r="I723" s="62"/>
      <c r="J723" s="62"/>
      <c r="K723" s="62"/>
      <c r="L723" s="62"/>
      <c r="M723" s="62" t="n">
        <v>0.117647058823529</v>
      </c>
      <c r="N723" s="62"/>
      <c r="O723" s="62"/>
      <c r="P723" s="62" t="n">
        <v>0.117647058823529</v>
      </c>
      <c r="Q723" s="62"/>
      <c r="R723" s="62"/>
      <c r="S723" s="62"/>
      <c r="T723" s="62"/>
      <c r="U723" s="62" t="n">
        <v>0.0748663101604278</v>
      </c>
      <c r="V723" s="62" t="n">
        <v>0.689839572192513</v>
      </c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 t="n">
        <v>0.117647058823529</v>
      </c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5" t="str">
        <f>ROUND(SUM($CP723,$CV723),0)</f>
      </c>
      <c r="CG723" s="65" t="str">
        <f>ROUND(MAX($CP723,$CV723),0)</f>
      </c>
      <c r="CH723"/>
      <c r="CI723" s="62"/>
      <c r="CJ723" s="65" t="str">
        <f>IF(SUM($CF723)=0,"",IF(SUM($CF723)=SUM($CG723),SUM($CF723),IF(UPPER($CH723)="MAX",$CG723,IF(UPPER($CH723)="CUSTOM",MIN(MAX(ROUND($CF723+$G723*($CI723),0),$CG723),$CF723),$CF723))))</f>
      </c>
      <c r="CK723" s="65" t="str">
        <f>ROUND(SUMIFS($CW723:$FS723,$CW$14:$FS$14,"*DSD*"),0)</f>
      </c>
      <c r="CL723" s="65" t="str">
        <f>MIN_DSD</f>
      </c>
      <c r="CM723" s="65" t="str">
        <f>COUNTIFS($CW$14:$FS$14,"*DSD*",$CW723:$FS723,"&gt;0")</f>
      </c>
      <c r="CN723" t="s">
        <v>56</v>
      </c>
      <c r="CO723" s="62" t="n">
        <v>-0.117647058823529</v>
      </c>
      <c r="CP723" s="65" t="str">
        <f>IF(SUM($CK723)=0,"",IF(OR(SUM($CK723)=SUM($CL723),AND(SUM($CK723)=ROUND(SUM($G723)*(1-SUM($I723)),0),SUM($CQ723)=0)),SUM($CK723),IF(UPPER($CN723)="MAX",$CL723,IF(UPPER($CN723)="CUSTOM",MIN(MAX(ROUND($CK723+$G723*($CO723),0),$CL723),$CK723),$CK723))))</f>
      </c>
      <c r="CQ723" s="65" t="str">
        <f>ROUND(SUMIFS($CW723:$FS723,$CW$14:$FS$14,"*TA*"),0)</f>
      </c>
      <c r="CR723" s="65" t="str">
        <f>MIN_TA</f>
      </c>
      <c r="CS723" s="65" t="str">
        <f>COUNTIFS($CW$14:$FS$14,"*TA*",$CW723:$FS723,"&gt;0")</f>
      </c>
      <c r="CT723"/>
      <c r="CU723" s="62"/>
      <c r="CV723" s="65" t="str">
        <f>IF(SUM($CQ723)=0,"",IF(OR(SUM($CQ723)=SUM($CR723),AND(SUM($CQ723)=ROUND(SUM($G723)*(1-SUM($I723)),0),SUM($CK723)=0)),SUM($CQ723),IF(UPPER($CT723)="MAX",$CR723,IF(UPPER($CT723)="CUSTOM",MIN(MAX(ROUND($CQ723+$G723*($CU723),0),$CR723),$CQ723),$CQ723))))</f>
      </c>
      <c r="CW723" s="65"/>
      <c r="CX723" s="65"/>
      <c r="CY723" s="65"/>
      <c r="CZ723" s="65"/>
      <c r="DA723" s="65"/>
      <c r="DB723" s="65"/>
      <c r="DC723" s="65"/>
      <c r="DD723" s="65"/>
      <c r="DE723" s="65"/>
      <c r="DF723" s="65"/>
      <c r="DG723" s="65"/>
      <c r="DH723" s="65"/>
      <c r="DI723" s="65"/>
      <c r="DJ723" s="65"/>
      <c r="DK723" s="65"/>
      <c r="DL723" s="65"/>
      <c r="DM723" s="65"/>
      <c r="DN723" s="65"/>
      <c r="DO723" s="65"/>
      <c r="DP723" s="65"/>
      <c r="DQ723" s="65"/>
      <c r="DR723" s="65"/>
      <c r="DS723" s="65"/>
      <c r="DT723" s="65"/>
      <c r="DU723" s="65"/>
      <c r="DV723" s="65"/>
      <c r="DW723" s="65"/>
      <c r="DX723" s="65"/>
      <c r="DY723" s="65"/>
      <c r="DZ723" s="65"/>
      <c r="EA723" s="65"/>
      <c r="EB723" s="65"/>
      <c r="EC723" s="65"/>
      <c r="ED723" s="65"/>
      <c r="EE723" s="65"/>
      <c r="EF723" s="65"/>
      <c r="EG723" s="65"/>
      <c r="EH723" s="65"/>
      <c r="EI723" s="65"/>
      <c r="EJ723" s="65"/>
      <c r="EK723" s="65"/>
      <c r="EL723" s="65"/>
      <c r="EM723" s="65"/>
      <c r="EN723" s="65"/>
      <c r="EO723" s="65"/>
      <c r="EP723" s="65"/>
      <c r="EQ723" s="65"/>
      <c r="ER723" s="65"/>
      <c r="ES723" s="65"/>
      <c r="ET723" s="65"/>
      <c r="EU723" s="65"/>
      <c r="EV723" s="65"/>
      <c r="EW723" s="65"/>
      <c r="EX723" s="65"/>
      <c r="EY723" s="65"/>
      <c r="EZ723" s="65"/>
      <c r="FA723" s="65"/>
      <c r="FB723" s="65"/>
      <c r="FC723" s="65"/>
      <c r="FD723" s="65"/>
      <c r="FE723" s="65"/>
      <c r="FF723" s="65"/>
      <c r="FG723" s="65"/>
      <c r="FH723" s="65"/>
      <c r="FI723" s="65"/>
      <c r="FJ723" s="65"/>
      <c r="FK723" s="65"/>
      <c r="FL723" s="65"/>
      <c r="FM723" s="65"/>
      <c r="FN723" s="65"/>
      <c r="FO723" s="65"/>
      <c r="FP723" s="65"/>
      <c r="FQ723" s="65"/>
      <c r="FR723" s="65"/>
      <c r="FS723" s="65"/>
    </row>
    <row r="724">
      <c r="A724" t="s">
        <v>161</v>
      </c>
      <c r="B724" t="s">
        <v>128</v>
      </c>
      <c r="C724"/>
      <c r="D724"/>
      <c r="E724" t="s">
        <v>135</v>
      </c>
      <c r="F724" t="str">
        <f>$A724&amp;IF($C724&lt;&gt;"","|"&amp;$C724,"")&amp;IF($D724&lt;&gt;"","|"&amp;$D724,"")&amp;IF($E724&lt;&gt;"","|"&amp;$E724,"")</f>
      </c>
      <c r="G724" s="65" t="n">
        <v>79</v>
      </c>
      <c r="H724" s="65" t="str">
        <f>SUM($CJ724,$CW724)</f>
      </c>
      <c r="I724" s="62"/>
      <c r="J724" s="62"/>
      <c r="K724" s="62"/>
      <c r="L724" s="62"/>
      <c r="M724" s="62"/>
      <c r="N724" s="62"/>
      <c r="O724" s="62" t="n">
        <v>0.802395209580838</v>
      </c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 t="n">
        <v>1</v>
      </c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5" t="str">
        <f>ROUND(SUM($CP724,$CV724),0)</f>
      </c>
      <c r="CG724" s="65" t="str">
        <f>ROUND(MAX($CP724,$CV724),0)</f>
      </c>
      <c r="CH724"/>
      <c r="CI724" s="62"/>
      <c r="CJ724" s="65" t="str">
        <f>IF(SUM($CF724)=0,"",IF(SUM($CF724)=SUM($CG724),SUM($CF724),IF(UPPER($CH724)="MAX",$CG724,IF(UPPER($CH724)="CUSTOM",MIN(MAX(ROUND($CF724+$G724*($CI724),0),$CG724),$CF724),$CF724))))</f>
      </c>
      <c r="CK724" s="65" t="str">
        <f>ROUND(SUMIFS($CW724:$FS724,$CW$14:$FS$14,"*DSD*"),0)</f>
      </c>
      <c r="CL724" s="65" t="str">
        <f>MIN_DSD</f>
      </c>
      <c r="CM724" s="65" t="str">
        <f>COUNTIFS($CW$14:$FS$14,"*DSD*",$CW724:$FS724,"&gt;0")</f>
      </c>
      <c r="CN724" t="s">
        <v>56</v>
      </c>
      <c r="CO724" s="62" t="n">
        <v>-0.802395209580838</v>
      </c>
      <c r="CP724" s="65" t="str">
        <f>IF(SUM($CK724)=0,"",IF(OR(SUM($CK724)=SUM($CL724),AND(SUM($CK724)=ROUND(SUM($G724)*(1-SUM($I724)),0),SUM($CQ724)=0)),SUM($CK724),IF(UPPER($CN724)="MAX",$CL724,IF(UPPER($CN724)="CUSTOM",MIN(MAX(ROUND($CK724+$G724*($CO724),0),$CL724),$CK724),$CK724))))</f>
      </c>
      <c r="CQ724" s="65" t="str">
        <f>ROUND(SUMIFS($CW724:$FS724,$CW$14:$FS$14,"*TA*"),0)</f>
      </c>
      <c r="CR724" s="65" t="str">
        <f>MIN_TA</f>
      </c>
      <c r="CS724" s="65" t="str">
        <f>COUNTIFS($CW$14:$FS$14,"*TA*",$CW724:$FS724,"&gt;0")</f>
      </c>
      <c r="CT724"/>
      <c r="CU724" s="62"/>
      <c r="CV724" s="65" t="str">
        <f>IF(SUM($CQ724)=0,"",IF(OR(SUM($CQ724)=SUM($CR724),AND(SUM($CQ724)=ROUND(SUM($G724)*(1-SUM($I724)),0),SUM($CK724)=0)),SUM($CQ724),IF(UPPER($CT724)="MAX",$CR724,IF(UPPER($CT724)="CUSTOM",MIN(MAX(ROUND($CQ724+$G724*($CU724),0),$CR724),$CQ724),$CQ724))))</f>
      </c>
      <c r="CW724" s="65"/>
      <c r="CX724" s="65"/>
      <c r="CY724" s="65"/>
      <c r="CZ724" s="65"/>
      <c r="DA724" s="65"/>
      <c r="DB724" s="65"/>
      <c r="DC724" s="65"/>
      <c r="DD724" s="65"/>
      <c r="DE724" s="65"/>
      <c r="DF724" s="65"/>
      <c r="DG724" s="65"/>
      <c r="DH724" s="65"/>
      <c r="DI724" s="65"/>
      <c r="DJ724" s="65"/>
      <c r="DK724" s="65"/>
      <c r="DL724" s="65"/>
      <c r="DM724" s="65"/>
      <c r="DN724" s="65"/>
      <c r="DO724" s="65"/>
      <c r="DP724" s="65"/>
      <c r="DQ724" s="65"/>
      <c r="DR724" s="65"/>
      <c r="DS724" s="65"/>
      <c r="DT724" s="65"/>
      <c r="DU724" s="65"/>
      <c r="DV724" s="65"/>
      <c r="DW724" s="65"/>
      <c r="DX724" s="65"/>
      <c r="DY724" s="65"/>
      <c r="DZ724" s="65"/>
      <c r="EA724" s="65"/>
      <c r="EB724" s="65"/>
      <c r="EC724" s="65"/>
      <c r="ED724" s="65"/>
      <c r="EE724" s="65"/>
      <c r="EF724" s="65"/>
      <c r="EG724" s="65"/>
      <c r="EH724" s="65"/>
      <c r="EI724" s="65"/>
      <c r="EJ724" s="65"/>
      <c r="EK724" s="65"/>
      <c r="EL724" s="65"/>
      <c r="EM724" s="65"/>
      <c r="EN724" s="65"/>
      <c r="EO724" s="65"/>
      <c r="EP724" s="65"/>
      <c r="EQ724" s="65"/>
      <c r="ER724" s="65"/>
      <c r="ES724" s="65"/>
      <c r="ET724" s="65"/>
      <c r="EU724" s="65"/>
      <c r="EV724" s="65"/>
      <c r="EW724" s="65"/>
      <c r="EX724" s="65"/>
      <c r="EY724" s="65"/>
      <c r="EZ724" s="65"/>
      <c r="FA724" s="65"/>
      <c r="FB724" s="65"/>
      <c r="FC724" s="65"/>
      <c r="FD724" s="65"/>
      <c r="FE724" s="65"/>
      <c r="FF724" s="65"/>
      <c r="FG724" s="65"/>
      <c r="FH724" s="65"/>
      <c r="FI724" s="65"/>
      <c r="FJ724" s="65"/>
      <c r="FK724" s="65"/>
      <c r="FL724" s="65"/>
      <c r="FM724" s="65"/>
      <c r="FN724" s="65"/>
      <c r="FO724" s="65"/>
      <c r="FP724" s="65"/>
      <c r="FQ724" s="65"/>
      <c r="FR724" s="65"/>
      <c r="FS724" s="65"/>
    </row>
    <row r="725">
      <c r="A725" t="s">
        <v>161</v>
      </c>
      <c r="B725" t="s">
        <v>128</v>
      </c>
      <c r="C725"/>
      <c r="D725"/>
      <c r="E725" t="s">
        <v>145</v>
      </c>
      <c r="F725" t="str">
        <f>$A725&amp;IF($C725&lt;&gt;"","|"&amp;$C725,"")&amp;IF($D725&lt;&gt;"","|"&amp;$D725,"")&amp;IF($E725&lt;&gt;"","|"&amp;$E725,"")</f>
      </c>
      <c r="G725" s="65" t="n">
        <v>6</v>
      </c>
      <c r="H725" s="65" t="str">
        <f>SUM($CJ725,$CW725)</f>
      </c>
      <c r="I725" s="62"/>
      <c r="J725" s="62"/>
      <c r="K725" s="62"/>
      <c r="L725" s="62"/>
      <c r="M725" s="62" t="n">
        <v>0.125</v>
      </c>
      <c r="N725" s="62"/>
      <c r="O725" s="62"/>
      <c r="P725" s="62" t="n">
        <v>0.125</v>
      </c>
      <c r="Q725" s="62"/>
      <c r="R725" s="62"/>
      <c r="S725" s="62"/>
      <c r="T725" s="62"/>
      <c r="U725" s="62" t="n">
        <v>0.0833333333333333</v>
      </c>
      <c r="V725" s="62" t="n">
        <v>0.666666666666667</v>
      </c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 t="n">
        <v>0.125</v>
      </c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5" t="str">
        <f>ROUND(SUM($CP725,$CV725),0)</f>
      </c>
      <c r="CG725" s="65" t="str">
        <f>ROUND(MAX($CP725,$CV725),0)</f>
      </c>
      <c r="CH725"/>
      <c r="CI725" s="62"/>
      <c r="CJ725" s="65" t="str">
        <f>IF(SUM($CF725)=0,"",IF(SUM($CF725)=SUM($CG725),SUM($CF725),IF(UPPER($CH725)="MAX",$CG725,IF(UPPER($CH725)="CUSTOM",MIN(MAX(ROUND($CF725+$G725*($CI725),0),$CG725),$CF725),$CF725))))</f>
      </c>
      <c r="CK725" s="65" t="str">
        <f>ROUND(SUMIFS($CW725:$FS725,$CW$14:$FS$14,"*DSD*"),0)</f>
      </c>
      <c r="CL725" s="65" t="str">
        <f>MIN_DSD</f>
      </c>
      <c r="CM725" s="65" t="str">
        <f>COUNTIFS($CW$14:$FS$14,"*DSD*",$CW725:$FS725,"&gt;0")</f>
      </c>
      <c r="CN725" t="s">
        <v>56</v>
      </c>
      <c r="CO725" s="62" t="n">
        <v>-0.125</v>
      </c>
      <c r="CP725" s="65" t="str">
        <f>IF(SUM($CK725)=0,"",IF(OR(SUM($CK725)=SUM($CL725),AND(SUM($CK725)=ROUND(SUM($G725)*(1-SUM($I725)),0),SUM($CQ725)=0)),SUM($CK725),IF(UPPER($CN725)="MAX",$CL725,IF(UPPER($CN725)="CUSTOM",MIN(MAX(ROUND($CK725+$G725*($CO725),0),$CL725),$CK725),$CK725))))</f>
      </c>
      <c r="CQ725" s="65" t="str">
        <f>ROUND(SUMIFS($CW725:$FS725,$CW$14:$FS$14,"*TA*"),0)</f>
      </c>
      <c r="CR725" s="65" t="str">
        <f>MIN_TA</f>
      </c>
      <c r="CS725" s="65" t="str">
        <f>COUNTIFS($CW$14:$FS$14,"*TA*",$CW725:$FS725,"&gt;0")</f>
      </c>
      <c r="CT725"/>
      <c r="CU725" s="62"/>
      <c r="CV725" s="65" t="str">
        <f>IF(SUM($CQ725)=0,"",IF(OR(SUM($CQ725)=SUM($CR725),AND(SUM($CQ725)=ROUND(SUM($G725)*(1-SUM($I725)),0),SUM($CK725)=0)),SUM($CQ725),IF(UPPER($CT725)="MAX",$CR725,IF(UPPER($CT725)="CUSTOM",MIN(MAX(ROUND($CQ725+$G725*($CU725),0),$CR725),$CQ725),$CQ725))))</f>
      </c>
      <c r="CW725" s="65"/>
      <c r="CX725" s="65"/>
      <c r="CY725" s="65"/>
      <c r="CZ725" s="65"/>
      <c r="DA725" s="65"/>
      <c r="DB725" s="65"/>
      <c r="DC725" s="65"/>
      <c r="DD725" s="65"/>
      <c r="DE725" s="65"/>
      <c r="DF725" s="65"/>
      <c r="DG725" s="65"/>
      <c r="DH725" s="65"/>
      <c r="DI725" s="65"/>
      <c r="DJ725" s="65"/>
      <c r="DK725" s="65"/>
      <c r="DL725" s="65"/>
      <c r="DM725" s="65"/>
      <c r="DN725" s="65"/>
      <c r="DO725" s="65"/>
      <c r="DP725" s="65"/>
      <c r="DQ725" s="65"/>
      <c r="DR725" s="65"/>
      <c r="DS725" s="65"/>
      <c r="DT725" s="65"/>
      <c r="DU725" s="65"/>
      <c r="DV725" s="65"/>
      <c r="DW725" s="65"/>
      <c r="DX725" s="65"/>
      <c r="DY725" s="65"/>
      <c r="DZ725" s="65"/>
      <c r="EA725" s="65"/>
      <c r="EB725" s="65"/>
      <c r="EC725" s="65"/>
      <c r="ED725" s="65"/>
      <c r="EE725" s="65"/>
      <c r="EF725" s="65"/>
      <c r="EG725" s="65"/>
      <c r="EH725" s="65"/>
      <c r="EI725" s="65"/>
      <c r="EJ725" s="65"/>
      <c r="EK725" s="65"/>
      <c r="EL725" s="65"/>
      <c r="EM725" s="65"/>
      <c r="EN725" s="65"/>
      <c r="EO725" s="65"/>
      <c r="EP725" s="65"/>
      <c r="EQ725" s="65"/>
      <c r="ER725" s="65"/>
      <c r="ES725" s="65"/>
      <c r="ET725" s="65"/>
      <c r="EU725" s="65"/>
      <c r="EV725" s="65"/>
      <c r="EW725" s="65"/>
      <c r="EX725" s="65"/>
      <c r="EY725" s="65"/>
      <c r="EZ725" s="65"/>
      <c r="FA725" s="65"/>
      <c r="FB725" s="65"/>
      <c r="FC725" s="65"/>
      <c r="FD725" s="65"/>
      <c r="FE725" s="65"/>
      <c r="FF725" s="65"/>
      <c r="FG725" s="65"/>
      <c r="FH725" s="65"/>
      <c r="FI725" s="65"/>
      <c r="FJ725" s="65"/>
      <c r="FK725" s="65"/>
      <c r="FL725" s="65"/>
      <c r="FM725" s="65"/>
      <c r="FN725" s="65"/>
      <c r="FO725" s="65"/>
      <c r="FP725" s="65"/>
      <c r="FQ725" s="65"/>
      <c r="FR725" s="65"/>
      <c r="FS725" s="65"/>
    </row>
    <row r="726">
      <c r="A726" t="s">
        <v>161</v>
      </c>
      <c r="B726" t="s">
        <v>129</v>
      </c>
      <c r="C726" t="s">
        <v>103</v>
      </c>
      <c r="D726" t="s">
        <v>99</v>
      </c>
      <c r="E726"/>
      <c r="F726" t="str">
        <f>$A726&amp;IF($C726&lt;&gt;"","|"&amp;$C726,"")&amp;IF($D726&lt;&gt;"","|"&amp;$D726,"")&amp;IF($E726&lt;&gt;"","|"&amp;$E726,"")</f>
      </c>
      <c r="G726" s="65" t="n">
        <v>26</v>
      </c>
      <c r="H726" s="65" t="str">
        <f>SUM($CJ726,$CW726)</f>
      </c>
      <c r="I726" s="62"/>
      <c r="J726" s="62"/>
      <c r="K726" s="62"/>
      <c r="L726" s="62"/>
      <c r="M726" s="62"/>
      <c r="N726" s="62"/>
      <c r="O726" s="62" t="n">
        <v>0.720408163265306</v>
      </c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 t="n">
        <v>0.1</v>
      </c>
      <c r="AD726" s="62"/>
      <c r="AE726" s="62"/>
      <c r="AF726" s="62"/>
      <c r="AG726" s="62"/>
      <c r="AH726" s="62"/>
      <c r="AI726" s="62"/>
      <c r="AJ726" s="62" t="n">
        <v>0.9</v>
      </c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5" t="str">
        <f>ROUND(SUM($CP726,$CV726),0)</f>
      </c>
      <c r="CG726" s="65" t="str">
        <f>ROUND(MAX($CP726,$CV726),0)</f>
      </c>
      <c r="CH726" t="s">
        <v>56</v>
      </c>
      <c r="CI726" s="62"/>
      <c r="CJ726" s="65" t="str">
        <f>IF(SUM($CF726)=0,"",IF(SUM($CF726)=SUM($CG726),SUM($CF726),IF(UPPER($CH726)="MAX",$CG726,IF(UPPER($CH726)="CUSTOM",MIN(MAX(ROUND($CF726+$G726*($CI726),0),$CG726),$CF726),$CF726))))</f>
      </c>
      <c r="CK726" s="65" t="str">
        <f>ROUND(SUMIFS($CW726:$FS726,$CW$14:$FS$14,"*DSD*"),0)</f>
      </c>
      <c r="CL726" s="65" t="str">
        <f>MIN_DSD</f>
      </c>
      <c r="CM726" s="65" t="str">
        <f>COUNTIFS($CW$14:$FS$14,"*DSD*",$CW726:$FS726,"&gt;0")</f>
      </c>
      <c r="CN726" t="s">
        <v>56</v>
      </c>
      <c r="CO726" s="62" t="n">
        <v>-0.720408163265306</v>
      </c>
      <c r="CP726" s="65" t="str">
        <f>IF(SUM($CK726)=0,"",IF(OR(SUM($CK726)=SUM($CL726),AND(SUM($CK726)=ROUND(SUM($G726)*(1-SUM($I726)),0),SUM($CQ726)=0)),SUM($CK726),IF(UPPER($CN726)="MAX",$CL726,IF(UPPER($CN726)="CUSTOM",MIN(MAX(ROUND($CK726+$G726*($CO726),0),$CL726),$CK726),$CK726))))</f>
      </c>
      <c r="CQ726" s="65" t="str">
        <f>ROUND(SUMIFS($CW726:$FS726,$CW$14:$FS$14,"*TA*"),0)</f>
      </c>
      <c r="CR726" s="65" t="str">
        <f>MIN_TA</f>
      </c>
      <c r="CS726" s="65" t="str">
        <f>COUNTIFS($CW$14:$FS$14,"*TA*",$CW726:$FS726,"&gt;0")</f>
      </c>
      <c r="CT726"/>
      <c r="CU726" s="62"/>
      <c r="CV726" s="65" t="str">
        <f>IF(SUM($CQ726)=0,"",IF(OR(SUM($CQ726)=SUM($CR726),AND(SUM($CQ726)=ROUND(SUM($G726)*(1-SUM($I726)),0),SUM($CK726)=0)),SUM($CQ726),IF(UPPER($CT726)="MAX",$CR726,IF(UPPER($CT726)="CUSTOM",MIN(MAX(ROUND($CQ726+$G726*($CU726),0),$CR726),$CQ726),$CQ726))))</f>
      </c>
      <c r="CW726" s="65"/>
      <c r="CX726" s="65"/>
      <c r="CY726" s="65"/>
      <c r="CZ726" s="65"/>
      <c r="DA726" s="65"/>
      <c r="DB726" s="65"/>
      <c r="DC726" s="65"/>
      <c r="DD726" s="65"/>
      <c r="DE726" s="65"/>
      <c r="DF726" s="65"/>
      <c r="DG726" s="65"/>
      <c r="DH726" s="65"/>
      <c r="DI726" s="65"/>
      <c r="DJ726" s="65"/>
      <c r="DK726" s="65"/>
      <c r="DL726" s="65"/>
      <c r="DM726" s="65"/>
      <c r="DN726" s="65"/>
      <c r="DO726" s="65"/>
      <c r="DP726" s="65"/>
      <c r="DQ726" s="65"/>
      <c r="DR726" s="65"/>
      <c r="DS726" s="65"/>
      <c r="DT726" s="65"/>
      <c r="DU726" s="65"/>
      <c r="DV726" s="65"/>
      <c r="DW726" s="65"/>
      <c r="DX726" s="65"/>
      <c r="DY726" s="65"/>
      <c r="DZ726" s="65"/>
      <c r="EA726" s="65"/>
      <c r="EB726" s="65"/>
      <c r="EC726" s="65"/>
      <c r="ED726" s="65"/>
      <c r="EE726" s="65"/>
      <c r="EF726" s="65"/>
      <c r="EG726" s="65"/>
      <c r="EH726" s="65"/>
      <c r="EI726" s="65"/>
      <c r="EJ726" s="65"/>
      <c r="EK726" s="65"/>
      <c r="EL726" s="65"/>
      <c r="EM726" s="65"/>
      <c r="EN726" s="65"/>
      <c r="EO726" s="65"/>
      <c r="EP726" s="65"/>
      <c r="EQ726" s="65"/>
      <c r="ER726" s="65"/>
      <c r="ES726" s="65"/>
      <c r="ET726" s="65"/>
      <c r="EU726" s="65"/>
      <c r="EV726" s="65"/>
      <c r="EW726" s="65"/>
      <c r="EX726" s="65"/>
      <c r="EY726" s="65"/>
      <c r="EZ726" s="65"/>
      <c r="FA726" s="65"/>
      <c r="FB726" s="65"/>
      <c r="FC726" s="65"/>
      <c r="FD726" s="65"/>
      <c r="FE726" s="65"/>
      <c r="FF726" s="65"/>
      <c r="FG726" s="65"/>
      <c r="FH726" s="65"/>
      <c r="FI726" s="65"/>
      <c r="FJ726" s="65"/>
      <c r="FK726" s="65"/>
      <c r="FL726" s="65"/>
      <c r="FM726" s="65"/>
      <c r="FN726" s="65"/>
      <c r="FO726" s="65"/>
      <c r="FP726" s="65"/>
      <c r="FQ726" s="65"/>
      <c r="FR726" s="65"/>
      <c r="FS726" s="65"/>
    </row>
    <row r="727">
      <c r="A727" t="s">
        <v>161</v>
      </c>
      <c r="B727" t="s">
        <v>129</v>
      </c>
      <c r="C727" t="s">
        <v>103</v>
      </c>
      <c r="D727" t="s">
        <v>100</v>
      </c>
      <c r="E727"/>
      <c r="F727" t="str">
        <f>$A727&amp;IF($C727&lt;&gt;"","|"&amp;$C727,"")&amp;IF($D727&lt;&gt;"","|"&amp;$D727,"")&amp;IF($E727&lt;&gt;"","|"&amp;$E727,"")</f>
      </c>
      <c r="G727" s="65" t="n">
        <v>26</v>
      </c>
      <c r="H727" s="65" t="str">
        <f>SUM($CJ727,$CW727)</f>
      </c>
      <c r="I727" s="62"/>
      <c r="J727" s="62"/>
      <c r="K727" s="62"/>
      <c r="L727" s="62"/>
      <c r="M727" s="62" t="n">
        <v>0.00211864406779661</v>
      </c>
      <c r="N727" s="62"/>
      <c r="O727" s="62" t="n">
        <v>0.718220338983051</v>
      </c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 t="n">
        <v>0.0995762711864407</v>
      </c>
      <c r="AD727" s="62"/>
      <c r="AE727" s="62"/>
      <c r="AF727" s="62"/>
      <c r="AG727" s="62"/>
      <c r="AH727" s="62"/>
      <c r="AI727" s="62"/>
      <c r="AJ727" s="62" t="n">
        <v>0.898305084745763</v>
      </c>
      <c r="AK727" s="62" t="n">
        <v>0.00211864406779661</v>
      </c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5" t="str">
        <f>ROUND(SUM($CP727,$CV727),0)</f>
      </c>
      <c r="CG727" s="65" t="str">
        <f>ROUND(MAX($CP727,$CV727),0)</f>
      </c>
      <c r="CH727" t="s">
        <v>56</v>
      </c>
      <c r="CI727" s="62"/>
      <c r="CJ727" s="65" t="str">
        <f>IF(SUM($CF727)=0,"",IF(SUM($CF727)=SUM($CG727),SUM($CF727),IF(UPPER($CH727)="MAX",$CG727,IF(UPPER($CH727)="CUSTOM",MIN(MAX(ROUND($CF727+$G727*($CI727),0),$CG727),$CF727),$CF727))))</f>
      </c>
      <c r="CK727" s="65" t="str">
        <f>ROUND(SUMIFS($CW727:$FS727,$CW$14:$FS$14,"*DSD*"),0)</f>
      </c>
      <c r="CL727" s="65" t="str">
        <f>MIN_DSD</f>
      </c>
      <c r="CM727" s="65" t="str">
        <f>COUNTIFS($CW$14:$FS$14,"*DSD*",$CW727:$FS727,"&gt;0")</f>
      </c>
      <c r="CN727" t="s">
        <v>56</v>
      </c>
      <c r="CO727" s="62" t="n">
        <v>-0.720338983050847</v>
      </c>
      <c r="CP727" s="65" t="str">
        <f>IF(SUM($CK727)=0,"",IF(OR(SUM($CK727)=SUM($CL727),AND(SUM($CK727)=ROUND(SUM($G727)*(1-SUM($I727)),0),SUM($CQ727)=0)),SUM($CK727),IF(UPPER($CN727)="MAX",$CL727,IF(UPPER($CN727)="CUSTOM",MIN(MAX(ROUND($CK727+$G727*($CO727),0),$CL727),$CK727),$CK727))))</f>
      </c>
      <c r="CQ727" s="65" t="str">
        <f>ROUND(SUMIFS($CW727:$FS727,$CW$14:$FS$14,"*TA*"),0)</f>
      </c>
      <c r="CR727" s="65" t="str">
        <f>MIN_TA</f>
      </c>
      <c r="CS727" s="65" t="str">
        <f>COUNTIFS($CW$14:$FS$14,"*TA*",$CW727:$FS727,"&gt;0")</f>
      </c>
      <c r="CT727"/>
      <c r="CU727" s="62"/>
      <c r="CV727" s="65" t="str">
        <f>IF(SUM($CQ727)=0,"",IF(OR(SUM($CQ727)=SUM($CR727),AND(SUM($CQ727)=ROUND(SUM($G727)*(1-SUM($I727)),0),SUM($CK727)=0)),SUM($CQ727),IF(UPPER($CT727)="MAX",$CR727,IF(UPPER($CT727)="CUSTOM",MIN(MAX(ROUND($CQ727+$G727*($CU727),0),$CR727),$CQ727),$CQ727))))</f>
      </c>
      <c r="CW727" s="65"/>
      <c r="CX727" s="65"/>
      <c r="CY727" s="65"/>
      <c r="CZ727" s="65"/>
      <c r="DA727" s="65"/>
      <c r="DB727" s="65"/>
      <c r="DC727" s="65"/>
      <c r="DD727" s="65"/>
      <c r="DE727" s="65"/>
      <c r="DF727" s="65"/>
      <c r="DG727" s="65"/>
      <c r="DH727" s="65"/>
      <c r="DI727" s="65"/>
      <c r="DJ727" s="65"/>
      <c r="DK727" s="65"/>
      <c r="DL727" s="65"/>
      <c r="DM727" s="65"/>
      <c r="DN727" s="65"/>
      <c r="DO727" s="65"/>
      <c r="DP727" s="65"/>
      <c r="DQ727" s="65"/>
      <c r="DR727" s="65"/>
      <c r="DS727" s="65"/>
      <c r="DT727" s="65"/>
      <c r="DU727" s="65"/>
      <c r="DV727" s="65"/>
      <c r="DW727" s="65"/>
      <c r="DX727" s="65"/>
      <c r="DY727" s="65"/>
      <c r="DZ727" s="65"/>
      <c r="EA727" s="65"/>
      <c r="EB727" s="65"/>
      <c r="EC727" s="65"/>
      <c r="ED727" s="65"/>
      <c r="EE727" s="65"/>
      <c r="EF727" s="65"/>
      <c r="EG727" s="65"/>
      <c r="EH727" s="65"/>
      <c r="EI727" s="65"/>
      <c r="EJ727" s="65"/>
      <c r="EK727" s="65"/>
      <c r="EL727" s="65"/>
      <c r="EM727" s="65"/>
      <c r="EN727" s="65"/>
      <c r="EO727" s="65"/>
      <c r="EP727" s="65"/>
      <c r="EQ727" s="65"/>
      <c r="ER727" s="65"/>
      <c r="ES727" s="65"/>
      <c r="ET727" s="65"/>
      <c r="EU727" s="65"/>
      <c r="EV727" s="65"/>
      <c r="EW727" s="65"/>
      <c r="EX727" s="65"/>
      <c r="EY727" s="65"/>
      <c r="EZ727" s="65"/>
      <c r="FA727" s="65"/>
      <c r="FB727" s="65"/>
      <c r="FC727" s="65"/>
      <c r="FD727" s="65"/>
      <c r="FE727" s="65"/>
      <c r="FF727" s="65"/>
      <c r="FG727" s="65"/>
      <c r="FH727" s="65"/>
      <c r="FI727" s="65"/>
      <c r="FJ727" s="65"/>
      <c r="FK727" s="65"/>
      <c r="FL727" s="65"/>
      <c r="FM727" s="65"/>
      <c r="FN727" s="65"/>
      <c r="FO727" s="65"/>
      <c r="FP727" s="65"/>
      <c r="FQ727" s="65"/>
      <c r="FR727" s="65"/>
      <c r="FS727" s="65"/>
    </row>
    <row r="728">
      <c r="A728" t="s">
        <v>161</v>
      </c>
      <c r="B728" t="s">
        <v>130</v>
      </c>
      <c r="C728" t="s">
        <v>114</v>
      </c>
      <c r="D728" t="s">
        <v>99</v>
      </c>
      <c r="E728"/>
      <c r="F728" t="str">
        <f>$A728&amp;IF($C728&lt;&gt;"","|"&amp;$C728,"")&amp;IF($D728&lt;&gt;"","|"&amp;$D728,"")&amp;IF($E728&lt;&gt;"","|"&amp;$E728,"")</f>
      </c>
      <c r="G728" s="65" t="n">
        <v>7</v>
      </c>
      <c r="H728" s="65" t="str">
        <f>SUM($CJ728,$CW728)</f>
      </c>
      <c r="I728" s="62"/>
      <c r="J728" s="62"/>
      <c r="K728" s="62"/>
      <c r="L728" s="62"/>
      <c r="M728" s="62"/>
      <c r="N728" s="62"/>
      <c r="O728" s="62" t="n">
        <v>0.319444444444444</v>
      </c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 t="n">
        <v>0.200231481481481</v>
      </c>
      <c r="AD728" s="62"/>
      <c r="AE728" s="62"/>
      <c r="AF728" s="62"/>
      <c r="AG728" s="62"/>
      <c r="AH728" s="62"/>
      <c r="AI728" s="62"/>
      <c r="AJ728" s="62" t="n">
        <v>0.480324074074074</v>
      </c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5" t="str">
        <f>ROUND(SUM($CP728,$CV728),0)</f>
      </c>
      <c r="CG728" s="65" t="str">
        <f>ROUND(MAX($CP728,$CV728),0)</f>
      </c>
      <c r="CH728" t="s">
        <v>54</v>
      </c>
      <c r="CI728" s="62"/>
      <c r="CJ728" s="65" t="str">
        <f>IF(SUM($CF728)=0,"",IF(SUM($CF728)=SUM($CG728),SUM($CF728),IF(UPPER($CH728)="MAX",$CG728,IF(UPPER($CH728)="CUSTOM",MIN(MAX(ROUND($CF728+$G728*($CI728),0),$CG728),$CF728),$CF728))))</f>
      </c>
      <c r="CK728" s="65" t="str">
        <f>ROUND(SUMIFS($CW728:$FS728,$CW$14:$FS$14,"*DSD*"),0)</f>
      </c>
      <c r="CL728" s="65" t="str">
        <f>MIN_DSD</f>
      </c>
      <c r="CM728" s="65" t="str">
        <f>COUNTIFS($CW$14:$FS$14,"*DSD*",$CW728:$FS728,"&gt;0")</f>
      </c>
      <c r="CN728" t="s">
        <v>54</v>
      </c>
      <c r="CO728" s="62"/>
      <c r="CP728" s="65" t="str">
        <f>IF(SUM($CK728)=0,"",IF(OR(SUM($CK728)=SUM($CL728),AND(SUM($CK728)=ROUND(SUM($G728)*(1-SUM($I728)),0),SUM($CQ728)=0)),SUM($CK728),IF(UPPER($CN728)="MAX",$CL728,IF(UPPER($CN728)="CUSTOM",MIN(MAX(ROUND($CK728+$G728*($CO728),0),$CL728),$CK728),$CK728))))</f>
      </c>
      <c r="CQ728" s="65" t="str">
        <f>ROUND(SUMIFS($CW728:$FS728,$CW$14:$FS$14,"*TA*"),0)</f>
      </c>
      <c r="CR728" s="65" t="str">
        <f>MIN_TA</f>
      </c>
      <c r="CS728" s="65" t="str">
        <f>COUNTIFS($CW$14:$FS$14,"*TA*",$CW728:$FS728,"&gt;0")</f>
      </c>
      <c r="CT728"/>
      <c r="CU728" s="62"/>
      <c r="CV728" s="65" t="str">
        <f>IF(SUM($CQ728)=0,"",IF(OR(SUM($CQ728)=SUM($CR728),AND(SUM($CQ728)=ROUND(SUM($G728)*(1-SUM($I728)),0),SUM($CK728)=0)),SUM($CQ728),IF(UPPER($CT728)="MAX",$CR728,IF(UPPER($CT728)="CUSTOM",MIN(MAX(ROUND($CQ728+$G728*($CU728),0),$CR728),$CQ728),$CQ728))))</f>
      </c>
      <c r="CW728" s="65"/>
      <c r="CX728" s="65"/>
      <c r="CY728" s="65"/>
      <c r="CZ728" s="65"/>
      <c r="DA728" s="65"/>
      <c r="DB728" s="65"/>
      <c r="DC728" s="65"/>
      <c r="DD728" s="65"/>
      <c r="DE728" s="65"/>
      <c r="DF728" s="65"/>
      <c r="DG728" s="65"/>
      <c r="DH728" s="65"/>
      <c r="DI728" s="65"/>
      <c r="DJ728" s="65"/>
      <c r="DK728" s="65"/>
      <c r="DL728" s="65"/>
      <c r="DM728" s="65"/>
      <c r="DN728" s="65"/>
      <c r="DO728" s="65"/>
      <c r="DP728" s="65"/>
      <c r="DQ728" s="65"/>
      <c r="DR728" s="65"/>
      <c r="DS728" s="65"/>
      <c r="DT728" s="65"/>
      <c r="DU728" s="65"/>
      <c r="DV728" s="65"/>
      <c r="DW728" s="65"/>
      <c r="DX728" s="65"/>
      <c r="DY728" s="65"/>
      <c r="DZ728" s="65"/>
      <c r="EA728" s="65"/>
      <c r="EB728" s="65"/>
      <c r="EC728" s="65"/>
      <c r="ED728" s="65"/>
      <c r="EE728" s="65"/>
      <c r="EF728" s="65"/>
      <c r="EG728" s="65"/>
      <c r="EH728" s="65"/>
      <c r="EI728" s="65"/>
      <c r="EJ728" s="65"/>
      <c r="EK728" s="65"/>
      <c r="EL728" s="65"/>
      <c r="EM728" s="65"/>
      <c r="EN728" s="65"/>
      <c r="EO728" s="65"/>
      <c r="EP728" s="65"/>
      <c r="EQ728" s="65"/>
      <c r="ER728" s="65"/>
      <c r="ES728" s="65"/>
      <c r="ET728" s="65"/>
      <c r="EU728" s="65"/>
      <c r="EV728" s="65"/>
      <c r="EW728" s="65"/>
      <c r="EX728" s="65"/>
      <c r="EY728" s="65"/>
      <c r="EZ728" s="65"/>
      <c r="FA728" s="65"/>
      <c r="FB728" s="65"/>
      <c r="FC728" s="65"/>
      <c r="FD728" s="65"/>
      <c r="FE728" s="65"/>
      <c r="FF728" s="65"/>
      <c r="FG728" s="65"/>
      <c r="FH728" s="65"/>
      <c r="FI728" s="65"/>
      <c r="FJ728" s="65"/>
      <c r="FK728" s="65"/>
      <c r="FL728" s="65"/>
      <c r="FM728" s="65"/>
      <c r="FN728" s="65"/>
      <c r="FO728" s="65"/>
      <c r="FP728" s="65"/>
      <c r="FQ728" s="65"/>
      <c r="FR728" s="65"/>
      <c r="FS728" s="65"/>
    </row>
    <row r="729">
      <c r="A729" t="s">
        <v>161</v>
      </c>
      <c r="B729" t="s">
        <v>130</v>
      </c>
      <c r="C729" t="s">
        <v>114</v>
      </c>
      <c r="D729" t="s">
        <v>100</v>
      </c>
      <c r="E729"/>
      <c r="F729" t="str">
        <f>$A729&amp;IF($C729&lt;&gt;"","|"&amp;$C729,"")&amp;IF($D729&lt;&gt;"","|"&amp;$D729,"")&amp;IF($E729&lt;&gt;"","|"&amp;$E729,"")</f>
      </c>
      <c r="G729" s="65" t="n">
        <v>10</v>
      </c>
      <c r="H729" s="65" t="str">
        <f>SUM($CJ729,$CW729)</f>
      </c>
      <c r="I729" s="62"/>
      <c r="J729" s="62"/>
      <c r="K729" s="62"/>
      <c r="L729" s="62"/>
      <c r="M729" s="62"/>
      <c r="N729" s="62"/>
      <c r="O729" s="62" t="n">
        <v>0.320610687022901</v>
      </c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 t="n">
        <v>0.199745547073791</v>
      </c>
      <c r="AD729" s="62"/>
      <c r="AE729" s="62"/>
      <c r="AF729" s="62"/>
      <c r="AG729" s="62"/>
      <c r="AH729" s="62"/>
      <c r="AI729" s="62"/>
      <c r="AJ729" s="62" t="n">
        <v>0.479643765903308</v>
      </c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5" t="str">
        <f>ROUND(SUM($CP729,$CV729),0)</f>
      </c>
      <c r="CG729" s="65" t="str">
        <f>ROUND(MAX($CP729,$CV729),0)</f>
      </c>
      <c r="CH729" t="s">
        <v>56</v>
      </c>
      <c r="CI729" s="62"/>
      <c r="CJ729" s="65" t="str">
        <f>IF(SUM($CF729)=0,"",IF(SUM($CF729)=SUM($CG729),SUM($CF729),IF(UPPER($CH729)="MAX",$CG729,IF(UPPER($CH729)="CUSTOM",MIN(MAX(ROUND($CF729+$G729*($CI729),0),$CG729),$CF729),$CF729))))</f>
      </c>
      <c r="CK729" s="65" t="str">
        <f>ROUND(SUMIFS($CW729:$FS729,$CW$14:$FS$14,"*DSD*"),0)</f>
      </c>
      <c r="CL729" s="65" t="str">
        <f>MIN_DSD</f>
      </c>
      <c r="CM729" s="65" t="str">
        <f>COUNTIFS($CW$14:$FS$14,"*DSD*",$CW729:$FS729,"&gt;0")</f>
      </c>
      <c r="CN729" t="s">
        <v>54</v>
      </c>
      <c r="CO729" s="62"/>
      <c r="CP729" s="65" t="str">
        <f>IF(SUM($CK729)=0,"",IF(OR(SUM($CK729)=SUM($CL729),AND(SUM($CK729)=ROUND(SUM($G729)*(1-SUM($I729)),0),SUM($CQ729)=0)),SUM($CK729),IF(UPPER($CN729)="MAX",$CL729,IF(UPPER($CN729)="CUSTOM",MIN(MAX(ROUND($CK729+$G729*($CO729),0),$CL729),$CK729),$CK729))))</f>
      </c>
      <c r="CQ729" s="65" t="str">
        <f>ROUND(SUMIFS($CW729:$FS729,$CW$14:$FS$14,"*TA*"),0)</f>
      </c>
      <c r="CR729" s="65" t="str">
        <f>MIN_TA</f>
      </c>
      <c r="CS729" s="65" t="str">
        <f>COUNTIFS($CW$14:$FS$14,"*TA*",$CW729:$FS729,"&gt;0")</f>
      </c>
      <c r="CT729"/>
      <c r="CU729" s="62"/>
      <c r="CV729" s="65" t="str">
        <f>IF(SUM($CQ729)=0,"",IF(OR(SUM($CQ729)=SUM($CR729),AND(SUM($CQ729)=ROUND(SUM($G729)*(1-SUM($I729)),0),SUM($CK729)=0)),SUM($CQ729),IF(UPPER($CT729)="MAX",$CR729,IF(UPPER($CT729)="CUSTOM",MIN(MAX(ROUND($CQ729+$G729*($CU729),0),$CR729),$CQ729),$CQ729))))</f>
      </c>
      <c r="CW729" s="65"/>
      <c r="CX729" s="65"/>
      <c r="CY729" s="65"/>
      <c r="CZ729" s="65"/>
      <c r="DA729" s="65"/>
      <c r="DB729" s="65"/>
      <c r="DC729" s="65"/>
      <c r="DD729" s="65"/>
      <c r="DE729" s="65"/>
      <c r="DF729" s="65"/>
      <c r="DG729" s="65"/>
      <c r="DH729" s="65"/>
      <c r="DI729" s="65"/>
      <c r="DJ729" s="65"/>
      <c r="DK729" s="65"/>
      <c r="DL729" s="65"/>
      <c r="DM729" s="65"/>
      <c r="DN729" s="65"/>
      <c r="DO729" s="65"/>
      <c r="DP729" s="65"/>
      <c r="DQ729" s="65"/>
      <c r="DR729" s="65"/>
      <c r="DS729" s="65"/>
      <c r="DT729" s="65"/>
      <c r="DU729" s="65"/>
      <c r="DV729" s="65"/>
      <c r="DW729" s="65"/>
      <c r="DX729" s="65"/>
      <c r="DY729" s="65"/>
      <c r="DZ729" s="65"/>
      <c r="EA729" s="65"/>
      <c r="EB729" s="65"/>
      <c r="EC729" s="65"/>
      <c r="ED729" s="65"/>
      <c r="EE729" s="65"/>
      <c r="EF729" s="65"/>
      <c r="EG729" s="65"/>
      <c r="EH729" s="65"/>
      <c r="EI729" s="65"/>
      <c r="EJ729" s="65"/>
      <c r="EK729" s="65"/>
      <c r="EL729" s="65"/>
      <c r="EM729" s="65"/>
      <c r="EN729" s="65"/>
      <c r="EO729" s="65"/>
      <c r="EP729" s="65"/>
      <c r="EQ729" s="65"/>
      <c r="ER729" s="65"/>
      <c r="ES729" s="65"/>
      <c r="ET729" s="65"/>
      <c r="EU729" s="65"/>
      <c r="EV729" s="65"/>
      <c r="EW729" s="65"/>
      <c r="EX729" s="65"/>
      <c r="EY729" s="65"/>
      <c r="EZ729" s="65"/>
      <c r="FA729" s="65"/>
      <c r="FB729" s="65"/>
      <c r="FC729" s="65"/>
      <c r="FD729" s="65"/>
      <c r="FE729" s="65"/>
      <c r="FF729" s="65"/>
      <c r="FG729" s="65"/>
      <c r="FH729" s="65"/>
      <c r="FI729" s="65"/>
      <c r="FJ729" s="65"/>
      <c r="FK729" s="65"/>
      <c r="FL729" s="65"/>
      <c r="FM729" s="65"/>
      <c r="FN729" s="65"/>
      <c r="FO729" s="65"/>
      <c r="FP729" s="65"/>
      <c r="FQ729" s="65"/>
      <c r="FR729" s="65"/>
      <c r="FS729" s="65"/>
    </row>
    <row r="730">
      <c r="A730" t="s">
        <v>162</v>
      </c>
      <c r="B730" t="s">
        <v>97</v>
      </c>
      <c r="C730" t="s">
        <v>98</v>
      </c>
      <c r="D730" t="s">
        <v>99</v>
      </c>
      <c r="E730"/>
      <c r="F730" t="str">
        <f>$A730&amp;IF($C730&lt;&gt;"","|"&amp;$C730,"")&amp;IF($D730&lt;&gt;"","|"&amp;$D730,"")&amp;IF($E730&lt;&gt;"","|"&amp;$E730,"")</f>
      </c>
      <c r="G730" s="65" t="n">
        <v>4</v>
      </c>
      <c r="H730" s="65" t="str">
        <f>SUM($CJ730,$CW730)</f>
      </c>
      <c r="I730" s="62"/>
      <c r="J730" s="62"/>
      <c r="K730" s="62"/>
      <c r="L730" s="62"/>
      <c r="M730" s="62"/>
      <c r="N730" s="62"/>
      <c r="O730" s="62"/>
      <c r="P730" s="62"/>
      <c r="Q730" s="62" t="n">
        <v>0.428571428571429</v>
      </c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 t="n">
        <v>0.571428571428571</v>
      </c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5" t="str">
        <f>ROUND(SUM($CP730,$CV730),0)</f>
      </c>
      <c r="CG730" s="65" t="str">
        <f>ROUND(MAX($CP730,$CV730),0)</f>
      </c>
      <c r="CH730"/>
      <c r="CI730" s="62"/>
      <c r="CJ730" s="65" t="str">
        <f>IF(SUM($CF730)=0,"",IF(SUM($CF730)=SUM($CG730),SUM($CF730),IF(UPPER($CH730)="MAX",$CG730,IF(UPPER($CH730)="CUSTOM",MIN(MAX(ROUND($CF730+$G730*($CI730),0),$CG730),$CF730),$CF730))))</f>
      </c>
      <c r="CK730" s="65" t="str">
        <f>ROUND(SUMIFS($CW730:$FS730,$CW$14:$FS$14,"*DSD*"),0)</f>
      </c>
      <c r="CL730" s="65" t="str">
        <f>MIN_DSD</f>
      </c>
      <c r="CM730" s="65" t="str">
        <f>COUNTIFS($CW$14:$FS$14,"*DSD*",$CW730:$FS730,"&gt;0")</f>
      </c>
      <c r="CN730" t="s">
        <v>54</v>
      </c>
      <c r="CO730" s="62"/>
      <c r="CP730" s="65" t="str">
        <f>IF(SUM($CK730)=0,"",IF(OR(SUM($CK730)=SUM($CL730),AND(SUM($CK730)=ROUND(SUM($G730)*(1-SUM($I730)),0),SUM($CQ730)=0)),SUM($CK730),IF(UPPER($CN730)="MAX",$CL730,IF(UPPER($CN730)="CUSTOM",MIN(MAX(ROUND($CK730+$G730*($CO730),0),$CL730),$CK730),$CK730))))</f>
      </c>
      <c r="CQ730" s="65" t="str">
        <f>ROUND(SUMIFS($CW730:$FS730,$CW$14:$FS$14,"*TA*"),0)</f>
      </c>
      <c r="CR730" s="65" t="str">
        <f>MIN_TA</f>
      </c>
      <c r="CS730" s="65" t="str">
        <f>COUNTIFS($CW$14:$FS$14,"*TA*",$CW730:$FS730,"&gt;0")</f>
      </c>
      <c r="CT730"/>
      <c r="CU730" s="62"/>
      <c r="CV730" s="65" t="str">
        <f>IF(SUM($CQ730)=0,"",IF(OR(SUM($CQ730)=SUM($CR730),AND(SUM($CQ730)=ROUND(SUM($G730)*(1-SUM($I730)),0),SUM($CK730)=0)),SUM($CQ730),IF(UPPER($CT730)="MAX",$CR730,IF(UPPER($CT730)="CUSTOM",MIN(MAX(ROUND($CQ730+$G730*($CU730),0),$CR730),$CQ730),$CQ730))))</f>
      </c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  <c r="DR730" s="65"/>
      <c r="DS730" s="65"/>
      <c r="DT730" s="65"/>
      <c r="DU730" s="65"/>
      <c r="DV730" s="65"/>
      <c r="DW730" s="65"/>
      <c r="DX730" s="65"/>
      <c r="DY730" s="65"/>
      <c r="DZ730" s="65"/>
      <c r="EA730" s="65"/>
      <c r="EB730" s="65"/>
      <c r="EC730" s="65"/>
      <c r="ED730" s="65"/>
      <c r="EE730" s="65"/>
      <c r="EF730" s="65"/>
      <c r="EG730" s="65"/>
      <c r="EH730" s="65"/>
      <c r="EI730" s="65"/>
      <c r="EJ730" s="65"/>
      <c r="EK730" s="65"/>
      <c r="EL730" s="65"/>
      <c r="EM730" s="65"/>
      <c r="EN730" s="65"/>
      <c r="EO730" s="65"/>
      <c r="EP730" s="65"/>
      <c r="EQ730" s="65"/>
      <c r="ER730" s="65"/>
      <c r="ES730" s="65"/>
      <c r="ET730" s="65"/>
      <c r="EU730" s="65"/>
      <c r="EV730" s="65"/>
      <c r="EW730" s="65"/>
      <c r="EX730" s="65"/>
      <c r="EY730" s="65"/>
      <c r="EZ730" s="65"/>
      <c r="FA730" s="65"/>
      <c r="FB730" s="65"/>
      <c r="FC730" s="65"/>
      <c r="FD730" s="65"/>
      <c r="FE730" s="65"/>
      <c r="FF730" s="65"/>
      <c r="FG730" s="65"/>
      <c r="FH730" s="65"/>
      <c r="FI730" s="65"/>
      <c r="FJ730" s="65"/>
      <c r="FK730" s="65"/>
      <c r="FL730" s="65"/>
      <c r="FM730" s="65"/>
      <c r="FN730" s="65"/>
      <c r="FO730" s="65"/>
      <c r="FP730" s="65"/>
      <c r="FQ730" s="65"/>
      <c r="FR730" s="65"/>
      <c r="FS730" s="65"/>
    </row>
    <row r="731">
      <c r="A731" t="s">
        <v>162</v>
      </c>
      <c r="B731" t="s">
        <v>102</v>
      </c>
      <c r="C731" t="s">
        <v>103</v>
      </c>
      <c r="D731" t="s">
        <v>99</v>
      </c>
      <c r="E731"/>
      <c r="F731" t="str">
        <f>$A731&amp;IF($C731&lt;&gt;"","|"&amp;$C731,"")&amp;IF($D731&lt;&gt;"","|"&amp;$D731,"")&amp;IF($E731&lt;&gt;"","|"&amp;$E731,"")</f>
      </c>
      <c r="G731" s="65" t="n">
        <v>5</v>
      </c>
      <c r="H731" s="65" t="str">
        <f>SUM($CJ731,$CW731)</f>
      </c>
      <c r="I731" s="62"/>
      <c r="J731" s="62"/>
      <c r="K731" s="62"/>
      <c r="L731" s="62"/>
      <c r="M731" s="62"/>
      <c r="N731" s="62"/>
      <c r="O731" s="62"/>
      <c r="P731" s="62"/>
      <c r="Q731" s="62" t="n">
        <v>0.3125</v>
      </c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 t="n">
        <v>0.1875</v>
      </c>
      <c r="AD731" s="62"/>
      <c r="AE731" s="62"/>
      <c r="AF731" s="62"/>
      <c r="AG731" s="62" t="n">
        <v>0.5</v>
      </c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5" t="str">
        <f>ROUND(SUM($CP731,$CV731),0)</f>
      </c>
      <c r="CG731" s="65" t="str">
        <f>ROUND(MAX($CP731,$CV731),0)</f>
      </c>
      <c r="CH731" t="s">
        <v>54</v>
      </c>
      <c r="CI731" s="62"/>
      <c r="CJ731" s="65" t="str">
        <f>IF(SUM($CF731)=0,"",IF(SUM($CF731)=SUM($CG731),SUM($CF731),IF(UPPER($CH731)="MAX",$CG731,IF(UPPER($CH731)="CUSTOM",MIN(MAX(ROUND($CF731+$G731*($CI731),0),$CG731),$CF731),$CF731))))</f>
      </c>
      <c r="CK731" s="65" t="str">
        <f>ROUND(SUMIFS($CW731:$FS731,$CW$14:$FS$14,"*DSD*"),0)</f>
      </c>
      <c r="CL731" s="65" t="str">
        <f>MIN_DSD</f>
      </c>
      <c r="CM731" s="65" t="str">
        <f>COUNTIFS($CW$14:$FS$14,"*DSD*",$CW731:$FS731,"&gt;0")</f>
      </c>
      <c r="CN731" t="s">
        <v>54</v>
      </c>
      <c r="CO731" s="62"/>
      <c r="CP731" s="65" t="str">
        <f>IF(SUM($CK731)=0,"",IF(OR(SUM($CK731)=SUM($CL731),AND(SUM($CK731)=ROUND(SUM($G731)*(1-SUM($I731)),0),SUM($CQ731)=0)),SUM($CK731),IF(UPPER($CN731)="MAX",$CL731,IF(UPPER($CN731)="CUSTOM",MIN(MAX(ROUND($CK731+$G731*($CO731),0),$CL731),$CK731),$CK731))))</f>
      </c>
      <c r="CQ731" s="65" t="str">
        <f>ROUND(SUMIFS($CW731:$FS731,$CW$14:$FS$14,"*TA*"),0)</f>
      </c>
      <c r="CR731" s="65" t="str">
        <f>MIN_TA</f>
      </c>
      <c r="CS731" s="65" t="str">
        <f>COUNTIFS($CW$14:$FS$14,"*TA*",$CW731:$FS731,"&gt;0")</f>
      </c>
      <c r="CT731"/>
      <c r="CU731" s="62"/>
      <c r="CV731" s="65" t="str">
        <f>IF(SUM($CQ731)=0,"",IF(OR(SUM($CQ731)=SUM($CR731),AND(SUM($CQ731)=ROUND(SUM($G731)*(1-SUM($I731)),0),SUM($CK731)=0)),SUM($CQ731),IF(UPPER($CT731)="MAX",$CR731,IF(UPPER($CT731)="CUSTOM",MIN(MAX(ROUND($CQ731+$G731*($CU731),0),$CR731),$CQ731),$CQ731))))</f>
      </c>
      <c r="CW731" s="65"/>
      <c r="CX731" s="65"/>
      <c r="CY731" s="65"/>
      <c r="CZ731" s="65"/>
      <c r="DA731" s="65"/>
      <c r="DB731" s="65"/>
      <c r="DC731" s="65"/>
      <c r="DD731" s="65"/>
      <c r="DE731" s="65"/>
      <c r="DF731" s="65"/>
      <c r="DG731" s="65"/>
      <c r="DH731" s="65"/>
      <c r="DI731" s="65"/>
      <c r="DJ731" s="65"/>
      <c r="DK731" s="65"/>
      <c r="DL731" s="65"/>
      <c r="DM731" s="65"/>
      <c r="DN731" s="65"/>
      <c r="DO731" s="65"/>
      <c r="DP731" s="65"/>
      <c r="DQ731" s="65"/>
      <c r="DR731" s="65"/>
      <c r="DS731" s="65"/>
      <c r="DT731" s="65"/>
      <c r="DU731" s="65"/>
      <c r="DV731" s="65"/>
      <c r="DW731" s="65"/>
      <c r="DX731" s="65"/>
      <c r="DY731" s="65"/>
      <c r="DZ731" s="65"/>
      <c r="EA731" s="65"/>
      <c r="EB731" s="65"/>
      <c r="EC731" s="65"/>
      <c r="ED731" s="65"/>
      <c r="EE731" s="65"/>
      <c r="EF731" s="65"/>
      <c r="EG731" s="65"/>
      <c r="EH731" s="65"/>
      <c r="EI731" s="65"/>
      <c r="EJ731" s="65"/>
      <c r="EK731" s="65"/>
      <c r="EL731" s="65"/>
      <c r="EM731" s="65"/>
      <c r="EN731" s="65"/>
      <c r="EO731" s="65"/>
      <c r="EP731" s="65"/>
      <c r="EQ731" s="65"/>
      <c r="ER731" s="65"/>
      <c r="ES731" s="65"/>
      <c r="ET731" s="65"/>
      <c r="EU731" s="65"/>
      <c r="EV731" s="65"/>
      <c r="EW731" s="65"/>
      <c r="EX731" s="65"/>
      <c r="EY731" s="65"/>
      <c r="EZ731" s="65"/>
      <c r="FA731" s="65"/>
      <c r="FB731" s="65"/>
      <c r="FC731" s="65"/>
      <c r="FD731" s="65"/>
      <c r="FE731" s="65"/>
      <c r="FF731" s="65"/>
      <c r="FG731" s="65"/>
      <c r="FH731" s="65"/>
      <c r="FI731" s="65"/>
      <c r="FJ731" s="65"/>
      <c r="FK731" s="65"/>
      <c r="FL731" s="65"/>
      <c r="FM731" s="65"/>
      <c r="FN731" s="65"/>
      <c r="FO731" s="65"/>
      <c r="FP731" s="65"/>
      <c r="FQ731" s="65"/>
      <c r="FR731" s="65"/>
      <c r="FS731" s="65"/>
    </row>
    <row r="732">
      <c r="A732" t="s">
        <v>162</v>
      </c>
      <c r="B732" t="s">
        <v>104</v>
      </c>
      <c r="C732"/>
      <c r="D732"/>
      <c r="E732"/>
      <c r="F732" t="str">
        <f>$A732&amp;IF($C732&lt;&gt;"","|"&amp;$C732,"")&amp;IF($D732&lt;&gt;"","|"&amp;$D732,"")&amp;IF($E732&lt;&gt;"","|"&amp;$E732,"")</f>
      </c>
      <c r="G732" s="65" t="n">
        <v>8</v>
      </c>
      <c r="H732" s="65" t="str">
        <f>SUM($CJ732,$CW732)</f>
      </c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5" t="str">
        <f>ROUND(SUM($CP732,$CV732),0)</f>
      </c>
      <c r="CG732" s="65" t="str">
        <f>ROUND(MAX($CP732,$CV732),0)</f>
      </c>
      <c r="CH732"/>
      <c r="CI732" s="62"/>
      <c r="CJ732" s="65" t="str">
        <f>IF(SUM($CF732)=0,"",IF(SUM($CF732)=SUM($CG732),SUM($CF732),IF(UPPER($CH732)="MAX",$CG732,IF(UPPER($CH732)="CUSTOM",MIN(MAX(ROUND($CF732+$G732*($CI732),0),$CG732),$CF732),$CF732))))</f>
      </c>
      <c r="CK732" s="65" t="str">
        <f>ROUND(SUMIFS($CW732:$FS732,$CW$14:$FS$14,"*DSD*"),0)</f>
      </c>
      <c r="CL732" s="65" t="str">
        <f>MIN_DSD</f>
      </c>
      <c r="CM732" s="65" t="str">
        <f>COUNTIFS($CW$14:$FS$14,"*DSD*",$CW732:$FS732,"&gt;0")</f>
      </c>
      <c r="CN732"/>
      <c r="CO732" s="62"/>
      <c r="CP732" s="65" t="str">
        <f>IF(SUM($CK732)=0,"",IF(OR(SUM($CK732)=SUM($CL732),AND(SUM($CK732)=ROUND(SUM($G732)*(1-SUM($I732)),0),SUM($CQ732)=0)),SUM($CK732),IF(UPPER($CN732)="MAX",$CL732,IF(UPPER($CN732)="CUSTOM",MIN(MAX(ROUND($CK732+$G732*($CO732),0),$CL732),$CK732),$CK732))))</f>
      </c>
      <c r="CQ732" s="65" t="str">
        <f>ROUND(SUMIFS($CW732:$FS732,$CW$14:$FS$14,"*TA*"),0)</f>
      </c>
      <c r="CR732" s="65" t="str">
        <f>MIN_TA</f>
      </c>
      <c r="CS732" s="65" t="str">
        <f>COUNTIFS($CW$14:$FS$14,"*TA*",$CW732:$FS732,"&gt;0")</f>
      </c>
      <c r="CT732"/>
      <c r="CU732" s="62"/>
      <c r="CV732" s="65" t="str">
        <f>IF(SUM($CQ732)=0,"",IF(OR(SUM($CQ732)=SUM($CR732),AND(SUM($CQ732)=ROUND(SUM($G732)*(1-SUM($I732)),0),SUM($CK732)=0)),SUM($CQ732),IF(UPPER($CT732)="MAX",$CR732,IF(UPPER($CT732)="CUSTOM",MIN(MAX(ROUND($CQ732+$G732*($CU732),0),$CR732),$CQ732),$CQ732))))</f>
      </c>
      <c r="CW732" s="65"/>
      <c r="CX732" s="65"/>
      <c r="CY732" s="65"/>
      <c r="CZ732" s="65"/>
      <c r="DA732" s="65"/>
      <c r="DB732" s="65"/>
      <c r="DC732" s="65"/>
      <c r="DD732" s="65"/>
      <c r="DE732" s="65"/>
      <c r="DF732" s="65"/>
      <c r="DG732" s="65"/>
      <c r="DH732" s="65"/>
      <c r="DI732" s="65"/>
      <c r="DJ732" s="65"/>
      <c r="DK732" s="65"/>
      <c r="DL732" s="65"/>
      <c r="DM732" s="65"/>
      <c r="DN732" s="65"/>
      <c r="DO732" s="65"/>
      <c r="DP732" s="65"/>
      <c r="DQ732" s="65"/>
      <c r="DR732" s="65"/>
      <c r="DS732" s="65"/>
      <c r="DT732" s="65"/>
      <c r="DU732" s="65"/>
      <c r="DV732" s="65"/>
      <c r="DW732" s="65"/>
      <c r="DX732" s="65"/>
      <c r="DY732" s="65"/>
      <c r="DZ732" s="65"/>
      <c r="EA732" s="65"/>
      <c r="EB732" s="65"/>
      <c r="EC732" s="65"/>
      <c r="ED732" s="65"/>
      <c r="EE732" s="65"/>
      <c r="EF732" s="65"/>
      <c r="EG732" s="65"/>
      <c r="EH732" s="65"/>
      <c r="EI732" s="65"/>
      <c r="EJ732" s="65"/>
      <c r="EK732" s="65"/>
      <c r="EL732" s="65"/>
      <c r="EM732" s="65"/>
      <c r="EN732" s="65"/>
      <c r="EO732" s="65"/>
      <c r="EP732" s="65"/>
      <c r="EQ732" s="65"/>
      <c r="ER732" s="65"/>
      <c r="ES732" s="65"/>
      <c r="ET732" s="65"/>
      <c r="EU732" s="65"/>
      <c r="EV732" s="65"/>
      <c r="EW732" s="65"/>
      <c r="EX732" s="65"/>
      <c r="EY732" s="65"/>
      <c r="EZ732" s="65"/>
      <c r="FA732" s="65"/>
      <c r="FB732" s="65"/>
      <c r="FC732" s="65"/>
      <c r="FD732" s="65"/>
      <c r="FE732" s="65"/>
      <c r="FF732" s="65"/>
      <c r="FG732" s="65"/>
      <c r="FH732" s="65"/>
      <c r="FI732" s="65"/>
      <c r="FJ732" s="65"/>
      <c r="FK732" s="65"/>
      <c r="FL732" s="65"/>
      <c r="FM732" s="65"/>
      <c r="FN732" s="65"/>
      <c r="FO732" s="65"/>
      <c r="FP732" s="65"/>
      <c r="FQ732" s="65"/>
      <c r="FR732" s="65"/>
      <c r="FS732" s="65"/>
    </row>
    <row r="733">
      <c r="A733" t="s">
        <v>162</v>
      </c>
      <c r="B733" t="s">
        <v>105</v>
      </c>
      <c r="C733" t="s">
        <v>103</v>
      </c>
      <c r="D733" t="s">
        <v>99</v>
      </c>
      <c r="E733"/>
      <c r="F733" t="str">
        <f>$A733&amp;IF($C733&lt;&gt;"","|"&amp;$C733,"")&amp;IF($D733&lt;&gt;"","|"&amp;$D733,"")&amp;IF($E733&lt;&gt;"","|"&amp;$E733,"")</f>
      </c>
      <c r="G733" s="65" t="n">
        <v>4</v>
      </c>
      <c r="H733" s="65" t="str">
        <f>SUM($CJ733,$CW733)</f>
      </c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5" t="str">
        <f>ROUND(SUM($CP733,$CV733),0)</f>
      </c>
      <c r="CG733" s="65" t="str">
        <f>ROUND(MAX($CP733,$CV733),0)</f>
      </c>
      <c r="CH733"/>
      <c r="CI733" s="62"/>
      <c r="CJ733" s="65" t="str">
        <f>IF(SUM($CF733)=0,"",IF(SUM($CF733)=SUM($CG733),SUM($CF733),IF(UPPER($CH733)="MAX",$CG733,IF(UPPER($CH733)="CUSTOM",MIN(MAX(ROUND($CF733+$G733*($CI733),0),$CG733),$CF733),$CF733))))</f>
      </c>
      <c r="CK733" s="65" t="str">
        <f>ROUND(SUMIFS($CW733:$FS733,$CW$14:$FS$14,"*DSD*"),0)</f>
      </c>
      <c r="CL733" s="65" t="str">
        <f>MIN_DSD</f>
      </c>
      <c r="CM733" s="65" t="str">
        <f>COUNTIFS($CW$14:$FS$14,"*DSD*",$CW733:$FS733,"&gt;0")</f>
      </c>
      <c r="CN733"/>
      <c r="CO733" s="62"/>
      <c r="CP733" s="65" t="str">
        <f>IF(SUM($CK733)=0,"",IF(OR(SUM($CK733)=SUM($CL733),AND(SUM($CK733)=ROUND(SUM($G733)*(1-SUM($I733)),0),SUM($CQ733)=0)),SUM($CK733),IF(UPPER($CN733)="MAX",$CL733,IF(UPPER($CN733)="CUSTOM",MIN(MAX(ROUND($CK733+$G733*($CO733),0),$CL733),$CK733),$CK733))))</f>
      </c>
      <c r="CQ733" s="65" t="str">
        <f>ROUND(SUMIFS($CW733:$FS733,$CW$14:$FS$14,"*TA*"),0)</f>
      </c>
      <c r="CR733" s="65" t="str">
        <f>MIN_TA</f>
      </c>
      <c r="CS733" s="65" t="str">
        <f>COUNTIFS($CW$14:$FS$14,"*TA*",$CW733:$FS733,"&gt;0")</f>
      </c>
      <c r="CT733"/>
      <c r="CU733" s="62"/>
      <c r="CV733" s="65" t="str">
        <f>IF(SUM($CQ733)=0,"",IF(OR(SUM($CQ733)=SUM($CR733),AND(SUM($CQ733)=ROUND(SUM($G733)*(1-SUM($I733)),0),SUM($CK733)=0)),SUM($CQ733),IF(UPPER($CT733)="MAX",$CR733,IF(UPPER($CT733)="CUSTOM",MIN(MAX(ROUND($CQ733+$G733*($CU733),0),$CR733),$CQ733),$CQ733))))</f>
      </c>
      <c r="CW733" s="65"/>
      <c r="CX733" s="65"/>
      <c r="CY733" s="65"/>
      <c r="CZ733" s="65"/>
      <c r="DA733" s="65"/>
      <c r="DB733" s="65"/>
      <c r="DC733" s="65"/>
      <c r="DD733" s="65"/>
      <c r="DE733" s="65"/>
      <c r="DF733" s="65"/>
      <c r="DG733" s="65"/>
      <c r="DH733" s="65"/>
      <c r="DI733" s="65"/>
      <c r="DJ733" s="65"/>
      <c r="DK733" s="65"/>
      <c r="DL733" s="65"/>
      <c r="DM733" s="65"/>
      <c r="DN733" s="65"/>
      <c r="DO733" s="65"/>
      <c r="DP733" s="65"/>
      <c r="DQ733" s="65"/>
      <c r="DR733" s="65"/>
      <c r="DS733" s="65"/>
      <c r="DT733" s="65"/>
      <c r="DU733" s="65"/>
      <c r="DV733" s="65"/>
      <c r="DW733" s="65"/>
      <c r="DX733" s="65"/>
      <c r="DY733" s="65"/>
      <c r="DZ733" s="65"/>
      <c r="EA733" s="65"/>
      <c r="EB733" s="65"/>
      <c r="EC733" s="65"/>
      <c r="ED733" s="65"/>
      <c r="EE733" s="65"/>
      <c r="EF733" s="65"/>
      <c r="EG733" s="65"/>
      <c r="EH733" s="65"/>
      <c r="EI733" s="65"/>
      <c r="EJ733" s="65"/>
      <c r="EK733" s="65"/>
      <c r="EL733" s="65"/>
      <c r="EM733" s="65"/>
      <c r="EN733" s="65"/>
      <c r="EO733" s="65"/>
      <c r="EP733" s="65"/>
      <c r="EQ733" s="65"/>
      <c r="ER733" s="65"/>
      <c r="ES733" s="65"/>
      <c r="ET733" s="65"/>
      <c r="EU733" s="65"/>
      <c r="EV733" s="65"/>
      <c r="EW733" s="65"/>
      <c r="EX733" s="65"/>
      <c r="EY733" s="65"/>
      <c r="EZ733" s="65"/>
      <c r="FA733" s="65"/>
      <c r="FB733" s="65"/>
      <c r="FC733" s="65"/>
      <c r="FD733" s="65"/>
      <c r="FE733" s="65"/>
      <c r="FF733" s="65"/>
      <c r="FG733" s="65"/>
      <c r="FH733" s="65"/>
      <c r="FI733" s="65"/>
      <c r="FJ733" s="65"/>
      <c r="FK733" s="65"/>
      <c r="FL733" s="65"/>
      <c r="FM733" s="65"/>
      <c r="FN733" s="65"/>
      <c r="FO733" s="65"/>
      <c r="FP733" s="65"/>
      <c r="FQ733" s="65"/>
      <c r="FR733" s="65"/>
      <c r="FS733" s="65"/>
    </row>
    <row r="734">
      <c r="A734" t="s">
        <v>162</v>
      </c>
      <c r="B734" t="s">
        <v>105</v>
      </c>
      <c r="C734" t="s">
        <v>103</v>
      </c>
      <c r="D734" t="s">
        <v>100</v>
      </c>
      <c r="E734"/>
      <c r="F734" t="str">
        <f>$A734&amp;IF($C734&lt;&gt;"","|"&amp;$C734,"")&amp;IF($D734&lt;&gt;"","|"&amp;$D734,"")&amp;IF($E734&lt;&gt;"","|"&amp;$E734,"")</f>
      </c>
      <c r="G734" s="65" t="n">
        <v>2</v>
      </c>
      <c r="H734" s="65" t="str">
        <f>SUM($CJ734,$CW734)</f>
      </c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5" t="str">
        <f>ROUND(SUM($CP734,$CV734),0)</f>
      </c>
      <c r="CG734" s="65" t="str">
        <f>ROUND(MAX($CP734,$CV734),0)</f>
      </c>
      <c r="CH734"/>
      <c r="CI734" s="62"/>
      <c r="CJ734" s="65" t="str">
        <f>IF(SUM($CF734)=0,"",IF(SUM($CF734)=SUM($CG734),SUM($CF734),IF(UPPER($CH734)="MAX",$CG734,IF(UPPER($CH734)="CUSTOM",MIN(MAX(ROUND($CF734+$G734*($CI734),0),$CG734),$CF734),$CF734))))</f>
      </c>
      <c r="CK734" s="65" t="str">
        <f>ROUND(SUMIFS($CW734:$FS734,$CW$14:$FS$14,"*DSD*"),0)</f>
      </c>
      <c r="CL734" s="65" t="str">
        <f>MIN_DSD</f>
      </c>
      <c r="CM734" s="65" t="str">
        <f>COUNTIFS($CW$14:$FS$14,"*DSD*",$CW734:$FS734,"&gt;0")</f>
      </c>
      <c r="CN734"/>
      <c r="CO734" s="62"/>
      <c r="CP734" s="65" t="str">
        <f>IF(SUM($CK734)=0,"",IF(OR(SUM($CK734)=SUM($CL734),AND(SUM($CK734)=ROUND(SUM($G734)*(1-SUM($I734)),0),SUM($CQ734)=0)),SUM($CK734),IF(UPPER($CN734)="MAX",$CL734,IF(UPPER($CN734)="CUSTOM",MIN(MAX(ROUND($CK734+$G734*($CO734),0),$CL734),$CK734),$CK734))))</f>
      </c>
      <c r="CQ734" s="65" t="str">
        <f>ROUND(SUMIFS($CW734:$FS734,$CW$14:$FS$14,"*TA*"),0)</f>
      </c>
      <c r="CR734" s="65" t="str">
        <f>MIN_TA</f>
      </c>
      <c r="CS734" s="65" t="str">
        <f>COUNTIFS($CW$14:$FS$14,"*TA*",$CW734:$FS734,"&gt;0")</f>
      </c>
      <c r="CT734"/>
      <c r="CU734" s="62"/>
      <c r="CV734" s="65" t="str">
        <f>IF(SUM($CQ734)=0,"",IF(OR(SUM($CQ734)=SUM($CR734),AND(SUM($CQ734)=ROUND(SUM($G734)*(1-SUM($I734)),0),SUM($CK734)=0)),SUM($CQ734),IF(UPPER($CT734)="MAX",$CR734,IF(UPPER($CT734)="CUSTOM",MIN(MAX(ROUND($CQ734+$G734*($CU734),0),$CR734),$CQ734),$CQ734))))</f>
      </c>
      <c r="CW734" s="65"/>
      <c r="CX734" s="65"/>
      <c r="CY734" s="65"/>
      <c r="CZ734" s="65"/>
      <c r="DA734" s="65"/>
      <c r="DB734" s="65"/>
      <c r="DC734" s="65"/>
      <c r="DD734" s="65"/>
      <c r="DE734" s="65"/>
      <c r="DF734" s="65"/>
      <c r="DG734" s="65"/>
      <c r="DH734" s="65"/>
      <c r="DI734" s="65"/>
      <c r="DJ734" s="65"/>
      <c r="DK734" s="65"/>
      <c r="DL734" s="65"/>
      <c r="DM734" s="65"/>
      <c r="DN734" s="65"/>
      <c r="DO734" s="65"/>
      <c r="DP734" s="65"/>
      <c r="DQ734" s="65"/>
      <c r="DR734" s="65"/>
      <c r="DS734" s="65"/>
      <c r="DT734" s="65"/>
      <c r="DU734" s="65"/>
      <c r="DV734" s="65"/>
      <c r="DW734" s="65"/>
      <c r="DX734" s="65"/>
      <c r="DY734" s="65"/>
      <c r="DZ734" s="65"/>
      <c r="EA734" s="65"/>
      <c r="EB734" s="65"/>
      <c r="EC734" s="65"/>
      <c r="ED734" s="65"/>
      <c r="EE734" s="65"/>
      <c r="EF734" s="65"/>
      <c r="EG734" s="65"/>
      <c r="EH734" s="65"/>
      <c r="EI734" s="65"/>
      <c r="EJ734" s="65"/>
      <c r="EK734" s="65"/>
      <c r="EL734" s="65"/>
      <c r="EM734" s="65"/>
      <c r="EN734" s="65"/>
      <c r="EO734" s="65"/>
      <c r="EP734" s="65"/>
      <c r="EQ734" s="65"/>
      <c r="ER734" s="65"/>
      <c r="ES734" s="65"/>
      <c r="ET734" s="65"/>
      <c r="EU734" s="65"/>
      <c r="EV734" s="65"/>
      <c r="EW734" s="65"/>
      <c r="EX734" s="65"/>
      <c r="EY734" s="65"/>
      <c r="EZ734" s="65"/>
      <c r="FA734" s="65"/>
      <c r="FB734" s="65"/>
      <c r="FC734" s="65"/>
      <c r="FD734" s="65"/>
      <c r="FE734" s="65"/>
      <c r="FF734" s="65"/>
      <c r="FG734" s="65"/>
      <c r="FH734" s="65"/>
      <c r="FI734" s="65"/>
      <c r="FJ734" s="65"/>
      <c r="FK734" s="65"/>
      <c r="FL734" s="65"/>
      <c r="FM734" s="65"/>
      <c r="FN734" s="65"/>
      <c r="FO734" s="65"/>
      <c r="FP734" s="65"/>
      <c r="FQ734" s="65"/>
      <c r="FR734" s="65"/>
      <c r="FS734" s="65"/>
    </row>
    <row r="735">
      <c r="A735" t="s">
        <v>162</v>
      </c>
      <c r="B735" t="s">
        <v>106</v>
      </c>
      <c r="C735" t="s">
        <v>103</v>
      </c>
      <c r="D735" t="s">
        <v>99</v>
      </c>
      <c r="E735"/>
      <c r="F735" t="str">
        <f>$A735&amp;IF($C735&lt;&gt;"","|"&amp;$C735,"")&amp;IF($D735&lt;&gt;"","|"&amp;$D735,"")&amp;IF($E735&lt;&gt;"","|"&amp;$E735,"")</f>
      </c>
      <c r="G735" s="65" t="n">
        <v>1</v>
      </c>
      <c r="H735" s="65" t="str">
        <f>SUM($CJ735,$CW735)</f>
      </c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5" t="str">
        <f>ROUND(SUM($CP735,$CV735),0)</f>
      </c>
      <c r="CG735" s="65" t="str">
        <f>ROUND(MAX($CP735,$CV735),0)</f>
      </c>
      <c r="CH735"/>
      <c r="CI735" s="62"/>
      <c r="CJ735" s="65" t="str">
        <f>IF(SUM($CF735)=0,"",IF(SUM($CF735)=SUM($CG735),SUM($CF735),IF(UPPER($CH735)="MAX",$CG735,IF(UPPER($CH735)="CUSTOM",MIN(MAX(ROUND($CF735+$G735*($CI735),0),$CG735),$CF735),$CF735))))</f>
      </c>
      <c r="CK735" s="65" t="str">
        <f>ROUND(SUMIFS($CW735:$FS735,$CW$14:$FS$14,"*DSD*"),0)</f>
      </c>
      <c r="CL735" s="65" t="str">
        <f>MIN_DSD</f>
      </c>
      <c r="CM735" s="65" t="str">
        <f>COUNTIFS($CW$14:$FS$14,"*DSD*",$CW735:$FS735,"&gt;0")</f>
      </c>
      <c r="CN735"/>
      <c r="CO735" s="62"/>
      <c r="CP735" s="65" t="str">
        <f>IF(SUM($CK735)=0,"",IF(OR(SUM($CK735)=SUM($CL735),AND(SUM($CK735)=ROUND(SUM($G735)*(1-SUM($I735)),0),SUM($CQ735)=0)),SUM($CK735),IF(UPPER($CN735)="MAX",$CL735,IF(UPPER($CN735)="CUSTOM",MIN(MAX(ROUND($CK735+$G735*($CO735),0),$CL735),$CK735),$CK735))))</f>
      </c>
      <c r="CQ735" s="65" t="str">
        <f>ROUND(SUMIFS($CW735:$FS735,$CW$14:$FS$14,"*TA*"),0)</f>
      </c>
      <c r="CR735" s="65" t="str">
        <f>MIN_TA</f>
      </c>
      <c r="CS735" s="65" t="str">
        <f>COUNTIFS($CW$14:$FS$14,"*TA*",$CW735:$FS735,"&gt;0")</f>
      </c>
      <c r="CT735"/>
      <c r="CU735" s="62"/>
      <c r="CV735" s="65" t="str">
        <f>IF(SUM($CQ735)=0,"",IF(OR(SUM($CQ735)=SUM($CR735),AND(SUM($CQ735)=ROUND(SUM($G735)*(1-SUM($I735)),0),SUM($CK735)=0)),SUM($CQ735),IF(UPPER($CT735)="MAX",$CR735,IF(UPPER($CT735)="CUSTOM",MIN(MAX(ROUND($CQ735+$G735*($CU735),0),$CR735),$CQ735),$CQ735))))</f>
      </c>
      <c r="CW735" s="65"/>
      <c r="CX735" s="65"/>
      <c r="CY735" s="65"/>
      <c r="CZ735" s="65"/>
      <c r="DA735" s="65"/>
      <c r="DB735" s="65"/>
      <c r="DC735" s="65"/>
      <c r="DD735" s="65"/>
      <c r="DE735" s="65"/>
      <c r="DF735" s="65"/>
      <c r="DG735" s="65"/>
      <c r="DH735" s="65"/>
      <c r="DI735" s="65"/>
      <c r="DJ735" s="65"/>
      <c r="DK735" s="65"/>
      <c r="DL735" s="65"/>
      <c r="DM735" s="65"/>
      <c r="DN735" s="65"/>
      <c r="DO735" s="65"/>
      <c r="DP735" s="65"/>
      <c r="DQ735" s="65"/>
      <c r="DR735" s="65"/>
      <c r="DS735" s="65"/>
      <c r="DT735" s="65"/>
      <c r="DU735" s="65"/>
      <c r="DV735" s="65"/>
      <c r="DW735" s="65"/>
      <c r="DX735" s="65"/>
      <c r="DY735" s="65"/>
      <c r="DZ735" s="65"/>
      <c r="EA735" s="65"/>
      <c r="EB735" s="65"/>
      <c r="EC735" s="65"/>
      <c r="ED735" s="65"/>
      <c r="EE735" s="65"/>
      <c r="EF735" s="65"/>
      <c r="EG735" s="65"/>
      <c r="EH735" s="65"/>
      <c r="EI735" s="65"/>
      <c r="EJ735" s="65"/>
      <c r="EK735" s="65"/>
      <c r="EL735" s="65"/>
      <c r="EM735" s="65"/>
      <c r="EN735" s="65"/>
      <c r="EO735" s="65"/>
      <c r="EP735" s="65"/>
      <c r="EQ735" s="65"/>
      <c r="ER735" s="65"/>
      <c r="ES735" s="65"/>
      <c r="ET735" s="65"/>
      <c r="EU735" s="65"/>
      <c r="EV735" s="65"/>
      <c r="EW735" s="65"/>
      <c r="EX735" s="65"/>
      <c r="EY735" s="65"/>
      <c r="EZ735" s="65"/>
      <c r="FA735" s="65"/>
      <c r="FB735" s="65"/>
      <c r="FC735" s="65"/>
      <c r="FD735" s="65"/>
      <c r="FE735" s="65"/>
      <c r="FF735" s="65"/>
      <c r="FG735" s="65"/>
      <c r="FH735" s="65"/>
      <c r="FI735" s="65"/>
      <c r="FJ735" s="65"/>
      <c r="FK735" s="65"/>
      <c r="FL735" s="65"/>
      <c r="FM735" s="65"/>
      <c r="FN735" s="65"/>
      <c r="FO735" s="65"/>
      <c r="FP735" s="65"/>
      <c r="FQ735" s="65"/>
      <c r="FR735" s="65"/>
      <c r="FS735" s="65"/>
    </row>
    <row r="736">
      <c r="A736" t="s">
        <v>162</v>
      </c>
      <c r="B736" t="s">
        <v>106</v>
      </c>
      <c r="C736" t="s">
        <v>103</v>
      </c>
      <c r="D736" t="s">
        <v>100</v>
      </c>
      <c r="E736"/>
      <c r="F736" t="str">
        <f>$A736&amp;IF($C736&lt;&gt;"","|"&amp;$C736,"")&amp;IF($D736&lt;&gt;"","|"&amp;$D736,"")&amp;IF($E736&lt;&gt;"","|"&amp;$E736,"")</f>
      </c>
      <c r="G736" s="65" t="n">
        <v>1</v>
      </c>
      <c r="H736" s="65" t="str">
        <f>SUM($CJ736,$CW736)</f>
      </c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5" t="str">
        <f>ROUND(SUM($CP736,$CV736),0)</f>
      </c>
      <c r="CG736" s="65" t="str">
        <f>ROUND(MAX($CP736,$CV736),0)</f>
      </c>
      <c r="CH736"/>
      <c r="CI736" s="62"/>
      <c r="CJ736" s="65" t="str">
        <f>IF(SUM($CF736)=0,"",IF(SUM($CF736)=SUM($CG736),SUM($CF736),IF(UPPER($CH736)="MAX",$CG736,IF(UPPER($CH736)="CUSTOM",MIN(MAX(ROUND($CF736+$G736*($CI736),0),$CG736),$CF736),$CF736))))</f>
      </c>
      <c r="CK736" s="65" t="str">
        <f>ROUND(SUMIFS($CW736:$FS736,$CW$14:$FS$14,"*DSD*"),0)</f>
      </c>
      <c r="CL736" s="65" t="str">
        <f>MIN_DSD</f>
      </c>
      <c r="CM736" s="65" t="str">
        <f>COUNTIFS($CW$14:$FS$14,"*DSD*",$CW736:$FS736,"&gt;0")</f>
      </c>
      <c r="CN736"/>
      <c r="CO736" s="62"/>
      <c r="CP736" s="65" t="str">
        <f>IF(SUM($CK736)=0,"",IF(OR(SUM($CK736)=SUM($CL736),AND(SUM($CK736)=ROUND(SUM($G736)*(1-SUM($I736)),0),SUM($CQ736)=0)),SUM($CK736),IF(UPPER($CN736)="MAX",$CL736,IF(UPPER($CN736)="CUSTOM",MIN(MAX(ROUND($CK736+$G736*($CO736),0),$CL736),$CK736),$CK736))))</f>
      </c>
      <c r="CQ736" s="65" t="str">
        <f>ROUND(SUMIFS($CW736:$FS736,$CW$14:$FS$14,"*TA*"),0)</f>
      </c>
      <c r="CR736" s="65" t="str">
        <f>MIN_TA</f>
      </c>
      <c r="CS736" s="65" t="str">
        <f>COUNTIFS($CW$14:$FS$14,"*TA*",$CW736:$FS736,"&gt;0")</f>
      </c>
      <c r="CT736"/>
      <c r="CU736" s="62"/>
      <c r="CV736" s="65" t="str">
        <f>IF(SUM($CQ736)=0,"",IF(OR(SUM($CQ736)=SUM($CR736),AND(SUM($CQ736)=ROUND(SUM($G736)*(1-SUM($I736)),0),SUM($CK736)=0)),SUM($CQ736),IF(UPPER($CT736)="MAX",$CR736,IF(UPPER($CT736)="CUSTOM",MIN(MAX(ROUND($CQ736+$G736*($CU736),0),$CR736),$CQ736),$CQ736))))</f>
      </c>
      <c r="CW736" s="65"/>
      <c r="CX736" s="65"/>
      <c r="CY736" s="65"/>
      <c r="CZ736" s="65"/>
      <c r="DA736" s="65"/>
      <c r="DB736" s="65"/>
      <c r="DC736" s="65"/>
      <c r="DD736" s="65"/>
      <c r="DE736" s="65"/>
      <c r="DF736" s="65"/>
      <c r="DG736" s="65"/>
      <c r="DH736" s="65"/>
      <c r="DI736" s="65"/>
      <c r="DJ736" s="65"/>
      <c r="DK736" s="65"/>
      <c r="DL736" s="65"/>
      <c r="DM736" s="65"/>
      <c r="DN736" s="65"/>
      <c r="DO736" s="65"/>
      <c r="DP736" s="65"/>
      <c r="DQ736" s="65"/>
      <c r="DR736" s="65"/>
      <c r="DS736" s="65"/>
      <c r="DT736" s="65"/>
      <c r="DU736" s="65"/>
      <c r="DV736" s="65"/>
      <c r="DW736" s="65"/>
      <c r="DX736" s="65"/>
      <c r="DY736" s="65"/>
      <c r="DZ736" s="65"/>
      <c r="EA736" s="65"/>
      <c r="EB736" s="65"/>
      <c r="EC736" s="65"/>
      <c r="ED736" s="65"/>
      <c r="EE736" s="65"/>
      <c r="EF736" s="65"/>
      <c r="EG736" s="65"/>
      <c r="EH736" s="65"/>
      <c r="EI736" s="65"/>
      <c r="EJ736" s="65"/>
      <c r="EK736" s="65"/>
      <c r="EL736" s="65"/>
      <c r="EM736" s="65"/>
      <c r="EN736" s="65"/>
      <c r="EO736" s="65"/>
      <c r="EP736" s="65"/>
      <c r="EQ736" s="65"/>
      <c r="ER736" s="65"/>
      <c r="ES736" s="65"/>
      <c r="ET736" s="65"/>
      <c r="EU736" s="65"/>
      <c r="EV736" s="65"/>
      <c r="EW736" s="65"/>
      <c r="EX736" s="65"/>
      <c r="EY736" s="65"/>
      <c r="EZ736" s="65"/>
      <c r="FA736" s="65"/>
      <c r="FB736" s="65"/>
      <c r="FC736" s="65"/>
      <c r="FD736" s="65"/>
      <c r="FE736" s="65"/>
      <c r="FF736" s="65"/>
      <c r="FG736" s="65"/>
      <c r="FH736" s="65"/>
      <c r="FI736" s="65"/>
      <c r="FJ736" s="65"/>
      <c r="FK736" s="65"/>
      <c r="FL736" s="65"/>
      <c r="FM736" s="65"/>
      <c r="FN736" s="65"/>
      <c r="FO736" s="65"/>
      <c r="FP736" s="65"/>
      <c r="FQ736" s="65"/>
      <c r="FR736" s="65"/>
      <c r="FS736" s="65"/>
    </row>
    <row r="737">
      <c r="A737" t="s">
        <v>162</v>
      </c>
      <c r="B737" t="s">
        <v>109</v>
      </c>
      <c r="C737" t="s">
        <v>103</v>
      </c>
      <c r="D737" t="s">
        <v>99</v>
      </c>
      <c r="E737"/>
      <c r="F737" t="str">
        <f>$A737&amp;IF($C737&lt;&gt;"","|"&amp;$C737,"")&amp;IF($D737&lt;&gt;"","|"&amp;$D737,"")&amp;IF($E737&lt;&gt;"","|"&amp;$E737,"")</f>
      </c>
      <c r="G737" s="65" t="n">
        <v>5</v>
      </c>
      <c r="H737" s="65" t="str">
        <f>SUM($CJ737,$CW737)</f>
      </c>
      <c r="I737" s="62"/>
      <c r="J737" s="62"/>
      <c r="K737" s="62"/>
      <c r="L737" s="62"/>
      <c r="M737" s="62"/>
      <c r="N737" s="62"/>
      <c r="O737" s="62"/>
      <c r="P737" s="62"/>
      <c r="Q737" s="62" t="n">
        <v>0.352941176470588</v>
      </c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 t="n">
        <v>0.176470588235294</v>
      </c>
      <c r="AD737" s="62"/>
      <c r="AE737" s="62"/>
      <c r="AF737" s="62"/>
      <c r="AG737" s="62" t="n">
        <v>0.470588235294118</v>
      </c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5" t="str">
        <f>ROUND(SUM($CP737,$CV737),0)</f>
      </c>
      <c r="CG737" s="65" t="str">
        <f>ROUND(MAX($CP737,$CV737),0)</f>
      </c>
      <c r="CH737" t="s">
        <v>54</v>
      </c>
      <c r="CI737" s="62"/>
      <c r="CJ737" s="65" t="str">
        <f>IF(SUM($CF737)=0,"",IF(SUM($CF737)=SUM($CG737),SUM($CF737),IF(UPPER($CH737)="MAX",$CG737,IF(UPPER($CH737)="CUSTOM",MIN(MAX(ROUND($CF737+$G737*($CI737),0),$CG737),$CF737),$CF737))))</f>
      </c>
      <c r="CK737" s="65" t="str">
        <f>ROUND(SUMIFS($CW737:$FS737,$CW$14:$FS$14,"*DSD*"),0)</f>
      </c>
      <c r="CL737" s="65" t="str">
        <f>MIN_DSD</f>
      </c>
      <c r="CM737" s="65" t="str">
        <f>COUNTIFS($CW$14:$FS$14,"*DSD*",$CW737:$FS737,"&gt;0")</f>
      </c>
      <c r="CN737" t="s">
        <v>54</v>
      </c>
      <c r="CO737" s="62"/>
      <c r="CP737" s="65" t="str">
        <f>IF(SUM($CK737)=0,"",IF(OR(SUM($CK737)=SUM($CL737),AND(SUM($CK737)=ROUND(SUM($G737)*(1-SUM($I737)),0),SUM($CQ737)=0)),SUM($CK737),IF(UPPER($CN737)="MAX",$CL737,IF(UPPER($CN737)="CUSTOM",MIN(MAX(ROUND($CK737+$G737*($CO737),0),$CL737),$CK737),$CK737))))</f>
      </c>
      <c r="CQ737" s="65" t="str">
        <f>ROUND(SUMIFS($CW737:$FS737,$CW$14:$FS$14,"*TA*"),0)</f>
      </c>
      <c r="CR737" s="65" t="str">
        <f>MIN_TA</f>
      </c>
      <c r="CS737" s="65" t="str">
        <f>COUNTIFS($CW$14:$FS$14,"*TA*",$CW737:$FS737,"&gt;0")</f>
      </c>
      <c r="CT737"/>
      <c r="CU737" s="62"/>
      <c r="CV737" s="65" t="str">
        <f>IF(SUM($CQ737)=0,"",IF(OR(SUM($CQ737)=SUM($CR737),AND(SUM($CQ737)=ROUND(SUM($G737)*(1-SUM($I737)),0),SUM($CK737)=0)),SUM($CQ737),IF(UPPER($CT737)="MAX",$CR737,IF(UPPER($CT737)="CUSTOM",MIN(MAX(ROUND($CQ737+$G737*($CU737),0),$CR737),$CQ737),$CQ737))))</f>
      </c>
      <c r="CW737" s="65"/>
      <c r="CX737" s="65"/>
      <c r="CY737" s="65"/>
      <c r="CZ737" s="65"/>
      <c r="DA737" s="65"/>
      <c r="DB737" s="65"/>
      <c r="DC737" s="65"/>
      <c r="DD737" s="65"/>
      <c r="DE737" s="65"/>
      <c r="DF737" s="65"/>
      <c r="DG737" s="65"/>
      <c r="DH737" s="65"/>
      <c r="DI737" s="65"/>
      <c r="DJ737" s="65"/>
      <c r="DK737" s="65"/>
      <c r="DL737" s="65"/>
      <c r="DM737" s="65"/>
      <c r="DN737" s="65"/>
      <c r="DO737" s="65"/>
      <c r="DP737" s="65"/>
      <c r="DQ737" s="65"/>
      <c r="DR737" s="65"/>
      <c r="DS737" s="65"/>
      <c r="DT737" s="65"/>
      <c r="DU737" s="65"/>
      <c r="DV737" s="65"/>
      <c r="DW737" s="65"/>
      <c r="DX737" s="65"/>
      <c r="DY737" s="65"/>
      <c r="DZ737" s="65"/>
      <c r="EA737" s="65"/>
      <c r="EB737" s="65"/>
      <c r="EC737" s="65"/>
      <c r="ED737" s="65"/>
      <c r="EE737" s="65"/>
      <c r="EF737" s="65"/>
      <c r="EG737" s="65"/>
      <c r="EH737" s="65"/>
      <c r="EI737" s="65"/>
      <c r="EJ737" s="65"/>
      <c r="EK737" s="65"/>
      <c r="EL737" s="65"/>
      <c r="EM737" s="65"/>
      <c r="EN737" s="65"/>
      <c r="EO737" s="65"/>
      <c r="EP737" s="65"/>
      <c r="EQ737" s="65"/>
      <c r="ER737" s="65"/>
      <c r="ES737" s="65"/>
      <c r="ET737" s="65"/>
      <c r="EU737" s="65"/>
      <c r="EV737" s="65"/>
      <c r="EW737" s="65"/>
      <c r="EX737" s="65"/>
      <c r="EY737" s="65"/>
      <c r="EZ737" s="65"/>
      <c r="FA737" s="65"/>
      <c r="FB737" s="65"/>
      <c r="FC737" s="65"/>
      <c r="FD737" s="65"/>
      <c r="FE737" s="65"/>
      <c r="FF737" s="65"/>
      <c r="FG737" s="65"/>
      <c r="FH737" s="65"/>
      <c r="FI737" s="65"/>
      <c r="FJ737" s="65"/>
      <c r="FK737" s="65"/>
      <c r="FL737" s="65"/>
      <c r="FM737" s="65"/>
      <c r="FN737" s="65"/>
      <c r="FO737" s="65"/>
      <c r="FP737" s="65"/>
      <c r="FQ737" s="65"/>
      <c r="FR737" s="65"/>
      <c r="FS737" s="65"/>
    </row>
    <row r="738">
      <c r="A738" t="s">
        <v>162</v>
      </c>
      <c r="B738" t="s">
        <v>111</v>
      </c>
      <c r="C738" t="s">
        <v>103</v>
      </c>
      <c r="D738" t="s">
        <v>99</v>
      </c>
      <c r="E738"/>
      <c r="F738" t="str">
        <f>$A738&amp;IF($C738&lt;&gt;"","|"&amp;$C738,"")&amp;IF($D738&lt;&gt;"","|"&amp;$D738,"")&amp;IF($E738&lt;&gt;"","|"&amp;$E738,"")</f>
      </c>
      <c r="G738" s="65" t="n">
        <v>5</v>
      </c>
      <c r="H738" s="65" t="str">
        <f>SUM($CJ738,$CW738)</f>
      </c>
      <c r="I738" s="62"/>
      <c r="J738" s="62"/>
      <c r="K738" s="62"/>
      <c r="L738" s="62"/>
      <c r="M738" s="62"/>
      <c r="N738" s="62"/>
      <c r="O738" s="62"/>
      <c r="P738" s="62"/>
      <c r="Q738" s="62" t="n">
        <v>0.3125</v>
      </c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 t="n">
        <v>0.1875</v>
      </c>
      <c r="AD738" s="62"/>
      <c r="AE738" s="62"/>
      <c r="AF738" s="62"/>
      <c r="AG738" s="62" t="n">
        <v>0.5</v>
      </c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5" t="str">
        <f>ROUND(SUM($CP738,$CV738),0)</f>
      </c>
      <c r="CG738" s="65" t="str">
        <f>ROUND(MAX($CP738,$CV738),0)</f>
      </c>
      <c r="CH738" t="s">
        <v>54</v>
      </c>
      <c r="CI738" s="62"/>
      <c r="CJ738" s="65" t="str">
        <f>IF(SUM($CF738)=0,"",IF(SUM($CF738)=SUM($CG738),SUM($CF738),IF(UPPER($CH738)="MAX",$CG738,IF(UPPER($CH738)="CUSTOM",MIN(MAX(ROUND($CF738+$G738*($CI738),0),$CG738),$CF738),$CF738))))</f>
      </c>
      <c r="CK738" s="65" t="str">
        <f>ROUND(SUMIFS($CW738:$FS738,$CW$14:$FS$14,"*DSD*"),0)</f>
      </c>
      <c r="CL738" s="65" t="str">
        <f>MIN_DSD</f>
      </c>
      <c r="CM738" s="65" t="str">
        <f>COUNTIFS($CW$14:$FS$14,"*DSD*",$CW738:$FS738,"&gt;0")</f>
      </c>
      <c r="CN738" t="s">
        <v>54</v>
      </c>
      <c r="CO738" s="62"/>
      <c r="CP738" s="65" t="str">
        <f>IF(SUM($CK738)=0,"",IF(OR(SUM($CK738)=SUM($CL738),AND(SUM($CK738)=ROUND(SUM($G738)*(1-SUM($I738)),0),SUM($CQ738)=0)),SUM($CK738),IF(UPPER($CN738)="MAX",$CL738,IF(UPPER($CN738)="CUSTOM",MIN(MAX(ROUND($CK738+$G738*($CO738),0),$CL738),$CK738),$CK738))))</f>
      </c>
      <c r="CQ738" s="65" t="str">
        <f>ROUND(SUMIFS($CW738:$FS738,$CW$14:$FS$14,"*TA*"),0)</f>
      </c>
      <c r="CR738" s="65" t="str">
        <f>MIN_TA</f>
      </c>
      <c r="CS738" s="65" t="str">
        <f>COUNTIFS($CW$14:$FS$14,"*TA*",$CW738:$FS738,"&gt;0")</f>
      </c>
      <c r="CT738"/>
      <c r="CU738" s="62"/>
      <c r="CV738" s="65" t="str">
        <f>IF(SUM($CQ738)=0,"",IF(OR(SUM($CQ738)=SUM($CR738),AND(SUM($CQ738)=ROUND(SUM($G738)*(1-SUM($I738)),0),SUM($CK738)=0)),SUM($CQ738),IF(UPPER($CT738)="MAX",$CR738,IF(UPPER($CT738)="CUSTOM",MIN(MAX(ROUND($CQ738+$G738*($CU738),0),$CR738),$CQ738),$CQ738))))</f>
      </c>
      <c r="CW738" s="65"/>
      <c r="CX738" s="65"/>
      <c r="CY738" s="65"/>
      <c r="CZ738" s="65"/>
      <c r="DA738" s="65"/>
      <c r="DB738" s="65"/>
      <c r="DC738" s="65"/>
      <c r="DD738" s="65"/>
      <c r="DE738" s="65"/>
      <c r="DF738" s="65"/>
      <c r="DG738" s="65"/>
      <c r="DH738" s="65"/>
      <c r="DI738" s="65"/>
      <c r="DJ738" s="65"/>
      <c r="DK738" s="65"/>
      <c r="DL738" s="65"/>
      <c r="DM738" s="65"/>
      <c r="DN738" s="65"/>
      <c r="DO738" s="65"/>
      <c r="DP738" s="65"/>
      <c r="DQ738" s="65"/>
      <c r="DR738" s="65"/>
      <c r="DS738" s="65"/>
      <c r="DT738" s="65"/>
      <c r="DU738" s="65"/>
      <c r="DV738" s="65"/>
      <c r="DW738" s="65"/>
      <c r="DX738" s="65"/>
      <c r="DY738" s="65"/>
      <c r="DZ738" s="65"/>
      <c r="EA738" s="65"/>
      <c r="EB738" s="65"/>
      <c r="EC738" s="65"/>
      <c r="ED738" s="65"/>
      <c r="EE738" s="65"/>
      <c r="EF738" s="65"/>
      <c r="EG738" s="65"/>
      <c r="EH738" s="65"/>
      <c r="EI738" s="65"/>
      <c r="EJ738" s="65"/>
      <c r="EK738" s="65"/>
      <c r="EL738" s="65"/>
      <c r="EM738" s="65"/>
      <c r="EN738" s="65"/>
      <c r="EO738" s="65"/>
      <c r="EP738" s="65"/>
      <c r="EQ738" s="65"/>
      <c r="ER738" s="65"/>
      <c r="ES738" s="65"/>
      <c r="ET738" s="65"/>
      <c r="EU738" s="65"/>
      <c r="EV738" s="65"/>
      <c r="EW738" s="65"/>
      <c r="EX738" s="65"/>
      <c r="EY738" s="65"/>
      <c r="EZ738" s="65"/>
      <c r="FA738" s="65"/>
      <c r="FB738" s="65"/>
      <c r="FC738" s="65"/>
      <c r="FD738" s="65"/>
      <c r="FE738" s="65"/>
      <c r="FF738" s="65"/>
      <c r="FG738" s="65"/>
      <c r="FH738" s="65"/>
      <c r="FI738" s="65"/>
      <c r="FJ738" s="65"/>
      <c r="FK738" s="65"/>
      <c r="FL738" s="65"/>
      <c r="FM738" s="65"/>
      <c r="FN738" s="65"/>
      <c r="FO738" s="65"/>
      <c r="FP738" s="65"/>
      <c r="FQ738" s="65"/>
      <c r="FR738" s="65"/>
      <c r="FS738" s="65"/>
    </row>
    <row r="739">
      <c r="A739" t="s">
        <v>162</v>
      </c>
      <c r="B739" t="s">
        <v>113</v>
      </c>
      <c r="C739" t="s">
        <v>114</v>
      </c>
      <c r="D739" t="s">
        <v>99</v>
      </c>
      <c r="E739"/>
      <c r="F739" t="str">
        <f>$A739&amp;IF($C739&lt;&gt;"","|"&amp;$C739,"")&amp;IF($D739&lt;&gt;"","|"&amp;$D739,"")&amp;IF($E739&lt;&gt;"","|"&amp;$E739,"")</f>
      </c>
      <c r="G739" s="65" t="n">
        <v>1</v>
      </c>
      <c r="H739" s="65" t="str">
        <f>SUM($CJ739,$CW739)</f>
      </c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5" t="str">
        <f>ROUND(SUM($CP739,$CV739),0)</f>
      </c>
      <c r="CG739" s="65" t="str">
        <f>ROUND(MAX($CP739,$CV739),0)</f>
      </c>
      <c r="CH739"/>
      <c r="CI739" s="62"/>
      <c r="CJ739" s="65" t="str">
        <f>IF(SUM($CF739)=0,"",IF(SUM($CF739)=SUM($CG739),SUM($CF739),IF(UPPER($CH739)="MAX",$CG739,IF(UPPER($CH739)="CUSTOM",MIN(MAX(ROUND($CF739+$G739*($CI739),0),$CG739),$CF739),$CF739))))</f>
      </c>
      <c r="CK739" s="65" t="str">
        <f>ROUND(SUMIFS($CW739:$FS739,$CW$14:$FS$14,"*DSD*"),0)</f>
      </c>
      <c r="CL739" s="65" t="str">
        <f>MIN_DSD</f>
      </c>
      <c r="CM739" s="65" t="str">
        <f>COUNTIFS($CW$14:$FS$14,"*DSD*",$CW739:$FS739,"&gt;0")</f>
      </c>
      <c r="CN739"/>
      <c r="CO739" s="62"/>
      <c r="CP739" s="65" t="str">
        <f>IF(SUM($CK739)=0,"",IF(OR(SUM($CK739)=SUM($CL739),AND(SUM($CK739)=ROUND(SUM($G739)*(1-SUM($I739)),0),SUM($CQ739)=0)),SUM($CK739),IF(UPPER($CN739)="MAX",$CL739,IF(UPPER($CN739)="CUSTOM",MIN(MAX(ROUND($CK739+$G739*($CO739),0),$CL739),$CK739),$CK739))))</f>
      </c>
      <c r="CQ739" s="65" t="str">
        <f>ROUND(SUMIFS($CW739:$FS739,$CW$14:$FS$14,"*TA*"),0)</f>
      </c>
      <c r="CR739" s="65" t="str">
        <f>MIN_TA</f>
      </c>
      <c r="CS739" s="65" t="str">
        <f>COUNTIFS($CW$14:$FS$14,"*TA*",$CW739:$FS739,"&gt;0")</f>
      </c>
      <c r="CT739"/>
      <c r="CU739" s="62"/>
      <c r="CV739" s="65" t="str">
        <f>IF(SUM($CQ739)=0,"",IF(OR(SUM($CQ739)=SUM($CR739),AND(SUM($CQ739)=ROUND(SUM($G739)*(1-SUM($I739)),0),SUM($CK739)=0)),SUM($CQ739),IF(UPPER($CT739)="MAX",$CR739,IF(UPPER($CT739)="CUSTOM",MIN(MAX(ROUND($CQ739+$G739*($CU739),0),$CR739),$CQ739),$CQ739))))</f>
      </c>
      <c r="CW739" s="65"/>
      <c r="CX739" s="65"/>
      <c r="CY739" s="65"/>
      <c r="CZ739" s="65"/>
      <c r="DA739" s="65"/>
      <c r="DB739" s="65"/>
      <c r="DC739" s="65"/>
      <c r="DD739" s="65"/>
      <c r="DE739" s="65"/>
      <c r="DF739" s="65"/>
      <c r="DG739" s="65"/>
      <c r="DH739" s="65"/>
      <c r="DI739" s="65"/>
      <c r="DJ739" s="65"/>
      <c r="DK739" s="65"/>
      <c r="DL739" s="65"/>
      <c r="DM739" s="65"/>
      <c r="DN739" s="65"/>
      <c r="DO739" s="65"/>
      <c r="DP739" s="65"/>
      <c r="DQ739" s="65"/>
      <c r="DR739" s="65"/>
      <c r="DS739" s="65"/>
      <c r="DT739" s="65"/>
      <c r="DU739" s="65"/>
      <c r="DV739" s="65"/>
      <c r="DW739" s="65"/>
      <c r="DX739" s="65"/>
      <c r="DY739" s="65"/>
      <c r="DZ739" s="65"/>
      <c r="EA739" s="65"/>
      <c r="EB739" s="65"/>
      <c r="EC739" s="65"/>
      <c r="ED739" s="65"/>
      <c r="EE739" s="65"/>
      <c r="EF739" s="65"/>
      <c r="EG739" s="65"/>
      <c r="EH739" s="65"/>
      <c r="EI739" s="65"/>
      <c r="EJ739" s="65"/>
      <c r="EK739" s="65"/>
      <c r="EL739" s="65"/>
      <c r="EM739" s="65"/>
      <c r="EN739" s="65"/>
      <c r="EO739" s="65"/>
      <c r="EP739" s="65"/>
      <c r="EQ739" s="65"/>
      <c r="ER739" s="65"/>
      <c r="ES739" s="65"/>
      <c r="ET739" s="65"/>
      <c r="EU739" s="65"/>
      <c r="EV739" s="65"/>
      <c r="EW739" s="65"/>
      <c r="EX739" s="65"/>
      <c r="EY739" s="65"/>
      <c r="EZ739" s="65"/>
      <c r="FA739" s="65"/>
      <c r="FB739" s="65"/>
      <c r="FC739" s="65"/>
      <c r="FD739" s="65"/>
      <c r="FE739" s="65"/>
      <c r="FF739" s="65"/>
      <c r="FG739" s="65"/>
      <c r="FH739" s="65"/>
      <c r="FI739" s="65"/>
      <c r="FJ739" s="65"/>
      <c r="FK739" s="65"/>
      <c r="FL739" s="65"/>
      <c r="FM739" s="65"/>
      <c r="FN739" s="65"/>
      <c r="FO739" s="65"/>
      <c r="FP739" s="65"/>
      <c r="FQ739" s="65"/>
      <c r="FR739" s="65"/>
      <c r="FS739" s="65"/>
    </row>
    <row r="740">
      <c r="A740" t="s">
        <v>162</v>
      </c>
      <c r="B740" t="s">
        <v>113</v>
      </c>
      <c r="C740" t="s">
        <v>114</v>
      </c>
      <c r="D740" t="s">
        <v>100</v>
      </c>
      <c r="E740"/>
      <c r="F740" t="str">
        <f>$A740&amp;IF($C740&lt;&gt;"","|"&amp;$C740,"")&amp;IF($D740&lt;&gt;"","|"&amp;$D740,"")&amp;IF($E740&lt;&gt;"","|"&amp;$E740,"")</f>
      </c>
      <c r="G740" s="65" t="n">
        <v>1</v>
      </c>
      <c r="H740" s="65" t="str">
        <f>SUM($CJ740,$CW740)</f>
      </c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5" t="str">
        <f>ROUND(SUM($CP740,$CV740),0)</f>
      </c>
      <c r="CG740" s="65" t="str">
        <f>ROUND(MAX($CP740,$CV740),0)</f>
      </c>
      <c r="CH740"/>
      <c r="CI740" s="62"/>
      <c r="CJ740" s="65" t="str">
        <f>IF(SUM($CF740)=0,"",IF(SUM($CF740)=SUM($CG740),SUM($CF740),IF(UPPER($CH740)="MAX",$CG740,IF(UPPER($CH740)="CUSTOM",MIN(MAX(ROUND($CF740+$G740*($CI740),0),$CG740),$CF740),$CF740))))</f>
      </c>
      <c r="CK740" s="65" t="str">
        <f>ROUND(SUMIFS($CW740:$FS740,$CW$14:$FS$14,"*DSD*"),0)</f>
      </c>
      <c r="CL740" s="65" t="str">
        <f>MIN_DSD</f>
      </c>
      <c r="CM740" s="65" t="str">
        <f>COUNTIFS($CW$14:$FS$14,"*DSD*",$CW740:$FS740,"&gt;0")</f>
      </c>
      <c r="CN740"/>
      <c r="CO740" s="62"/>
      <c r="CP740" s="65" t="str">
        <f>IF(SUM($CK740)=0,"",IF(OR(SUM($CK740)=SUM($CL740),AND(SUM($CK740)=ROUND(SUM($G740)*(1-SUM($I740)),0),SUM($CQ740)=0)),SUM($CK740),IF(UPPER($CN740)="MAX",$CL740,IF(UPPER($CN740)="CUSTOM",MIN(MAX(ROUND($CK740+$G740*($CO740),0),$CL740),$CK740),$CK740))))</f>
      </c>
      <c r="CQ740" s="65" t="str">
        <f>ROUND(SUMIFS($CW740:$FS740,$CW$14:$FS$14,"*TA*"),0)</f>
      </c>
      <c r="CR740" s="65" t="str">
        <f>MIN_TA</f>
      </c>
      <c r="CS740" s="65" t="str">
        <f>COUNTIFS($CW$14:$FS$14,"*TA*",$CW740:$FS740,"&gt;0")</f>
      </c>
      <c r="CT740"/>
      <c r="CU740" s="62"/>
      <c r="CV740" s="65" t="str">
        <f>IF(SUM($CQ740)=0,"",IF(OR(SUM($CQ740)=SUM($CR740),AND(SUM($CQ740)=ROUND(SUM($G740)*(1-SUM($I740)),0),SUM($CK740)=0)),SUM($CQ740),IF(UPPER($CT740)="MAX",$CR740,IF(UPPER($CT740)="CUSTOM",MIN(MAX(ROUND($CQ740+$G740*($CU740),0),$CR740),$CQ740),$CQ740))))</f>
      </c>
      <c r="CW740" s="65"/>
      <c r="CX740" s="65"/>
      <c r="CY740" s="65"/>
      <c r="CZ740" s="65"/>
      <c r="DA740" s="65"/>
      <c r="DB740" s="65"/>
      <c r="DC740" s="65"/>
      <c r="DD740" s="65"/>
      <c r="DE740" s="65"/>
      <c r="DF740" s="65"/>
      <c r="DG740" s="65"/>
      <c r="DH740" s="65"/>
      <c r="DI740" s="65"/>
      <c r="DJ740" s="65"/>
      <c r="DK740" s="65"/>
      <c r="DL740" s="65"/>
      <c r="DM740" s="65"/>
      <c r="DN740" s="65"/>
      <c r="DO740" s="65"/>
      <c r="DP740" s="65"/>
      <c r="DQ740" s="65"/>
      <c r="DR740" s="65"/>
      <c r="DS740" s="65"/>
      <c r="DT740" s="65"/>
      <c r="DU740" s="65"/>
      <c r="DV740" s="65"/>
      <c r="DW740" s="65"/>
      <c r="DX740" s="65"/>
      <c r="DY740" s="65"/>
      <c r="DZ740" s="65"/>
      <c r="EA740" s="65"/>
      <c r="EB740" s="65"/>
      <c r="EC740" s="65"/>
      <c r="ED740" s="65"/>
      <c r="EE740" s="65"/>
      <c r="EF740" s="65"/>
      <c r="EG740" s="65"/>
      <c r="EH740" s="65"/>
      <c r="EI740" s="65"/>
      <c r="EJ740" s="65"/>
      <c r="EK740" s="65"/>
      <c r="EL740" s="65"/>
      <c r="EM740" s="65"/>
      <c r="EN740" s="65"/>
      <c r="EO740" s="65"/>
      <c r="EP740" s="65"/>
      <c r="EQ740" s="65"/>
      <c r="ER740" s="65"/>
      <c r="ES740" s="65"/>
      <c r="ET740" s="65"/>
      <c r="EU740" s="65"/>
      <c r="EV740" s="65"/>
      <c r="EW740" s="65"/>
      <c r="EX740" s="65"/>
      <c r="EY740" s="65"/>
      <c r="EZ740" s="65"/>
      <c r="FA740" s="65"/>
      <c r="FB740" s="65"/>
      <c r="FC740" s="65"/>
      <c r="FD740" s="65"/>
      <c r="FE740" s="65"/>
      <c r="FF740" s="65"/>
      <c r="FG740" s="65"/>
      <c r="FH740" s="65"/>
      <c r="FI740" s="65"/>
      <c r="FJ740" s="65"/>
      <c r="FK740" s="65"/>
      <c r="FL740" s="65"/>
      <c r="FM740" s="65"/>
      <c r="FN740" s="65"/>
      <c r="FO740" s="65"/>
      <c r="FP740" s="65"/>
      <c r="FQ740" s="65"/>
      <c r="FR740" s="65"/>
      <c r="FS740" s="65"/>
    </row>
    <row r="741">
      <c r="A741" t="s">
        <v>162</v>
      </c>
      <c r="B741" t="s">
        <v>116</v>
      </c>
      <c r="C741" t="s">
        <v>114</v>
      </c>
      <c r="D741" t="s">
        <v>99</v>
      </c>
      <c r="E741"/>
      <c r="F741" t="str">
        <f>$A741&amp;IF($C741&lt;&gt;"","|"&amp;$C741,"")&amp;IF($D741&lt;&gt;"","|"&amp;$D741,"")&amp;IF($E741&lt;&gt;"","|"&amp;$E741,"")</f>
      </c>
      <c r="G741" s="65" t="n">
        <v>1</v>
      </c>
      <c r="H741" s="65" t="str">
        <f>SUM($CJ741,$CW741)</f>
      </c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5" t="str">
        <f>ROUND(SUM($CP741,$CV741),0)</f>
      </c>
      <c r="CG741" s="65" t="str">
        <f>ROUND(MAX($CP741,$CV741),0)</f>
      </c>
      <c r="CH741"/>
      <c r="CI741" s="62"/>
      <c r="CJ741" s="65" t="str">
        <f>IF(SUM($CF741)=0,"",IF(SUM($CF741)=SUM($CG741),SUM($CF741),IF(UPPER($CH741)="MAX",$CG741,IF(UPPER($CH741)="CUSTOM",MIN(MAX(ROUND($CF741+$G741*($CI741),0),$CG741),$CF741),$CF741))))</f>
      </c>
      <c r="CK741" s="65" t="str">
        <f>ROUND(SUMIFS($CW741:$FS741,$CW$14:$FS$14,"*DSD*"),0)</f>
      </c>
      <c r="CL741" s="65" t="str">
        <f>MIN_DSD</f>
      </c>
      <c r="CM741" s="65" t="str">
        <f>COUNTIFS($CW$14:$FS$14,"*DSD*",$CW741:$FS741,"&gt;0")</f>
      </c>
      <c r="CN741"/>
      <c r="CO741" s="62"/>
      <c r="CP741" s="65" t="str">
        <f>IF(SUM($CK741)=0,"",IF(OR(SUM($CK741)=SUM($CL741),AND(SUM($CK741)=ROUND(SUM($G741)*(1-SUM($I741)),0),SUM($CQ741)=0)),SUM($CK741),IF(UPPER($CN741)="MAX",$CL741,IF(UPPER($CN741)="CUSTOM",MIN(MAX(ROUND($CK741+$G741*($CO741),0),$CL741),$CK741),$CK741))))</f>
      </c>
      <c r="CQ741" s="65" t="str">
        <f>ROUND(SUMIFS($CW741:$FS741,$CW$14:$FS$14,"*TA*"),0)</f>
      </c>
      <c r="CR741" s="65" t="str">
        <f>MIN_TA</f>
      </c>
      <c r="CS741" s="65" t="str">
        <f>COUNTIFS($CW$14:$FS$14,"*TA*",$CW741:$FS741,"&gt;0")</f>
      </c>
      <c r="CT741"/>
      <c r="CU741" s="62"/>
      <c r="CV741" s="65" t="str">
        <f>IF(SUM($CQ741)=0,"",IF(OR(SUM($CQ741)=SUM($CR741),AND(SUM($CQ741)=ROUND(SUM($G741)*(1-SUM($I741)),0),SUM($CK741)=0)),SUM($CQ741),IF(UPPER($CT741)="MAX",$CR741,IF(UPPER($CT741)="CUSTOM",MIN(MAX(ROUND($CQ741+$G741*($CU741),0),$CR741),$CQ741),$CQ741))))</f>
      </c>
      <c r="CW741" s="65"/>
      <c r="CX741" s="65"/>
      <c r="CY741" s="65"/>
      <c r="CZ741" s="65"/>
      <c r="DA741" s="65"/>
      <c r="DB741" s="65"/>
      <c r="DC741" s="65"/>
      <c r="DD741" s="65"/>
      <c r="DE741" s="65"/>
      <c r="DF741" s="65"/>
      <c r="DG741" s="65"/>
      <c r="DH741" s="65"/>
      <c r="DI741" s="65"/>
      <c r="DJ741" s="65"/>
      <c r="DK741" s="65"/>
      <c r="DL741" s="65"/>
      <c r="DM741" s="65"/>
      <c r="DN741" s="65"/>
      <c r="DO741" s="65"/>
      <c r="DP741" s="65"/>
      <c r="DQ741" s="65"/>
      <c r="DR741" s="65"/>
      <c r="DS741" s="65"/>
      <c r="DT741" s="65"/>
      <c r="DU741" s="65"/>
      <c r="DV741" s="65"/>
      <c r="DW741" s="65"/>
      <c r="DX741" s="65"/>
      <c r="DY741" s="65"/>
      <c r="DZ741" s="65"/>
      <c r="EA741" s="65"/>
      <c r="EB741" s="65"/>
      <c r="EC741" s="65"/>
      <c r="ED741" s="65"/>
      <c r="EE741" s="65"/>
      <c r="EF741" s="65"/>
      <c r="EG741" s="65"/>
      <c r="EH741" s="65"/>
      <c r="EI741" s="65"/>
      <c r="EJ741" s="65"/>
      <c r="EK741" s="65"/>
      <c r="EL741" s="65"/>
      <c r="EM741" s="65"/>
      <c r="EN741" s="65"/>
      <c r="EO741" s="65"/>
      <c r="EP741" s="65"/>
      <c r="EQ741" s="65"/>
      <c r="ER741" s="65"/>
      <c r="ES741" s="65"/>
      <c r="ET741" s="65"/>
      <c r="EU741" s="65"/>
      <c r="EV741" s="65"/>
      <c r="EW741" s="65"/>
      <c r="EX741" s="65"/>
      <c r="EY741" s="65"/>
      <c r="EZ741" s="65"/>
      <c r="FA741" s="65"/>
      <c r="FB741" s="65"/>
      <c r="FC741" s="65"/>
      <c r="FD741" s="65"/>
      <c r="FE741" s="65"/>
      <c r="FF741" s="65"/>
      <c r="FG741" s="65"/>
      <c r="FH741" s="65"/>
      <c r="FI741" s="65"/>
      <c r="FJ741" s="65"/>
      <c r="FK741" s="65"/>
      <c r="FL741" s="65"/>
      <c r="FM741" s="65"/>
      <c r="FN741" s="65"/>
      <c r="FO741" s="65"/>
      <c r="FP741" s="65"/>
      <c r="FQ741" s="65"/>
      <c r="FR741" s="65"/>
      <c r="FS741" s="65"/>
    </row>
    <row r="742">
      <c r="A742" t="s">
        <v>162</v>
      </c>
      <c r="B742" t="s">
        <v>116</v>
      </c>
      <c r="C742" t="s">
        <v>114</v>
      </c>
      <c r="D742" t="s">
        <v>100</v>
      </c>
      <c r="E742"/>
      <c r="F742" t="str">
        <f>$A742&amp;IF($C742&lt;&gt;"","|"&amp;$C742,"")&amp;IF($D742&lt;&gt;"","|"&amp;$D742,"")&amp;IF($E742&lt;&gt;"","|"&amp;$E742,"")</f>
      </c>
      <c r="G742" s="65" t="n">
        <v>1</v>
      </c>
      <c r="H742" s="65" t="str">
        <f>SUM($CJ742,$CW742)</f>
      </c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5" t="str">
        <f>ROUND(SUM($CP742,$CV742),0)</f>
      </c>
      <c r="CG742" s="65" t="str">
        <f>ROUND(MAX($CP742,$CV742),0)</f>
      </c>
      <c r="CH742"/>
      <c r="CI742" s="62"/>
      <c r="CJ742" s="65" t="str">
        <f>IF(SUM($CF742)=0,"",IF(SUM($CF742)=SUM($CG742),SUM($CF742),IF(UPPER($CH742)="MAX",$CG742,IF(UPPER($CH742)="CUSTOM",MIN(MAX(ROUND($CF742+$G742*($CI742),0),$CG742),$CF742),$CF742))))</f>
      </c>
      <c r="CK742" s="65" t="str">
        <f>ROUND(SUMIFS($CW742:$FS742,$CW$14:$FS$14,"*DSD*"),0)</f>
      </c>
      <c r="CL742" s="65" t="str">
        <f>MIN_DSD</f>
      </c>
      <c r="CM742" s="65" t="str">
        <f>COUNTIFS($CW$14:$FS$14,"*DSD*",$CW742:$FS742,"&gt;0")</f>
      </c>
      <c r="CN742"/>
      <c r="CO742" s="62"/>
      <c r="CP742" s="65" t="str">
        <f>IF(SUM($CK742)=0,"",IF(OR(SUM($CK742)=SUM($CL742),AND(SUM($CK742)=ROUND(SUM($G742)*(1-SUM($I742)),0),SUM($CQ742)=0)),SUM($CK742),IF(UPPER($CN742)="MAX",$CL742,IF(UPPER($CN742)="CUSTOM",MIN(MAX(ROUND($CK742+$G742*($CO742),0),$CL742),$CK742),$CK742))))</f>
      </c>
      <c r="CQ742" s="65" t="str">
        <f>ROUND(SUMIFS($CW742:$FS742,$CW$14:$FS$14,"*TA*"),0)</f>
      </c>
      <c r="CR742" s="65" t="str">
        <f>MIN_TA</f>
      </c>
      <c r="CS742" s="65" t="str">
        <f>COUNTIFS($CW$14:$FS$14,"*TA*",$CW742:$FS742,"&gt;0")</f>
      </c>
      <c r="CT742"/>
      <c r="CU742" s="62"/>
      <c r="CV742" s="65" t="str">
        <f>IF(SUM($CQ742)=0,"",IF(OR(SUM($CQ742)=SUM($CR742),AND(SUM($CQ742)=ROUND(SUM($G742)*(1-SUM($I742)),0),SUM($CK742)=0)),SUM($CQ742),IF(UPPER($CT742)="MAX",$CR742,IF(UPPER($CT742)="CUSTOM",MIN(MAX(ROUND($CQ742+$G742*($CU742),0),$CR742),$CQ742),$CQ742))))</f>
      </c>
      <c r="CW742" s="65"/>
      <c r="CX742" s="65"/>
      <c r="CY742" s="65"/>
      <c r="CZ742" s="65"/>
      <c r="DA742" s="65"/>
      <c r="DB742" s="65"/>
      <c r="DC742" s="65"/>
      <c r="DD742" s="65"/>
      <c r="DE742" s="65"/>
      <c r="DF742" s="65"/>
      <c r="DG742" s="65"/>
      <c r="DH742" s="65"/>
      <c r="DI742" s="65"/>
      <c r="DJ742" s="65"/>
      <c r="DK742" s="65"/>
      <c r="DL742" s="65"/>
      <c r="DM742" s="65"/>
      <c r="DN742" s="65"/>
      <c r="DO742" s="65"/>
      <c r="DP742" s="65"/>
      <c r="DQ742" s="65"/>
      <c r="DR742" s="65"/>
      <c r="DS742" s="65"/>
      <c r="DT742" s="65"/>
      <c r="DU742" s="65"/>
      <c r="DV742" s="65"/>
      <c r="DW742" s="65"/>
      <c r="DX742" s="65"/>
      <c r="DY742" s="65"/>
      <c r="DZ742" s="65"/>
      <c r="EA742" s="65"/>
      <c r="EB742" s="65"/>
      <c r="EC742" s="65"/>
      <c r="ED742" s="65"/>
      <c r="EE742" s="65"/>
      <c r="EF742" s="65"/>
      <c r="EG742" s="65"/>
      <c r="EH742" s="65"/>
      <c r="EI742" s="65"/>
      <c r="EJ742" s="65"/>
      <c r="EK742" s="65"/>
      <c r="EL742" s="65"/>
      <c r="EM742" s="65"/>
      <c r="EN742" s="65"/>
      <c r="EO742" s="65"/>
      <c r="EP742" s="65"/>
      <c r="EQ742" s="65"/>
      <c r="ER742" s="65"/>
      <c r="ES742" s="65"/>
      <c r="ET742" s="65"/>
      <c r="EU742" s="65"/>
      <c r="EV742" s="65"/>
      <c r="EW742" s="65"/>
      <c r="EX742" s="65"/>
      <c r="EY742" s="65"/>
      <c r="EZ742" s="65"/>
      <c r="FA742" s="65"/>
      <c r="FB742" s="65"/>
      <c r="FC742" s="65"/>
      <c r="FD742" s="65"/>
      <c r="FE742" s="65"/>
      <c r="FF742" s="65"/>
      <c r="FG742" s="65"/>
      <c r="FH742" s="65"/>
      <c r="FI742" s="65"/>
      <c r="FJ742" s="65"/>
      <c r="FK742" s="65"/>
      <c r="FL742" s="65"/>
      <c r="FM742" s="65"/>
      <c r="FN742" s="65"/>
      <c r="FO742" s="65"/>
      <c r="FP742" s="65"/>
      <c r="FQ742" s="65"/>
      <c r="FR742" s="65"/>
      <c r="FS742" s="65"/>
    </row>
    <row r="743">
      <c r="A743" t="s">
        <v>162</v>
      </c>
      <c r="B743" t="s">
        <v>118</v>
      </c>
      <c r="C743" t="s">
        <v>103</v>
      </c>
      <c r="D743" t="s">
        <v>99</v>
      </c>
      <c r="E743"/>
      <c r="F743" t="str">
        <f>$A743&amp;IF($C743&lt;&gt;"","|"&amp;$C743,"")&amp;IF($D743&lt;&gt;"","|"&amp;$D743,"")&amp;IF($E743&lt;&gt;"","|"&amp;$E743,"")</f>
      </c>
      <c r="G743" s="65" t="n">
        <v>1</v>
      </c>
      <c r="H743" s="65" t="str">
        <f>SUM($CJ743,$CW743)</f>
      </c>
      <c r="I743" s="62"/>
      <c r="J743" s="62"/>
      <c r="K743" s="62"/>
      <c r="L743" s="62"/>
      <c r="M743" s="62"/>
      <c r="N743" s="62"/>
      <c r="O743" s="62"/>
      <c r="P743" s="62"/>
      <c r="Q743" s="62" t="n">
        <v>0.25</v>
      </c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 t="n">
        <v>0.25</v>
      </c>
      <c r="AD743" s="62"/>
      <c r="AE743" s="62"/>
      <c r="AF743" s="62"/>
      <c r="AG743" s="62" t="n">
        <v>0.5</v>
      </c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5" t="str">
        <f>ROUND(SUM($CP743,$CV743),0)</f>
      </c>
      <c r="CG743" s="65" t="str">
        <f>ROUND(MAX($CP743,$CV743),0)</f>
      </c>
      <c r="CH743" t="s">
        <v>54</v>
      </c>
      <c r="CI743" s="62"/>
      <c r="CJ743" s="65" t="str">
        <f>IF(SUM($CF743)=0,"",IF(SUM($CF743)=SUM($CG743),SUM($CF743),IF(UPPER($CH743)="MAX",$CG743,IF(UPPER($CH743)="CUSTOM",MIN(MAX(ROUND($CF743+$G743*($CI743),0),$CG743),$CF743),$CF743))))</f>
      </c>
      <c r="CK743" s="65" t="str">
        <f>ROUND(SUMIFS($CW743:$FS743,$CW$14:$FS$14,"*DSD*"),0)</f>
      </c>
      <c r="CL743" s="65" t="str">
        <f>MIN_DSD</f>
      </c>
      <c r="CM743" s="65" t="str">
        <f>COUNTIFS($CW$14:$FS$14,"*DSD*",$CW743:$FS743,"&gt;0")</f>
      </c>
      <c r="CN743" t="s">
        <v>54</v>
      </c>
      <c r="CO743" s="62"/>
      <c r="CP743" s="65" t="str">
        <f>IF(SUM($CK743)=0,"",IF(OR(SUM($CK743)=SUM($CL743),AND(SUM($CK743)=ROUND(SUM($G743)*(1-SUM($I743)),0),SUM($CQ743)=0)),SUM($CK743),IF(UPPER($CN743)="MAX",$CL743,IF(UPPER($CN743)="CUSTOM",MIN(MAX(ROUND($CK743+$G743*($CO743),0),$CL743),$CK743),$CK743))))</f>
      </c>
      <c r="CQ743" s="65" t="str">
        <f>ROUND(SUMIFS($CW743:$FS743,$CW$14:$FS$14,"*TA*"),0)</f>
      </c>
      <c r="CR743" s="65" t="str">
        <f>MIN_TA</f>
      </c>
      <c r="CS743" s="65" t="str">
        <f>COUNTIFS($CW$14:$FS$14,"*TA*",$CW743:$FS743,"&gt;0")</f>
      </c>
      <c r="CT743"/>
      <c r="CU743" s="62"/>
      <c r="CV743" s="65" t="str">
        <f>IF(SUM($CQ743)=0,"",IF(OR(SUM($CQ743)=SUM($CR743),AND(SUM($CQ743)=ROUND(SUM($G743)*(1-SUM($I743)),0),SUM($CK743)=0)),SUM($CQ743),IF(UPPER($CT743)="MAX",$CR743,IF(UPPER($CT743)="CUSTOM",MIN(MAX(ROUND($CQ743+$G743*($CU743),0),$CR743),$CQ743),$CQ743))))</f>
      </c>
      <c r="CW743" s="65"/>
      <c r="CX743" s="65"/>
      <c r="CY743" s="65"/>
      <c r="CZ743" s="65"/>
      <c r="DA743" s="65"/>
      <c r="DB743" s="65"/>
      <c r="DC743" s="65"/>
      <c r="DD743" s="65"/>
      <c r="DE743" s="65"/>
      <c r="DF743" s="65"/>
      <c r="DG743" s="65"/>
      <c r="DH743" s="65"/>
      <c r="DI743" s="65"/>
      <c r="DJ743" s="65"/>
      <c r="DK743" s="65"/>
      <c r="DL743" s="65"/>
      <c r="DM743" s="65"/>
      <c r="DN743" s="65"/>
      <c r="DO743" s="65"/>
      <c r="DP743" s="65"/>
      <c r="DQ743" s="65"/>
      <c r="DR743" s="65"/>
      <c r="DS743" s="65"/>
      <c r="DT743" s="65"/>
      <c r="DU743" s="65"/>
      <c r="DV743" s="65"/>
      <c r="DW743" s="65"/>
      <c r="DX743" s="65"/>
      <c r="DY743" s="65"/>
      <c r="DZ743" s="65"/>
      <c r="EA743" s="65"/>
      <c r="EB743" s="65"/>
      <c r="EC743" s="65"/>
      <c r="ED743" s="65"/>
      <c r="EE743" s="65"/>
      <c r="EF743" s="65"/>
      <c r="EG743" s="65"/>
      <c r="EH743" s="65"/>
      <c r="EI743" s="65"/>
      <c r="EJ743" s="65"/>
      <c r="EK743" s="65"/>
      <c r="EL743" s="65"/>
      <c r="EM743" s="65"/>
      <c r="EN743" s="65"/>
      <c r="EO743" s="65"/>
      <c r="EP743" s="65"/>
      <c r="EQ743" s="65"/>
      <c r="ER743" s="65"/>
      <c r="ES743" s="65"/>
      <c r="ET743" s="65"/>
      <c r="EU743" s="65"/>
      <c r="EV743" s="65"/>
      <c r="EW743" s="65"/>
      <c r="EX743" s="65"/>
      <c r="EY743" s="65"/>
      <c r="EZ743" s="65"/>
      <c r="FA743" s="65"/>
      <c r="FB743" s="65"/>
      <c r="FC743" s="65"/>
      <c r="FD743" s="65"/>
      <c r="FE743" s="65"/>
      <c r="FF743" s="65"/>
      <c r="FG743" s="65"/>
      <c r="FH743" s="65"/>
      <c r="FI743" s="65"/>
      <c r="FJ743" s="65"/>
      <c r="FK743" s="65"/>
      <c r="FL743" s="65"/>
      <c r="FM743" s="65"/>
      <c r="FN743" s="65"/>
      <c r="FO743" s="65"/>
      <c r="FP743" s="65"/>
      <c r="FQ743" s="65"/>
      <c r="FR743" s="65"/>
      <c r="FS743" s="65"/>
    </row>
    <row r="744">
      <c r="A744" t="s">
        <v>162</v>
      </c>
      <c r="B744" t="s">
        <v>118</v>
      </c>
      <c r="C744" t="s">
        <v>103</v>
      </c>
      <c r="D744" t="s">
        <v>100</v>
      </c>
      <c r="E744"/>
      <c r="F744" t="str">
        <f>$A744&amp;IF($C744&lt;&gt;"","|"&amp;$C744,"")&amp;IF($D744&lt;&gt;"","|"&amp;$D744,"")&amp;IF($E744&lt;&gt;"","|"&amp;$E744,"")</f>
      </c>
      <c r="G744" s="65" t="n">
        <v>1</v>
      </c>
      <c r="H744" s="65" t="str">
        <f>SUM($CJ744,$CW744)</f>
      </c>
      <c r="I744" s="62"/>
      <c r="J744" s="62"/>
      <c r="K744" s="62"/>
      <c r="L744" s="62"/>
      <c r="M744" s="62"/>
      <c r="N744" s="62"/>
      <c r="O744" s="62"/>
      <c r="P744" s="62"/>
      <c r="Q744" s="62" t="n">
        <v>0.25</v>
      </c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 t="n">
        <v>0.25</v>
      </c>
      <c r="AD744" s="62"/>
      <c r="AE744" s="62"/>
      <c r="AF744" s="62"/>
      <c r="AG744" s="62" t="n">
        <v>0.5</v>
      </c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5" t="str">
        <f>ROUND(SUM($CP744,$CV744),0)</f>
      </c>
      <c r="CG744" s="65" t="str">
        <f>ROUND(MAX($CP744,$CV744),0)</f>
      </c>
      <c r="CH744" t="s">
        <v>54</v>
      </c>
      <c r="CI744" s="62"/>
      <c r="CJ744" s="65" t="str">
        <f>IF(SUM($CF744)=0,"",IF(SUM($CF744)=SUM($CG744),SUM($CF744),IF(UPPER($CH744)="MAX",$CG744,IF(UPPER($CH744)="CUSTOM",MIN(MAX(ROUND($CF744+$G744*($CI744),0),$CG744),$CF744),$CF744))))</f>
      </c>
      <c r="CK744" s="65" t="str">
        <f>ROUND(SUMIFS($CW744:$FS744,$CW$14:$FS$14,"*DSD*"),0)</f>
      </c>
      <c r="CL744" s="65" t="str">
        <f>MIN_DSD</f>
      </c>
      <c r="CM744" s="65" t="str">
        <f>COUNTIFS($CW$14:$FS$14,"*DSD*",$CW744:$FS744,"&gt;0")</f>
      </c>
      <c r="CN744" t="s">
        <v>54</v>
      </c>
      <c r="CO744" s="62"/>
      <c r="CP744" s="65" t="str">
        <f>IF(SUM($CK744)=0,"",IF(OR(SUM($CK744)=SUM($CL744),AND(SUM($CK744)=ROUND(SUM($G744)*(1-SUM($I744)),0),SUM($CQ744)=0)),SUM($CK744),IF(UPPER($CN744)="MAX",$CL744,IF(UPPER($CN744)="CUSTOM",MIN(MAX(ROUND($CK744+$G744*($CO744),0),$CL744),$CK744),$CK744))))</f>
      </c>
      <c r="CQ744" s="65" t="str">
        <f>ROUND(SUMIFS($CW744:$FS744,$CW$14:$FS$14,"*TA*"),0)</f>
      </c>
      <c r="CR744" s="65" t="str">
        <f>MIN_TA</f>
      </c>
      <c r="CS744" s="65" t="str">
        <f>COUNTIFS($CW$14:$FS$14,"*TA*",$CW744:$FS744,"&gt;0")</f>
      </c>
      <c r="CT744"/>
      <c r="CU744" s="62"/>
      <c r="CV744" s="65" t="str">
        <f>IF(SUM($CQ744)=0,"",IF(OR(SUM($CQ744)=SUM($CR744),AND(SUM($CQ744)=ROUND(SUM($G744)*(1-SUM($I744)),0),SUM($CK744)=0)),SUM($CQ744),IF(UPPER($CT744)="MAX",$CR744,IF(UPPER($CT744)="CUSTOM",MIN(MAX(ROUND($CQ744+$G744*($CU744),0),$CR744),$CQ744),$CQ744))))</f>
      </c>
      <c r="CW744" s="65"/>
      <c r="CX744" s="65"/>
      <c r="CY744" s="65"/>
      <c r="CZ744" s="65"/>
      <c r="DA744" s="65"/>
      <c r="DB744" s="65"/>
      <c r="DC744" s="65"/>
      <c r="DD744" s="65"/>
      <c r="DE744" s="65"/>
      <c r="DF744" s="65"/>
      <c r="DG744" s="65"/>
      <c r="DH744" s="65"/>
      <c r="DI744" s="65"/>
      <c r="DJ744" s="65"/>
      <c r="DK744" s="65"/>
      <c r="DL744" s="65"/>
      <c r="DM744" s="65"/>
      <c r="DN744" s="65"/>
      <c r="DO744" s="65"/>
      <c r="DP744" s="65"/>
      <c r="DQ744" s="65"/>
      <c r="DR744" s="65"/>
      <c r="DS744" s="65"/>
      <c r="DT744" s="65"/>
      <c r="DU744" s="65"/>
      <c r="DV744" s="65"/>
      <c r="DW744" s="65"/>
      <c r="DX744" s="65"/>
      <c r="DY744" s="65"/>
      <c r="DZ744" s="65"/>
      <c r="EA744" s="65"/>
      <c r="EB744" s="65"/>
      <c r="EC744" s="65"/>
      <c r="ED744" s="65"/>
      <c r="EE744" s="65"/>
      <c r="EF744" s="65"/>
      <c r="EG744" s="65"/>
      <c r="EH744" s="65"/>
      <c r="EI744" s="65"/>
      <c r="EJ744" s="65"/>
      <c r="EK744" s="65"/>
      <c r="EL744" s="65"/>
      <c r="EM744" s="65"/>
      <c r="EN744" s="65"/>
      <c r="EO744" s="65"/>
      <c r="EP744" s="65"/>
      <c r="EQ744" s="65"/>
      <c r="ER744" s="65"/>
      <c r="ES744" s="65"/>
      <c r="ET744" s="65"/>
      <c r="EU744" s="65"/>
      <c r="EV744" s="65"/>
      <c r="EW744" s="65"/>
      <c r="EX744" s="65"/>
      <c r="EY744" s="65"/>
      <c r="EZ744" s="65"/>
      <c r="FA744" s="65"/>
      <c r="FB744" s="65"/>
      <c r="FC744" s="65"/>
      <c r="FD744" s="65"/>
      <c r="FE744" s="65"/>
      <c r="FF744" s="65"/>
      <c r="FG744" s="65"/>
      <c r="FH744" s="65"/>
      <c r="FI744" s="65"/>
      <c r="FJ744" s="65"/>
      <c r="FK744" s="65"/>
      <c r="FL744" s="65"/>
      <c r="FM744" s="65"/>
      <c r="FN744" s="65"/>
      <c r="FO744" s="65"/>
      <c r="FP744" s="65"/>
      <c r="FQ744" s="65"/>
      <c r="FR744" s="65"/>
      <c r="FS744" s="65"/>
    </row>
    <row r="745">
      <c r="A745" t="s">
        <v>162</v>
      </c>
      <c r="B745" t="s">
        <v>119</v>
      </c>
      <c r="C745" t="s">
        <v>103</v>
      </c>
      <c r="D745" t="s">
        <v>99</v>
      </c>
      <c r="E745"/>
      <c r="F745" t="str">
        <f>$A745&amp;IF($C745&lt;&gt;"","|"&amp;$C745,"")&amp;IF($D745&lt;&gt;"","|"&amp;$D745,"")&amp;IF($E745&lt;&gt;"","|"&amp;$E745,"")</f>
      </c>
      <c r="G745" s="65" t="n">
        <v>1</v>
      </c>
      <c r="H745" s="65" t="str">
        <f>SUM($CJ745,$CW745)</f>
      </c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 t="n">
        <v>1</v>
      </c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5" t="str">
        <f>ROUND(SUM($CP745,$CV745),0)</f>
      </c>
      <c r="CG745" s="65" t="str">
        <f>ROUND(MAX($CP745,$CV745),0)</f>
      </c>
      <c r="CH745"/>
      <c r="CI745" s="62"/>
      <c r="CJ745" s="65" t="str">
        <f>IF(SUM($CF745)=0,"",IF(SUM($CF745)=SUM($CG745),SUM($CF745),IF(UPPER($CH745)="MAX",$CG745,IF(UPPER($CH745)="CUSTOM",MIN(MAX(ROUND($CF745+$G745*($CI745),0),$CG745),$CF745),$CF745))))</f>
      </c>
      <c r="CK745" s="65" t="str">
        <f>ROUND(SUMIFS($CW745:$FS745,$CW$14:$FS$14,"*DSD*"),0)</f>
      </c>
      <c r="CL745" s="65" t="str">
        <f>MIN_DSD</f>
      </c>
      <c r="CM745" s="65" t="str">
        <f>COUNTIFS($CW$14:$FS$14,"*DSD*",$CW745:$FS745,"&gt;0")</f>
      </c>
      <c r="CN745"/>
      <c r="CO745" s="62"/>
      <c r="CP745" s="65" t="str">
        <f>IF(SUM($CK745)=0,"",IF(OR(SUM($CK745)=SUM($CL745),AND(SUM($CK745)=ROUND(SUM($G745)*(1-SUM($I745)),0),SUM($CQ745)=0)),SUM($CK745),IF(UPPER($CN745)="MAX",$CL745,IF(UPPER($CN745)="CUSTOM",MIN(MAX(ROUND($CK745+$G745*($CO745),0),$CL745),$CK745),$CK745))))</f>
      </c>
      <c r="CQ745" s="65" t="str">
        <f>ROUND(SUMIFS($CW745:$FS745,$CW$14:$FS$14,"*TA*"),0)</f>
      </c>
      <c r="CR745" s="65" t="str">
        <f>MIN_TA</f>
      </c>
      <c r="CS745" s="65" t="str">
        <f>COUNTIFS($CW$14:$FS$14,"*TA*",$CW745:$FS745,"&gt;0")</f>
      </c>
      <c r="CT745"/>
      <c r="CU745" s="62"/>
      <c r="CV745" s="65" t="str">
        <f>IF(SUM($CQ745)=0,"",IF(OR(SUM($CQ745)=SUM($CR745),AND(SUM($CQ745)=ROUND(SUM($G745)*(1-SUM($I745)),0),SUM($CK745)=0)),SUM($CQ745),IF(UPPER($CT745)="MAX",$CR745,IF(UPPER($CT745)="CUSTOM",MIN(MAX(ROUND($CQ745+$G745*($CU745),0),$CR745),$CQ745),$CQ745))))</f>
      </c>
      <c r="CW745" s="65"/>
      <c r="CX745" s="65"/>
      <c r="CY745" s="65"/>
      <c r="CZ745" s="65"/>
      <c r="DA745" s="65"/>
      <c r="DB745" s="65"/>
      <c r="DC745" s="65"/>
      <c r="DD745" s="65"/>
      <c r="DE745" s="65"/>
      <c r="DF745" s="65"/>
      <c r="DG745" s="65"/>
      <c r="DH745" s="65"/>
      <c r="DI745" s="65"/>
      <c r="DJ745" s="65"/>
      <c r="DK745" s="65"/>
      <c r="DL745" s="65"/>
      <c r="DM745" s="65"/>
      <c r="DN745" s="65"/>
      <c r="DO745" s="65"/>
      <c r="DP745" s="65"/>
      <c r="DQ745" s="65"/>
      <c r="DR745" s="65"/>
      <c r="DS745" s="65"/>
      <c r="DT745" s="65"/>
      <c r="DU745" s="65"/>
      <c r="DV745" s="65"/>
      <c r="DW745" s="65"/>
      <c r="DX745" s="65"/>
      <c r="DY745" s="65"/>
      <c r="DZ745" s="65"/>
      <c r="EA745" s="65"/>
      <c r="EB745" s="65"/>
      <c r="EC745" s="65"/>
      <c r="ED745" s="65"/>
      <c r="EE745" s="65"/>
      <c r="EF745" s="65"/>
      <c r="EG745" s="65"/>
      <c r="EH745" s="65"/>
      <c r="EI745" s="65"/>
      <c r="EJ745" s="65"/>
      <c r="EK745" s="65"/>
      <c r="EL745" s="65"/>
      <c r="EM745" s="65"/>
      <c r="EN745" s="65"/>
      <c r="EO745" s="65"/>
      <c r="EP745" s="65"/>
      <c r="EQ745" s="65"/>
      <c r="ER745" s="65"/>
      <c r="ES745" s="65"/>
      <c r="ET745" s="65"/>
      <c r="EU745" s="65"/>
      <c r="EV745" s="65"/>
      <c r="EW745" s="65"/>
      <c r="EX745" s="65"/>
      <c r="EY745" s="65"/>
      <c r="EZ745" s="65"/>
      <c r="FA745" s="65"/>
      <c r="FB745" s="65"/>
      <c r="FC745" s="65"/>
      <c r="FD745" s="65"/>
      <c r="FE745" s="65"/>
      <c r="FF745" s="65"/>
      <c r="FG745" s="65"/>
      <c r="FH745" s="65"/>
      <c r="FI745" s="65"/>
      <c r="FJ745" s="65"/>
      <c r="FK745" s="65"/>
      <c r="FL745" s="65"/>
      <c r="FM745" s="65"/>
      <c r="FN745" s="65"/>
      <c r="FO745" s="65"/>
      <c r="FP745" s="65"/>
      <c r="FQ745" s="65"/>
      <c r="FR745" s="65"/>
      <c r="FS745" s="65"/>
    </row>
    <row r="746">
      <c r="A746" t="s">
        <v>162</v>
      </c>
      <c r="B746" t="s">
        <v>119</v>
      </c>
      <c r="C746" t="s">
        <v>103</v>
      </c>
      <c r="D746" t="s">
        <v>100</v>
      </c>
      <c r="E746"/>
      <c r="F746" t="str">
        <f>$A746&amp;IF($C746&lt;&gt;"","|"&amp;$C746,"")&amp;IF($D746&lt;&gt;"","|"&amp;$D746,"")&amp;IF($E746&lt;&gt;"","|"&amp;$E746,"")</f>
      </c>
      <c r="G746" s="65" t="n">
        <v>1</v>
      </c>
      <c r="H746" s="65" t="str">
        <f>SUM($CJ746,$CW746)</f>
      </c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 t="n">
        <v>1</v>
      </c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5" t="str">
        <f>ROUND(SUM($CP746,$CV746),0)</f>
      </c>
      <c r="CG746" s="65" t="str">
        <f>ROUND(MAX($CP746,$CV746),0)</f>
      </c>
      <c r="CH746"/>
      <c r="CI746" s="62"/>
      <c r="CJ746" s="65" t="str">
        <f>IF(SUM($CF746)=0,"",IF(SUM($CF746)=SUM($CG746),SUM($CF746),IF(UPPER($CH746)="MAX",$CG746,IF(UPPER($CH746)="CUSTOM",MIN(MAX(ROUND($CF746+$G746*($CI746),0),$CG746),$CF746),$CF746))))</f>
      </c>
      <c r="CK746" s="65" t="str">
        <f>ROUND(SUMIFS($CW746:$FS746,$CW$14:$FS$14,"*DSD*"),0)</f>
      </c>
      <c r="CL746" s="65" t="str">
        <f>MIN_DSD</f>
      </c>
      <c r="CM746" s="65" t="str">
        <f>COUNTIFS($CW$14:$FS$14,"*DSD*",$CW746:$FS746,"&gt;0")</f>
      </c>
      <c r="CN746"/>
      <c r="CO746" s="62"/>
      <c r="CP746" s="65" t="str">
        <f>IF(SUM($CK746)=0,"",IF(OR(SUM($CK746)=SUM($CL746),AND(SUM($CK746)=ROUND(SUM($G746)*(1-SUM($I746)),0),SUM($CQ746)=0)),SUM($CK746),IF(UPPER($CN746)="MAX",$CL746,IF(UPPER($CN746)="CUSTOM",MIN(MAX(ROUND($CK746+$G746*($CO746),0),$CL746),$CK746),$CK746))))</f>
      </c>
      <c r="CQ746" s="65" t="str">
        <f>ROUND(SUMIFS($CW746:$FS746,$CW$14:$FS$14,"*TA*"),0)</f>
      </c>
      <c r="CR746" s="65" t="str">
        <f>MIN_TA</f>
      </c>
      <c r="CS746" s="65" t="str">
        <f>COUNTIFS($CW$14:$FS$14,"*TA*",$CW746:$FS746,"&gt;0")</f>
      </c>
      <c r="CT746"/>
      <c r="CU746" s="62"/>
      <c r="CV746" s="65" t="str">
        <f>IF(SUM($CQ746)=0,"",IF(OR(SUM($CQ746)=SUM($CR746),AND(SUM($CQ746)=ROUND(SUM($G746)*(1-SUM($I746)),0),SUM($CK746)=0)),SUM($CQ746),IF(UPPER($CT746)="MAX",$CR746,IF(UPPER($CT746)="CUSTOM",MIN(MAX(ROUND($CQ746+$G746*($CU746),0),$CR746),$CQ746),$CQ746))))</f>
      </c>
      <c r="CW746" s="65"/>
      <c r="CX746" s="65"/>
      <c r="CY746" s="65"/>
      <c r="CZ746" s="65"/>
      <c r="DA746" s="65"/>
      <c r="DB746" s="65"/>
      <c r="DC746" s="65"/>
      <c r="DD746" s="65"/>
      <c r="DE746" s="65"/>
      <c r="DF746" s="65"/>
      <c r="DG746" s="65"/>
      <c r="DH746" s="65"/>
      <c r="DI746" s="65"/>
      <c r="DJ746" s="65"/>
      <c r="DK746" s="65"/>
      <c r="DL746" s="65"/>
      <c r="DM746" s="65"/>
      <c r="DN746" s="65"/>
      <c r="DO746" s="65"/>
      <c r="DP746" s="65"/>
      <c r="DQ746" s="65"/>
      <c r="DR746" s="65"/>
      <c r="DS746" s="65"/>
      <c r="DT746" s="65"/>
      <c r="DU746" s="65"/>
      <c r="DV746" s="65"/>
      <c r="DW746" s="65"/>
      <c r="DX746" s="65"/>
      <c r="DY746" s="65"/>
      <c r="DZ746" s="65"/>
      <c r="EA746" s="65"/>
      <c r="EB746" s="65"/>
      <c r="EC746" s="65"/>
      <c r="ED746" s="65"/>
      <c r="EE746" s="65"/>
      <c r="EF746" s="65"/>
      <c r="EG746" s="65"/>
      <c r="EH746" s="65"/>
      <c r="EI746" s="65"/>
      <c r="EJ746" s="65"/>
      <c r="EK746" s="65"/>
      <c r="EL746" s="65"/>
      <c r="EM746" s="65"/>
      <c r="EN746" s="65"/>
      <c r="EO746" s="65"/>
      <c r="EP746" s="65"/>
      <c r="EQ746" s="65"/>
      <c r="ER746" s="65"/>
      <c r="ES746" s="65"/>
      <c r="ET746" s="65"/>
      <c r="EU746" s="65"/>
      <c r="EV746" s="65"/>
      <c r="EW746" s="65"/>
      <c r="EX746" s="65"/>
      <c r="EY746" s="65"/>
      <c r="EZ746" s="65"/>
      <c r="FA746" s="65"/>
      <c r="FB746" s="65"/>
      <c r="FC746" s="65"/>
      <c r="FD746" s="65"/>
      <c r="FE746" s="65"/>
      <c r="FF746" s="65"/>
      <c r="FG746" s="65"/>
      <c r="FH746" s="65"/>
      <c r="FI746" s="65"/>
      <c r="FJ746" s="65"/>
      <c r="FK746" s="65"/>
      <c r="FL746" s="65"/>
      <c r="FM746" s="65"/>
      <c r="FN746" s="65"/>
      <c r="FO746" s="65"/>
      <c r="FP746" s="65"/>
      <c r="FQ746" s="65"/>
      <c r="FR746" s="65"/>
      <c r="FS746" s="65"/>
    </row>
    <row r="747">
      <c r="A747" t="s">
        <v>162</v>
      </c>
      <c r="B747" t="s">
        <v>120</v>
      </c>
      <c r="C747"/>
      <c r="D747"/>
      <c r="E747" t="s">
        <v>135</v>
      </c>
      <c r="F747" t="str">
        <f>$A747&amp;IF($C747&lt;&gt;"","|"&amp;$C747,"")&amp;IF($D747&lt;&gt;"","|"&amp;$D747,"")&amp;IF($E747&lt;&gt;"","|"&amp;$E747,"")</f>
      </c>
      <c r="G747" s="65" t="n">
        <v>4</v>
      </c>
      <c r="H747" s="65" t="str">
        <f>SUM($CJ747,$CW747)</f>
      </c>
      <c r="I747" s="62"/>
      <c r="J747" s="62"/>
      <c r="K747" s="62"/>
      <c r="L747" s="62"/>
      <c r="M747" s="62"/>
      <c r="N747" s="62"/>
      <c r="O747" s="62"/>
      <c r="P747" s="62"/>
      <c r="Q747" s="62" t="n">
        <v>0.8</v>
      </c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 t="n">
        <v>1</v>
      </c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5" t="str">
        <f>ROUND(SUM($CP747,$CV747),0)</f>
      </c>
      <c r="CG747" s="65" t="str">
        <f>ROUND(MAX($CP747,$CV747),0)</f>
      </c>
      <c r="CH747"/>
      <c r="CI747" s="62"/>
      <c r="CJ747" s="65" t="str">
        <f>IF(SUM($CF747)=0,"",IF(SUM($CF747)=SUM($CG747),SUM($CF747),IF(UPPER($CH747)="MAX",$CG747,IF(UPPER($CH747)="CUSTOM",MIN(MAX(ROUND($CF747+$G747*($CI747),0),$CG747),$CF747),$CF747))))</f>
      </c>
      <c r="CK747" s="65" t="str">
        <f>ROUND(SUMIFS($CW747:$FS747,$CW$14:$FS$14,"*DSD*"),0)</f>
      </c>
      <c r="CL747" s="65" t="str">
        <f>MIN_DSD</f>
      </c>
      <c r="CM747" s="65" t="str">
        <f>COUNTIFS($CW$14:$FS$14,"*DSD*",$CW747:$FS747,"&gt;0")</f>
      </c>
      <c r="CN747" t="s">
        <v>55</v>
      </c>
      <c r="CO747" s="62" t="n">
        <v>-0.8</v>
      </c>
      <c r="CP747" s="65" t="str">
        <f>IF(SUM($CK747)=0,"",IF(OR(SUM($CK747)=SUM($CL747),AND(SUM($CK747)=ROUND(SUM($G747)*(1-SUM($I747)),0),SUM($CQ747)=0)),SUM($CK747),IF(UPPER($CN747)="MAX",$CL747,IF(UPPER($CN747)="CUSTOM",MIN(MAX(ROUND($CK747+$G747*($CO747),0),$CL747),$CK747),$CK747))))</f>
      </c>
      <c r="CQ747" s="65" t="str">
        <f>ROUND(SUMIFS($CW747:$FS747,$CW$14:$FS$14,"*TA*"),0)</f>
      </c>
      <c r="CR747" s="65" t="str">
        <f>MIN_TA</f>
      </c>
      <c r="CS747" s="65" t="str">
        <f>COUNTIFS($CW$14:$FS$14,"*TA*",$CW747:$FS747,"&gt;0")</f>
      </c>
      <c r="CT747"/>
      <c r="CU747" s="62"/>
      <c r="CV747" s="65" t="str">
        <f>IF(SUM($CQ747)=0,"",IF(OR(SUM($CQ747)=SUM($CR747),AND(SUM($CQ747)=ROUND(SUM($G747)*(1-SUM($I747)),0),SUM($CK747)=0)),SUM($CQ747),IF(UPPER($CT747)="MAX",$CR747,IF(UPPER($CT747)="CUSTOM",MIN(MAX(ROUND($CQ747+$G747*($CU747),0),$CR747),$CQ747),$CQ747))))</f>
      </c>
      <c r="CW747" s="65"/>
      <c r="CX747" s="65"/>
      <c r="CY747" s="65"/>
      <c r="CZ747" s="65"/>
      <c r="DA747" s="65"/>
      <c r="DB747" s="65"/>
      <c r="DC747" s="65"/>
      <c r="DD747" s="65"/>
      <c r="DE747" s="65"/>
      <c r="DF747" s="65"/>
      <c r="DG747" s="65"/>
      <c r="DH747" s="65"/>
      <c r="DI747" s="65"/>
      <c r="DJ747" s="65"/>
      <c r="DK747" s="65"/>
      <c r="DL747" s="65"/>
      <c r="DM747" s="65"/>
      <c r="DN747" s="65"/>
      <c r="DO747" s="65"/>
      <c r="DP747" s="65"/>
      <c r="DQ747" s="65"/>
      <c r="DR747" s="65"/>
      <c r="DS747" s="65"/>
      <c r="DT747" s="65"/>
      <c r="DU747" s="65"/>
      <c r="DV747" s="65"/>
      <c r="DW747" s="65"/>
      <c r="DX747" s="65"/>
      <c r="DY747" s="65"/>
      <c r="DZ747" s="65"/>
      <c r="EA747" s="65"/>
      <c r="EB747" s="65"/>
      <c r="EC747" s="65"/>
      <c r="ED747" s="65"/>
      <c r="EE747" s="65"/>
      <c r="EF747" s="65"/>
      <c r="EG747" s="65"/>
      <c r="EH747" s="65"/>
      <c r="EI747" s="65"/>
      <c r="EJ747" s="65"/>
      <c r="EK747" s="65"/>
      <c r="EL747" s="65"/>
      <c r="EM747" s="65"/>
      <c r="EN747" s="65"/>
      <c r="EO747" s="65"/>
      <c r="EP747" s="65"/>
      <c r="EQ747" s="65"/>
      <c r="ER747" s="65"/>
      <c r="ES747" s="65"/>
      <c r="ET747" s="65"/>
      <c r="EU747" s="65"/>
      <c r="EV747" s="65"/>
      <c r="EW747" s="65"/>
      <c r="EX747" s="65"/>
      <c r="EY747" s="65"/>
      <c r="EZ747" s="65"/>
      <c r="FA747" s="65"/>
      <c r="FB747" s="65"/>
      <c r="FC747" s="65"/>
      <c r="FD747" s="65"/>
      <c r="FE747" s="65"/>
      <c r="FF747" s="65"/>
      <c r="FG747" s="65"/>
      <c r="FH747" s="65"/>
      <c r="FI747" s="65"/>
      <c r="FJ747" s="65"/>
      <c r="FK747" s="65"/>
      <c r="FL747" s="65"/>
      <c r="FM747" s="65"/>
      <c r="FN747" s="65"/>
      <c r="FO747" s="65"/>
      <c r="FP747" s="65"/>
      <c r="FQ747" s="65"/>
      <c r="FR747" s="65"/>
      <c r="FS747" s="65"/>
    </row>
    <row r="748">
      <c r="A748" t="s">
        <v>162</v>
      </c>
      <c r="B748" t="s">
        <v>126</v>
      </c>
      <c r="C748"/>
      <c r="D748"/>
      <c r="E748" t="s">
        <v>135</v>
      </c>
      <c r="F748" t="str">
        <f>$A748&amp;IF($C748&lt;&gt;"","|"&amp;$C748,"")&amp;IF($D748&lt;&gt;"","|"&amp;$D748,"")&amp;IF($E748&lt;&gt;"","|"&amp;$E748,"")</f>
      </c>
      <c r="G748" s="65" t="n">
        <v>4</v>
      </c>
      <c r="H748" s="65" t="str">
        <f>SUM($CJ748,$CW748)</f>
      </c>
      <c r="I748" s="62"/>
      <c r="J748" s="62"/>
      <c r="K748" s="62"/>
      <c r="L748" s="62"/>
      <c r="M748" s="62"/>
      <c r="N748" s="62"/>
      <c r="O748" s="62"/>
      <c r="P748" s="62"/>
      <c r="Q748" s="62" t="n">
        <v>0.8</v>
      </c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 t="n">
        <v>1</v>
      </c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5" t="str">
        <f>ROUND(SUM($CP748,$CV748),0)</f>
      </c>
      <c r="CG748" s="65" t="str">
        <f>ROUND(MAX($CP748,$CV748),0)</f>
      </c>
      <c r="CH748"/>
      <c r="CI748" s="62"/>
      <c r="CJ748" s="65" t="str">
        <f>IF(SUM($CF748)=0,"",IF(SUM($CF748)=SUM($CG748),SUM($CF748),IF(UPPER($CH748)="MAX",$CG748,IF(UPPER($CH748)="CUSTOM",MIN(MAX(ROUND($CF748+$G748*($CI748),0),$CG748),$CF748),$CF748))))</f>
      </c>
      <c r="CK748" s="65" t="str">
        <f>ROUND(SUMIFS($CW748:$FS748,$CW$14:$FS$14,"*DSD*"),0)</f>
      </c>
      <c r="CL748" s="65" t="str">
        <f>MIN_DSD</f>
      </c>
      <c r="CM748" s="65" t="str">
        <f>COUNTIFS($CW$14:$FS$14,"*DSD*",$CW748:$FS748,"&gt;0")</f>
      </c>
      <c r="CN748" t="s">
        <v>55</v>
      </c>
      <c r="CO748" s="62" t="n">
        <v>-0.8</v>
      </c>
      <c r="CP748" s="65" t="str">
        <f>IF(SUM($CK748)=0,"",IF(OR(SUM($CK748)=SUM($CL748),AND(SUM($CK748)=ROUND(SUM($G748)*(1-SUM($I748)),0),SUM($CQ748)=0)),SUM($CK748),IF(UPPER($CN748)="MAX",$CL748,IF(UPPER($CN748)="CUSTOM",MIN(MAX(ROUND($CK748+$G748*($CO748),0),$CL748),$CK748),$CK748))))</f>
      </c>
      <c r="CQ748" s="65" t="str">
        <f>ROUND(SUMIFS($CW748:$FS748,$CW$14:$FS$14,"*TA*"),0)</f>
      </c>
      <c r="CR748" s="65" t="str">
        <f>MIN_TA</f>
      </c>
      <c r="CS748" s="65" t="str">
        <f>COUNTIFS($CW$14:$FS$14,"*TA*",$CW748:$FS748,"&gt;0")</f>
      </c>
      <c r="CT748"/>
      <c r="CU748" s="62"/>
      <c r="CV748" s="65" t="str">
        <f>IF(SUM($CQ748)=0,"",IF(OR(SUM($CQ748)=SUM($CR748),AND(SUM($CQ748)=ROUND(SUM($G748)*(1-SUM($I748)),0),SUM($CK748)=0)),SUM($CQ748),IF(UPPER($CT748)="MAX",$CR748,IF(UPPER($CT748)="CUSTOM",MIN(MAX(ROUND($CQ748+$G748*($CU748),0),$CR748),$CQ748),$CQ748))))</f>
      </c>
      <c r="CW748" s="65"/>
      <c r="CX748" s="65"/>
      <c r="CY748" s="65"/>
      <c r="CZ748" s="65"/>
      <c r="DA748" s="65"/>
      <c r="DB748" s="65"/>
      <c r="DC748" s="65"/>
      <c r="DD748" s="65"/>
      <c r="DE748" s="65"/>
      <c r="DF748" s="65"/>
      <c r="DG748" s="65"/>
      <c r="DH748" s="65"/>
      <c r="DI748" s="65"/>
      <c r="DJ748" s="65"/>
      <c r="DK748" s="65"/>
      <c r="DL748" s="65"/>
      <c r="DM748" s="65"/>
      <c r="DN748" s="65"/>
      <c r="DO748" s="65"/>
      <c r="DP748" s="65"/>
      <c r="DQ748" s="65"/>
      <c r="DR748" s="65"/>
      <c r="DS748" s="65"/>
      <c r="DT748" s="65"/>
      <c r="DU748" s="65"/>
      <c r="DV748" s="65"/>
      <c r="DW748" s="65"/>
      <c r="DX748" s="65"/>
      <c r="DY748" s="65"/>
      <c r="DZ748" s="65"/>
      <c r="EA748" s="65"/>
      <c r="EB748" s="65"/>
      <c r="EC748" s="65"/>
      <c r="ED748" s="65"/>
      <c r="EE748" s="65"/>
      <c r="EF748" s="65"/>
      <c r="EG748" s="65"/>
      <c r="EH748" s="65"/>
      <c r="EI748" s="65"/>
      <c r="EJ748" s="65"/>
      <c r="EK748" s="65"/>
      <c r="EL748" s="65"/>
      <c r="EM748" s="65"/>
      <c r="EN748" s="65"/>
      <c r="EO748" s="65"/>
      <c r="EP748" s="65"/>
      <c r="EQ748" s="65"/>
      <c r="ER748" s="65"/>
      <c r="ES748" s="65"/>
      <c r="ET748" s="65"/>
      <c r="EU748" s="65"/>
      <c r="EV748" s="65"/>
      <c r="EW748" s="65"/>
      <c r="EX748" s="65"/>
      <c r="EY748" s="65"/>
      <c r="EZ748" s="65"/>
      <c r="FA748" s="65"/>
      <c r="FB748" s="65"/>
      <c r="FC748" s="65"/>
      <c r="FD748" s="65"/>
      <c r="FE748" s="65"/>
      <c r="FF748" s="65"/>
      <c r="FG748" s="65"/>
      <c r="FH748" s="65"/>
      <c r="FI748" s="65"/>
      <c r="FJ748" s="65"/>
      <c r="FK748" s="65"/>
      <c r="FL748" s="65"/>
      <c r="FM748" s="65"/>
      <c r="FN748" s="65"/>
      <c r="FO748" s="65"/>
      <c r="FP748" s="65"/>
      <c r="FQ748" s="65"/>
      <c r="FR748" s="65"/>
      <c r="FS748" s="65"/>
    </row>
    <row r="749">
      <c r="A749" t="s">
        <v>162</v>
      </c>
      <c r="B749" t="s">
        <v>127</v>
      </c>
      <c r="C749" t="s">
        <v>103</v>
      </c>
      <c r="D749" t="s">
        <v>99</v>
      </c>
      <c r="E749"/>
      <c r="F749" t="str">
        <f>$A749&amp;IF($C749&lt;&gt;"","|"&amp;$C749,"")&amp;IF($D749&lt;&gt;"","|"&amp;$D749,"")&amp;IF($E749&lt;&gt;"","|"&amp;$E749,"")</f>
      </c>
      <c r="G749" s="65" t="n">
        <v>18</v>
      </c>
      <c r="H749" s="65" t="str">
        <f>SUM($CJ749,$CW749)</f>
      </c>
      <c r="I749" s="62"/>
      <c r="J749" s="62"/>
      <c r="K749" s="62"/>
      <c r="L749" s="62"/>
      <c r="M749" s="62"/>
      <c r="N749" s="62"/>
      <c r="O749" s="62"/>
      <c r="P749" s="62"/>
      <c r="Q749" s="62" t="n">
        <v>0.623529411764706</v>
      </c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 t="n">
        <v>0.223529411764706</v>
      </c>
      <c r="AD749" s="62"/>
      <c r="AE749" s="62"/>
      <c r="AF749" s="62"/>
      <c r="AG749" s="62" t="n">
        <v>0.776470588235294</v>
      </c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5" t="str">
        <f>ROUND(SUM($CP749,$CV749),0)</f>
      </c>
      <c r="CG749" s="65" t="str">
        <f>ROUND(MAX($CP749,$CV749),0)</f>
      </c>
      <c r="CH749" t="s">
        <v>56</v>
      </c>
      <c r="CI749" s="62"/>
      <c r="CJ749" s="65" t="str">
        <f>IF(SUM($CF749)=0,"",IF(SUM($CF749)=SUM($CG749),SUM($CF749),IF(UPPER($CH749)="MAX",$CG749,IF(UPPER($CH749)="CUSTOM",MIN(MAX(ROUND($CF749+$G749*($CI749),0),$CG749),$CF749),$CF749))))</f>
      </c>
      <c r="CK749" s="65" t="str">
        <f>ROUND(SUMIFS($CW749:$FS749,$CW$14:$FS$14,"*DSD*"),0)</f>
      </c>
      <c r="CL749" s="65" t="str">
        <f>MIN_DSD</f>
      </c>
      <c r="CM749" s="65" t="str">
        <f>COUNTIFS($CW$14:$FS$14,"*DSD*",$CW749:$FS749,"&gt;0")</f>
      </c>
      <c r="CN749" t="s">
        <v>56</v>
      </c>
      <c r="CO749" s="62" t="n">
        <v>-0.623529411764706</v>
      </c>
      <c r="CP749" s="65" t="str">
        <f>IF(SUM($CK749)=0,"",IF(OR(SUM($CK749)=SUM($CL749),AND(SUM($CK749)=ROUND(SUM($G749)*(1-SUM($I749)),0),SUM($CQ749)=0)),SUM($CK749),IF(UPPER($CN749)="MAX",$CL749,IF(UPPER($CN749)="CUSTOM",MIN(MAX(ROUND($CK749+$G749*($CO749),0),$CL749),$CK749),$CK749))))</f>
      </c>
      <c r="CQ749" s="65" t="str">
        <f>ROUND(SUMIFS($CW749:$FS749,$CW$14:$FS$14,"*TA*"),0)</f>
      </c>
      <c r="CR749" s="65" t="str">
        <f>MIN_TA</f>
      </c>
      <c r="CS749" s="65" t="str">
        <f>COUNTIFS($CW$14:$FS$14,"*TA*",$CW749:$FS749,"&gt;0")</f>
      </c>
      <c r="CT749"/>
      <c r="CU749" s="62"/>
      <c r="CV749" s="65" t="str">
        <f>IF(SUM($CQ749)=0,"",IF(OR(SUM($CQ749)=SUM($CR749),AND(SUM($CQ749)=ROUND(SUM($G749)*(1-SUM($I749)),0),SUM($CK749)=0)),SUM($CQ749),IF(UPPER($CT749)="MAX",$CR749,IF(UPPER($CT749)="CUSTOM",MIN(MAX(ROUND($CQ749+$G749*($CU749),0),$CR749),$CQ749),$CQ749))))</f>
      </c>
      <c r="CW749" s="65"/>
      <c r="CX749" s="65"/>
      <c r="CY749" s="65"/>
      <c r="CZ749" s="65"/>
      <c r="DA749" s="65"/>
      <c r="DB749" s="65"/>
      <c r="DC749" s="65"/>
      <c r="DD749" s="65"/>
      <c r="DE749" s="65"/>
      <c r="DF749" s="65"/>
      <c r="DG749" s="65"/>
      <c r="DH749" s="65"/>
      <c r="DI749" s="65"/>
      <c r="DJ749" s="65"/>
      <c r="DK749" s="65"/>
      <c r="DL749" s="65"/>
      <c r="DM749" s="65"/>
      <c r="DN749" s="65"/>
      <c r="DO749" s="65"/>
      <c r="DP749" s="65"/>
      <c r="DQ749" s="65"/>
      <c r="DR749" s="65"/>
      <c r="DS749" s="65"/>
      <c r="DT749" s="65"/>
      <c r="DU749" s="65"/>
      <c r="DV749" s="65"/>
      <c r="DW749" s="65"/>
      <c r="DX749" s="65"/>
      <c r="DY749" s="65"/>
      <c r="DZ749" s="65"/>
      <c r="EA749" s="65"/>
      <c r="EB749" s="65"/>
      <c r="EC749" s="65"/>
      <c r="ED749" s="65"/>
      <c r="EE749" s="65"/>
      <c r="EF749" s="65"/>
      <c r="EG749" s="65"/>
      <c r="EH749" s="65"/>
      <c r="EI749" s="65"/>
      <c r="EJ749" s="65"/>
      <c r="EK749" s="65"/>
      <c r="EL749" s="65"/>
      <c r="EM749" s="65"/>
      <c r="EN749" s="65"/>
      <c r="EO749" s="65"/>
      <c r="EP749" s="65"/>
      <c r="EQ749" s="65"/>
      <c r="ER749" s="65"/>
      <c r="ES749" s="65"/>
      <c r="ET749" s="65"/>
      <c r="EU749" s="65"/>
      <c r="EV749" s="65"/>
      <c r="EW749" s="65"/>
      <c r="EX749" s="65"/>
      <c r="EY749" s="65"/>
      <c r="EZ749" s="65"/>
      <c r="FA749" s="65"/>
      <c r="FB749" s="65"/>
      <c r="FC749" s="65"/>
      <c r="FD749" s="65"/>
      <c r="FE749" s="65"/>
      <c r="FF749" s="65"/>
      <c r="FG749" s="65"/>
      <c r="FH749" s="65"/>
      <c r="FI749" s="65"/>
      <c r="FJ749" s="65"/>
      <c r="FK749" s="65"/>
      <c r="FL749" s="65"/>
      <c r="FM749" s="65"/>
      <c r="FN749" s="65"/>
      <c r="FO749" s="65"/>
      <c r="FP749" s="65"/>
      <c r="FQ749" s="65"/>
      <c r="FR749" s="65"/>
      <c r="FS749" s="65"/>
    </row>
    <row r="750">
      <c r="A750" t="s">
        <v>162</v>
      </c>
      <c r="B750" t="s">
        <v>127</v>
      </c>
      <c r="C750" t="s">
        <v>103</v>
      </c>
      <c r="D750" t="s">
        <v>100</v>
      </c>
      <c r="E750"/>
      <c r="F750" t="str">
        <f>$A750&amp;IF($C750&lt;&gt;"","|"&amp;$C750,"")&amp;IF($D750&lt;&gt;"","|"&amp;$D750,"")&amp;IF($E750&lt;&gt;"","|"&amp;$E750,"")</f>
      </c>
      <c r="G750" s="65" t="n">
        <v>26</v>
      </c>
      <c r="H750" s="65" t="str">
        <f>SUM($CJ750,$CW750)</f>
      </c>
      <c r="I750" s="62"/>
      <c r="J750" s="62"/>
      <c r="K750" s="62"/>
      <c r="L750" s="62"/>
      <c r="M750" s="62"/>
      <c r="N750" s="62"/>
      <c r="O750" s="62"/>
      <c r="P750" s="62"/>
      <c r="Q750" s="62" t="n">
        <v>0.620689655172414</v>
      </c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 t="n">
        <v>0.218390804597701</v>
      </c>
      <c r="AD750" s="62"/>
      <c r="AE750" s="62"/>
      <c r="AF750" s="62"/>
      <c r="AG750" s="62" t="n">
        <v>0.781609195402299</v>
      </c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5" t="str">
        <f>ROUND(SUM($CP750,$CV750),0)</f>
      </c>
      <c r="CG750" s="65" t="str">
        <f>ROUND(MAX($CP750,$CV750),0)</f>
      </c>
      <c r="CH750" t="s">
        <v>56</v>
      </c>
      <c r="CI750" s="62"/>
      <c r="CJ750" s="65" t="str">
        <f>IF(SUM($CF750)=0,"",IF(SUM($CF750)=SUM($CG750),SUM($CF750),IF(UPPER($CH750)="MAX",$CG750,IF(UPPER($CH750)="CUSTOM",MIN(MAX(ROUND($CF750+$G750*($CI750),0),$CG750),$CF750),$CF750))))</f>
      </c>
      <c r="CK750" s="65" t="str">
        <f>ROUND(SUMIFS($CW750:$FS750,$CW$14:$FS$14,"*DSD*"),0)</f>
      </c>
      <c r="CL750" s="65" t="str">
        <f>MIN_DSD</f>
      </c>
      <c r="CM750" s="65" t="str">
        <f>COUNTIFS($CW$14:$FS$14,"*DSD*",$CW750:$FS750,"&gt;0")</f>
      </c>
      <c r="CN750" t="s">
        <v>55</v>
      </c>
      <c r="CO750" s="62" t="n">
        <v>-0.620689655172414</v>
      </c>
      <c r="CP750" s="65" t="str">
        <f>IF(SUM($CK750)=0,"",IF(OR(SUM($CK750)=SUM($CL750),AND(SUM($CK750)=ROUND(SUM($G750)*(1-SUM($I750)),0),SUM($CQ750)=0)),SUM($CK750),IF(UPPER($CN750)="MAX",$CL750,IF(UPPER($CN750)="CUSTOM",MIN(MAX(ROUND($CK750+$G750*($CO750),0),$CL750),$CK750),$CK750))))</f>
      </c>
      <c r="CQ750" s="65" t="str">
        <f>ROUND(SUMIFS($CW750:$FS750,$CW$14:$FS$14,"*TA*"),0)</f>
      </c>
      <c r="CR750" s="65" t="str">
        <f>MIN_TA</f>
      </c>
      <c r="CS750" s="65" t="str">
        <f>COUNTIFS($CW$14:$FS$14,"*TA*",$CW750:$FS750,"&gt;0")</f>
      </c>
      <c r="CT750"/>
      <c r="CU750" s="62"/>
      <c r="CV750" s="65" t="str">
        <f>IF(SUM($CQ750)=0,"",IF(OR(SUM($CQ750)=SUM($CR750),AND(SUM($CQ750)=ROUND(SUM($G750)*(1-SUM($I750)),0),SUM($CK750)=0)),SUM($CQ750),IF(UPPER($CT750)="MAX",$CR750,IF(UPPER($CT750)="CUSTOM",MIN(MAX(ROUND($CQ750+$G750*($CU750),0),$CR750),$CQ750),$CQ750))))</f>
      </c>
      <c r="CW750" s="65"/>
      <c r="CX750" s="65"/>
      <c r="CY750" s="65"/>
      <c r="CZ750" s="65"/>
      <c r="DA750" s="65"/>
      <c r="DB750" s="65"/>
      <c r="DC750" s="65"/>
      <c r="DD750" s="65"/>
      <c r="DE750" s="65"/>
      <c r="DF750" s="65"/>
      <c r="DG750" s="65"/>
      <c r="DH750" s="65"/>
      <c r="DI750" s="65"/>
      <c r="DJ750" s="65"/>
      <c r="DK750" s="65"/>
      <c r="DL750" s="65"/>
      <c r="DM750" s="65"/>
      <c r="DN750" s="65"/>
      <c r="DO750" s="65"/>
      <c r="DP750" s="65"/>
      <c r="DQ750" s="65"/>
      <c r="DR750" s="65"/>
      <c r="DS750" s="65"/>
      <c r="DT750" s="65"/>
      <c r="DU750" s="65"/>
      <c r="DV750" s="65"/>
      <c r="DW750" s="65"/>
      <c r="DX750" s="65"/>
      <c r="DY750" s="65"/>
      <c r="DZ750" s="65"/>
      <c r="EA750" s="65"/>
      <c r="EB750" s="65"/>
      <c r="EC750" s="65"/>
      <c r="ED750" s="65"/>
      <c r="EE750" s="65"/>
      <c r="EF750" s="65"/>
      <c r="EG750" s="65"/>
      <c r="EH750" s="65"/>
      <c r="EI750" s="65"/>
      <c r="EJ750" s="65"/>
      <c r="EK750" s="65"/>
      <c r="EL750" s="65"/>
      <c r="EM750" s="65"/>
      <c r="EN750" s="65"/>
      <c r="EO750" s="65"/>
      <c r="EP750" s="65"/>
      <c r="EQ750" s="65"/>
      <c r="ER750" s="65"/>
      <c r="ES750" s="65"/>
      <c r="ET750" s="65"/>
      <c r="EU750" s="65"/>
      <c r="EV750" s="65"/>
      <c r="EW750" s="65"/>
      <c r="EX750" s="65"/>
      <c r="EY750" s="65"/>
      <c r="EZ750" s="65"/>
      <c r="FA750" s="65"/>
      <c r="FB750" s="65"/>
      <c r="FC750" s="65"/>
      <c r="FD750" s="65"/>
      <c r="FE750" s="65"/>
      <c r="FF750" s="65"/>
      <c r="FG750" s="65"/>
      <c r="FH750" s="65"/>
      <c r="FI750" s="65"/>
      <c r="FJ750" s="65"/>
      <c r="FK750" s="65"/>
      <c r="FL750" s="65"/>
      <c r="FM750" s="65"/>
      <c r="FN750" s="65"/>
      <c r="FO750" s="65"/>
      <c r="FP750" s="65"/>
      <c r="FQ750" s="65"/>
      <c r="FR750" s="65"/>
      <c r="FS750" s="65"/>
    </row>
    <row r="751">
      <c r="A751" t="s">
        <v>162</v>
      </c>
      <c r="B751" t="s">
        <v>128</v>
      </c>
      <c r="C751"/>
      <c r="D751"/>
      <c r="E751" t="s">
        <v>135</v>
      </c>
      <c r="F751" t="str">
        <f>$A751&amp;IF($C751&lt;&gt;"","|"&amp;$C751,"")&amp;IF($D751&lt;&gt;"","|"&amp;$D751,"")&amp;IF($E751&lt;&gt;"","|"&amp;$E751,"")</f>
      </c>
      <c r="G751" s="65" t="n">
        <v>4</v>
      </c>
      <c r="H751" s="65" t="str">
        <f>SUM($CJ751,$CW751)</f>
      </c>
      <c r="I751" s="62"/>
      <c r="J751" s="62"/>
      <c r="K751" s="62"/>
      <c r="L751" s="62"/>
      <c r="M751" s="62"/>
      <c r="N751" s="62"/>
      <c r="O751" s="62"/>
      <c r="P751" s="62"/>
      <c r="Q751" s="62" t="n">
        <v>0.8</v>
      </c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 t="n">
        <v>1</v>
      </c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5" t="str">
        <f>ROUND(SUM($CP751,$CV751),0)</f>
      </c>
      <c r="CG751" s="65" t="str">
        <f>ROUND(MAX($CP751,$CV751),0)</f>
      </c>
      <c r="CH751"/>
      <c r="CI751" s="62"/>
      <c r="CJ751" s="65" t="str">
        <f>IF(SUM($CF751)=0,"",IF(SUM($CF751)=SUM($CG751),SUM($CF751),IF(UPPER($CH751)="MAX",$CG751,IF(UPPER($CH751)="CUSTOM",MIN(MAX(ROUND($CF751+$G751*($CI751),0),$CG751),$CF751),$CF751))))</f>
      </c>
      <c r="CK751" s="65" t="str">
        <f>ROUND(SUMIFS($CW751:$FS751,$CW$14:$FS$14,"*DSD*"),0)</f>
      </c>
      <c r="CL751" s="65" t="str">
        <f>MIN_DSD</f>
      </c>
      <c r="CM751" s="65" t="str">
        <f>COUNTIFS($CW$14:$FS$14,"*DSD*",$CW751:$FS751,"&gt;0")</f>
      </c>
      <c r="CN751" t="s">
        <v>55</v>
      </c>
      <c r="CO751" s="62" t="n">
        <v>-0.8</v>
      </c>
      <c r="CP751" s="65" t="str">
        <f>IF(SUM($CK751)=0,"",IF(OR(SUM($CK751)=SUM($CL751),AND(SUM($CK751)=ROUND(SUM($G751)*(1-SUM($I751)),0),SUM($CQ751)=0)),SUM($CK751),IF(UPPER($CN751)="MAX",$CL751,IF(UPPER($CN751)="CUSTOM",MIN(MAX(ROUND($CK751+$G751*($CO751),0),$CL751),$CK751),$CK751))))</f>
      </c>
      <c r="CQ751" s="65" t="str">
        <f>ROUND(SUMIFS($CW751:$FS751,$CW$14:$FS$14,"*TA*"),0)</f>
      </c>
      <c r="CR751" s="65" t="str">
        <f>MIN_TA</f>
      </c>
      <c r="CS751" s="65" t="str">
        <f>COUNTIFS($CW$14:$FS$14,"*TA*",$CW751:$FS751,"&gt;0")</f>
      </c>
      <c r="CT751"/>
      <c r="CU751" s="62"/>
      <c r="CV751" s="65" t="str">
        <f>IF(SUM($CQ751)=0,"",IF(OR(SUM($CQ751)=SUM($CR751),AND(SUM($CQ751)=ROUND(SUM($G751)*(1-SUM($I751)),0),SUM($CK751)=0)),SUM($CQ751),IF(UPPER($CT751)="MAX",$CR751,IF(UPPER($CT751)="CUSTOM",MIN(MAX(ROUND($CQ751+$G751*($CU751),0),$CR751),$CQ751),$CQ751))))</f>
      </c>
      <c r="CW751" s="65"/>
      <c r="CX751" s="65"/>
      <c r="CY751" s="65"/>
      <c r="CZ751" s="65"/>
      <c r="DA751" s="65"/>
      <c r="DB751" s="65"/>
      <c r="DC751" s="65"/>
      <c r="DD751" s="65"/>
      <c r="DE751" s="65"/>
      <c r="DF751" s="65"/>
      <c r="DG751" s="65"/>
      <c r="DH751" s="65"/>
      <c r="DI751" s="65"/>
      <c r="DJ751" s="65"/>
      <c r="DK751" s="65"/>
      <c r="DL751" s="65"/>
      <c r="DM751" s="65"/>
      <c r="DN751" s="65"/>
      <c r="DO751" s="65"/>
      <c r="DP751" s="65"/>
      <c r="DQ751" s="65"/>
      <c r="DR751" s="65"/>
      <c r="DS751" s="65"/>
      <c r="DT751" s="65"/>
      <c r="DU751" s="65"/>
      <c r="DV751" s="65"/>
      <c r="DW751" s="65"/>
      <c r="DX751" s="65"/>
      <c r="DY751" s="65"/>
      <c r="DZ751" s="65"/>
      <c r="EA751" s="65"/>
      <c r="EB751" s="65"/>
      <c r="EC751" s="65"/>
      <c r="ED751" s="65"/>
      <c r="EE751" s="65"/>
      <c r="EF751" s="65"/>
      <c r="EG751" s="65"/>
      <c r="EH751" s="65"/>
      <c r="EI751" s="65"/>
      <c r="EJ751" s="65"/>
      <c r="EK751" s="65"/>
      <c r="EL751" s="65"/>
      <c r="EM751" s="65"/>
      <c r="EN751" s="65"/>
      <c r="EO751" s="65"/>
      <c r="EP751" s="65"/>
      <c r="EQ751" s="65"/>
      <c r="ER751" s="65"/>
      <c r="ES751" s="65"/>
      <c r="ET751" s="65"/>
      <c r="EU751" s="65"/>
      <c r="EV751" s="65"/>
      <c r="EW751" s="65"/>
      <c r="EX751" s="65"/>
      <c r="EY751" s="65"/>
      <c r="EZ751" s="65"/>
      <c r="FA751" s="65"/>
      <c r="FB751" s="65"/>
      <c r="FC751" s="65"/>
      <c r="FD751" s="65"/>
      <c r="FE751" s="65"/>
      <c r="FF751" s="65"/>
      <c r="FG751" s="65"/>
      <c r="FH751" s="65"/>
      <c r="FI751" s="65"/>
      <c r="FJ751" s="65"/>
      <c r="FK751" s="65"/>
      <c r="FL751" s="65"/>
      <c r="FM751" s="65"/>
      <c r="FN751" s="65"/>
      <c r="FO751" s="65"/>
      <c r="FP751" s="65"/>
      <c r="FQ751" s="65"/>
      <c r="FR751" s="65"/>
      <c r="FS751" s="65"/>
    </row>
    <row r="752">
      <c r="A752" t="s">
        <v>162</v>
      </c>
      <c r="B752" t="s">
        <v>129</v>
      </c>
      <c r="C752" t="s">
        <v>103</v>
      </c>
      <c r="D752" t="s">
        <v>99</v>
      </c>
      <c r="E752"/>
      <c r="F752" t="str">
        <f>$A752&amp;IF($C752&lt;&gt;"","|"&amp;$C752,"")&amp;IF($D752&lt;&gt;"","|"&amp;$D752,"")&amp;IF($E752&lt;&gt;"","|"&amp;$E752,"")</f>
      </c>
      <c r="G752" s="65" t="n">
        <v>17</v>
      </c>
      <c r="H752" s="65" t="str">
        <f>SUM($CJ752,$CW752)</f>
      </c>
      <c r="I752" s="62"/>
      <c r="J752" s="62"/>
      <c r="K752" s="62"/>
      <c r="L752" s="62"/>
      <c r="M752" s="62"/>
      <c r="N752" s="62"/>
      <c r="O752" s="62"/>
      <c r="P752" s="62"/>
      <c r="Q752" s="62" t="n">
        <v>0.617283950617284</v>
      </c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 t="n">
        <v>0.222222222222222</v>
      </c>
      <c r="AD752" s="62"/>
      <c r="AE752" s="62"/>
      <c r="AF752" s="62"/>
      <c r="AG752" s="62" t="n">
        <v>0.777777777777778</v>
      </c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5" t="str">
        <f>ROUND(SUM($CP752,$CV752),0)</f>
      </c>
      <c r="CG752" s="65" t="str">
        <f>ROUND(MAX($CP752,$CV752),0)</f>
      </c>
      <c r="CH752" t="s">
        <v>56</v>
      </c>
      <c r="CI752" s="62"/>
      <c r="CJ752" s="65" t="str">
        <f>IF(SUM($CF752)=0,"",IF(SUM($CF752)=SUM($CG752),SUM($CF752),IF(UPPER($CH752)="MAX",$CG752,IF(UPPER($CH752)="CUSTOM",MIN(MAX(ROUND($CF752+$G752*($CI752),0),$CG752),$CF752),$CF752))))</f>
      </c>
      <c r="CK752" s="65" t="str">
        <f>ROUND(SUMIFS($CW752:$FS752,$CW$14:$FS$14,"*DSD*"),0)</f>
      </c>
      <c r="CL752" s="65" t="str">
        <f>MIN_DSD</f>
      </c>
      <c r="CM752" s="65" t="str">
        <f>COUNTIFS($CW$14:$FS$14,"*DSD*",$CW752:$FS752,"&gt;0")</f>
      </c>
      <c r="CN752" t="s">
        <v>55</v>
      </c>
      <c r="CO752" s="62" t="n">
        <v>-0.617283950617284</v>
      </c>
      <c r="CP752" s="65" t="str">
        <f>IF(SUM($CK752)=0,"",IF(OR(SUM($CK752)=SUM($CL752),AND(SUM($CK752)=ROUND(SUM($G752)*(1-SUM($I752)),0),SUM($CQ752)=0)),SUM($CK752),IF(UPPER($CN752)="MAX",$CL752,IF(UPPER($CN752)="CUSTOM",MIN(MAX(ROUND($CK752+$G752*($CO752),0),$CL752),$CK752),$CK752))))</f>
      </c>
      <c r="CQ752" s="65" t="str">
        <f>ROUND(SUMIFS($CW752:$FS752,$CW$14:$FS$14,"*TA*"),0)</f>
      </c>
      <c r="CR752" s="65" t="str">
        <f>MIN_TA</f>
      </c>
      <c r="CS752" s="65" t="str">
        <f>COUNTIFS($CW$14:$FS$14,"*TA*",$CW752:$FS752,"&gt;0")</f>
      </c>
      <c r="CT752"/>
      <c r="CU752" s="62"/>
      <c r="CV752" s="65" t="str">
        <f>IF(SUM($CQ752)=0,"",IF(OR(SUM($CQ752)=SUM($CR752),AND(SUM($CQ752)=ROUND(SUM($G752)*(1-SUM($I752)),0),SUM($CK752)=0)),SUM($CQ752),IF(UPPER($CT752)="MAX",$CR752,IF(UPPER($CT752)="CUSTOM",MIN(MAX(ROUND($CQ752+$G752*($CU752),0),$CR752),$CQ752),$CQ752))))</f>
      </c>
      <c r="CW752" s="65"/>
      <c r="CX752" s="65"/>
      <c r="CY752" s="65"/>
      <c r="CZ752" s="65"/>
      <c r="DA752" s="65"/>
      <c r="DB752" s="65"/>
      <c r="DC752" s="65"/>
      <c r="DD752" s="65"/>
      <c r="DE752" s="65"/>
      <c r="DF752" s="65"/>
      <c r="DG752" s="65"/>
      <c r="DH752" s="65"/>
      <c r="DI752" s="65"/>
      <c r="DJ752" s="65"/>
      <c r="DK752" s="65"/>
      <c r="DL752" s="65"/>
      <c r="DM752" s="65"/>
      <c r="DN752" s="65"/>
      <c r="DO752" s="65"/>
      <c r="DP752" s="65"/>
      <c r="DQ752" s="65"/>
      <c r="DR752" s="65"/>
      <c r="DS752" s="65"/>
      <c r="DT752" s="65"/>
      <c r="DU752" s="65"/>
      <c r="DV752" s="65"/>
      <c r="DW752" s="65"/>
      <c r="DX752" s="65"/>
      <c r="DY752" s="65"/>
      <c r="DZ752" s="65"/>
      <c r="EA752" s="65"/>
      <c r="EB752" s="65"/>
      <c r="EC752" s="65"/>
      <c r="ED752" s="65"/>
      <c r="EE752" s="65"/>
      <c r="EF752" s="65"/>
      <c r="EG752" s="65"/>
      <c r="EH752" s="65"/>
      <c r="EI752" s="65"/>
      <c r="EJ752" s="65"/>
      <c r="EK752" s="65"/>
      <c r="EL752" s="65"/>
      <c r="EM752" s="65"/>
      <c r="EN752" s="65"/>
      <c r="EO752" s="65"/>
      <c r="EP752" s="65"/>
      <c r="EQ752" s="65"/>
      <c r="ER752" s="65"/>
      <c r="ES752" s="65"/>
      <c r="ET752" s="65"/>
      <c r="EU752" s="65"/>
      <c r="EV752" s="65"/>
      <c r="EW752" s="65"/>
      <c r="EX752" s="65"/>
      <c r="EY752" s="65"/>
      <c r="EZ752" s="65"/>
      <c r="FA752" s="65"/>
      <c r="FB752" s="65"/>
      <c r="FC752" s="65"/>
      <c r="FD752" s="65"/>
      <c r="FE752" s="65"/>
      <c r="FF752" s="65"/>
      <c r="FG752" s="65"/>
      <c r="FH752" s="65"/>
      <c r="FI752" s="65"/>
      <c r="FJ752" s="65"/>
      <c r="FK752" s="65"/>
      <c r="FL752" s="65"/>
      <c r="FM752" s="65"/>
      <c r="FN752" s="65"/>
      <c r="FO752" s="65"/>
      <c r="FP752" s="65"/>
      <c r="FQ752" s="65"/>
      <c r="FR752" s="65"/>
      <c r="FS752" s="65"/>
    </row>
    <row r="753">
      <c r="A753" t="s">
        <v>162</v>
      </c>
      <c r="B753" t="s">
        <v>129</v>
      </c>
      <c r="C753" t="s">
        <v>103</v>
      </c>
      <c r="D753" t="s">
        <v>100</v>
      </c>
      <c r="E753"/>
      <c r="F753" t="str">
        <f>$A753&amp;IF($C753&lt;&gt;"","|"&amp;$C753,"")&amp;IF($D753&lt;&gt;"","|"&amp;$D753,"")&amp;IF($E753&lt;&gt;"","|"&amp;$E753,"")</f>
      </c>
      <c r="G753" s="65" t="n">
        <v>25</v>
      </c>
      <c r="H753" s="65" t="str">
        <f>SUM($CJ753,$CW753)</f>
      </c>
      <c r="I753" s="62"/>
      <c r="J753" s="62"/>
      <c r="K753" s="62"/>
      <c r="L753" s="62"/>
      <c r="M753" s="62"/>
      <c r="N753" s="62"/>
      <c r="O753" s="62"/>
      <c r="P753" s="62"/>
      <c r="Q753" s="62" t="n">
        <v>0.626506024096386</v>
      </c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 t="n">
        <v>0.216867469879518</v>
      </c>
      <c r="AD753" s="62"/>
      <c r="AE753" s="62"/>
      <c r="AF753" s="62"/>
      <c r="AG753" s="62" t="n">
        <v>0.783132530120482</v>
      </c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5" t="str">
        <f>ROUND(SUM($CP753,$CV753),0)</f>
      </c>
      <c r="CG753" s="65" t="str">
        <f>ROUND(MAX($CP753,$CV753),0)</f>
      </c>
      <c r="CH753" t="s">
        <v>56</v>
      </c>
      <c r="CI753" s="62"/>
      <c r="CJ753" s="65" t="str">
        <f>IF(SUM($CF753)=0,"",IF(SUM($CF753)=SUM($CG753),SUM($CF753),IF(UPPER($CH753)="MAX",$CG753,IF(UPPER($CH753)="CUSTOM",MIN(MAX(ROUND($CF753+$G753*($CI753),0),$CG753),$CF753),$CF753))))</f>
      </c>
      <c r="CK753" s="65" t="str">
        <f>ROUND(SUMIFS($CW753:$FS753,$CW$14:$FS$14,"*DSD*"),0)</f>
      </c>
      <c r="CL753" s="65" t="str">
        <f>MIN_DSD</f>
      </c>
      <c r="CM753" s="65" t="str">
        <f>COUNTIFS($CW$14:$FS$14,"*DSD*",$CW753:$FS753,"&gt;0")</f>
      </c>
      <c r="CN753" t="s">
        <v>55</v>
      </c>
      <c r="CO753" s="62" t="n">
        <v>-0.626506024096386</v>
      </c>
      <c r="CP753" s="65" t="str">
        <f>IF(SUM($CK753)=0,"",IF(OR(SUM($CK753)=SUM($CL753),AND(SUM($CK753)=ROUND(SUM($G753)*(1-SUM($I753)),0),SUM($CQ753)=0)),SUM($CK753),IF(UPPER($CN753)="MAX",$CL753,IF(UPPER($CN753)="CUSTOM",MIN(MAX(ROUND($CK753+$G753*($CO753),0),$CL753),$CK753),$CK753))))</f>
      </c>
      <c r="CQ753" s="65" t="str">
        <f>ROUND(SUMIFS($CW753:$FS753,$CW$14:$FS$14,"*TA*"),0)</f>
      </c>
      <c r="CR753" s="65" t="str">
        <f>MIN_TA</f>
      </c>
      <c r="CS753" s="65" t="str">
        <f>COUNTIFS($CW$14:$FS$14,"*TA*",$CW753:$FS753,"&gt;0")</f>
      </c>
      <c r="CT753"/>
      <c r="CU753" s="62"/>
      <c r="CV753" s="65" t="str">
        <f>IF(SUM($CQ753)=0,"",IF(OR(SUM($CQ753)=SUM($CR753),AND(SUM($CQ753)=ROUND(SUM($G753)*(1-SUM($I753)),0),SUM($CK753)=0)),SUM($CQ753),IF(UPPER($CT753)="MAX",$CR753,IF(UPPER($CT753)="CUSTOM",MIN(MAX(ROUND($CQ753+$G753*($CU753),0),$CR753),$CQ753),$CQ753))))</f>
      </c>
      <c r="CW753" s="65"/>
      <c r="CX753" s="65"/>
      <c r="CY753" s="65"/>
      <c r="CZ753" s="65"/>
      <c r="DA753" s="65"/>
      <c r="DB753" s="65"/>
      <c r="DC753" s="65"/>
      <c r="DD753" s="65"/>
      <c r="DE753" s="65"/>
      <c r="DF753" s="65"/>
      <c r="DG753" s="65"/>
      <c r="DH753" s="65"/>
      <c r="DI753" s="65"/>
      <c r="DJ753" s="65"/>
      <c r="DK753" s="65"/>
      <c r="DL753" s="65"/>
      <c r="DM753" s="65"/>
      <c r="DN753" s="65"/>
      <c r="DO753" s="65"/>
      <c r="DP753" s="65"/>
      <c r="DQ753" s="65"/>
      <c r="DR753" s="65"/>
      <c r="DS753" s="65"/>
      <c r="DT753" s="65"/>
      <c r="DU753" s="65"/>
      <c r="DV753" s="65"/>
      <c r="DW753" s="65"/>
      <c r="DX753" s="65"/>
      <c r="DY753" s="65"/>
      <c r="DZ753" s="65"/>
      <c r="EA753" s="65"/>
      <c r="EB753" s="65"/>
      <c r="EC753" s="65"/>
      <c r="ED753" s="65"/>
      <c r="EE753" s="65"/>
      <c r="EF753" s="65"/>
      <c r="EG753" s="65"/>
      <c r="EH753" s="65"/>
      <c r="EI753" s="65"/>
      <c r="EJ753" s="65"/>
      <c r="EK753" s="65"/>
      <c r="EL753" s="65"/>
      <c r="EM753" s="65"/>
      <c r="EN753" s="65"/>
      <c r="EO753" s="65"/>
      <c r="EP753" s="65"/>
      <c r="EQ753" s="65"/>
      <c r="ER753" s="65"/>
      <c r="ES753" s="65"/>
      <c r="ET753" s="65"/>
      <c r="EU753" s="65"/>
      <c r="EV753" s="65"/>
      <c r="EW753" s="65"/>
      <c r="EX753" s="65"/>
      <c r="EY753" s="65"/>
      <c r="EZ753" s="65"/>
      <c r="FA753" s="65"/>
      <c r="FB753" s="65"/>
      <c r="FC753" s="65"/>
      <c r="FD753" s="65"/>
      <c r="FE753" s="65"/>
      <c r="FF753" s="65"/>
      <c r="FG753" s="65"/>
      <c r="FH753" s="65"/>
      <c r="FI753" s="65"/>
      <c r="FJ753" s="65"/>
      <c r="FK753" s="65"/>
      <c r="FL753" s="65"/>
      <c r="FM753" s="65"/>
      <c r="FN753" s="65"/>
      <c r="FO753" s="65"/>
      <c r="FP753" s="65"/>
      <c r="FQ753" s="65"/>
      <c r="FR753" s="65"/>
      <c r="FS753" s="65"/>
    </row>
    <row r="754">
      <c r="A754" t="s">
        <v>162</v>
      </c>
      <c r="B754" t="s">
        <v>130</v>
      </c>
      <c r="C754" t="s">
        <v>114</v>
      </c>
      <c r="D754" t="s">
        <v>99</v>
      </c>
      <c r="E754"/>
      <c r="F754" t="str">
        <f>$A754&amp;IF($C754&lt;&gt;"","|"&amp;$C754,"")&amp;IF($D754&lt;&gt;"","|"&amp;$D754,"")&amp;IF($E754&lt;&gt;"","|"&amp;$E754,"")</f>
      </c>
      <c r="G754" s="65" t="n">
        <v>5</v>
      </c>
      <c r="H754" s="65" t="str">
        <f>SUM($CJ754,$CW754)</f>
      </c>
      <c r="I754" s="62"/>
      <c r="J754" s="62"/>
      <c r="K754" s="62"/>
      <c r="L754" s="62"/>
      <c r="M754" s="62"/>
      <c r="N754" s="62"/>
      <c r="O754" s="62"/>
      <c r="P754" s="62"/>
      <c r="Q754" s="62" t="n">
        <v>0.312</v>
      </c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 t="n">
        <v>0.22</v>
      </c>
      <c r="AD754" s="62"/>
      <c r="AE754" s="62"/>
      <c r="AF754" s="62"/>
      <c r="AG754" s="62" t="n">
        <v>0.468</v>
      </c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5" t="str">
        <f>ROUND(SUM($CP754,$CV754),0)</f>
      </c>
      <c r="CG754" s="65" t="str">
        <f>ROUND(MAX($CP754,$CV754),0)</f>
      </c>
      <c r="CH754" t="s">
        <v>54</v>
      </c>
      <c r="CI754" s="62"/>
      <c r="CJ754" s="65" t="str">
        <f>IF(SUM($CF754)=0,"",IF(SUM($CF754)=SUM($CG754),SUM($CF754),IF(UPPER($CH754)="MAX",$CG754,IF(UPPER($CH754)="CUSTOM",MIN(MAX(ROUND($CF754+$G754*($CI754),0),$CG754),$CF754),$CF754))))</f>
      </c>
      <c r="CK754" s="65" t="str">
        <f>ROUND(SUMIFS($CW754:$FS754,$CW$14:$FS$14,"*DSD*"),0)</f>
      </c>
      <c r="CL754" s="65" t="str">
        <f>MIN_DSD</f>
      </c>
      <c r="CM754" s="65" t="str">
        <f>COUNTIFS($CW$14:$FS$14,"*DSD*",$CW754:$FS754,"&gt;0")</f>
      </c>
      <c r="CN754" t="s">
        <v>54</v>
      </c>
      <c r="CO754" s="62"/>
      <c r="CP754" s="65" t="str">
        <f>IF(SUM($CK754)=0,"",IF(OR(SUM($CK754)=SUM($CL754),AND(SUM($CK754)=ROUND(SUM($G754)*(1-SUM($I754)),0),SUM($CQ754)=0)),SUM($CK754),IF(UPPER($CN754)="MAX",$CL754,IF(UPPER($CN754)="CUSTOM",MIN(MAX(ROUND($CK754+$G754*($CO754),0),$CL754),$CK754),$CK754))))</f>
      </c>
      <c r="CQ754" s="65" t="str">
        <f>ROUND(SUMIFS($CW754:$FS754,$CW$14:$FS$14,"*TA*"),0)</f>
      </c>
      <c r="CR754" s="65" t="str">
        <f>MIN_TA</f>
      </c>
      <c r="CS754" s="65" t="str">
        <f>COUNTIFS($CW$14:$FS$14,"*TA*",$CW754:$FS754,"&gt;0")</f>
      </c>
      <c r="CT754"/>
      <c r="CU754" s="62"/>
      <c r="CV754" s="65" t="str">
        <f>IF(SUM($CQ754)=0,"",IF(OR(SUM($CQ754)=SUM($CR754),AND(SUM($CQ754)=ROUND(SUM($G754)*(1-SUM($I754)),0),SUM($CK754)=0)),SUM($CQ754),IF(UPPER($CT754)="MAX",$CR754,IF(UPPER($CT754)="CUSTOM",MIN(MAX(ROUND($CQ754+$G754*($CU754),0),$CR754),$CQ754),$CQ754))))</f>
      </c>
      <c r="CW754" s="65"/>
      <c r="CX754" s="65"/>
      <c r="CY754" s="65"/>
      <c r="CZ754" s="65"/>
      <c r="DA754" s="65"/>
      <c r="DB754" s="65"/>
      <c r="DC754" s="65"/>
      <c r="DD754" s="65"/>
      <c r="DE754" s="65"/>
      <c r="DF754" s="65"/>
      <c r="DG754" s="65"/>
      <c r="DH754" s="65"/>
      <c r="DI754" s="65"/>
      <c r="DJ754" s="65"/>
      <c r="DK754" s="65"/>
      <c r="DL754" s="65"/>
      <c r="DM754" s="65"/>
      <c r="DN754" s="65"/>
      <c r="DO754" s="65"/>
      <c r="DP754" s="65"/>
      <c r="DQ754" s="65"/>
      <c r="DR754" s="65"/>
      <c r="DS754" s="65"/>
      <c r="DT754" s="65"/>
      <c r="DU754" s="65"/>
      <c r="DV754" s="65"/>
      <c r="DW754" s="65"/>
      <c r="DX754" s="65"/>
      <c r="DY754" s="65"/>
      <c r="DZ754" s="65"/>
      <c r="EA754" s="65"/>
      <c r="EB754" s="65"/>
      <c r="EC754" s="65"/>
      <c r="ED754" s="65"/>
      <c r="EE754" s="65"/>
      <c r="EF754" s="65"/>
      <c r="EG754" s="65"/>
      <c r="EH754" s="65"/>
      <c r="EI754" s="65"/>
      <c r="EJ754" s="65"/>
      <c r="EK754" s="65"/>
      <c r="EL754" s="65"/>
      <c r="EM754" s="65"/>
      <c r="EN754" s="65"/>
      <c r="EO754" s="65"/>
      <c r="EP754" s="65"/>
      <c r="EQ754" s="65"/>
      <c r="ER754" s="65"/>
      <c r="ES754" s="65"/>
      <c r="ET754" s="65"/>
      <c r="EU754" s="65"/>
      <c r="EV754" s="65"/>
      <c r="EW754" s="65"/>
      <c r="EX754" s="65"/>
      <c r="EY754" s="65"/>
      <c r="EZ754" s="65"/>
      <c r="FA754" s="65"/>
      <c r="FB754" s="65"/>
      <c r="FC754" s="65"/>
      <c r="FD754" s="65"/>
      <c r="FE754" s="65"/>
      <c r="FF754" s="65"/>
      <c r="FG754" s="65"/>
      <c r="FH754" s="65"/>
      <c r="FI754" s="65"/>
      <c r="FJ754" s="65"/>
      <c r="FK754" s="65"/>
      <c r="FL754" s="65"/>
      <c r="FM754" s="65"/>
      <c r="FN754" s="65"/>
      <c r="FO754" s="65"/>
      <c r="FP754" s="65"/>
      <c r="FQ754" s="65"/>
      <c r="FR754" s="65"/>
      <c r="FS754" s="65"/>
    </row>
    <row r="755">
      <c r="A755" t="s">
        <v>162</v>
      </c>
      <c r="B755" t="s">
        <v>130</v>
      </c>
      <c r="C755" t="s">
        <v>114</v>
      </c>
      <c r="D755" t="s">
        <v>100</v>
      </c>
      <c r="E755"/>
      <c r="F755" t="str">
        <f>$A755&amp;IF($C755&lt;&gt;"","|"&amp;$C755,"")&amp;IF($D755&lt;&gt;"","|"&amp;$D755,"")&amp;IF($E755&lt;&gt;"","|"&amp;$E755,"")</f>
      </c>
      <c r="G755" s="65" t="n">
        <v>4</v>
      </c>
      <c r="H755" s="65" t="str">
        <f>SUM($CJ755,$CW755)</f>
      </c>
      <c r="I755" s="62"/>
      <c r="J755" s="62"/>
      <c r="K755" s="62"/>
      <c r="L755" s="62"/>
      <c r="M755" s="62"/>
      <c r="N755" s="62"/>
      <c r="O755" s="62"/>
      <c r="P755" s="62"/>
      <c r="Q755" s="62" t="n">
        <v>0.31</v>
      </c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 t="n">
        <v>0.22</v>
      </c>
      <c r="AD755" s="62"/>
      <c r="AE755" s="62"/>
      <c r="AF755" s="62"/>
      <c r="AG755" s="62" t="n">
        <v>0.47</v>
      </c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5" t="str">
        <f>ROUND(SUM($CP755,$CV755),0)</f>
      </c>
      <c r="CG755" s="65" t="str">
        <f>ROUND(MAX($CP755,$CV755),0)</f>
      </c>
      <c r="CH755" t="s">
        <v>54</v>
      </c>
      <c r="CI755" s="62"/>
      <c r="CJ755" s="65" t="str">
        <f>IF(SUM($CF755)=0,"",IF(SUM($CF755)=SUM($CG755),SUM($CF755),IF(UPPER($CH755)="MAX",$CG755,IF(UPPER($CH755)="CUSTOM",MIN(MAX(ROUND($CF755+$G755*($CI755),0),$CG755),$CF755),$CF755))))</f>
      </c>
      <c r="CK755" s="65" t="str">
        <f>ROUND(SUMIFS($CW755:$FS755,$CW$14:$FS$14,"*DSD*"),0)</f>
      </c>
      <c r="CL755" s="65" t="str">
        <f>MIN_DSD</f>
      </c>
      <c r="CM755" s="65" t="str">
        <f>COUNTIFS($CW$14:$FS$14,"*DSD*",$CW755:$FS755,"&gt;0")</f>
      </c>
      <c r="CN755" t="s">
        <v>54</v>
      </c>
      <c r="CO755" s="62"/>
      <c r="CP755" s="65" t="str">
        <f>IF(SUM($CK755)=0,"",IF(OR(SUM($CK755)=SUM($CL755),AND(SUM($CK755)=ROUND(SUM($G755)*(1-SUM($I755)),0),SUM($CQ755)=0)),SUM($CK755),IF(UPPER($CN755)="MAX",$CL755,IF(UPPER($CN755)="CUSTOM",MIN(MAX(ROUND($CK755+$G755*($CO755),0),$CL755),$CK755),$CK755))))</f>
      </c>
      <c r="CQ755" s="65" t="str">
        <f>ROUND(SUMIFS($CW755:$FS755,$CW$14:$FS$14,"*TA*"),0)</f>
      </c>
      <c r="CR755" s="65" t="str">
        <f>MIN_TA</f>
      </c>
      <c r="CS755" s="65" t="str">
        <f>COUNTIFS($CW$14:$FS$14,"*TA*",$CW755:$FS755,"&gt;0")</f>
      </c>
      <c r="CT755"/>
      <c r="CU755" s="62"/>
      <c r="CV755" s="65" t="str">
        <f>IF(SUM($CQ755)=0,"",IF(OR(SUM($CQ755)=SUM($CR755),AND(SUM($CQ755)=ROUND(SUM($G755)*(1-SUM($I755)),0),SUM($CK755)=0)),SUM($CQ755),IF(UPPER($CT755)="MAX",$CR755,IF(UPPER($CT755)="CUSTOM",MIN(MAX(ROUND($CQ755+$G755*($CU755),0),$CR755),$CQ755),$CQ755))))</f>
      </c>
      <c r="CW755" s="65"/>
      <c r="CX755" s="65"/>
      <c r="CY755" s="65"/>
      <c r="CZ755" s="65"/>
      <c r="DA755" s="65"/>
      <c r="DB755" s="65"/>
      <c r="DC755" s="65"/>
      <c r="DD755" s="65"/>
      <c r="DE755" s="65"/>
      <c r="DF755" s="65"/>
      <c r="DG755" s="65"/>
      <c r="DH755" s="65"/>
      <c r="DI755" s="65"/>
      <c r="DJ755" s="65"/>
      <c r="DK755" s="65"/>
      <c r="DL755" s="65"/>
      <c r="DM755" s="65"/>
      <c r="DN755" s="65"/>
      <c r="DO755" s="65"/>
      <c r="DP755" s="65"/>
      <c r="DQ755" s="65"/>
      <c r="DR755" s="65"/>
      <c r="DS755" s="65"/>
      <c r="DT755" s="65"/>
      <c r="DU755" s="65"/>
      <c r="DV755" s="65"/>
      <c r="DW755" s="65"/>
      <c r="DX755" s="65"/>
      <c r="DY755" s="65"/>
      <c r="DZ755" s="65"/>
      <c r="EA755" s="65"/>
      <c r="EB755" s="65"/>
      <c r="EC755" s="65"/>
      <c r="ED755" s="65"/>
      <c r="EE755" s="65"/>
      <c r="EF755" s="65"/>
      <c r="EG755" s="65"/>
      <c r="EH755" s="65"/>
      <c r="EI755" s="65"/>
      <c r="EJ755" s="65"/>
      <c r="EK755" s="65"/>
      <c r="EL755" s="65"/>
      <c r="EM755" s="65"/>
      <c r="EN755" s="65"/>
      <c r="EO755" s="65"/>
      <c r="EP755" s="65"/>
      <c r="EQ755" s="65"/>
      <c r="ER755" s="65"/>
      <c r="ES755" s="65"/>
      <c r="ET755" s="65"/>
      <c r="EU755" s="65"/>
      <c r="EV755" s="65"/>
      <c r="EW755" s="65"/>
      <c r="EX755" s="65"/>
      <c r="EY755" s="65"/>
      <c r="EZ755" s="65"/>
      <c r="FA755" s="65"/>
      <c r="FB755" s="65"/>
      <c r="FC755" s="65"/>
      <c r="FD755" s="65"/>
      <c r="FE755" s="65"/>
      <c r="FF755" s="65"/>
      <c r="FG755" s="65"/>
      <c r="FH755" s="65"/>
      <c r="FI755" s="65"/>
      <c r="FJ755" s="65"/>
      <c r="FK755" s="65"/>
      <c r="FL755" s="65"/>
      <c r="FM755" s="65"/>
      <c r="FN755" s="65"/>
      <c r="FO755" s="65"/>
      <c r="FP755" s="65"/>
      <c r="FQ755" s="65"/>
      <c r="FR755" s="65"/>
      <c r="FS755" s="65"/>
    </row>
    <row r="756">
      <c r="A756" t="s">
        <v>163</v>
      </c>
      <c r="B756" t="s">
        <v>97</v>
      </c>
      <c r="C756" t="s">
        <v>98</v>
      </c>
      <c r="D756" t="s">
        <v>99</v>
      </c>
      <c r="E756"/>
      <c r="F756" t="str">
        <f>$A756&amp;IF($C756&lt;&gt;"","|"&amp;$C756,"")&amp;IF($D756&lt;&gt;"","|"&amp;$D756,"")&amp;IF($E756&lt;&gt;"","|"&amp;$E756,"")</f>
      </c>
      <c r="G756" s="65" t="n">
        <v>7</v>
      </c>
      <c r="H756" s="65" t="str">
        <f>SUM($CJ756,$CW756)</f>
      </c>
      <c r="I756" s="62"/>
      <c r="J756" s="62"/>
      <c r="K756" s="62"/>
      <c r="L756" s="62"/>
      <c r="M756" s="62"/>
      <c r="N756" s="62"/>
      <c r="O756" s="62" t="n">
        <v>0.388888888888889</v>
      </c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 t="n">
        <v>0.611111111111111</v>
      </c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5" t="str">
        <f>ROUND(SUM($CP756,$CV756),0)</f>
      </c>
      <c r="CG756" s="65" t="str">
        <f>ROUND(MAX($CP756,$CV756),0)</f>
      </c>
      <c r="CH756"/>
      <c r="CI756" s="62"/>
      <c r="CJ756" s="65" t="str">
        <f>IF(SUM($CF756)=0,"",IF(SUM($CF756)=SUM($CG756),SUM($CF756),IF(UPPER($CH756)="MAX",$CG756,IF(UPPER($CH756)="CUSTOM",MIN(MAX(ROUND($CF756+$G756*($CI756),0),$CG756),$CF756),$CF756))))</f>
      </c>
      <c r="CK756" s="65" t="str">
        <f>ROUND(SUMIFS($CW756:$FS756,$CW$14:$FS$14,"*DSD*"),0)</f>
      </c>
      <c r="CL756" s="65" t="str">
        <f>MIN_DSD</f>
      </c>
      <c r="CM756" s="65" t="str">
        <f>COUNTIFS($CW$14:$FS$14,"*DSD*",$CW756:$FS756,"&gt;0")</f>
      </c>
      <c r="CN756" t="s">
        <v>54</v>
      </c>
      <c r="CO756" s="62"/>
      <c r="CP756" s="65" t="str">
        <f>IF(SUM($CK756)=0,"",IF(OR(SUM($CK756)=SUM($CL756),AND(SUM($CK756)=ROUND(SUM($G756)*(1-SUM($I756)),0),SUM($CQ756)=0)),SUM($CK756),IF(UPPER($CN756)="MAX",$CL756,IF(UPPER($CN756)="CUSTOM",MIN(MAX(ROUND($CK756+$G756*($CO756),0),$CL756),$CK756),$CK756))))</f>
      </c>
      <c r="CQ756" s="65" t="str">
        <f>ROUND(SUMIFS($CW756:$FS756,$CW$14:$FS$14,"*TA*"),0)</f>
      </c>
      <c r="CR756" s="65" t="str">
        <f>MIN_TA</f>
      </c>
      <c r="CS756" s="65" t="str">
        <f>COUNTIFS($CW$14:$FS$14,"*TA*",$CW756:$FS756,"&gt;0")</f>
      </c>
      <c r="CT756"/>
      <c r="CU756" s="62"/>
      <c r="CV756" s="65" t="str">
        <f>IF(SUM($CQ756)=0,"",IF(OR(SUM($CQ756)=SUM($CR756),AND(SUM($CQ756)=ROUND(SUM($G756)*(1-SUM($I756)),0),SUM($CK756)=0)),SUM($CQ756),IF(UPPER($CT756)="MAX",$CR756,IF(UPPER($CT756)="CUSTOM",MIN(MAX(ROUND($CQ756+$G756*($CU756),0),$CR756),$CQ756),$CQ756))))</f>
      </c>
      <c r="CW756" s="65"/>
      <c r="CX756" s="65"/>
      <c r="CY756" s="65"/>
      <c r="CZ756" s="65"/>
      <c r="DA756" s="65"/>
      <c r="DB756" s="65"/>
      <c r="DC756" s="65"/>
      <c r="DD756" s="65"/>
      <c r="DE756" s="65"/>
      <c r="DF756" s="65"/>
      <c r="DG756" s="65"/>
      <c r="DH756" s="65"/>
      <c r="DI756" s="65"/>
      <c r="DJ756" s="65"/>
      <c r="DK756" s="65"/>
      <c r="DL756" s="65"/>
      <c r="DM756" s="65"/>
      <c r="DN756" s="65"/>
      <c r="DO756" s="65"/>
      <c r="DP756" s="65"/>
      <c r="DQ756" s="65"/>
      <c r="DR756" s="65"/>
      <c r="DS756" s="65"/>
      <c r="DT756" s="65"/>
      <c r="DU756" s="65"/>
      <c r="DV756" s="65"/>
      <c r="DW756" s="65"/>
      <c r="DX756" s="65"/>
      <c r="DY756" s="65"/>
      <c r="DZ756" s="65"/>
      <c r="EA756" s="65"/>
      <c r="EB756" s="65"/>
      <c r="EC756" s="65"/>
      <c r="ED756" s="65"/>
      <c r="EE756" s="65"/>
      <c r="EF756" s="65"/>
      <c r="EG756" s="65"/>
      <c r="EH756" s="65"/>
      <c r="EI756" s="65"/>
      <c r="EJ756" s="65"/>
      <c r="EK756" s="65"/>
      <c r="EL756" s="65"/>
      <c r="EM756" s="65"/>
      <c r="EN756" s="65"/>
      <c r="EO756" s="65"/>
      <c r="EP756" s="65"/>
      <c r="EQ756" s="65"/>
      <c r="ER756" s="65"/>
      <c r="ES756" s="65"/>
      <c r="ET756" s="65"/>
      <c r="EU756" s="65"/>
      <c r="EV756" s="65"/>
      <c r="EW756" s="65"/>
      <c r="EX756" s="65"/>
      <c r="EY756" s="65"/>
      <c r="EZ756" s="65"/>
      <c r="FA756" s="65"/>
      <c r="FB756" s="65"/>
      <c r="FC756" s="65"/>
      <c r="FD756" s="65"/>
      <c r="FE756" s="65"/>
      <c r="FF756" s="65"/>
      <c r="FG756" s="65"/>
      <c r="FH756" s="65"/>
      <c r="FI756" s="65"/>
      <c r="FJ756" s="65"/>
      <c r="FK756" s="65"/>
      <c r="FL756" s="65"/>
      <c r="FM756" s="65"/>
      <c r="FN756" s="65"/>
      <c r="FO756" s="65"/>
      <c r="FP756" s="65"/>
      <c r="FQ756" s="65"/>
      <c r="FR756" s="65"/>
      <c r="FS756" s="65"/>
    </row>
    <row r="757">
      <c r="A757" t="s">
        <v>163</v>
      </c>
      <c r="B757" t="s">
        <v>97</v>
      </c>
      <c r="C757" t="s">
        <v>98</v>
      </c>
      <c r="D757" t="s">
        <v>100</v>
      </c>
      <c r="E757"/>
      <c r="F757" t="str">
        <f>$A757&amp;IF($C757&lt;&gt;"","|"&amp;$C757,"")&amp;IF($D757&lt;&gt;"","|"&amp;$D757,"")&amp;IF($E757&lt;&gt;"","|"&amp;$E757,"")</f>
      </c>
      <c r="G757" s="65" t="n">
        <v>6</v>
      </c>
      <c r="H757" s="65" t="str">
        <f>SUM($CJ757,$CW757)</f>
      </c>
      <c r="I757" s="62"/>
      <c r="J757" s="62"/>
      <c r="K757" s="62"/>
      <c r="L757" s="62"/>
      <c r="M757" s="62"/>
      <c r="N757" s="62"/>
      <c r="O757" s="62" t="n">
        <v>0.411764705882353</v>
      </c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 t="n">
        <v>0.588235294117647</v>
      </c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5" t="str">
        <f>ROUND(SUM($CP757,$CV757),0)</f>
      </c>
      <c r="CG757" s="65" t="str">
        <f>ROUND(MAX($CP757,$CV757),0)</f>
      </c>
      <c r="CH757"/>
      <c r="CI757" s="62"/>
      <c r="CJ757" s="65" t="str">
        <f>IF(SUM($CF757)=0,"",IF(SUM($CF757)=SUM($CG757),SUM($CF757),IF(UPPER($CH757)="MAX",$CG757,IF(UPPER($CH757)="CUSTOM",MIN(MAX(ROUND($CF757+$G757*($CI757),0),$CG757),$CF757),$CF757))))</f>
      </c>
      <c r="CK757" s="65" t="str">
        <f>ROUND(SUMIFS($CW757:$FS757,$CW$14:$FS$14,"*DSD*"),0)</f>
      </c>
      <c r="CL757" s="65" t="str">
        <f>MIN_DSD</f>
      </c>
      <c r="CM757" s="65" t="str">
        <f>COUNTIFS($CW$14:$FS$14,"*DSD*",$CW757:$FS757,"&gt;0")</f>
      </c>
      <c r="CN757" t="s">
        <v>54</v>
      </c>
      <c r="CO757" s="62"/>
      <c r="CP757" s="65" t="str">
        <f>IF(SUM($CK757)=0,"",IF(OR(SUM($CK757)=SUM($CL757),AND(SUM($CK757)=ROUND(SUM($G757)*(1-SUM($I757)),0),SUM($CQ757)=0)),SUM($CK757),IF(UPPER($CN757)="MAX",$CL757,IF(UPPER($CN757)="CUSTOM",MIN(MAX(ROUND($CK757+$G757*($CO757),0),$CL757),$CK757),$CK757))))</f>
      </c>
      <c r="CQ757" s="65" t="str">
        <f>ROUND(SUMIFS($CW757:$FS757,$CW$14:$FS$14,"*TA*"),0)</f>
      </c>
      <c r="CR757" s="65" t="str">
        <f>MIN_TA</f>
      </c>
      <c r="CS757" s="65" t="str">
        <f>COUNTIFS($CW$14:$FS$14,"*TA*",$CW757:$FS757,"&gt;0")</f>
      </c>
      <c r="CT757"/>
      <c r="CU757" s="62"/>
      <c r="CV757" s="65" t="str">
        <f>IF(SUM($CQ757)=0,"",IF(OR(SUM($CQ757)=SUM($CR757),AND(SUM($CQ757)=ROUND(SUM($G757)*(1-SUM($I757)),0),SUM($CK757)=0)),SUM($CQ757),IF(UPPER($CT757)="MAX",$CR757,IF(UPPER($CT757)="CUSTOM",MIN(MAX(ROUND($CQ757+$G757*($CU757),0),$CR757),$CQ757),$CQ757))))</f>
      </c>
      <c r="CW757" s="65"/>
      <c r="CX757" s="65"/>
      <c r="CY757" s="65"/>
      <c r="CZ757" s="65"/>
      <c r="DA757" s="65"/>
      <c r="DB757" s="65"/>
      <c r="DC757" s="65"/>
      <c r="DD757" s="65"/>
      <c r="DE757" s="65"/>
      <c r="DF757" s="65"/>
      <c r="DG757" s="65"/>
      <c r="DH757" s="65"/>
      <c r="DI757" s="65"/>
      <c r="DJ757" s="65"/>
      <c r="DK757" s="65"/>
      <c r="DL757" s="65"/>
      <c r="DM757" s="65"/>
      <c r="DN757" s="65"/>
      <c r="DO757" s="65"/>
      <c r="DP757" s="65"/>
      <c r="DQ757" s="65"/>
      <c r="DR757" s="65"/>
      <c r="DS757" s="65"/>
      <c r="DT757" s="65"/>
      <c r="DU757" s="65"/>
      <c r="DV757" s="65"/>
      <c r="DW757" s="65"/>
      <c r="DX757" s="65"/>
      <c r="DY757" s="65"/>
      <c r="DZ757" s="65"/>
      <c r="EA757" s="65"/>
      <c r="EB757" s="65"/>
      <c r="EC757" s="65"/>
      <c r="ED757" s="65"/>
      <c r="EE757" s="65"/>
      <c r="EF757" s="65"/>
      <c r="EG757" s="65"/>
      <c r="EH757" s="65"/>
      <c r="EI757" s="65"/>
      <c r="EJ757" s="65"/>
      <c r="EK757" s="65"/>
      <c r="EL757" s="65"/>
      <c r="EM757" s="65"/>
      <c r="EN757" s="65"/>
      <c r="EO757" s="65"/>
      <c r="EP757" s="65"/>
      <c r="EQ757" s="65"/>
      <c r="ER757" s="65"/>
      <c r="ES757" s="65"/>
      <c r="ET757" s="65"/>
      <c r="EU757" s="65"/>
      <c r="EV757" s="65"/>
      <c r="EW757" s="65"/>
      <c r="EX757" s="65"/>
      <c r="EY757" s="65"/>
      <c r="EZ757" s="65"/>
      <c r="FA757" s="65"/>
      <c r="FB757" s="65"/>
      <c r="FC757" s="65"/>
      <c r="FD757" s="65"/>
      <c r="FE757" s="65"/>
      <c r="FF757" s="65"/>
      <c r="FG757" s="65"/>
      <c r="FH757" s="65"/>
      <c r="FI757" s="65"/>
      <c r="FJ757" s="65"/>
      <c r="FK757" s="65"/>
      <c r="FL757" s="65"/>
      <c r="FM757" s="65"/>
      <c r="FN757" s="65"/>
      <c r="FO757" s="65"/>
      <c r="FP757" s="65"/>
      <c r="FQ757" s="65"/>
      <c r="FR757" s="65"/>
      <c r="FS757" s="65"/>
    </row>
    <row r="758">
      <c r="A758" t="s">
        <v>163</v>
      </c>
      <c r="B758" t="s">
        <v>102</v>
      </c>
      <c r="C758" t="s">
        <v>103</v>
      </c>
      <c r="D758" t="s">
        <v>99</v>
      </c>
      <c r="E758"/>
      <c r="F758" t="str">
        <f>$A758&amp;IF($C758&lt;&gt;"","|"&amp;$C758,"")&amp;IF($D758&lt;&gt;"","|"&amp;$D758,"")&amp;IF($E758&lt;&gt;"","|"&amp;$E758,"")</f>
      </c>
      <c r="G758" s="65" t="n">
        <v>4</v>
      </c>
      <c r="H758" s="65" t="str">
        <f>SUM($CJ758,$CW758)</f>
      </c>
      <c r="I758" s="62"/>
      <c r="J758" s="62"/>
      <c r="K758" s="62"/>
      <c r="L758" s="62"/>
      <c r="M758" s="62"/>
      <c r="N758" s="62"/>
      <c r="O758" s="62" t="n">
        <v>0.352941176470588</v>
      </c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 t="n">
        <v>0.117647058823529</v>
      </c>
      <c r="AD758" s="62"/>
      <c r="AE758" s="62"/>
      <c r="AF758" s="62"/>
      <c r="AG758" s="62"/>
      <c r="AH758" s="62"/>
      <c r="AI758" s="62"/>
      <c r="AJ758" s="62" t="n">
        <v>0.529411764705882</v>
      </c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5" t="str">
        <f>ROUND(SUM($CP758,$CV758),0)</f>
      </c>
      <c r="CG758" s="65" t="str">
        <f>ROUND(MAX($CP758,$CV758),0)</f>
      </c>
      <c r="CH758" t="s">
        <v>54</v>
      </c>
      <c r="CI758" s="62"/>
      <c r="CJ758" s="65" t="str">
        <f>IF(SUM($CF758)=0,"",IF(SUM($CF758)=SUM($CG758),SUM($CF758),IF(UPPER($CH758)="MAX",$CG758,IF(UPPER($CH758)="CUSTOM",MIN(MAX(ROUND($CF758+$G758*($CI758),0),$CG758),$CF758),$CF758))))</f>
      </c>
      <c r="CK758" s="65" t="str">
        <f>ROUND(SUMIFS($CW758:$FS758,$CW$14:$FS$14,"*DSD*"),0)</f>
      </c>
      <c r="CL758" s="65" t="str">
        <f>MIN_DSD</f>
      </c>
      <c r="CM758" s="65" t="str">
        <f>COUNTIFS($CW$14:$FS$14,"*DSD*",$CW758:$FS758,"&gt;0")</f>
      </c>
      <c r="CN758" t="s">
        <v>54</v>
      </c>
      <c r="CO758" s="62"/>
      <c r="CP758" s="65" t="str">
        <f>IF(SUM($CK758)=0,"",IF(OR(SUM($CK758)=SUM($CL758),AND(SUM($CK758)=ROUND(SUM($G758)*(1-SUM($I758)),0),SUM($CQ758)=0)),SUM($CK758),IF(UPPER($CN758)="MAX",$CL758,IF(UPPER($CN758)="CUSTOM",MIN(MAX(ROUND($CK758+$G758*($CO758),0),$CL758),$CK758),$CK758))))</f>
      </c>
      <c r="CQ758" s="65" t="str">
        <f>ROUND(SUMIFS($CW758:$FS758,$CW$14:$FS$14,"*TA*"),0)</f>
      </c>
      <c r="CR758" s="65" t="str">
        <f>MIN_TA</f>
      </c>
      <c r="CS758" s="65" t="str">
        <f>COUNTIFS($CW$14:$FS$14,"*TA*",$CW758:$FS758,"&gt;0")</f>
      </c>
      <c r="CT758"/>
      <c r="CU758" s="62"/>
      <c r="CV758" s="65" t="str">
        <f>IF(SUM($CQ758)=0,"",IF(OR(SUM($CQ758)=SUM($CR758),AND(SUM($CQ758)=ROUND(SUM($G758)*(1-SUM($I758)),0),SUM($CK758)=0)),SUM($CQ758),IF(UPPER($CT758)="MAX",$CR758,IF(UPPER($CT758)="CUSTOM",MIN(MAX(ROUND($CQ758+$G758*($CU758),0),$CR758),$CQ758),$CQ758))))</f>
      </c>
      <c r="CW758" s="65"/>
      <c r="CX758" s="65"/>
      <c r="CY758" s="65"/>
      <c r="CZ758" s="65"/>
      <c r="DA758" s="65"/>
      <c r="DB758" s="65"/>
      <c r="DC758" s="65"/>
      <c r="DD758" s="65"/>
      <c r="DE758" s="65"/>
      <c r="DF758" s="65"/>
      <c r="DG758" s="65"/>
      <c r="DH758" s="65"/>
      <c r="DI758" s="65"/>
      <c r="DJ758" s="65"/>
      <c r="DK758" s="65"/>
      <c r="DL758" s="65"/>
      <c r="DM758" s="65"/>
      <c r="DN758" s="65"/>
      <c r="DO758" s="65"/>
      <c r="DP758" s="65"/>
      <c r="DQ758" s="65"/>
      <c r="DR758" s="65"/>
      <c r="DS758" s="65"/>
      <c r="DT758" s="65"/>
      <c r="DU758" s="65"/>
      <c r="DV758" s="65"/>
      <c r="DW758" s="65"/>
      <c r="DX758" s="65"/>
      <c r="DY758" s="65"/>
      <c r="DZ758" s="65"/>
      <c r="EA758" s="65"/>
      <c r="EB758" s="65"/>
      <c r="EC758" s="65"/>
      <c r="ED758" s="65"/>
      <c r="EE758" s="65"/>
      <c r="EF758" s="65"/>
      <c r="EG758" s="65"/>
      <c r="EH758" s="65"/>
      <c r="EI758" s="65"/>
      <c r="EJ758" s="65"/>
      <c r="EK758" s="65"/>
      <c r="EL758" s="65"/>
      <c r="EM758" s="65"/>
      <c r="EN758" s="65"/>
      <c r="EO758" s="65"/>
      <c r="EP758" s="65"/>
      <c r="EQ758" s="65"/>
      <c r="ER758" s="65"/>
      <c r="ES758" s="65"/>
      <c r="ET758" s="65"/>
      <c r="EU758" s="65"/>
      <c r="EV758" s="65"/>
      <c r="EW758" s="65"/>
      <c r="EX758" s="65"/>
      <c r="EY758" s="65"/>
      <c r="EZ758" s="65"/>
      <c r="FA758" s="65"/>
      <c r="FB758" s="65"/>
      <c r="FC758" s="65"/>
      <c r="FD758" s="65"/>
      <c r="FE758" s="65"/>
      <c r="FF758" s="65"/>
      <c r="FG758" s="65"/>
      <c r="FH758" s="65"/>
      <c r="FI758" s="65"/>
      <c r="FJ758" s="65"/>
      <c r="FK758" s="65"/>
      <c r="FL758" s="65"/>
      <c r="FM758" s="65"/>
      <c r="FN758" s="65"/>
      <c r="FO758" s="65"/>
      <c r="FP758" s="65"/>
      <c r="FQ758" s="65"/>
      <c r="FR758" s="65"/>
      <c r="FS758" s="65"/>
    </row>
    <row r="759">
      <c r="A759" t="s">
        <v>163</v>
      </c>
      <c r="B759" t="s">
        <v>109</v>
      </c>
      <c r="C759" t="s">
        <v>103</v>
      </c>
      <c r="D759" t="s">
        <v>99</v>
      </c>
      <c r="E759"/>
      <c r="F759" t="str">
        <f>$A759&amp;IF($C759&lt;&gt;"","|"&amp;$C759,"")&amp;IF($D759&lt;&gt;"","|"&amp;$D759,"")&amp;IF($E759&lt;&gt;"","|"&amp;$E759,"")</f>
      </c>
      <c r="G759" s="65" t="n">
        <v>4</v>
      </c>
      <c r="H759" s="65" t="str">
        <f>SUM($CJ759,$CW759)</f>
      </c>
      <c r="I759" s="62"/>
      <c r="J759" s="62"/>
      <c r="K759" s="62"/>
      <c r="L759" s="62"/>
      <c r="M759" s="62"/>
      <c r="N759" s="62"/>
      <c r="O759" s="62" t="n">
        <v>0.333333333333333</v>
      </c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 t="n">
        <v>0.166666666666667</v>
      </c>
      <c r="AD759" s="62"/>
      <c r="AE759" s="62"/>
      <c r="AF759" s="62"/>
      <c r="AG759" s="62"/>
      <c r="AH759" s="62"/>
      <c r="AI759" s="62"/>
      <c r="AJ759" s="62" t="n">
        <v>0.5</v>
      </c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5" t="str">
        <f>ROUND(SUM($CP759,$CV759),0)</f>
      </c>
      <c r="CG759" s="65" t="str">
        <f>ROUND(MAX($CP759,$CV759),0)</f>
      </c>
      <c r="CH759" t="s">
        <v>56</v>
      </c>
      <c r="CI759" s="62"/>
      <c r="CJ759" s="65" t="str">
        <f>IF(SUM($CF759)=0,"",IF(SUM($CF759)=SUM($CG759),SUM($CF759),IF(UPPER($CH759)="MAX",$CG759,IF(UPPER($CH759)="CUSTOM",MIN(MAX(ROUND($CF759+$G759*($CI759),0),$CG759),$CF759),$CF759))))</f>
      </c>
      <c r="CK759" s="65" t="str">
        <f>ROUND(SUMIFS($CW759:$FS759,$CW$14:$FS$14,"*DSD*"),0)</f>
      </c>
      <c r="CL759" s="65" t="str">
        <f>MIN_DSD</f>
      </c>
      <c r="CM759" s="65" t="str">
        <f>COUNTIFS($CW$14:$FS$14,"*DSD*",$CW759:$FS759,"&gt;0")</f>
      </c>
      <c r="CN759" t="s">
        <v>54</v>
      </c>
      <c r="CO759" s="62"/>
      <c r="CP759" s="65" t="str">
        <f>IF(SUM($CK759)=0,"",IF(OR(SUM($CK759)=SUM($CL759),AND(SUM($CK759)=ROUND(SUM($G759)*(1-SUM($I759)),0),SUM($CQ759)=0)),SUM($CK759),IF(UPPER($CN759)="MAX",$CL759,IF(UPPER($CN759)="CUSTOM",MIN(MAX(ROUND($CK759+$G759*($CO759),0),$CL759),$CK759),$CK759))))</f>
      </c>
      <c r="CQ759" s="65" t="str">
        <f>ROUND(SUMIFS($CW759:$FS759,$CW$14:$FS$14,"*TA*"),0)</f>
      </c>
      <c r="CR759" s="65" t="str">
        <f>MIN_TA</f>
      </c>
      <c r="CS759" s="65" t="str">
        <f>COUNTIFS($CW$14:$FS$14,"*TA*",$CW759:$FS759,"&gt;0")</f>
      </c>
      <c r="CT759"/>
      <c r="CU759" s="62"/>
      <c r="CV759" s="65" t="str">
        <f>IF(SUM($CQ759)=0,"",IF(OR(SUM($CQ759)=SUM($CR759),AND(SUM($CQ759)=ROUND(SUM($G759)*(1-SUM($I759)),0),SUM($CK759)=0)),SUM($CQ759),IF(UPPER($CT759)="MAX",$CR759,IF(UPPER($CT759)="CUSTOM",MIN(MAX(ROUND($CQ759+$G759*($CU759),0),$CR759),$CQ759),$CQ759))))</f>
      </c>
      <c r="CW759" s="65"/>
      <c r="CX759" s="65"/>
      <c r="CY759" s="65"/>
      <c r="CZ759" s="65"/>
      <c r="DA759" s="65"/>
      <c r="DB759" s="65"/>
      <c r="DC759" s="65"/>
      <c r="DD759" s="65"/>
      <c r="DE759" s="65"/>
      <c r="DF759" s="65"/>
      <c r="DG759" s="65"/>
      <c r="DH759" s="65"/>
      <c r="DI759" s="65"/>
      <c r="DJ759" s="65"/>
      <c r="DK759" s="65"/>
      <c r="DL759" s="65"/>
      <c r="DM759" s="65"/>
      <c r="DN759" s="65"/>
      <c r="DO759" s="65"/>
      <c r="DP759" s="65"/>
      <c r="DQ759" s="65"/>
      <c r="DR759" s="65"/>
      <c r="DS759" s="65"/>
      <c r="DT759" s="65"/>
      <c r="DU759" s="65"/>
      <c r="DV759" s="65"/>
      <c r="DW759" s="65"/>
      <c r="DX759" s="65"/>
      <c r="DY759" s="65"/>
      <c r="DZ759" s="65"/>
      <c r="EA759" s="65"/>
      <c r="EB759" s="65"/>
      <c r="EC759" s="65"/>
      <c r="ED759" s="65"/>
      <c r="EE759" s="65"/>
      <c r="EF759" s="65"/>
      <c r="EG759" s="65"/>
      <c r="EH759" s="65"/>
      <c r="EI759" s="65"/>
      <c r="EJ759" s="65"/>
      <c r="EK759" s="65"/>
      <c r="EL759" s="65"/>
      <c r="EM759" s="65"/>
      <c r="EN759" s="65"/>
      <c r="EO759" s="65"/>
      <c r="EP759" s="65"/>
      <c r="EQ759" s="65"/>
      <c r="ER759" s="65"/>
      <c r="ES759" s="65"/>
      <c r="ET759" s="65"/>
      <c r="EU759" s="65"/>
      <c r="EV759" s="65"/>
      <c r="EW759" s="65"/>
      <c r="EX759" s="65"/>
      <c r="EY759" s="65"/>
      <c r="EZ759" s="65"/>
      <c r="FA759" s="65"/>
      <c r="FB759" s="65"/>
      <c r="FC759" s="65"/>
      <c r="FD759" s="65"/>
      <c r="FE759" s="65"/>
      <c r="FF759" s="65"/>
      <c r="FG759" s="65"/>
      <c r="FH759" s="65"/>
      <c r="FI759" s="65"/>
      <c r="FJ759" s="65"/>
      <c r="FK759" s="65"/>
      <c r="FL759" s="65"/>
      <c r="FM759" s="65"/>
      <c r="FN759" s="65"/>
      <c r="FO759" s="65"/>
      <c r="FP759" s="65"/>
      <c r="FQ759" s="65"/>
      <c r="FR759" s="65"/>
      <c r="FS759" s="65"/>
    </row>
    <row r="760">
      <c r="A760" t="s">
        <v>163</v>
      </c>
      <c r="B760" t="s">
        <v>111</v>
      </c>
      <c r="C760" t="s">
        <v>103</v>
      </c>
      <c r="D760" t="s">
        <v>99</v>
      </c>
      <c r="E760"/>
      <c r="F760" t="str">
        <f>$A760&amp;IF($C760&lt;&gt;"","|"&amp;$C760,"")&amp;IF($D760&lt;&gt;"","|"&amp;$D760,"")&amp;IF($E760&lt;&gt;"","|"&amp;$E760,"")</f>
      </c>
      <c r="G760" s="65" t="n">
        <v>4</v>
      </c>
      <c r="H760" s="65" t="str">
        <f>SUM($CJ760,$CW760)</f>
      </c>
      <c r="I760" s="62"/>
      <c r="J760" s="62"/>
      <c r="K760" s="62"/>
      <c r="L760" s="62"/>
      <c r="M760" s="62"/>
      <c r="N760" s="62"/>
      <c r="O760" s="62" t="n">
        <v>0.352941176470588</v>
      </c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 t="n">
        <v>0.117647058823529</v>
      </c>
      <c r="AD760" s="62"/>
      <c r="AE760" s="62"/>
      <c r="AF760" s="62"/>
      <c r="AG760" s="62"/>
      <c r="AH760" s="62"/>
      <c r="AI760" s="62"/>
      <c r="AJ760" s="62" t="n">
        <v>0.529411764705882</v>
      </c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5" t="str">
        <f>ROUND(SUM($CP760,$CV760),0)</f>
      </c>
      <c r="CG760" s="65" t="str">
        <f>ROUND(MAX($CP760,$CV760),0)</f>
      </c>
      <c r="CH760" t="s">
        <v>54</v>
      </c>
      <c r="CI760" s="62"/>
      <c r="CJ760" s="65" t="str">
        <f>IF(SUM($CF760)=0,"",IF(SUM($CF760)=SUM($CG760),SUM($CF760),IF(UPPER($CH760)="MAX",$CG760,IF(UPPER($CH760)="CUSTOM",MIN(MAX(ROUND($CF760+$G760*($CI760),0),$CG760),$CF760),$CF760))))</f>
      </c>
      <c r="CK760" s="65" t="str">
        <f>ROUND(SUMIFS($CW760:$FS760,$CW$14:$FS$14,"*DSD*"),0)</f>
      </c>
      <c r="CL760" s="65" t="str">
        <f>MIN_DSD</f>
      </c>
      <c r="CM760" s="65" t="str">
        <f>COUNTIFS($CW$14:$FS$14,"*DSD*",$CW760:$FS760,"&gt;0")</f>
      </c>
      <c r="CN760" t="s">
        <v>54</v>
      </c>
      <c r="CO760" s="62"/>
      <c r="CP760" s="65" t="str">
        <f>IF(SUM($CK760)=0,"",IF(OR(SUM($CK760)=SUM($CL760),AND(SUM($CK760)=ROUND(SUM($G760)*(1-SUM($I760)),0),SUM($CQ760)=0)),SUM($CK760),IF(UPPER($CN760)="MAX",$CL760,IF(UPPER($CN760)="CUSTOM",MIN(MAX(ROUND($CK760+$G760*($CO760),0),$CL760),$CK760),$CK760))))</f>
      </c>
      <c r="CQ760" s="65" t="str">
        <f>ROUND(SUMIFS($CW760:$FS760,$CW$14:$FS$14,"*TA*"),0)</f>
      </c>
      <c r="CR760" s="65" t="str">
        <f>MIN_TA</f>
      </c>
      <c r="CS760" s="65" t="str">
        <f>COUNTIFS($CW$14:$FS$14,"*TA*",$CW760:$FS760,"&gt;0")</f>
      </c>
      <c r="CT760"/>
      <c r="CU760" s="62"/>
      <c r="CV760" s="65" t="str">
        <f>IF(SUM($CQ760)=0,"",IF(OR(SUM($CQ760)=SUM($CR760),AND(SUM($CQ760)=ROUND(SUM($G760)*(1-SUM($I760)),0),SUM($CK760)=0)),SUM($CQ760),IF(UPPER($CT760)="MAX",$CR760,IF(UPPER($CT760)="CUSTOM",MIN(MAX(ROUND($CQ760+$G760*($CU760),0),$CR760),$CQ760),$CQ760))))</f>
      </c>
      <c r="CW760" s="65"/>
      <c r="CX760" s="65"/>
      <c r="CY760" s="65"/>
      <c r="CZ760" s="65"/>
      <c r="DA760" s="65"/>
      <c r="DB760" s="65"/>
      <c r="DC760" s="65"/>
      <c r="DD760" s="65"/>
      <c r="DE760" s="65"/>
      <c r="DF760" s="65"/>
      <c r="DG760" s="65"/>
      <c r="DH760" s="65"/>
      <c r="DI760" s="65"/>
      <c r="DJ760" s="65"/>
      <c r="DK760" s="65"/>
      <c r="DL760" s="65"/>
      <c r="DM760" s="65"/>
      <c r="DN760" s="65"/>
      <c r="DO760" s="65"/>
      <c r="DP760" s="65"/>
      <c r="DQ760" s="65"/>
      <c r="DR760" s="65"/>
      <c r="DS760" s="65"/>
      <c r="DT760" s="65"/>
      <c r="DU760" s="65"/>
      <c r="DV760" s="65"/>
      <c r="DW760" s="65"/>
      <c r="DX760" s="65"/>
      <c r="DY760" s="65"/>
      <c r="DZ760" s="65"/>
      <c r="EA760" s="65"/>
      <c r="EB760" s="65"/>
      <c r="EC760" s="65"/>
      <c r="ED760" s="65"/>
      <c r="EE760" s="65"/>
      <c r="EF760" s="65"/>
      <c r="EG760" s="65"/>
      <c r="EH760" s="65"/>
      <c r="EI760" s="65"/>
      <c r="EJ760" s="65"/>
      <c r="EK760" s="65"/>
      <c r="EL760" s="65"/>
      <c r="EM760" s="65"/>
      <c r="EN760" s="65"/>
      <c r="EO760" s="65"/>
      <c r="EP760" s="65"/>
      <c r="EQ760" s="65"/>
      <c r="ER760" s="65"/>
      <c r="ES760" s="65"/>
      <c r="ET760" s="65"/>
      <c r="EU760" s="65"/>
      <c r="EV760" s="65"/>
      <c r="EW760" s="65"/>
      <c r="EX760" s="65"/>
      <c r="EY760" s="65"/>
      <c r="EZ760" s="65"/>
      <c r="FA760" s="65"/>
      <c r="FB760" s="65"/>
      <c r="FC760" s="65"/>
      <c r="FD760" s="65"/>
      <c r="FE760" s="65"/>
      <c r="FF760" s="65"/>
      <c r="FG760" s="65"/>
      <c r="FH760" s="65"/>
      <c r="FI760" s="65"/>
      <c r="FJ760" s="65"/>
      <c r="FK760" s="65"/>
      <c r="FL760" s="65"/>
      <c r="FM760" s="65"/>
      <c r="FN760" s="65"/>
      <c r="FO760" s="65"/>
      <c r="FP760" s="65"/>
      <c r="FQ760" s="65"/>
      <c r="FR760" s="65"/>
      <c r="FS760" s="65"/>
    </row>
    <row r="761">
      <c r="A761" t="s">
        <v>163</v>
      </c>
      <c r="B761" t="s">
        <v>118</v>
      </c>
      <c r="C761" t="s">
        <v>103</v>
      </c>
      <c r="D761" t="s">
        <v>99</v>
      </c>
      <c r="E761"/>
      <c r="F761" t="str">
        <f>$A761&amp;IF($C761&lt;&gt;"","|"&amp;$C761,"")&amp;IF($D761&lt;&gt;"","|"&amp;$D761,"")&amp;IF($E761&lt;&gt;"","|"&amp;$E761,"")</f>
      </c>
      <c r="G761" s="65" t="n">
        <v>1</v>
      </c>
      <c r="H761" s="65" t="str">
        <f>SUM($CJ761,$CW761)</f>
      </c>
      <c r="I761" s="62"/>
      <c r="J761" s="62"/>
      <c r="K761" s="62"/>
      <c r="L761" s="62"/>
      <c r="M761" s="62"/>
      <c r="N761" s="62"/>
      <c r="O761" s="62" t="n">
        <v>0.5</v>
      </c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 t="n">
        <v>0.5</v>
      </c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5" t="str">
        <f>ROUND(SUM($CP761,$CV761),0)</f>
      </c>
      <c r="CG761" s="65" t="str">
        <f>ROUND(MAX($CP761,$CV761),0)</f>
      </c>
      <c r="CH761"/>
      <c r="CI761" s="62"/>
      <c r="CJ761" s="65" t="str">
        <f>IF(SUM($CF761)=0,"",IF(SUM($CF761)=SUM($CG761),SUM($CF761),IF(UPPER($CH761)="MAX",$CG761,IF(UPPER($CH761)="CUSTOM",MIN(MAX(ROUND($CF761+$G761*($CI761),0),$CG761),$CF761),$CF761))))</f>
      </c>
      <c r="CK761" s="65" t="str">
        <f>ROUND(SUMIFS($CW761:$FS761,$CW$14:$FS$14,"*DSD*"),0)</f>
      </c>
      <c r="CL761" s="65" t="str">
        <f>MIN_DSD</f>
      </c>
      <c r="CM761" s="65" t="str">
        <f>COUNTIFS($CW$14:$FS$14,"*DSD*",$CW761:$FS761,"&gt;0")</f>
      </c>
      <c r="CN761" t="s">
        <v>54</v>
      </c>
      <c r="CO761" s="62"/>
      <c r="CP761" s="65" t="str">
        <f>IF(SUM($CK761)=0,"",IF(OR(SUM($CK761)=SUM($CL761),AND(SUM($CK761)=ROUND(SUM($G761)*(1-SUM($I761)),0),SUM($CQ761)=0)),SUM($CK761),IF(UPPER($CN761)="MAX",$CL761,IF(UPPER($CN761)="CUSTOM",MIN(MAX(ROUND($CK761+$G761*($CO761),0),$CL761),$CK761),$CK761))))</f>
      </c>
      <c r="CQ761" s="65" t="str">
        <f>ROUND(SUMIFS($CW761:$FS761,$CW$14:$FS$14,"*TA*"),0)</f>
      </c>
      <c r="CR761" s="65" t="str">
        <f>MIN_TA</f>
      </c>
      <c r="CS761" s="65" t="str">
        <f>COUNTIFS($CW$14:$FS$14,"*TA*",$CW761:$FS761,"&gt;0")</f>
      </c>
      <c r="CT761"/>
      <c r="CU761" s="62"/>
      <c r="CV761" s="65" t="str">
        <f>IF(SUM($CQ761)=0,"",IF(OR(SUM($CQ761)=SUM($CR761),AND(SUM($CQ761)=ROUND(SUM($G761)*(1-SUM($I761)),0),SUM($CK761)=0)),SUM($CQ761),IF(UPPER($CT761)="MAX",$CR761,IF(UPPER($CT761)="CUSTOM",MIN(MAX(ROUND($CQ761+$G761*($CU761),0),$CR761),$CQ761),$CQ761))))</f>
      </c>
      <c r="CW761" s="65"/>
      <c r="CX761" s="65"/>
      <c r="CY761" s="65"/>
      <c r="CZ761" s="65"/>
      <c r="DA761" s="65"/>
      <c r="DB761" s="65"/>
      <c r="DC761" s="65"/>
      <c r="DD761" s="65"/>
      <c r="DE761" s="65"/>
      <c r="DF761" s="65"/>
      <c r="DG761" s="65"/>
      <c r="DH761" s="65"/>
      <c r="DI761" s="65"/>
      <c r="DJ761" s="65"/>
      <c r="DK761" s="65"/>
      <c r="DL761" s="65"/>
      <c r="DM761" s="65"/>
      <c r="DN761" s="65"/>
      <c r="DO761" s="65"/>
      <c r="DP761" s="65"/>
      <c r="DQ761" s="65"/>
      <c r="DR761" s="65"/>
      <c r="DS761" s="65"/>
      <c r="DT761" s="65"/>
      <c r="DU761" s="65"/>
      <c r="DV761" s="65"/>
      <c r="DW761" s="65"/>
      <c r="DX761" s="65"/>
      <c r="DY761" s="65"/>
      <c r="DZ761" s="65"/>
      <c r="EA761" s="65"/>
      <c r="EB761" s="65"/>
      <c r="EC761" s="65"/>
      <c r="ED761" s="65"/>
      <c r="EE761" s="65"/>
      <c r="EF761" s="65"/>
      <c r="EG761" s="65"/>
      <c r="EH761" s="65"/>
      <c r="EI761" s="65"/>
      <c r="EJ761" s="65"/>
      <c r="EK761" s="65"/>
      <c r="EL761" s="65"/>
      <c r="EM761" s="65"/>
      <c r="EN761" s="65"/>
      <c r="EO761" s="65"/>
      <c r="EP761" s="65"/>
      <c r="EQ761" s="65"/>
      <c r="ER761" s="65"/>
      <c r="ES761" s="65"/>
      <c r="ET761" s="65"/>
      <c r="EU761" s="65"/>
      <c r="EV761" s="65"/>
      <c r="EW761" s="65"/>
      <c r="EX761" s="65"/>
      <c r="EY761" s="65"/>
      <c r="EZ761" s="65"/>
      <c r="FA761" s="65"/>
      <c r="FB761" s="65"/>
      <c r="FC761" s="65"/>
      <c r="FD761" s="65"/>
      <c r="FE761" s="65"/>
      <c r="FF761" s="65"/>
      <c r="FG761" s="65"/>
      <c r="FH761" s="65"/>
      <c r="FI761" s="65"/>
      <c r="FJ761" s="65"/>
      <c r="FK761" s="65"/>
      <c r="FL761" s="65"/>
      <c r="FM761" s="65"/>
      <c r="FN761" s="65"/>
      <c r="FO761" s="65"/>
      <c r="FP761" s="65"/>
      <c r="FQ761" s="65"/>
      <c r="FR761" s="65"/>
      <c r="FS761" s="65"/>
    </row>
    <row r="762">
      <c r="A762" t="s">
        <v>163</v>
      </c>
      <c r="B762" t="s">
        <v>119</v>
      </c>
      <c r="C762" t="s">
        <v>103</v>
      </c>
      <c r="D762" t="s">
        <v>99</v>
      </c>
      <c r="E762"/>
      <c r="F762" t="str">
        <f>$A762&amp;IF($C762&lt;&gt;"","|"&amp;$C762,"")&amp;IF($D762&lt;&gt;"","|"&amp;$D762,"")&amp;IF($E762&lt;&gt;"","|"&amp;$E762,"")</f>
      </c>
      <c r="G762" s="65" t="n">
        <v>1</v>
      </c>
      <c r="H762" s="65" t="str">
        <f>SUM($CJ762,$CW762)</f>
      </c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5" t="str">
        <f>ROUND(SUM($CP762,$CV762),0)</f>
      </c>
      <c r="CG762" s="65" t="str">
        <f>ROUND(MAX($CP762,$CV762),0)</f>
      </c>
      <c r="CH762"/>
      <c r="CI762" s="62"/>
      <c r="CJ762" s="65" t="str">
        <f>IF(SUM($CF762)=0,"",IF(SUM($CF762)=SUM($CG762),SUM($CF762),IF(UPPER($CH762)="MAX",$CG762,IF(UPPER($CH762)="CUSTOM",MIN(MAX(ROUND($CF762+$G762*($CI762),0),$CG762),$CF762),$CF762))))</f>
      </c>
      <c r="CK762" s="65" t="str">
        <f>ROUND(SUMIFS($CW762:$FS762,$CW$14:$FS$14,"*DSD*"),0)</f>
      </c>
      <c r="CL762" s="65" t="str">
        <f>MIN_DSD</f>
      </c>
      <c r="CM762" s="65" t="str">
        <f>COUNTIFS($CW$14:$FS$14,"*DSD*",$CW762:$FS762,"&gt;0")</f>
      </c>
      <c r="CN762"/>
      <c r="CO762" s="62"/>
      <c r="CP762" s="65" t="str">
        <f>IF(SUM($CK762)=0,"",IF(OR(SUM($CK762)=SUM($CL762),AND(SUM($CK762)=ROUND(SUM($G762)*(1-SUM($I762)),0),SUM($CQ762)=0)),SUM($CK762),IF(UPPER($CN762)="MAX",$CL762,IF(UPPER($CN762)="CUSTOM",MIN(MAX(ROUND($CK762+$G762*($CO762),0),$CL762),$CK762),$CK762))))</f>
      </c>
      <c r="CQ762" s="65" t="str">
        <f>ROUND(SUMIFS($CW762:$FS762,$CW$14:$FS$14,"*TA*"),0)</f>
      </c>
      <c r="CR762" s="65" t="str">
        <f>MIN_TA</f>
      </c>
      <c r="CS762" s="65" t="str">
        <f>COUNTIFS($CW$14:$FS$14,"*TA*",$CW762:$FS762,"&gt;0")</f>
      </c>
      <c r="CT762"/>
      <c r="CU762" s="62"/>
      <c r="CV762" s="65" t="str">
        <f>IF(SUM($CQ762)=0,"",IF(OR(SUM($CQ762)=SUM($CR762),AND(SUM($CQ762)=ROUND(SUM($G762)*(1-SUM($I762)),0),SUM($CK762)=0)),SUM($CQ762),IF(UPPER($CT762)="MAX",$CR762,IF(UPPER($CT762)="CUSTOM",MIN(MAX(ROUND($CQ762+$G762*($CU762),0),$CR762),$CQ762),$CQ762))))</f>
      </c>
      <c r="CW762" s="65"/>
      <c r="CX762" s="65"/>
      <c r="CY762" s="65"/>
      <c r="CZ762" s="65"/>
      <c r="DA762" s="65"/>
      <c r="DB762" s="65"/>
      <c r="DC762" s="65"/>
      <c r="DD762" s="65"/>
      <c r="DE762" s="65"/>
      <c r="DF762" s="65"/>
      <c r="DG762" s="65"/>
      <c r="DH762" s="65"/>
      <c r="DI762" s="65"/>
      <c r="DJ762" s="65"/>
      <c r="DK762" s="65"/>
      <c r="DL762" s="65"/>
      <c r="DM762" s="65"/>
      <c r="DN762" s="65"/>
      <c r="DO762" s="65"/>
      <c r="DP762" s="65"/>
      <c r="DQ762" s="65"/>
      <c r="DR762" s="65"/>
      <c r="DS762" s="65"/>
      <c r="DT762" s="65"/>
      <c r="DU762" s="65"/>
      <c r="DV762" s="65"/>
      <c r="DW762" s="65"/>
      <c r="DX762" s="65"/>
      <c r="DY762" s="65"/>
      <c r="DZ762" s="65"/>
      <c r="EA762" s="65"/>
      <c r="EB762" s="65"/>
      <c r="EC762" s="65"/>
      <c r="ED762" s="65"/>
      <c r="EE762" s="65"/>
      <c r="EF762" s="65"/>
      <c r="EG762" s="65"/>
      <c r="EH762" s="65"/>
      <c r="EI762" s="65"/>
      <c r="EJ762" s="65"/>
      <c r="EK762" s="65"/>
      <c r="EL762" s="65"/>
      <c r="EM762" s="65"/>
      <c r="EN762" s="65"/>
      <c r="EO762" s="65"/>
      <c r="EP762" s="65"/>
      <c r="EQ762" s="65"/>
      <c r="ER762" s="65"/>
      <c r="ES762" s="65"/>
      <c r="ET762" s="65"/>
      <c r="EU762" s="65"/>
      <c r="EV762" s="65"/>
      <c r="EW762" s="65"/>
      <c r="EX762" s="65"/>
      <c r="EY762" s="65"/>
      <c r="EZ762" s="65"/>
      <c r="FA762" s="65"/>
      <c r="FB762" s="65"/>
      <c r="FC762" s="65"/>
      <c r="FD762" s="65"/>
      <c r="FE762" s="65"/>
      <c r="FF762" s="65"/>
      <c r="FG762" s="65"/>
      <c r="FH762" s="65"/>
      <c r="FI762" s="65"/>
      <c r="FJ762" s="65"/>
      <c r="FK762" s="65"/>
      <c r="FL762" s="65"/>
      <c r="FM762" s="65"/>
      <c r="FN762" s="65"/>
      <c r="FO762" s="65"/>
      <c r="FP762" s="65"/>
      <c r="FQ762" s="65"/>
      <c r="FR762" s="65"/>
      <c r="FS762" s="65"/>
    </row>
    <row r="763">
      <c r="A763" t="s">
        <v>163</v>
      </c>
      <c r="B763" t="s">
        <v>120</v>
      </c>
      <c r="C763"/>
      <c r="D763"/>
      <c r="E763" t="s">
        <v>135</v>
      </c>
      <c r="F763" t="str">
        <f>$A763&amp;IF($C763&lt;&gt;"","|"&amp;$C763,"")&amp;IF($D763&lt;&gt;"","|"&amp;$D763,"")&amp;IF($E763&lt;&gt;"","|"&amp;$E763,"")</f>
      </c>
      <c r="G763" s="65" t="n">
        <v>7</v>
      </c>
      <c r="H763" s="65" t="str">
        <f>SUM($CJ763,$CW763)</f>
      </c>
      <c r="I763" s="62"/>
      <c r="J763" s="62"/>
      <c r="K763" s="62"/>
      <c r="L763" s="62"/>
      <c r="M763" s="62"/>
      <c r="N763" s="62"/>
      <c r="O763" s="62" t="n">
        <v>0.818181818181818</v>
      </c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 t="n">
        <v>1</v>
      </c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5" t="str">
        <f>ROUND(SUM($CP763,$CV763),0)</f>
      </c>
      <c r="CG763" s="65" t="str">
        <f>ROUND(MAX($CP763,$CV763),0)</f>
      </c>
      <c r="CH763"/>
      <c r="CI763" s="62"/>
      <c r="CJ763" s="65" t="str">
        <f>IF(SUM($CF763)=0,"",IF(SUM($CF763)=SUM($CG763),SUM($CF763),IF(UPPER($CH763)="MAX",$CG763,IF(UPPER($CH763)="CUSTOM",MIN(MAX(ROUND($CF763+$G763*($CI763),0),$CG763),$CF763),$CF763))))</f>
      </c>
      <c r="CK763" s="65" t="str">
        <f>ROUND(SUMIFS($CW763:$FS763,$CW$14:$FS$14,"*DSD*"),0)</f>
      </c>
      <c r="CL763" s="65" t="str">
        <f>MIN_DSD</f>
      </c>
      <c r="CM763" s="65" t="str">
        <f>COUNTIFS($CW$14:$FS$14,"*DSD*",$CW763:$FS763,"&gt;0")</f>
      </c>
      <c r="CN763" t="s">
        <v>55</v>
      </c>
      <c r="CO763" s="62" t="n">
        <v>-0.818181818181818</v>
      </c>
      <c r="CP763" s="65" t="str">
        <f>IF(SUM($CK763)=0,"",IF(OR(SUM($CK763)=SUM($CL763),AND(SUM($CK763)=ROUND(SUM($G763)*(1-SUM($I763)),0),SUM($CQ763)=0)),SUM($CK763),IF(UPPER($CN763)="MAX",$CL763,IF(UPPER($CN763)="CUSTOM",MIN(MAX(ROUND($CK763+$G763*($CO763),0),$CL763),$CK763),$CK763))))</f>
      </c>
      <c r="CQ763" s="65" t="str">
        <f>ROUND(SUMIFS($CW763:$FS763,$CW$14:$FS$14,"*TA*"),0)</f>
      </c>
      <c r="CR763" s="65" t="str">
        <f>MIN_TA</f>
      </c>
      <c r="CS763" s="65" t="str">
        <f>COUNTIFS($CW$14:$FS$14,"*TA*",$CW763:$FS763,"&gt;0")</f>
      </c>
      <c r="CT763"/>
      <c r="CU763" s="62"/>
      <c r="CV763" s="65" t="str">
        <f>IF(SUM($CQ763)=0,"",IF(OR(SUM($CQ763)=SUM($CR763),AND(SUM($CQ763)=ROUND(SUM($G763)*(1-SUM($I763)),0),SUM($CK763)=0)),SUM($CQ763),IF(UPPER($CT763)="MAX",$CR763,IF(UPPER($CT763)="CUSTOM",MIN(MAX(ROUND($CQ763+$G763*($CU763),0),$CR763),$CQ763),$CQ763))))</f>
      </c>
      <c r="CW763" s="65"/>
      <c r="CX763" s="65"/>
      <c r="CY763" s="65"/>
      <c r="CZ763" s="65"/>
      <c r="DA763" s="65"/>
      <c r="DB763" s="65"/>
      <c r="DC763" s="65"/>
      <c r="DD763" s="65"/>
      <c r="DE763" s="65"/>
      <c r="DF763" s="65"/>
      <c r="DG763" s="65"/>
      <c r="DH763" s="65"/>
      <c r="DI763" s="65"/>
      <c r="DJ763" s="65"/>
      <c r="DK763" s="65"/>
      <c r="DL763" s="65"/>
      <c r="DM763" s="65"/>
      <c r="DN763" s="65"/>
      <c r="DO763" s="65"/>
      <c r="DP763" s="65"/>
      <c r="DQ763" s="65"/>
      <c r="DR763" s="65"/>
      <c r="DS763" s="65"/>
      <c r="DT763" s="65"/>
      <c r="DU763" s="65"/>
      <c r="DV763" s="65"/>
      <c r="DW763" s="65"/>
      <c r="DX763" s="65"/>
      <c r="DY763" s="65"/>
      <c r="DZ763" s="65"/>
      <c r="EA763" s="65"/>
      <c r="EB763" s="65"/>
      <c r="EC763" s="65"/>
      <c r="ED763" s="65"/>
      <c r="EE763" s="65"/>
      <c r="EF763" s="65"/>
      <c r="EG763" s="65"/>
      <c r="EH763" s="65"/>
      <c r="EI763" s="65"/>
      <c r="EJ763" s="65"/>
      <c r="EK763" s="65"/>
      <c r="EL763" s="65"/>
      <c r="EM763" s="65"/>
      <c r="EN763" s="65"/>
      <c r="EO763" s="65"/>
      <c r="EP763" s="65"/>
      <c r="EQ763" s="65"/>
      <c r="ER763" s="65"/>
      <c r="ES763" s="65"/>
      <c r="ET763" s="65"/>
      <c r="EU763" s="65"/>
      <c r="EV763" s="65"/>
      <c r="EW763" s="65"/>
      <c r="EX763" s="65"/>
      <c r="EY763" s="65"/>
      <c r="EZ763" s="65"/>
      <c r="FA763" s="65"/>
      <c r="FB763" s="65"/>
      <c r="FC763" s="65"/>
      <c r="FD763" s="65"/>
      <c r="FE763" s="65"/>
      <c r="FF763" s="65"/>
      <c r="FG763" s="65"/>
      <c r="FH763" s="65"/>
      <c r="FI763" s="65"/>
      <c r="FJ763" s="65"/>
      <c r="FK763" s="65"/>
      <c r="FL763" s="65"/>
      <c r="FM763" s="65"/>
      <c r="FN763" s="65"/>
      <c r="FO763" s="65"/>
      <c r="FP763" s="65"/>
      <c r="FQ763" s="65"/>
      <c r="FR763" s="65"/>
      <c r="FS763" s="65"/>
    </row>
    <row r="764">
      <c r="A764" t="s">
        <v>163</v>
      </c>
      <c r="B764" t="s">
        <v>126</v>
      </c>
      <c r="C764"/>
      <c r="D764"/>
      <c r="E764" t="s">
        <v>135</v>
      </c>
      <c r="F764" t="str">
        <f>$A764&amp;IF($C764&lt;&gt;"","|"&amp;$C764,"")&amp;IF($D764&lt;&gt;"","|"&amp;$D764,"")&amp;IF($E764&lt;&gt;"","|"&amp;$E764,"")</f>
      </c>
      <c r="G764" s="65" t="n">
        <v>7</v>
      </c>
      <c r="H764" s="65" t="str">
        <f>SUM($CJ764,$CW764)</f>
      </c>
      <c r="I764" s="62"/>
      <c r="J764" s="62"/>
      <c r="K764" s="62"/>
      <c r="L764" s="62"/>
      <c r="M764" s="62"/>
      <c r="N764" s="62"/>
      <c r="O764" s="62" t="n">
        <v>0.818181818181818</v>
      </c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 t="n">
        <v>1</v>
      </c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5" t="str">
        <f>ROUND(SUM($CP764,$CV764),0)</f>
      </c>
      <c r="CG764" s="65" t="str">
        <f>ROUND(MAX($CP764,$CV764),0)</f>
      </c>
      <c r="CH764"/>
      <c r="CI764" s="62"/>
      <c r="CJ764" s="65" t="str">
        <f>IF(SUM($CF764)=0,"",IF(SUM($CF764)=SUM($CG764),SUM($CF764),IF(UPPER($CH764)="MAX",$CG764,IF(UPPER($CH764)="CUSTOM",MIN(MAX(ROUND($CF764+$G764*($CI764),0),$CG764),$CF764),$CF764))))</f>
      </c>
      <c r="CK764" s="65" t="str">
        <f>ROUND(SUMIFS($CW764:$FS764,$CW$14:$FS$14,"*DSD*"),0)</f>
      </c>
      <c r="CL764" s="65" t="str">
        <f>MIN_DSD</f>
      </c>
      <c r="CM764" s="65" t="str">
        <f>COUNTIFS($CW$14:$FS$14,"*DSD*",$CW764:$FS764,"&gt;0")</f>
      </c>
      <c r="CN764" t="s">
        <v>55</v>
      </c>
      <c r="CO764" s="62" t="n">
        <v>-0.818181818181818</v>
      </c>
      <c r="CP764" s="65" t="str">
        <f>IF(SUM($CK764)=0,"",IF(OR(SUM($CK764)=SUM($CL764),AND(SUM($CK764)=ROUND(SUM($G764)*(1-SUM($I764)),0),SUM($CQ764)=0)),SUM($CK764),IF(UPPER($CN764)="MAX",$CL764,IF(UPPER($CN764)="CUSTOM",MIN(MAX(ROUND($CK764+$G764*($CO764),0),$CL764),$CK764),$CK764))))</f>
      </c>
      <c r="CQ764" s="65" t="str">
        <f>ROUND(SUMIFS($CW764:$FS764,$CW$14:$FS$14,"*TA*"),0)</f>
      </c>
      <c r="CR764" s="65" t="str">
        <f>MIN_TA</f>
      </c>
      <c r="CS764" s="65" t="str">
        <f>COUNTIFS($CW$14:$FS$14,"*TA*",$CW764:$FS764,"&gt;0")</f>
      </c>
      <c r="CT764"/>
      <c r="CU764" s="62"/>
      <c r="CV764" s="65" t="str">
        <f>IF(SUM($CQ764)=0,"",IF(OR(SUM($CQ764)=SUM($CR764),AND(SUM($CQ764)=ROUND(SUM($G764)*(1-SUM($I764)),0),SUM($CK764)=0)),SUM($CQ764),IF(UPPER($CT764)="MAX",$CR764,IF(UPPER($CT764)="CUSTOM",MIN(MAX(ROUND($CQ764+$G764*($CU764),0),$CR764),$CQ764),$CQ764))))</f>
      </c>
      <c r="CW764" s="65"/>
      <c r="CX764" s="65"/>
      <c r="CY764" s="65"/>
      <c r="CZ764" s="65"/>
      <c r="DA764" s="65"/>
      <c r="DB764" s="65"/>
      <c r="DC764" s="65"/>
      <c r="DD764" s="65"/>
      <c r="DE764" s="65"/>
      <c r="DF764" s="65"/>
      <c r="DG764" s="65"/>
      <c r="DH764" s="65"/>
      <c r="DI764" s="65"/>
      <c r="DJ764" s="65"/>
      <c r="DK764" s="65"/>
      <c r="DL764" s="65"/>
      <c r="DM764" s="65"/>
      <c r="DN764" s="65"/>
      <c r="DO764" s="65"/>
      <c r="DP764" s="65"/>
      <c r="DQ764" s="65"/>
      <c r="DR764" s="65"/>
      <c r="DS764" s="65"/>
      <c r="DT764" s="65"/>
      <c r="DU764" s="65"/>
      <c r="DV764" s="65"/>
      <c r="DW764" s="65"/>
      <c r="DX764" s="65"/>
      <c r="DY764" s="65"/>
      <c r="DZ764" s="65"/>
      <c r="EA764" s="65"/>
      <c r="EB764" s="65"/>
      <c r="EC764" s="65"/>
      <c r="ED764" s="65"/>
      <c r="EE764" s="65"/>
      <c r="EF764" s="65"/>
      <c r="EG764" s="65"/>
      <c r="EH764" s="65"/>
      <c r="EI764" s="65"/>
      <c r="EJ764" s="65"/>
      <c r="EK764" s="65"/>
      <c r="EL764" s="65"/>
      <c r="EM764" s="65"/>
      <c r="EN764" s="65"/>
      <c r="EO764" s="65"/>
      <c r="EP764" s="65"/>
      <c r="EQ764" s="65"/>
      <c r="ER764" s="65"/>
      <c r="ES764" s="65"/>
      <c r="ET764" s="65"/>
      <c r="EU764" s="65"/>
      <c r="EV764" s="65"/>
      <c r="EW764" s="65"/>
      <c r="EX764" s="65"/>
      <c r="EY764" s="65"/>
      <c r="EZ764" s="65"/>
      <c r="FA764" s="65"/>
      <c r="FB764" s="65"/>
      <c r="FC764" s="65"/>
      <c r="FD764" s="65"/>
      <c r="FE764" s="65"/>
      <c r="FF764" s="65"/>
      <c r="FG764" s="65"/>
      <c r="FH764" s="65"/>
      <c r="FI764" s="65"/>
      <c r="FJ764" s="65"/>
      <c r="FK764" s="65"/>
      <c r="FL764" s="65"/>
      <c r="FM764" s="65"/>
      <c r="FN764" s="65"/>
      <c r="FO764" s="65"/>
      <c r="FP764" s="65"/>
      <c r="FQ764" s="65"/>
      <c r="FR764" s="65"/>
      <c r="FS764" s="65"/>
    </row>
    <row r="765">
      <c r="A765" t="s">
        <v>163</v>
      </c>
      <c r="B765" t="s">
        <v>127</v>
      </c>
      <c r="C765" t="s">
        <v>103</v>
      </c>
      <c r="D765" t="s">
        <v>99</v>
      </c>
      <c r="E765"/>
      <c r="F765" t="str">
        <f>$A765&amp;IF($C765&lt;&gt;"","|"&amp;$C765,"")&amp;IF($D765&lt;&gt;"","|"&amp;$D765,"")&amp;IF($E765&lt;&gt;"","|"&amp;$E765,"")</f>
      </c>
      <c r="G765" s="65" t="n">
        <v>21</v>
      </c>
      <c r="H765" s="65" t="str">
        <f>SUM($CJ765,$CW765)</f>
      </c>
      <c r="I765" s="62"/>
      <c r="J765" s="62"/>
      <c r="K765" s="62"/>
      <c r="L765" s="62"/>
      <c r="M765" s="62"/>
      <c r="N765" s="62"/>
      <c r="O765" s="62" t="n">
        <v>0.653333333333333</v>
      </c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 t="n">
        <v>0.18</v>
      </c>
      <c r="AD765" s="62"/>
      <c r="AE765" s="62"/>
      <c r="AF765" s="62"/>
      <c r="AG765" s="62"/>
      <c r="AH765" s="62"/>
      <c r="AI765" s="62"/>
      <c r="AJ765" s="62" t="n">
        <v>0.82</v>
      </c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5" t="str">
        <f>ROUND(SUM($CP765,$CV765),0)</f>
      </c>
      <c r="CG765" s="65" t="str">
        <f>ROUND(MAX($CP765,$CV765),0)</f>
      </c>
      <c r="CH765" t="s">
        <v>56</v>
      </c>
      <c r="CI765" s="62"/>
      <c r="CJ765" s="65" t="str">
        <f>IF(SUM($CF765)=0,"",IF(SUM($CF765)=SUM($CG765),SUM($CF765),IF(UPPER($CH765)="MAX",$CG765,IF(UPPER($CH765)="CUSTOM",MIN(MAX(ROUND($CF765+$G765*($CI765),0),$CG765),$CF765),$CF765))))</f>
      </c>
      <c r="CK765" s="65" t="str">
        <f>ROUND(SUMIFS($CW765:$FS765,$CW$14:$FS$14,"*DSD*"),0)</f>
      </c>
      <c r="CL765" s="65" t="str">
        <f>MIN_DSD</f>
      </c>
      <c r="CM765" s="65" t="str">
        <f>COUNTIFS($CW$14:$FS$14,"*DSD*",$CW765:$FS765,"&gt;0")</f>
      </c>
      <c r="CN765" t="s">
        <v>56</v>
      </c>
      <c r="CO765" s="62" t="n">
        <v>-0.653333333333333</v>
      </c>
      <c r="CP765" s="65" t="str">
        <f>IF(SUM($CK765)=0,"",IF(OR(SUM($CK765)=SUM($CL765),AND(SUM($CK765)=ROUND(SUM($G765)*(1-SUM($I765)),0),SUM($CQ765)=0)),SUM($CK765),IF(UPPER($CN765)="MAX",$CL765,IF(UPPER($CN765)="CUSTOM",MIN(MAX(ROUND($CK765+$G765*($CO765),0),$CL765),$CK765),$CK765))))</f>
      </c>
      <c r="CQ765" s="65" t="str">
        <f>ROUND(SUMIFS($CW765:$FS765,$CW$14:$FS$14,"*TA*"),0)</f>
      </c>
      <c r="CR765" s="65" t="str">
        <f>MIN_TA</f>
      </c>
      <c r="CS765" s="65" t="str">
        <f>COUNTIFS($CW$14:$FS$14,"*TA*",$CW765:$FS765,"&gt;0")</f>
      </c>
      <c r="CT765"/>
      <c r="CU765" s="62"/>
      <c r="CV765" s="65" t="str">
        <f>IF(SUM($CQ765)=0,"",IF(OR(SUM($CQ765)=SUM($CR765),AND(SUM($CQ765)=ROUND(SUM($G765)*(1-SUM($I765)),0),SUM($CK765)=0)),SUM($CQ765),IF(UPPER($CT765)="MAX",$CR765,IF(UPPER($CT765)="CUSTOM",MIN(MAX(ROUND($CQ765+$G765*($CU765),0),$CR765),$CQ765),$CQ765))))</f>
      </c>
      <c r="CW765" s="65"/>
      <c r="CX765" s="65"/>
      <c r="CY765" s="65"/>
      <c r="CZ765" s="65"/>
      <c r="DA765" s="65"/>
      <c r="DB765" s="65"/>
      <c r="DC765" s="65"/>
      <c r="DD765" s="65"/>
      <c r="DE765" s="65"/>
      <c r="DF765" s="65"/>
      <c r="DG765" s="65"/>
      <c r="DH765" s="65"/>
      <c r="DI765" s="65"/>
      <c r="DJ765" s="65"/>
      <c r="DK765" s="65"/>
      <c r="DL765" s="65"/>
      <c r="DM765" s="65"/>
      <c r="DN765" s="65"/>
      <c r="DO765" s="65"/>
      <c r="DP765" s="65"/>
      <c r="DQ765" s="65"/>
      <c r="DR765" s="65"/>
      <c r="DS765" s="65"/>
      <c r="DT765" s="65"/>
      <c r="DU765" s="65"/>
      <c r="DV765" s="65"/>
      <c r="DW765" s="65"/>
      <c r="DX765" s="65"/>
      <c r="DY765" s="65"/>
      <c r="DZ765" s="65"/>
      <c r="EA765" s="65"/>
      <c r="EB765" s="65"/>
      <c r="EC765" s="65"/>
      <c r="ED765" s="65"/>
      <c r="EE765" s="65"/>
      <c r="EF765" s="65"/>
      <c r="EG765" s="65"/>
      <c r="EH765" s="65"/>
      <c r="EI765" s="65"/>
      <c r="EJ765" s="65"/>
      <c r="EK765" s="65"/>
      <c r="EL765" s="65"/>
      <c r="EM765" s="65"/>
      <c r="EN765" s="65"/>
      <c r="EO765" s="65"/>
      <c r="EP765" s="65"/>
      <c r="EQ765" s="65"/>
      <c r="ER765" s="65"/>
      <c r="ES765" s="65"/>
      <c r="ET765" s="65"/>
      <c r="EU765" s="65"/>
      <c r="EV765" s="65"/>
      <c r="EW765" s="65"/>
      <c r="EX765" s="65"/>
      <c r="EY765" s="65"/>
      <c r="EZ765" s="65"/>
      <c r="FA765" s="65"/>
      <c r="FB765" s="65"/>
      <c r="FC765" s="65"/>
      <c r="FD765" s="65"/>
      <c r="FE765" s="65"/>
      <c r="FF765" s="65"/>
      <c r="FG765" s="65"/>
      <c r="FH765" s="65"/>
      <c r="FI765" s="65"/>
      <c r="FJ765" s="65"/>
      <c r="FK765" s="65"/>
      <c r="FL765" s="65"/>
      <c r="FM765" s="65"/>
      <c r="FN765" s="65"/>
      <c r="FO765" s="65"/>
      <c r="FP765" s="65"/>
      <c r="FQ765" s="65"/>
      <c r="FR765" s="65"/>
      <c r="FS765" s="65"/>
    </row>
    <row r="766">
      <c r="A766" t="s">
        <v>163</v>
      </c>
      <c r="B766" t="s">
        <v>127</v>
      </c>
      <c r="C766" t="s">
        <v>103</v>
      </c>
      <c r="D766" t="s">
        <v>100</v>
      </c>
      <c r="E766"/>
      <c r="F766" t="str">
        <f>$A766&amp;IF($C766&lt;&gt;"","|"&amp;$C766,"")&amp;IF($D766&lt;&gt;"","|"&amp;$D766,"")&amp;IF($E766&lt;&gt;"","|"&amp;$E766,"")</f>
      </c>
      <c r="G766" s="65" t="n">
        <v>24</v>
      </c>
      <c r="H766" s="65" t="str">
        <f>SUM($CJ766,$CW766)</f>
      </c>
      <c r="I766" s="62"/>
      <c r="J766" s="62"/>
      <c r="K766" s="62"/>
      <c r="L766" s="62"/>
      <c r="M766" s="62"/>
      <c r="N766" s="62"/>
      <c r="O766" s="62" t="n">
        <v>0.653333333333333</v>
      </c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 t="n">
        <v>0.18</v>
      </c>
      <c r="AD766" s="62"/>
      <c r="AE766" s="62"/>
      <c r="AF766" s="62"/>
      <c r="AG766" s="62"/>
      <c r="AH766" s="62"/>
      <c r="AI766" s="62"/>
      <c r="AJ766" s="62" t="n">
        <v>0.82</v>
      </c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5" t="str">
        <f>ROUND(SUM($CP766,$CV766),0)</f>
      </c>
      <c r="CG766" s="65" t="str">
        <f>ROUND(MAX($CP766,$CV766),0)</f>
      </c>
      <c r="CH766" t="s">
        <v>56</v>
      </c>
      <c r="CI766" s="62"/>
      <c r="CJ766" s="65" t="str">
        <f>IF(SUM($CF766)=0,"",IF(SUM($CF766)=SUM($CG766),SUM($CF766),IF(UPPER($CH766)="MAX",$CG766,IF(UPPER($CH766)="CUSTOM",MIN(MAX(ROUND($CF766+$G766*($CI766),0),$CG766),$CF766),$CF766))))</f>
      </c>
      <c r="CK766" s="65" t="str">
        <f>ROUND(SUMIFS($CW766:$FS766,$CW$14:$FS$14,"*DSD*"),0)</f>
      </c>
      <c r="CL766" s="65" t="str">
        <f>MIN_DSD</f>
      </c>
      <c r="CM766" s="65" t="str">
        <f>COUNTIFS($CW$14:$FS$14,"*DSD*",$CW766:$FS766,"&gt;0")</f>
      </c>
      <c r="CN766" t="s">
        <v>56</v>
      </c>
      <c r="CO766" s="62" t="n">
        <v>-0.653333333333333</v>
      </c>
      <c r="CP766" s="65" t="str">
        <f>IF(SUM($CK766)=0,"",IF(OR(SUM($CK766)=SUM($CL766),AND(SUM($CK766)=ROUND(SUM($G766)*(1-SUM($I766)),0),SUM($CQ766)=0)),SUM($CK766),IF(UPPER($CN766)="MAX",$CL766,IF(UPPER($CN766)="CUSTOM",MIN(MAX(ROUND($CK766+$G766*($CO766),0),$CL766),$CK766),$CK766))))</f>
      </c>
      <c r="CQ766" s="65" t="str">
        <f>ROUND(SUMIFS($CW766:$FS766,$CW$14:$FS$14,"*TA*"),0)</f>
      </c>
      <c r="CR766" s="65" t="str">
        <f>MIN_TA</f>
      </c>
      <c r="CS766" s="65" t="str">
        <f>COUNTIFS($CW$14:$FS$14,"*TA*",$CW766:$FS766,"&gt;0")</f>
      </c>
      <c r="CT766"/>
      <c r="CU766" s="62"/>
      <c r="CV766" s="65" t="str">
        <f>IF(SUM($CQ766)=0,"",IF(OR(SUM($CQ766)=SUM($CR766),AND(SUM($CQ766)=ROUND(SUM($G766)*(1-SUM($I766)),0),SUM($CK766)=0)),SUM($CQ766),IF(UPPER($CT766)="MAX",$CR766,IF(UPPER($CT766)="CUSTOM",MIN(MAX(ROUND($CQ766+$G766*($CU766),0),$CR766),$CQ766),$CQ766))))</f>
      </c>
      <c r="CW766" s="65"/>
      <c r="CX766" s="65"/>
      <c r="CY766" s="65"/>
      <c r="CZ766" s="65"/>
      <c r="DA766" s="65"/>
      <c r="DB766" s="65"/>
      <c r="DC766" s="65"/>
      <c r="DD766" s="65"/>
      <c r="DE766" s="65"/>
      <c r="DF766" s="65"/>
      <c r="DG766" s="65"/>
      <c r="DH766" s="65"/>
      <c r="DI766" s="65"/>
      <c r="DJ766" s="65"/>
      <c r="DK766" s="65"/>
      <c r="DL766" s="65"/>
      <c r="DM766" s="65"/>
      <c r="DN766" s="65"/>
      <c r="DO766" s="65"/>
      <c r="DP766" s="65"/>
      <c r="DQ766" s="65"/>
      <c r="DR766" s="65"/>
      <c r="DS766" s="65"/>
      <c r="DT766" s="65"/>
      <c r="DU766" s="65"/>
      <c r="DV766" s="65"/>
      <c r="DW766" s="65"/>
      <c r="DX766" s="65"/>
      <c r="DY766" s="65"/>
      <c r="DZ766" s="65"/>
      <c r="EA766" s="65"/>
      <c r="EB766" s="65"/>
      <c r="EC766" s="65"/>
      <c r="ED766" s="65"/>
      <c r="EE766" s="65"/>
      <c r="EF766" s="65"/>
      <c r="EG766" s="65"/>
      <c r="EH766" s="65"/>
      <c r="EI766" s="65"/>
      <c r="EJ766" s="65"/>
      <c r="EK766" s="65"/>
      <c r="EL766" s="65"/>
      <c r="EM766" s="65"/>
      <c r="EN766" s="65"/>
      <c r="EO766" s="65"/>
      <c r="EP766" s="65"/>
      <c r="EQ766" s="65"/>
      <c r="ER766" s="65"/>
      <c r="ES766" s="65"/>
      <c r="ET766" s="65"/>
      <c r="EU766" s="65"/>
      <c r="EV766" s="65"/>
      <c r="EW766" s="65"/>
      <c r="EX766" s="65"/>
      <c r="EY766" s="65"/>
      <c r="EZ766" s="65"/>
      <c r="FA766" s="65"/>
      <c r="FB766" s="65"/>
      <c r="FC766" s="65"/>
      <c r="FD766" s="65"/>
      <c r="FE766" s="65"/>
      <c r="FF766" s="65"/>
      <c r="FG766" s="65"/>
      <c r="FH766" s="65"/>
      <c r="FI766" s="65"/>
      <c r="FJ766" s="65"/>
      <c r="FK766" s="65"/>
      <c r="FL766" s="65"/>
      <c r="FM766" s="65"/>
      <c r="FN766" s="65"/>
      <c r="FO766" s="65"/>
      <c r="FP766" s="65"/>
      <c r="FQ766" s="65"/>
      <c r="FR766" s="65"/>
      <c r="FS766" s="65"/>
    </row>
    <row r="767">
      <c r="A767" t="s">
        <v>163</v>
      </c>
      <c r="B767" t="s">
        <v>128</v>
      </c>
      <c r="C767"/>
      <c r="D767"/>
      <c r="E767" t="s">
        <v>135</v>
      </c>
      <c r="F767" t="str">
        <f>$A767&amp;IF($C767&lt;&gt;"","|"&amp;$C767,"")&amp;IF($D767&lt;&gt;"","|"&amp;$D767,"")&amp;IF($E767&lt;&gt;"","|"&amp;$E767,"")</f>
      </c>
      <c r="G767" s="65" t="n">
        <v>7</v>
      </c>
      <c r="H767" s="65" t="str">
        <f>SUM($CJ767,$CW767)</f>
      </c>
      <c r="I767" s="62"/>
      <c r="J767" s="62"/>
      <c r="K767" s="62"/>
      <c r="L767" s="62"/>
      <c r="M767" s="62"/>
      <c r="N767" s="62"/>
      <c r="O767" s="62" t="n">
        <v>0.68</v>
      </c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 t="n">
        <v>1</v>
      </c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5" t="str">
        <f>ROUND(SUM($CP767,$CV767),0)</f>
      </c>
      <c r="CG767" s="65" t="str">
        <f>ROUND(MAX($CP767,$CV767),0)</f>
      </c>
      <c r="CH767"/>
      <c r="CI767" s="62"/>
      <c r="CJ767" s="65" t="str">
        <f>IF(SUM($CF767)=0,"",IF(SUM($CF767)=SUM($CG767),SUM($CF767),IF(UPPER($CH767)="MAX",$CG767,IF(UPPER($CH767)="CUSTOM",MIN(MAX(ROUND($CF767+$G767*($CI767),0),$CG767),$CF767),$CF767))))</f>
      </c>
      <c r="CK767" s="65" t="str">
        <f>ROUND(SUMIFS($CW767:$FS767,$CW$14:$FS$14,"*DSD*"),0)</f>
      </c>
      <c r="CL767" s="65" t="str">
        <f>MIN_DSD</f>
      </c>
      <c r="CM767" s="65" t="str">
        <f>COUNTIFS($CW$14:$FS$14,"*DSD*",$CW767:$FS767,"&gt;0")</f>
      </c>
      <c r="CN767" t="s">
        <v>55</v>
      </c>
      <c r="CO767" s="62" t="n">
        <v>-0.68</v>
      </c>
      <c r="CP767" s="65" t="str">
        <f>IF(SUM($CK767)=0,"",IF(OR(SUM($CK767)=SUM($CL767),AND(SUM($CK767)=ROUND(SUM($G767)*(1-SUM($I767)),0),SUM($CQ767)=0)),SUM($CK767),IF(UPPER($CN767)="MAX",$CL767,IF(UPPER($CN767)="CUSTOM",MIN(MAX(ROUND($CK767+$G767*($CO767),0),$CL767),$CK767),$CK767))))</f>
      </c>
      <c r="CQ767" s="65" t="str">
        <f>ROUND(SUMIFS($CW767:$FS767,$CW$14:$FS$14,"*TA*"),0)</f>
      </c>
      <c r="CR767" s="65" t="str">
        <f>MIN_TA</f>
      </c>
      <c r="CS767" s="65" t="str">
        <f>COUNTIFS($CW$14:$FS$14,"*TA*",$CW767:$FS767,"&gt;0")</f>
      </c>
      <c r="CT767"/>
      <c r="CU767" s="62"/>
      <c r="CV767" s="65" t="str">
        <f>IF(SUM($CQ767)=0,"",IF(OR(SUM($CQ767)=SUM($CR767),AND(SUM($CQ767)=ROUND(SUM($G767)*(1-SUM($I767)),0),SUM($CK767)=0)),SUM($CQ767),IF(UPPER($CT767)="MAX",$CR767,IF(UPPER($CT767)="CUSTOM",MIN(MAX(ROUND($CQ767+$G767*($CU767),0),$CR767),$CQ767),$CQ767))))</f>
      </c>
      <c r="CW767" s="65"/>
      <c r="CX767" s="65"/>
      <c r="CY767" s="65"/>
      <c r="CZ767" s="65"/>
      <c r="DA767" s="65"/>
      <c r="DB767" s="65"/>
      <c r="DC767" s="65"/>
      <c r="DD767" s="65"/>
      <c r="DE767" s="65"/>
      <c r="DF767" s="65"/>
      <c r="DG767" s="65"/>
      <c r="DH767" s="65"/>
      <c r="DI767" s="65"/>
      <c r="DJ767" s="65"/>
      <c r="DK767" s="65"/>
      <c r="DL767" s="65"/>
      <c r="DM767" s="65"/>
      <c r="DN767" s="65"/>
      <c r="DO767" s="65"/>
      <c r="DP767" s="65"/>
      <c r="DQ767" s="65"/>
      <c r="DR767" s="65"/>
      <c r="DS767" s="65"/>
      <c r="DT767" s="65"/>
      <c r="DU767" s="65"/>
      <c r="DV767" s="65"/>
      <c r="DW767" s="65"/>
      <c r="DX767" s="65"/>
      <c r="DY767" s="65"/>
      <c r="DZ767" s="65"/>
      <c r="EA767" s="65"/>
      <c r="EB767" s="65"/>
      <c r="EC767" s="65"/>
      <c r="ED767" s="65"/>
      <c r="EE767" s="65"/>
      <c r="EF767" s="65"/>
      <c r="EG767" s="65"/>
      <c r="EH767" s="65"/>
      <c r="EI767" s="65"/>
      <c r="EJ767" s="65"/>
      <c r="EK767" s="65"/>
      <c r="EL767" s="65"/>
      <c r="EM767" s="65"/>
      <c r="EN767" s="65"/>
      <c r="EO767" s="65"/>
      <c r="EP767" s="65"/>
      <c r="EQ767" s="65"/>
      <c r="ER767" s="65"/>
      <c r="ES767" s="65"/>
      <c r="ET767" s="65"/>
      <c r="EU767" s="65"/>
      <c r="EV767" s="65"/>
      <c r="EW767" s="65"/>
      <c r="EX767" s="65"/>
      <c r="EY767" s="65"/>
      <c r="EZ767" s="65"/>
      <c r="FA767" s="65"/>
      <c r="FB767" s="65"/>
      <c r="FC767" s="65"/>
      <c r="FD767" s="65"/>
      <c r="FE767" s="65"/>
      <c r="FF767" s="65"/>
      <c r="FG767" s="65"/>
      <c r="FH767" s="65"/>
      <c r="FI767" s="65"/>
      <c r="FJ767" s="65"/>
      <c r="FK767" s="65"/>
      <c r="FL767" s="65"/>
      <c r="FM767" s="65"/>
      <c r="FN767" s="65"/>
      <c r="FO767" s="65"/>
      <c r="FP767" s="65"/>
      <c r="FQ767" s="65"/>
      <c r="FR767" s="65"/>
      <c r="FS767" s="65"/>
    </row>
    <row r="768">
      <c r="A768" t="s">
        <v>163</v>
      </c>
      <c r="B768" t="s">
        <v>129</v>
      </c>
      <c r="C768" t="s">
        <v>103</v>
      </c>
      <c r="D768" t="s">
        <v>99</v>
      </c>
      <c r="E768"/>
      <c r="F768" t="str">
        <f>$A768&amp;IF($C768&lt;&gt;"","|"&amp;$C768,"")&amp;IF($D768&lt;&gt;"","|"&amp;$D768,"")&amp;IF($E768&lt;&gt;"","|"&amp;$E768,"")</f>
      </c>
      <c r="G768" s="65" t="n">
        <v>20</v>
      </c>
      <c r="H768" s="65" t="str">
        <f>SUM($CJ768,$CW768)</f>
      </c>
      <c r="I768" s="62"/>
      <c r="J768" s="62"/>
      <c r="K768" s="62"/>
      <c r="L768" s="62"/>
      <c r="M768" s="62"/>
      <c r="N768" s="62"/>
      <c r="O768" s="62" t="n">
        <v>0.657342657342657</v>
      </c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 t="n">
        <v>0.181818181818182</v>
      </c>
      <c r="AD768" s="62"/>
      <c r="AE768" s="62"/>
      <c r="AF768" s="62"/>
      <c r="AG768" s="62"/>
      <c r="AH768" s="62"/>
      <c r="AI768" s="62"/>
      <c r="AJ768" s="62" t="n">
        <v>0.818181818181818</v>
      </c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5" t="str">
        <f>ROUND(SUM($CP768,$CV768),0)</f>
      </c>
      <c r="CG768" s="65" t="str">
        <f>ROUND(MAX($CP768,$CV768),0)</f>
      </c>
      <c r="CH768" t="s">
        <v>56</v>
      </c>
      <c r="CI768" s="62"/>
      <c r="CJ768" s="65" t="str">
        <f>IF(SUM($CF768)=0,"",IF(SUM($CF768)=SUM($CG768),SUM($CF768),IF(UPPER($CH768)="MAX",$CG768,IF(UPPER($CH768)="CUSTOM",MIN(MAX(ROUND($CF768+$G768*($CI768),0),$CG768),$CF768),$CF768))))</f>
      </c>
      <c r="CK768" s="65" t="str">
        <f>ROUND(SUMIFS($CW768:$FS768,$CW$14:$FS$14,"*DSD*"),0)</f>
      </c>
      <c r="CL768" s="65" t="str">
        <f>MIN_DSD</f>
      </c>
      <c r="CM768" s="65" t="str">
        <f>COUNTIFS($CW$14:$FS$14,"*DSD*",$CW768:$FS768,"&gt;0")</f>
      </c>
      <c r="CN768" t="s">
        <v>56</v>
      </c>
      <c r="CO768" s="62" t="n">
        <v>-0.657342657342657</v>
      </c>
      <c r="CP768" s="65" t="str">
        <f>IF(SUM($CK768)=0,"",IF(OR(SUM($CK768)=SUM($CL768),AND(SUM($CK768)=ROUND(SUM($G768)*(1-SUM($I768)),0),SUM($CQ768)=0)),SUM($CK768),IF(UPPER($CN768)="MAX",$CL768,IF(UPPER($CN768)="CUSTOM",MIN(MAX(ROUND($CK768+$G768*($CO768),0),$CL768),$CK768),$CK768))))</f>
      </c>
      <c r="CQ768" s="65" t="str">
        <f>ROUND(SUMIFS($CW768:$FS768,$CW$14:$FS$14,"*TA*"),0)</f>
      </c>
      <c r="CR768" s="65" t="str">
        <f>MIN_TA</f>
      </c>
      <c r="CS768" s="65" t="str">
        <f>COUNTIFS($CW$14:$FS$14,"*TA*",$CW768:$FS768,"&gt;0")</f>
      </c>
      <c r="CT768"/>
      <c r="CU768" s="62"/>
      <c r="CV768" s="65" t="str">
        <f>IF(SUM($CQ768)=0,"",IF(OR(SUM($CQ768)=SUM($CR768),AND(SUM($CQ768)=ROUND(SUM($G768)*(1-SUM($I768)),0),SUM($CK768)=0)),SUM($CQ768),IF(UPPER($CT768)="MAX",$CR768,IF(UPPER($CT768)="CUSTOM",MIN(MAX(ROUND($CQ768+$G768*($CU768),0),$CR768),$CQ768),$CQ768))))</f>
      </c>
      <c r="CW768" s="65"/>
      <c r="CX768" s="65"/>
      <c r="CY768" s="65"/>
      <c r="CZ768" s="65"/>
      <c r="DA768" s="65"/>
      <c r="DB768" s="65"/>
      <c r="DC768" s="65"/>
      <c r="DD768" s="65"/>
      <c r="DE768" s="65"/>
      <c r="DF768" s="65"/>
      <c r="DG768" s="65"/>
      <c r="DH768" s="65"/>
      <c r="DI768" s="65"/>
      <c r="DJ768" s="65"/>
      <c r="DK768" s="65"/>
      <c r="DL768" s="65"/>
      <c r="DM768" s="65"/>
      <c r="DN768" s="65"/>
      <c r="DO768" s="65"/>
      <c r="DP768" s="65"/>
      <c r="DQ768" s="65"/>
      <c r="DR768" s="65"/>
      <c r="DS768" s="65"/>
      <c r="DT768" s="65"/>
      <c r="DU768" s="65"/>
      <c r="DV768" s="65"/>
      <c r="DW768" s="65"/>
      <c r="DX768" s="65"/>
      <c r="DY768" s="65"/>
      <c r="DZ768" s="65"/>
      <c r="EA768" s="65"/>
      <c r="EB768" s="65"/>
      <c r="EC768" s="65"/>
      <c r="ED768" s="65"/>
      <c r="EE768" s="65"/>
      <c r="EF768" s="65"/>
      <c r="EG768" s="65"/>
      <c r="EH768" s="65"/>
      <c r="EI768" s="65"/>
      <c r="EJ768" s="65"/>
      <c r="EK768" s="65"/>
      <c r="EL768" s="65"/>
      <c r="EM768" s="65"/>
      <c r="EN768" s="65"/>
      <c r="EO768" s="65"/>
      <c r="EP768" s="65"/>
      <c r="EQ768" s="65"/>
      <c r="ER768" s="65"/>
      <c r="ES768" s="65"/>
      <c r="ET768" s="65"/>
      <c r="EU768" s="65"/>
      <c r="EV768" s="65"/>
      <c r="EW768" s="65"/>
      <c r="EX768" s="65"/>
      <c r="EY768" s="65"/>
      <c r="EZ768" s="65"/>
      <c r="FA768" s="65"/>
      <c r="FB768" s="65"/>
      <c r="FC768" s="65"/>
      <c r="FD768" s="65"/>
      <c r="FE768" s="65"/>
      <c r="FF768" s="65"/>
      <c r="FG768" s="65"/>
      <c r="FH768" s="65"/>
      <c r="FI768" s="65"/>
      <c r="FJ768" s="65"/>
      <c r="FK768" s="65"/>
      <c r="FL768" s="65"/>
      <c r="FM768" s="65"/>
      <c r="FN768" s="65"/>
      <c r="FO768" s="65"/>
      <c r="FP768" s="65"/>
      <c r="FQ768" s="65"/>
      <c r="FR768" s="65"/>
      <c r="FS768" s="65"/>
    </row>
    <row r="769">
      <c r="A769" t="s">
        <v>163</v>
      </c>
      <c r="B769" t="s">
        <v>129</v>
      </c>
      <c r="C769" t="s">
        <v>103</v>
      </c>
      <c r="D769" t="s">
        <v>100</v>
      </c>
      <c r="E769"/>
      <c r="F769" t="str">
        <f>$A769&amp;IF($C769&lt;&gt;"","|"&amp;$C769,"")&amp;IF($D769&lt;&gt;"","|"&amp;$D769,"")&amp;IF($E769&lt;&gt;"","|"&amp;$E769,"")</f>
      </c>
      <c r="G769" s="65" t="n">
        <v>23</v>
      </c>
      <c r="H769" s="65" t="str">
        <f>SUM($CJ769,$CW769)</f>
      </c>
      <c r="I769" s="62"/>
      <c r="J769" s="62"/>
      <c r="K769" s="62"/>
      <c r="L769" s="62"/>
      <c r="M769" s="62"/>
      <c r="N769" s="62"/>
      <c r="O769" s="62" t="n">
        <v>0.657342657342657</v>
      </c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 t="n">
        <v>0.181818181818182</v>
      </c>
      <c r="AD769" s="62"/>
      <c r="AE769" s="62"/>
      <c r="AF769" s="62"/>
      <c r="AG769" s="62"/>
      <c r="AH769" s="62"/>
      <c r="AI769" s="62"/>
      <c r="AJ769" s="62" t="n">
        <v>0.818181818181818</v>
      </c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5" t="str">
        <f>ROUND(SUM($CP769,$CV769),0)</f>
      </c>
      <c r="CG769" s="65" t="str">
        <f>ROUND(MAX($CP769,$CV769),0)</f>
      </c>
      <c r="CH769" t="s">
        <v>56</v>
      </c>
      <c r="CI769" s="62"/>
      <c r="CJ769" s="65" t="str">
        <f>IF(SUM($CF769)=0,"",IF(SUM($CF769)=SUM($CG769),SUM($CF769),IF(UPPER($CH769)="MAX",$CG769,IF(UPPER($CH769)="CUSTOM",MIN(MAX(ROUND($CF769+$G769*($CI769),0),$CG769),$CF769),$CF769))))</f>
      </c>
      <c r="CK769" s="65" t="str">
        <f>ROUND(SUMIFS($CW769:$FS769,$CW$14:$FS$14,"*DSD*"),0)</f>
      </c>
      <c r="CL769" s="65" t="str">
        <f>MIN_DSD</f>
      </c>
      <c r="CM769" s="65" t="str">
        <f>COUNTIFS($CW$14:$FS$14,"*DSD*",$CW769:$FS769,"&gt;0")</f>
      </c>
      <c r="CN769" t="s">
        <v>56</v>
      </c>
      <c r="CO769" s="62" t="n">
        <v>-0.657342657342657</v>
      </c>
      <c r="CP769" s="65" t="str">
        <f>IF(SUM($CK769)=0,"",IF(OR(SUM($CK769)=SUM($CL769),AND(SUM($CK769)=ROUND(SUM($G769)*(1-SUM($I769)),0),SUM($CQ769)=0)),SUM($CK769),IF(UPPER($CN769)="MAX",$CL769,IF(UPPER($CN769)="CUSTOM",MIN(MAX(ROUND($CK769+$G769*($CO769),0),$CL769),$CK769),$CK769))))</f>
      </c>
      <c r="CQ769" s="65" t="str">
        <f>ROUND(SUMIFS($CW769:$FS769,$CW$14:$FS$14,"*TA*"),0)</f>
      </c>
      <c r="CR769" s="65" t="str">
        <f>MIN_TA</f>
      </c>
      <c r="CS769" s="65" t="str">
        <f>COUNTIFS($CW$14:$FS$14,"*TA*",$CW769:$FS769,"&gt;0")</f>
      </c>
      <c r="CT769"/>
      <c r="CU769" s="62"/>
      <c r="CV769" s="65" t="str">
        <f>IF(SUM($CQ769)=0,"",IF(OR(SUM($CQ769)=SUM($CR769),AND(SUM($CQ769)=ROUND(SUM($G769)*(1-SUM($I769)),0),SUM($CK769)=0)),SUM($CQ769),IF(UPPER($CT769)="MAX",$CR769,IF(UPPER($CT769)="CUSTOM",MIN(MAX(ROUND($CQ769+$G769*($CU769),0),$CR769),$CQ769),$CQ769))))</f>
      </c>
      <c r="CW769" s="65"/>
      <c r="CX769" s="65"/>
      <c r="CY769" s="65"/>
      <c r="CZ769" s="65"/>
      <c r="DA769" s="65"/>
      <c r="DB769" s="65"/>
      <c r="DC769" s="65"/>
      <c r="DD769" s="65"/>
      <c r="DE769" s="65"/>
      <c r="DF769" s="65"/>
      <c r="DG769" s="65"/>
      <c r="DH769" s="65"/>
      <c r="DI769" s="65"/>
      <c r="DJ769" s="65"/>
      <c r="DK769" s="65"/>
      <c r="DL769" s="65"/>
      <c r="DM769" s="65"/>
      <c r="DN769" s="65"/>
      <c r="DO769" s="65"/>
      <c r="DP769" s="65"/>
      <c r="DQ769" s="65"/>
      <c r="DR769" s="65"/>
      <c r="DS769" s="65"/>
      <c r="DT769" s="65"/>
      <c r="DU769" s="65"/>
      <c r="DV769" s="65"/>
      <c r="DW769" s="65"/>
      <c r="DX769" s="65"/>
      <c r="DY769" s="65"/>
      <c r="DZ769" s="65"/>
      <c r="EA769" s="65"/>
      <c r="EB769" s="65"/>
      <c r="EC769" s="65"/>
      <c r="ED769" s="65"/>
      <c r="EE769" s="65"/>
      <c r="EF769" s="65"/>
      <c r="EG769" s="65"/>
      <c r="EH769" s="65"/>
      <c r="EI769" s="65"/>
      <c r="EJ769" s="65"/>
      <c r="EK769" s="65"/>
      <c r="EL769" s="65"/>
      <c r="EM769" s="65"/>
      <c r="EN769" s="65"/>
      <c r="EO769" s="65"/>
      <c r="EP769" s="65"/>
      <c r="EQ769" s="65"/>
      <c r="ER769" s="65"/>
      <c r="ES769" s="65"/>
      <c r="ET769" s="65"/>
      <c r="EU769" s="65"/>
      <c r="EV769" s="65"/>
      <c r="EW769" s="65"/>
      <c r="EX769" s="65"/>
      <c r="EY769" s="65"/>
      <c r="EZ769" s="65"/>
      <c r="FA769" s="65"/>
      <c r="FB769" s="65"/>
      <c r="FC769" s="65"/>
      <c r="FD769" s="65"/>
      <c r="FE769" s="65"/>
      <c r="FF769" s="65"/>
      <c r="FG769" s="65"/>
      <c r="FH769" s="65"/>
      <c r="FI769" s="65"/>
      <c r="FJ769" s="65"/>
      <c r="FK769" s="65"/>
      <c r="FL769" s="65"/>
      <c r="FM769" s="65"/>
      <c r="FN769" s="65"/>
      <c r="FO769" s="65"/>
      <c r="FP769" s="65"/>
      <c r="FQ769" s="65"/>
      <c r="FR769" s="65"/>
      <c r="FS769" s="65"/>
    </row>
    <row r="770">
      <c r="A770" t="s">
        <v>164</v>
      </c>
      <c r="B770" t="s">
        <v>97</v>
      </c>
      <c r="C770" t="s">
        <v>98</v>
      </c>
      <c r="D770" t="s">
        <v>99</v>
      </c>
      <c r="E770"/>
      <c r="F770" t="str">
        <f>$A770&amp;IF($C770&lt;&gt;"","|"&amp;$C770,"")&amp;IF($D770&lt;&gt;"","|"&amp;$D770,"")&amp;IF($E770&lt;&gt;"","|"&amp;$E770,"")</f>
      </c>
      <c r="G770" s="65" t="n">
        <v>6</v>
      </c>
      <c r="H770" s="65" t="str">
        <f>SUM($CJ770,$CW770)</f>
      </c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 t="n">
        <v>1</v>
      </c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5" t="str">
        <f>ROUND(SUM($CP770,$CV770),0)</f>
      </c>
      <c r="CG770" s="65" t="str">
        <f>ROUND(MAX($CP770,$CV770),0)</f>
      </c>
      <c r="CH770"/>
      <c r="CI770" s="62"/>
      <c r="CJ770" s="65" t="str">
        <f>IF(SUM($CF770)=0,"",IF(SUM($CF770)=SUM($CG770),SUM($CF770),IF(UPPER($CH770)="MAX",$CG770,IF(UPPER($CH770)="CUSTOM",MIN(MAX(ROUND($CF770+$G770*($CI770),0),$CG770),$CF770),$CF770))))</f>
      </c>
      <c r="CK770" s="65" t="str">
        <f>ROUND(SUMIFS($CW770:$FS770,$CW$14:$FS$14,"*DSD*"),0)</f>
      </c>
      <c r="CL770" s="65" t="str">
        <f>MIN_DSD</f>
      </c>
      <c r="CM770" s="65" t="str">
        <f>COUNTIFS($CW$14:$FS$14,"*DSD*",$CW770:$FS770,"&gt;0")</f>
      </c>
      <c r="CN770"/>
      <c r="CO770" s="62"/>
      <c r="CP770" s="65" t="str">
        <f>IF(SUM($CK770)=0,"",IF(OR(SUM($CK770)=SUM($CL770),AND(SUM($CK770)=ROUND(SUM($G770)*(1-SUM($I770)),0),SUM($CQ770)=0)),SUM($CK770),IF(UPPER($CN770)="MAX",$CL770,IF(UPPER($CN770)="CUSTOM",MIN(MAX(ROUND($CK770+$G770*($CO770),0),$CL770),$CK770),$CK770))))</f>
      </c>
      <c r="CQ770" s="65" t="str">
        <f>ROUND(SUMIFS($CW770:$FS770,$CW$14:$FS$14,"*TA*"),0)</f>
      </c>
      <c r="CR770" s="65" t="str">
        <f>MIN_TA</f>
      </c>
      <c r="CS770" s="65" t="str">
        <f>COUNTIFS($CW$14:$FS$14,"*TA*",$CW770:$FS770,"&gt;0")</f>
      </c>
      <c r="CT770"/>
      <c r="CU770" s="62"/>
      <c r="CV770" s="65" t="str">
        <f>IF(SUM($CQ770)=0,"",IF(OR(SUM($CQ770)=SUM($CR770),AND(SUM($CQ770)=ROUND(SUM($G770)*(1-SUM($I770)),0),SUM($CK770)=0)),SUM($CQ770),IF(UPPER($CT770)="MAX",$CR770,IF(UPPER($CT770)="CUSTOM",MIN(MAX(ROUND($CQ770+$G770*($CU770),0),$CR770),$CQ770),$CQ770))))</f>
      </c>
      <c r="CW770" s="65"/>
      <c r="CX770" s="65"/>
      <c r="CY770" s="65"/>
      <c r="CZ770" s="65"/>
      <c r="DA770" s="65"/>
      <c r="DB770" s="65"/>
      <c r="DC770" s="65"/>
      <c r="DD770" s="65"/>
      <c r="DE770" s="65"/>
      <c r="DF770" s="65"/>
      <c r="DG770" s="65"/>
      <c r="DH770" s="65"/>
      <c r="DI770" s="65"/>
      <c r="DJ770" s="65"/>
      <c r="DK770" s="65"/>
      <c r="DL770" s="65"/>
      <c r="DM770" s="65"/>
      <c r="DN770" s="65"/>
      <c r="DO770" s="65"/>
      <c r="DP770" s="65"/>
      <c r="DQ770" s="65"/>
      <c r="DR770" s="65"/>
      <c r="DS770" s="65"/>
      <c r="DT770" s="65"/>
      <c r="DU770" s="65"/>
      <c r="DV770" s="65"/>
      <c r="DW770" s="65"/>
      <c r="DX770" s="65"/>
      <c r="DY770" s="65"/>
      <c r="DZ770" s="65"/>
      <c r="EA770" s="65"/>
      <c r="EB770" s="65"/>
      <c r="EC770" s="65"/>
      <c r="ED770" s="65"/>
      <c r="EE770" s="65"/>
      <c r="EF770" s="65"/>
      <c r="EG770" s="65"/>
      <c r="EH770" s="65"/>
      <c r="EI770" s="65"/>
      <c r="EJ770" s="65"/>
      <c r="EK770" s="65"/>
      <c r="EL770" s="65"/>
      <c r="EM770" s="65"/>
      <c r="EN770" s="65"/>
      <c r="EO770" s="65"/>
      <c r="EP770" s="65"/>
      <c r="EQ770" s="65"/>
      <c r="ER770" s="65"/>
      <c r="ES770" s="65"/>
      <c r="ET770" s="65"/>
      <c r="EU770" s="65"/>
      <c r="EV770" s="65"/>
      <c r="EW770" s="65"/>
      <c r="EX770" s="65"/>
      <c r="EY770" s="65"/>
      <c r="EZ770" s="65"/>
      <c r="FA770" s="65"/>
      <c r="FB770" s="65"/>
      <c r="FC770" s="65"/>
      <c r="FD770" s="65"/>
      <c r="FE770" s="65"/>
      <c r="FF770" s="65"/>
      <c r="FG770" s="65"/>
      <c r="FH770" s="65"/>
      <c r="FI770" s="65"/>
      <c r="FJ770" s="65"/>
      <c r="FK770" s="65"/>
      <c r="FL770" s="65"/>
      <c r="FM770" s="65"/>
      <c r="FN770" s="65"/>
      <c r="FO770" s="65"/>
      <c r="FP770" s="65"/>
      <c r="FQ770" s="65"/>
      <c r="FR770" s="65"/>
      <c r="FS770" s="65"/>
    </row>
    <row r="771">
      <c r="A771" t="s">
        <v>164</v>
      </c>
      <c r="B771" t="s">
        <v>97</v>
      </c>
      <c r="C771" t="s">
        <v>98</v>
      </c>
      <c r="D771" t="s">
        <v>100</v>
      </c>
      <c r="E771"/>
      <c r="F771" t="str">
        <f>$A771&amp;IF($C771&lt;&gt;"","|"&amp;$C771,"")&amp;IF($D771&lt;&gt;"","|"&amp;$D771,"")&amp;IF($E771&lt;&gt;"","|"&amp;$E771,"")</f>
      </c>
      <c r="G771" s="65" t="n">
        <v>2</v>
      </c>
      <c r="H771" s="65" t="str">
        <f>SUM($CJ771,$CW771)</f>
      </c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 t="n">
        <v>1</v>
      </c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5" t="str">
        <f>ROUND(SUM($CP771,$CV771),0)</f>
      </c>
      <c r="CG771" s="65" t="str">
        <f>ROUND(MAX($CP771,$CV771),0)</f>
      </c>
      <c r="CH771"/>
      <c r="CI771" s="62"/>
      <c r="CJ771" s="65" t="str">
        <f>IF(SUM($CF771)=0,"",IF(SUM($CF771)=SUM($CG771),SUM($CF771),IF(UPPER($CH771)="MAX",$CG771,IF(UPPER($CH771)="CUSTOM",MIN(MAX(ROUND($CF771+$G771*($CI771),0),$CG771),$CF771),$CF771))))</f>
      </c>
      <c r="CK771" s="65" t="str">
        <f>ROUND(SUMIFS($CW771:$FS771,$CW$14:$FS$14,"*DSD*"),0)</f>
      </c>
      <c r="CL771" s="65" t="str">
        <f>MIN_DSD</f>
      </c>
      <c r="CM771" s="65" t="str">
        <f>COUNTIFS($CW$14:$FS$14,"*DSD*",$CW771:$FS771,"&gt;0")</f>
      </c>
      <c r="CN771"/>
      <c r="CO771" s="62"/>
      <c r="CP771" s="65" t="str">
        <f>IF(SUM($CK771)=0,"",IF(OR(SUM($CK771)=SUM($CL771),AND(SUM($CK771)=ROUND(SUM($G771)*(1-SUM($I771)),0),SUM($CQ771)=0)),SUM($CK771),IF(UPPER($CN771)="MAX",$CL771,IF(UPPER($CN771)="CUSTOM",MIN(MAX(ROUND($CK771+$G771*($CO771),0),$CL771),$CK771),$CK771))))</f>
      </c>
      <c r="CQ771" s="65" t="str">
        <f>ROUND(SUMIFS($CW771:$FS771,$CW$14:$FS$14,"*TA*"),0)</f>
      </c>
      <c r="CR771" s="65" t="str">
        <f>MIN_TA</f>
      </c>
      <c r="CS771" s="65" t="str">
        <f>COUNTIFS($CW$14:$FS$14,"*TA*",$CW771:$FS771,"&gt;0")</f>
      </c>
      <c r="CT771"/>
      <c r="CU771" s="62"/>
      <c r="CV771" s="65" t="str">
        <f>IF(SUM($CQ771)=0,"",IF(OR(SUM($CQ771)=SUM($CR771),AND(SUM($CQ771)=ROUND(SUM($G771)*(1-SUM($I771)),0),SUM($CK771)=0)),SUM($CQ771),IF(UPPER($CT771)="MAX",$CR771,IF(UPPER($CT771)="CUSTOM",MIN(MAX(ROUND($CQ771+$G771*($CU771),0),$CR771),$CQ771),$CQ771))))</f>
      </c>
      <c r="CW771" s="65"/>
      <c r="CX771" s="65"/>
      <c r="CY771" s="65"/>
      <c r="CZ771" s="65"/>
      <c r="DA771" s="65"/>
      <c r="DB771" s="65"/>
      <c r="DC771" s="65"/>
      <c r="DD771" s="65"/>
      <c r="DE771" s="65"/>
      <c r="DF771" s="65"/>
      <c r="DG771" s="65"/>
      <c r="DH771" s="65"/>
      <c r="DI771" s="65"/>
      <c r="DJ771" s="65"/>
      <c r="DK771" s="65"/>
      <c r="DL771" s="65"/>
      <c r="DM771" s="65"/>
      <c r="DN771" s="65"/>
      <c r="DO771" s="65"/>
      <c r="DP771" s="65"/>
      <c r="DQ771" s="65"/>
      <c r="DR771" s="65"/>
      <c r="DS771" s="65"/>
      <c r="DT771" s="65"/>
      <c r="DU771" s="65"/>
      <c r="DV771" s="65"/>
      <c r="DW771" s="65"/>
      <c r="DX771" s="65"/>
      <c r="DY771" s="65"/>
      <c r="DZ771" s="65"/>
      <c r="EA771" s="65"/>
      <c r="EB771" s="65"/>
      <c r="EC771" s="65"/>
      <c r="ED771" s="65"/>
      <c r="EE771" s="65"/>
      <c r="EF771" s="65"/>
      <c r="EG771" s="65"/>
      <c r="EH771" s="65"/>
      <c r="EI771" s="65"/>
      <c r="EJ771" s="65"/>
      <c r="EK771" s="65"/>
      <c r="EL771" s="65"/>
      <c r="EM771" s="65"/>
      <c r="EN771" s="65"/>
      <c r="EO771" s="65"/>
      <c r="EP771" s="65"/>
      <c r="EQ771" s="65"/>
      <c r="ER771" s="65"/>
      <c r="ES771" s="65"/>
      <c r="ET771" s="65"/>
      <c r="EU771" s="65"/>
      <c r="EV771" s="65"/>
      <c r="EW771" s="65"/>
      <c r="EX771" s="65"/>
      <c r="EY771" s="65"/>
      <c r="EZ771" s="65"/>
      <c r="FA771" s="65"/>
      <c r="FB771" s="65"/>
      <c r="FC771" s="65"/>
      <c r="FD771" s="65"/>
      <c r="FE771" s="65"/>
      <c r="FF771" s="65"/>
      <c r="FG771" s="65"/>
      <c r="FH771" s="65"/>
      <c r="FI771" s="65"/>
      <c r="FJ771" s="65"/>
      <c r="FK771" s="65"/>
      <c r="FL771" s="65"/>
      <c r="FM771" s="65"/>
      <c r="FN771" s="65"/>
      <c r="FO771" s="65"/>
      <c r="FP771" s="65"/>
      <c r="FQ771" s="65"/>
      <c r="FR771" s="65"/>
      <c r="FS771" s="65"/>
    </row>
    <row r="772">
      <c r="A772" t="s">
        <v>164</v>
      </c>
      <c r="B772" t="s">
        <v>102</v>
      </c>
      <c r="C772" t="s">
        <v>103</v>
      </c>
      <c r="D772" t="s">
        <v>99</v>
      </c>
      <c r="E772"/>
      <c r="F772" t="str">
        <f>$A772&amp;IF($C772&lt;&gt;"","|"&amp;$C772,"")&amp;IF($D772&lt;&gt;"","|"&amp;$D772,"")&amp;IF($E772&lt;&gt;"","|"&amp;$E772,"")</f>
      </c>
      <c r="G772" s="65" t="n">
        <v>2</v>
      </c>
      <c r="H772" s="65" t="str">
        <f>SUM($CJ772,$CW772)</f>
      </c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 t="n">
        <v>0.25</v>
      </c>
      <c r="AD772" s="62"/>
      <c r="AE772" s="62"/>
      <c r="AF772" s="62" t="n">
        <v>0.75</v>
      </c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5" t="str">
        <f>ROUND(SUM($CP772,$CV772),0)</f>
      </c>
      <c r="CG772" s="65" t="str">
        <f>ROUND(MAX($CP772,$CV772),0)</f>
      </c>
      <c r="CH772" t="s">
        <v>54</v>
      </c>
      <c r="CI772" s="62"/>
      <c r="CJ772" s="65" t="str">
        <f>IF(SUM($CF772)=0,"",IF(SUM($CF772)=SUM($CG772),SUM($CF772),IF(UPPER($CH772)="MAX",$CG772,IF(UPPER($CH772)="CUSTOM",MIN(MAX(ROUND($CF772+$G772*($CI772),0),$CG772),$CF772),$CF772))))</f>
      </c>
      <c r="CK772" s="65" t="str">
        <f>ROUND(SUMIFS($CW772:$FS772,$CW$14:$FS$14,"*DSD*"),0)</f>
      </c>
      <c r="CL772" s="65" t="str">
        <f>MIN_DSD</f>
      </c>
      <c r="CM772" s="65" t="str">
        <f>COUNTIFS($CW$14:$FS$14,"*DSD*",$CW772:$FS772,"&gt;0")</f>
      </c>
      <c r="CN772"/>
      <c r="CO772" s="62"/>
      <c r="CP772" s="65" t="str">
        <f>IF(SUM($CK772)=0,"",IF(OR(SUM($CK772)=SUM($CL772),AND(SUM($CK772)=ROUND(SUM($G772)*(1-SUM($I772)),0),SUM($CQ772)=0)),SUM($CK772),IF(UPPER($CN772)="MAX",$CL772,IF(UPPER($CN772)="CUSTOM",MIN(MAX(ROUND($CK772+$G772*($CO772),0),$CL772),$CK772),$CK772))))</f>
      </c>
      <c r="CQ772" s="65" t="str">
        <f>ROUND(SUMIFS($CW772:$FS772,$CW$14:$FS$14,"*TA*"),0)</f>
      </c>
      <c r="CR772" s="65" t="str">
        <f>MIN_TA</f>
      </c>
      <c r="CS772" s="65" t="str">
        <f>COUNTIFS($CW$14:$FS$14,"*TA*",$CW772:$FS772,"&gt;0")</f>
      </c>
      <c r="CT772"/>
      <c r="CU772" s="62"/>
      <c r="CV772" s="65" t="str">
        <f>IF(SUM($CQ772)=0,"",IF(OR(SUM($CQ772)=SUM($CR772),AND(SUM($CQ772)=ROUND(SUM($G772)*(1-SUM($I772)),0),SUM($CK772)=0)),SUM($CQ772),IF(UPPER($CT772)="MAX",$CR772,IF(UPPER($CT772)="CUSTOM",MIN(MAX(ROUND($CQ772+$G772*($CU772),0),$CR772),$CQ772),$CQ772))))</f>
      </c>
      <c r="CW772" s="65"/>
      <c r="CX772" s="65"/>
      <c r="CY772" s="65"/>
      <c r="CZ772" s="65"/>
      <c r="DA772" s="65"/>
      <c r="DB772" s="65"/>
      <c r="DC772" s="65"/>
      <c r="DD772" s="65"/>
      <c r="DE772" s="65"/>
      <c r="DF772" s="65"/>
      <c r="DG772" s="65"/>
      <c r="DH772" s="65"/>
      <c r="DI772" s="65"/>
      <c r="DJ772" s="65"/>
      <c r="DK772" s="65"/>
      <c r="DL772" s="65"/>
      <c r="DM772" s="65"/>
      <c r="DN772" s="65"/>
      <c r="DO772" s="65"/>
      <c r="DP772" s="65"/>
      <c r="DQ772" s="65"/>
      <c r="DR772" s="65"/>
      <c r="DS772" s="65"/>
      <c r="DT772" s="65"/>
      <c r="DU772" s="65"/>
      <c r="DV772" s="65"/>
      <c r="DW772" s="65"/>
      <c r="DX772" s="65"/>
      <c r="DY772" s="65"/>
      <c r="DZ772" s="65"/>
      <c r="EA772" s="65"/>
      <c r="EB772" s="65"/>
      <c r="EC772" s="65"/>
      <c r="ED772" s="65"/>
      <c r="EE772" s="65"/>
      <c r="EF772" s="65"/>
      <c r="EG772" s="65"/>
      <c r="EH772" s="65"/>
      <c r="EI772" s="65"/>
      <c r="EJ772" s="65"/>
      <c r="EK772" s="65"/>
      <c r="EL772" s="65"/>
      <c r="EM772" s="65"/>
      <c r="EN772" s="65"/>
      <c r="EO772" s="65"/>
      <c r="EP772" s="65"/>
      <c r="EQ772" s="65"/>
      <c r="ER772" s="65"/>
      <c r="ES772" s="65"/>
      <c r="ET772" s="65"/>
      <c r="EU772" s="65"/>
      <c r="EV772" s="65"/>
      <c r="EW772" s="65"/>
      <c r="EX772" s="65"/>
      <c r="EY772" s="65"/>
      <c r="EZ772" s="65"/>
      <c r="FA772" s="65"/>
      <c r="FB772" s="65"/>
      <c r="FC772" s="65"/>
      <c r="FD772" s="65"/>
      <c r="FE772" s="65"/>
      <c r="FF772" s="65"/>
      <c r="FG772" s="65"/>
      <c r="FH772" s="65"/>
      <c r="FI772" s="65"/>
      <c r="FJ772" s="65"/>
      <c r="FK772" s="65"/>
      <c r="FL772" s="65"/>
      <c r="FM772" s="65"/>
      <c r="FN772" s="65"/>
      <c r="FO772" s="65"/>
      <c r="FP772" s="65"/>
      <c r="FQ772" s="65"/>
      <c r="FR772" s="65"/>
      <c r="FS772" s="65"/>
    </row>
    <row r="773">
      <c r="A773" t="s">
        <v>164</v>
      </c>
      <c r="B773" t="s">
        <v>109</v>
      </c>
      <c r="C773" t="s">
        <v>103</v>
      </c>
      <c r="D773" t="s">
        <v>99</v>
      </c>
      <c r="E773"/>
      <c r="F773" t="str">
        <f>$A773&amp;IF($C773&lt;&gt;"","|"&amp;$C773,"")&amp;IF($D773&lt;&gt;"","|"&amp;$D773,"")&amp;IF($E773&lt;&gt;"","|"&amp;$E773,"")</f>
      </c>
      <c r="G773" s="65" t="n">
        <v>2</v>
      </c>
      <c r="H773" s="65" t="str">
        <f>SUM($CJ773,$CW773)</f>
      </c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 t="n">
        <v>0.242424242424242</v>
      </c>
      <c r="AD773" s="62"/>
      <c r="AE773" s="62"/>
      <c r="AF773" s="62" t="n">
        <v>0.757575757575758</v>
      </c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5" t="str">
        <f>ROUND(SUM($CP773,$CV773),0)</f>
      </c>
      <c r="CG773" s="65" t="str">
        <f>ROUND(MAX($CP773,$CV773),0)</f>
      </c>
      <c r="CH773" t="s">
        <v>54</v>
      </c>
      <c r="CI773" s="62"/>
      <c r="CJ773" s="65" t="str">
        <f>IF(SUM($CF773)=0,"",IF(SUM($CF773)=SUM($CG773),SUM($CF773),IF(UPPER($CH773)="MAX",$CG773,IF(UPPER($CH773)="CUSTOM",MIN(MAX(ROUND($CF773+$G773*($CI773),0),$CG773),$CF773),$CF773))))</f>
      </c>
      <c r="CK773" s="65" t="str">
        <f>ROUND(SUMIFS($CW773:$FS773,$CW$14:$FS$14,"*DSD*"),0)</f>
      </c>
      <c r="CL773" s="65" t="str">
        <f>MIN_DSD</f>
      </c>
      <c r="CM773" s="65" t="str">
        <f>COUNTIFS($CW$14:$FS$14,"*DSD*",$CW773:$FS773,"&gt;0")</f>
      </c>
      <c r="CN773"/>
      <c r="CO773" s="62"/>
      <c r="CP773" s="65" t="str">
        <f>IF(SUM($CK773)=0,"",IF(OR(SUM($CK773)=SUM($CL773),AND(SUM($CK773)=ROUND(SUM($G773)*(1-SUM($I773)),0),SUM($CQ773)=0)),SUM($CK773),IF(UPPER($CN773)="MAX",$CL773,IF(UPPER($CN773)="CUSTOM",MIN(MAX(ROUND($CK773+$G773*($CO773),0),$CL773),$CK773),$CK773))))</f>
      </c>
      <c r="CQ773" s="65" t="str">
        <f>ROUND(SUMIFS($CW773:$FS773,$CW$14:$FS$14,"*TA*"),0)</f>
      </c>
      <c r="CR773" s="65" t="str">
        <f>MIN_TA</f>
      </c>
      <c r="CS773" s="65" t="str">
        <f>COUNTIFS($CW$14:$FS$14,"*TA*",$CW773:$FS773,"&gt;0")</f>
      </c>
      <c r="CT773"/>
      <c r="CU773" s="62"/>
      <c r="CV773" s="65" t="str">
        <f>IF(SUM($CQ773)=0,"",IF(OR(SUM($CQ773)=SUM($CR773),AND(SUM($CQ773)=ROUND(SUM($G773)*(1-SUM($I773)),0),SUM($CK773)=0)),SUM($CQ773),IF(UPPER($CT773)="MAX",$CR773,IF(UPPER($CT773)="CUSTOM",MIN(MAX(ROUND($CQ773+$G773*($CU773),0),$CR773),$CQ773),$CQ773))))</f>
      </c>
      <c r="CW773" s="65"/>
      <c r="CX773" s="65"/>
      <c r="CY773" s="65"/>
      <c r="CZ773" s="65"/>
      <c r="DA773" s="65"/>
      <c r="DB773" s="65"/>
      <c r="DC773" s="65"/>
      <c r="DD773" s="65"/>
      <c r="DE773" s="65"/>
      <c r="DF773" s="65"/>
      <c r="DG773" s="65"/>
      <c r="DH773" s="65"/>
      <c r="DI773" s="65"/>
      <c r="DJ773" s="65"/>
      <c r="DK773" s="65"/>
      <c r="DL773" s="65"/>
      <c r="DM773" s="65"/>
      <c r="DN773" s="65"/>
      <c r="DO773" s="65"/>
      <c r="DP773" s="65"/>
      <c r="DQ773" s="65"/>
      <c r="DR773" s="65"/>
      <c r="DS773" s="65"/>
      <c r="DT773" s="65"/>
      <c r="DU773" s="65"/>
      <c r="DV773" s="65"/>
      <c r="DW773" s="65"/>
      <c r="DX773" s="65"/>
      <c r="DY773" s="65"/>
      <c r="DZ773" s="65"/>
      <c r="EA773" s="65"/>
      <c r="EB773" s="65"/>
      <c r="EC773" s="65"/>
      <c r="ED773" s="65"/>
      <c r="EE773" s="65"/>
      <c r="EF773" s="65"/>
      <c r="EG773" s="65"/>
      <c r="EH773" s="65"/>
      <c r="EI773" s="65"/>
      <c r="EJ773" s="65"/>
      <c r="EK773" s="65"/>
      <c r="EL773" s="65"/>
      <c r="EM773" s="65"/>
      <c r="EN773" s="65"/>
      <c r="EO773" s="65"/>
      <c r="EP773" s="65"/>
      <c r="EQ773" s="65"/>
      <c r="ER773" s="65"/>
      <c r="ES773" s="65"/>
      <c r="ET773" s="65"/>
      <c r="EU773" s="65"/>
      <c r="EV773" s="65"/>
      <c r="EW773" s="65"/>
      <c r="EX773" s="65"/>
      <c r="EY773" s="65"/>
      <c r="EZ773" s="65"/>
      <c r="FA773" s="65"/>
      <c r="FB773" s="65"/>
      <c r="FC773" s="65"/>
      <c r="FD773" s="65"/>
      <c r="FE773" s="65"/>
      <c r="FF773" s="65"/>
      <c r="FG773" s="65"/>
      <c r="FH773" s="65"/>
      <c r="FI773" s="65"/>
      <c r="FJ773" s="65"/>
      <c r="FK773" s="65"/>
      <c r="FL773" s="65"/>
      <c r="FM773" s="65"/>
      <c r="FN773" s="65"/>
      <c r="FO773" s="65"/>
      <c r="FP773" s="65"/>
      <c r="FQ773" s="65"/>
      <c r="FR773" s="65"/>
      <c r="FS773" s="65"/>
    </row>
    <row r="774">
      <c r="A774" t="s">
        <v>164</v>
      </c>
      <c r="B774" t="s">
        <v>111</v>
      </c>
      <c r="C774" t="s">
        <v>103</v>
      </c>
      <c r="D774" t="s">
        <v>99</v>
      </c>
      <c r="E774"/>
      <c r="F774" t="str">
        <f>$A774&amp;IF($C774&lt;&gt;"","|"&amp;$C774,"")&amp;IF($D774&lt;&gt;"","|"&amp;$D774,"")&amp;IF($E774&lt;&gt;"","|"&amp;$E774,"")</f>
      </c>
      <c r="G774" s="65" t="n">
        <v>2</v>
      </c>
      <c r="H774" s="65" t="str">
        <f>SUM($CJ774,$CW774)</f>
      </c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 t="n">
        <v>0.25</v>
      </c>
      <c r="AD774" s="62"/>
      <c r="AE774" s="62"/>
      <c r="AF774" s="62" t="n">
        <v>0.75</v>
      </c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5" t="str">
        <f>ROUND(SUM($CP774,$CV774),0)</f>
      </c>
      <c r="CG774" s="65" t="str">
        <f>ROUND(MAX($CP774,$CV774),0)</f>
      </c>
      <c r="CH774" t="s">
        <v>54</v>
      </c>
      <c r="CI774" s="62"/>
      <c r="CJ774" s="65" t="str">
        <f>IF(SUM($CF774)=0,"",IF(SUM($CF774)=SUM($CG774),SUM($CF774),IF(UPPER($CH774)="MAX",$CG774,IF(UPPER($CH774)="CUSTOM",MIN(MAX(ROUND($CF774+$G774*($CI774),0),$CG774),$CF774),$CF774))))</f>
      </c>
      <c r="CK774" s="65" t="str">
        <f>ROUND(SUMIFS($CW774:$FS774,$CW$14:$FS$14,"*DSD*"),0)</f>
      </c>
      <c r="CL774" s="65" t="str">
        <f>MIN_DSD</f>
      </c>
      <c r="CM774" s="65" t="str">
        <f>COUNTIFS($CW$14:$FS$14,"*DSD*",$CW774:$FS774,"&gt;0")</f>
      </c>
      <c r="CN774"/>
      <c r="CO774" s="62"/>
      <c r="CP774" s="65" t="str">
        <f>IF(SUM($CK774)=0,"",IF(OR(SUM($CK774)=SUM($CL774),AND(SUM($CK774)=ROUND(SUM($G774)*(1-SUM($I774)),0),SUM($CQ774)=0)),SUM($CK774),IF(UPPER($CN774)="MAX",$CL774,IF(UPPER($CN774)="CUSTOM",MIN(MAX(ROUND($CK774+$G774*($CO774),0),$CL774),$CK774),$CK774))))</f>
      </c>
      <c r="CQ774" s="65" t="str">
        <f>ROUND(SUMIFS($CW774:$FS774,$CW$14:$FS$14,"*TA*"),0)</f>
      </c>
      <c r="CR774" s="65" t="str">
        <f>MIN_TA</f>
      </c>
      <c r="CS774" s="65" t="str">
        <f>COUNTIFS($CW$14:$FS$14,"*TA*",$CW774:$FS774,"&gt;0")</f>
      </c>
      <c r="CT774"/>
      <c r="CU774" s="62"/>
      <c r="CV774" s="65" t="str">
        <f>IF(SUM($CQ774)=0,"",IF(OR(SUM($CQ774)=SUM($CR774),AND(SUM($CQ774)=ROUND(SUM($G774)*(1-SUM($I774)),0),SUM($CK774)=0)),SUM($CQ774),IF(UPPER($CT774)="MAX",$CR774,IF(UPPER($CT774)="CUSTOM",MIN(MAX(ROUND($CQ774+$G774*($CU774),0),$CR774),$CQ774),$CQ774))))</f>
      </c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U774" s="65"/>
      <c r="EV774" s="65"/>
      <c r="EW774" s="65"/>
      <c r="EX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65"/>
      <c r="FO774" s="65"/>
      <c r="FP774" s="65"/>
      <c r="FQ774" s="65"/>
      <c r="FR774" s="65"/>
      <c r="FS774" s="65"/>
    </row>
    <row r="775">
      <c r="A775" t="s">
        <v>164</v>
      </c>
      <c r="B775" t="s">
        <v>113</v>
      </c>
      <c r="C775" t="s">
        <v>114</v>
      </c>
      <c r="D775" t="s">
        <v>99</v>
      </c>
      <c r="E775"/>
      <c r="F775" t="str">
        <f>$A775&amp;IF($C775&lt;&gt;"","|"&amp;$C775,"")&amp;IF($D775&lt;&gt;"","|"&amp;$D775,"")&amp;IF($E775&lt;&gt;"","|"&amp;$E775,"")</f>
      </c>
      <c r="G775" s="65" t="n">
        <v>1</v>
      </c>
      <c r="H775" s="65" t="str">
        <f>SUM($CJ775,$CW775)</f>
      </c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5" t="str">
        <f>ROUND(SUM($CP775,$CV775),0)</f>
      </c>
      <c r="CG775" s="65" t="str">
        <f>ROUND(MAX($CP775,$CV775),0)</f>
      </c>
      <c r="CH775"/>
      <c r="CI775" s="62"/>
      <c r="CJ775" s="65" t="str">
        <f>IF(SUM($CF775)=0,"",IF(SUM($CF775)=SUM($CG775),SUM($CF775),IF(UPPER($CH775)="MAX",$CG775,IF(UPPER($CH775)="CUSTOM",MIN(MAX(ROUND($CF775+$G775*($CI775),0),$CG775),$CF775),$CF775))))</f>
      </c>
      <c r="CK775" s="65" t="str">
        <f>ROUND(SUMIFS($CW775:$FS775,$CW$14:$FS$14,"*DSD*"),0)</f>
      </c>
      <c r="CL775" s="65" t="str">
        <f>MIN_DSD</f>
      </c>
      <c r="CM775" s="65" t="str">
        <f>COUNTIFS($CW$14:$FS$14,"*DSD*",$CW775:$FS775,"&gt;0")</f>
      </c>
      <c r="CN775"/>
      <c r="CO775" s="62"/>
      <c r="CP775" s="65" t="str">
        <f>IF(SUM($CK775)=0,"",IF(OR(SUM($CK775)=SUM($CL775),AND(SUM($CK775)=ROUND(SUM($G775)*(1-SUM($I775)),0),SUM($CQ775)=0)),SUM($CK775),IF(UPPER($CN775)="MAX",$CL775,IF(UPPER($CN775)="CUSTOM",MIN(MAX(ROUND($CK775+$G775*($CO775),0),$CL775),$CK775),$CK775))))</f>
      </c>
      <c r="CQ775" s="65" t="str">
        <f>ROUND(SUMIFS($CW775:$FS775,$CW$14:$FS$14,"*TA*"),0)</f>
      </c>
      <c r="CR775" s="65" t="str">
        <f>MIN_TA</f>
      </c>
      <c r="CS775" s="65" t="str">
        <f>COUNTIFS($CW$14:$FS$14,"*TA*",$CW775:$FS775,"&gt;0")</f>
      </c>
      <c r="CT775"/>
      <c r="CU775" s="62"/>
      <c r="CV775" s="65" t="str">
        <f>IF(SUM($CQ775)=0,"",IF(OR(SUM($CQ775)=SUM($CR775),AND(SUM($CQ775)=ROUND(SUM($G775)*(1-SUM($I775)),0),SUM($CK775)=0)),SUM($CQ775),IF(UPPER($CT775)="MAX",$CR775,IF(UPPER($CT775)="CUSTOM",MIN(MAX(ROUND($CQ775+$G775*($CU775),0),$CR775),$CQ775),$CQ775))))</f>
      </c>
      <c r="CW775" s="65"/>
      <c r="CX775" s="65"/>
      <c r="CY775" s="65"/>
      <c r="CZ775" s="65"/>
      <c r="DA775" s="65"/>
      <c r="DB775" s="65"/>
      <c r="DC775" s="65"/>
      <c r="DD775" s="65"/>
      <c r="DE775" s="65"/>
      <c r="DF775" s="65"/>
      <c r="DG775" s="65"/>
      <c r="DH775" s="65"/>
      <c r="DI775" s="65"/>
      <c r="DJ775" s="65"/>
      <c r="DK775" s="65"/>
      <c r="DL775" s="65"/>
      <c r="DM775" s="65"/>
      <c r="DN775" s="65"/>
      <c r="DO775" s="65"/>
      <c r="DP775" s="65"/>
      <c r="DQ775" s="65"/>
      <c r="DR775" s="65"/>
      <c r="DS775" s="65"/>
      <c r="DT775" s="65"/>
      <c r="DU775" s="65"/>
      <c r="DV775" s="65"/>
      <c r="DW775" s="65"/>
      <c r="DX775" s="65"/>
      <c r="DY775" s="65"/>
      <c r="DZ775" s="65"/>
      <c r="EA775" s="65"/>
      <c r="EB775" s="65"/>
      <c r="EC775" s="65"/>
      <c r="ED775" s="65"/>
      <c r="EE775" s="65"/>
      <c r="EF775" s="65"/>
      <c r="EG775" s="65"/>
      <c r="EH775" s="65"/>
      <c r="EI775" s="65"/>
      <c r="EJ775" s="65"/>
      <c r="EK775" s="65"/>
      <c r="EL775" s="65"/>
      <c r="EM775" s="65"/>
      <c r="EN775" s="65"/>
      <c r="EO775" s="65"/>
      <c r="EP775" s="65"/>
      <c r="EQ775" s="65"/>
      <c r="ER775" s="65"/>
      <c r="ES775" s="65"/>
      <c r="ET775" s="65"/>
      <c r="EU775" s="65"/>
      <c r="EV775" s="65"/>
      <c r="EW775" s="65"/>
      <c r="EX775" s="65"/>
      <c r="EY775" s="65"/>
      <c r="EZ775" s="65"/>
      <c r="FA775" s="65"/>
      <c r="FB775" s="65"/>
      <c r="FC775" s="65"/>
      <c r="FD775" s="65"/>
      <c r="FE775" s="65"/>
      <c r="FF775" s="65"/>
      <c r="FG775" s="65"/>
      <c r="FH775" s="65"/>
      <c r="FI775" s="65"/>
      <c r="FJ775" s="65"/>
      <c r="FK775" s="65"/>
      <c r="FL775" s="65"/>
      <c r="FM775" s="65"/>
      <c r="FN775" s="65"/>
      <c r="FO775" s="65"/>
      <c r="FP775" s="65"/>
      <c r="FQ775" s="65"/>
      <c r="FR775" s="65"/>
      <c r="FS775" s="65"/>
    </row>
    <row r="776">
      <c r="A776" t="s">
        <v>164</v>
      </c>
      <c r="B776" t="s">
        <v>113</v>
      </c>
      <c r="C776" t="s">
        <v>114</v>
      </c>
      <c r="D776" t="s">
        <v>100</v>
      </c>
      <c r="E776"/>
      <c r="F776" t="str">
        <f>$A776&amp;IF($C776&lt;&gt;"","|"&amp;$C776,"")&amp;IF($D776&lt;&gt;"","|"&amp;$D776,"")&amp;IF($E776&lt;&gt;"","|"&amp;$E776,"")</f>
      </c>
      <c r="G776" s="65" t="n">
        <v>1</v>
      </c>
      <c r="H776" s="65" t="str">
        <f>SUM($CJ776,$CW776)</f>
      </c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5" t="str">
        <f>ROUND(SUM($CP776,$CV776),0)</f>
      </c>
      <c r="CG776" s="65" t="str">
        <f>ROUND(MAX($CP776,$CV776),0)</f>
      </c>
      <c r="CH776"/>
      <c r="CI776" s="62"/>
      <c r="CJ776" s="65" t="str">
        <f>IF(SUM($CF776)=0,"",IF(SUM($CF776)=SUM($CG776),SUM($CF776),IF(UPPER($CH776)="MAX",$CG776,IF(UPPER($CH776)="CUSTOM",MIN(MAX(ROUND($CF776+$G776*($CI776),0),$CG776),$CF776),$CF776))))</f>
      </c>
      <c r="CK776" s="65" t="str">
        <f>ROUND(SUMIFS($CW776:$FS776,$CW$14:$FS$14,"*DSD*"),0)</f>
      </c>
      <c r="CL776" s="65" t="str">
        <f>MIN_DSD</f>
      </c>
      <c r="CM776" s="65" t="str">
        <f>COUNTIFS($CW$14:$FS$14,"*DSD*",$CW776:$FS776,"&gt;0")</f>
      </c>
      <c r="CN776"/>
      <c r="CO776" s="62"/>
      <c r="CP776" s="65" t="str">
        <f>IF(SUM($CK776)=0,"",IF(OR(SUM($CK776)=SUM($CL776),AND(SUM($CK776)=ROUND(SUM($G776)*(1-SUM($I776)),0),SUM($CQ776)=0)),SUM($CK776),IF(UPPER($CN776)="MAX",$CL776,IF(UPPER($CN776)="CUSTOM",MIN(MAX(ROUND($CK776+$G776*($CO776),0),$CL776),$CK776),$CK776))))</f>
      </c>
      <c r="CQ776" s="65" t="str">
        <f>ROUND(SUMIFS($CW776:$FS776,$CW$14:$FS$14,"*TA*"),0)</f>
      </c>
      <c r="CR776" s="65" t="str">
        <f>MIN_TA</f>
      </c>
      <c r="CS776" s="65" t="str">
        <f>COUNTIFS($CW$14:$FS$14,"*TA*",$CW776:$FS776,"&gt;0")</f>
      </c>
      <c r="CT776"/>
      <c r="CU776" s="62"/>
      <c r="CV776" s="65" t="str">
        <f>IF(SUM($CQ776)=0,"",IF(OR(SUM($CQ776)=SUM($CR776),AND(SUM($CQ776)=ROUND(SUM($G776)*(1-SUM($I776)),0),SUM($CK776)=0)),SUM($CQ776),IF(UPPER($CT776)="MAX",$CR776,IF(UPPER($CT776)="CUSTOM",MIN(MAX(ROUND($CQ776+$G776*($CU776),0),$CR776),$CQ776),$CQ776))))</f>
      </c>
      <c r="CW776" s="65"/>
      <c r="CX776" s="65"/>
      <c r="CY776" s="65"/>
      <c r="CZ776" s="65"/>
      <c r="DA776" s="65"/>
      <c r="DB776" s="65"/>
      <c r="DC776" s="65"/>
      <c r="DD776" s="65"/>
      <c r="DE776" s="65"/>
      <c r="DF776" s="65"/>
      <c r="DG776" s="65"/>
      <c r="DH776" s="65"/>
      <c r="DI776" s="65"/>
      <c r="DJ776" s="65"/>
      <c r="DK776" s="65"/>
      <c r="DL776" s="65"/>
      <c r="DM776" s="65"/>
      <c r="DN776" s="65"/>
      <c r="DO776" s="65"/>
      <c r="DP776" s="65"/>
      <c r="DQ776" s="65"/>
      <c r="DR776" s="65"/>
      <c r="DS776" s="65"/>
      <c r="DT776" s="65"/>
      <c r="DU776" s="65"/>
      <c r="DV776" s="65"/>
      <c r="DW776" s="65"/>
      <c r="DX776" s="65"/>
      <c r="DY776" s="65"/>
      <c r="DZ776" s="65"/>
      <c r="EA776" s="65"/>
      <c r="EB776" s="65"/>
      <c r="EC776" s="65"/>
      <c r="ED776" s="65"/>
      <c r="EE776" s="65"/>
      <c r="EF776" s="65"/>
      <c r="EG776" s="65"/>
      <c r="EH776" s="65"/>
      <c r="EI776" s="65"/>
      <c r="EJ776" s="65"/>
      <c r="EK776" s="65"/>
      <c r="EL776" s="65"/>
      <c r="EM776" s="65"/>
      <c r="EN776" s="65"/>
      <c r="EO776" s="65"/>
      <c r="EP776" s="65"/>
      <c r="EQ776" s="65"/>
      <c r="ER776" s="65"/>
      <c r="ES776" s="65"/>
      <c r="ET776" s="65"/>
      <c r="EU776" s="65"/>
      <c r="EV776" s="65"/>
      <c r="EW776" s="65"/>
      <c r="EX776" s="65"/>
      <c r="EY776" s="65"/>
      <c r="EZ776" s="65"/>
      <c r="FA776" s="65"/>
      <c r="FB776" s="65"/>
      <c r="FC776" s="65"/>
      <c r="FD776" s="65"/>
      <c r="FE776" s="65"/>
      <c r="FF776" s="65"/>
      <c r="FG776" s="65"/>
      <c r="FH776" s="65"/>
      <c r="FI776" s="65"/>
      <c r="FJ776" s="65"/>
      <c r="FK776" s="65"/>
      <c r="FL776" s="65"/>
      <c r="FM776" s="65"/>
      <c r="FN776" s="65"/>
      <c r="FO776" s="65"/>
      <c r="FP776" s="65"/>
      <c r="FQ776" s="65"/>
      <c r="FR776" s="65"/>
      <c r="FS776" s="65"/>
    </row>
    <row r="777">
      <c r="A777" t="s">
        <v>164</v>
      </c>
      <c r="B777" t="s">
        <v>116</v>
      </c>
      <c r="C777" t="s">
        <v>114</v>
      </c>
      <c r="D777" t="s">
        <v>99</v>
      </c>
      <c r="E777"/>
      <c r="F777" t="str">
        <f>$A777&amp;IF($C777&lt;&gt;"","|"&amp;$C777,"")&amp;IF($D777&lt;&gt;"","|"&amp;$D777,"")&amp;IF($E777&lt;&gt;"","|"&amp;$E777,"")</f>
      </c>
      <c r="G777" s="65" t="n">
        <v>1</v>
      </c>
      <c r="H777" s="65" t="str">
        <f>SUM($CJ777,$CW777)</f>
      </c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5" t="str">
        <f>ROUND(SUM($CP777,$CV777),0)</f>
      </c>
      <c r="CG777" s="65" t="str">
        <f>ROUND(MAX($CP777,$CV777),0)</f>
      </c>
      <c r="CH777"/>
      <c r="CI777" s="62"/>
      <c r="CJ777" s="65" t="str">
        <f>IF(SUM($CF777)=0,"",IF(SUM($CF777)=SUM($CG777),SUM($CF777),IF(UPPER($CH777)="MAX",$CG777,IF(UPPER($CH777)="CUSTOM",MIN(MAX(ROUND($CF777+$G777*($CI777),0),$CG777),$CF777),$CF777))))</f>
      </c>
      <c r="CK777" s="65" t="str">
        <f>ROUND(SUMIFS($CW777:$FS777,$CW$14:$FS$14,"*DSD*"),0)</f>
      </c>
      <c r="CL777" s="65" t="str">
        <f>MIN_DSD</f>
      </c>
      <c r="CM777" s="65" t="str">
        <f>COUNTIFS($CW$14:$FS$14,"*DSD*",$CW777:$FS777,"&gt;0")</f>
      </c>
      <c r="CN777"/>
      <c r="CO777" s="62"/>
      <c r="CP777" s="65" t="str">
        <f>IF(SUM($CK777)=0,"",IF(OR(SUM($CK777)=SUM($CL777),AND(SUM($CK777)=ROUND(SUM($G777)*(1-SUM($I777)),0),SUM($CQ777)=0)),SUM($CK777),IF(UPPER($CN777)="MAX",$CL777,IF(UPPER($CN777)="CUSTOM",MIN(MAX(ROUND($CK777+$G777*($CO777),0),$CL777),$CK777),$CK777))))</f>
      </c>
      <c r="CQ777" s="65" t="str">
        <f>ROUND(SUMIFS($CW777:$FS777,$CW$14:$FS$14,"*TA*"),0)</f>
      </c>
      <c r="CR777" s="65" t="str">
        <f>MIN_TA</f>
      </c>
      <c r="CS777" s="65" t="str">
        <f>COUNTIFS($CW$14:$FS$14,"*TA*",$CW777:$FS777,"&gt;0")</f>
      </c>
      <c r="CT777"/>
      <c r="CU777" s="62"/>
      <c r="CV777" s="65" t="str">
        <f>IF(SUM($CQ777)=0,"",IF(OR(SUM($CQ777)=SUM($CR777),AND(SUM($CQ777)=ROUND(SUM($G777)*(1-SUM($I777)),0),SUM($CK777)=0)),SUM($CQ777),IF(UPPER($CT777)="MAX",$CR777,IF(UPPER($CT777)="CUSTOM",MIN(MAX(ROUND($CQ777+$G777*($CU777),0),$CR777),$CQ777),$CQ777))))</f>
      </c>
      <c r="CW777" s="65"/>
      <c r="CX777" s="65"/>
      <c r="CY777" s="65"/>
      <c r="CZ777" s="65"/>
      <c r="DA777" s="65"/>
      <c r="DB777" s="65"/>
      <c r="DC777" s="65"/>
      <c r="DD777" s="65"/>
      <c r="DE777" s="65"/>
      <c r="DF777" s="65"/>
      <c r="DG777" s="65"/>
      <c r="DH777" s="65"/>
      <c r="DI777" s="65"/>
      <c r="DJ777" s="65"/>
      <c r="DK777" s="65"/>
      <c r="DL777" s="65"/>
      <c r="DM777" s="65"/>
      <c r="DN777" s="65"/>
      <c r="DO777" s="65"/>
      <c r="DP777" s="65"/>
      <c r="DQ777" s="65"/>
      <c r="DR777" s="65"/>
      <c r="DS777" s="65"/>
      <c r="DT777" s="65"/>
      <c r="DU777" s="65"/>
      <c r="DV777" s="65"/>
      <c r="DW777" s="65"/>
      <c r="DX777" s="65"/>
      <c r="DY777" s="65"/>
      <c r="DZ777" s="65"/>
      <c r="EA777" s="65"/>
      <c r="EB777" s="65"/>
      <c r="EC777" s="65"/>
      <c r="ED777" s="65"/>
      <c r="EE777" s="65"/>
      <c r="EF777" s="65"/>
      <c r="EG777" s="65"/>
      <c r="EH777" s="65"/>
      <c r="EI777" s="65"/>
      <c r="EJ777" s="65"/>
      <c r="EK777" s="65"/>
      <c r="EL777" s="65"/>
      <c r="EM777" s="65"/>
      <c r="EN777" s="65"/>
      <c r="EO777" s="65"/>
      <c r="EP777" s="65"/>
      <c r="EQ777" s="65"/>
      <c r="ER777" s="65"/>
      <c r="ES777" s="65"/>
      <c r="ET777" s="65"/>
      <c r="EU777" s="65"/>
      <c r="EV777" s="65"/>
      <c r="EW777" s="65"/>
      <c r="EX777" s="65"/>
      <c r="EY777" s="65"/>
      <c r="EZ777" s="65"/>
      <c r="FA777" s="65"/>
      <c r="FB777" s="65"/>
      <c r="FC777" s="65"/>
      <c r="FD777" s="65"/>
      <c r="FE777" s="65"/>
      <c r="FF777" s="65"/>
      <c r="FG777" s="65"/>
      <c r="FH777" s="65"/>
      <c r="FI777" s="65"/>
      <c r="FJ777" s="65"/>
      <c r="FK777" s="65"/>
      <c r="FL777" s="65"/>
      <c r="FM777" s="65"/>
      <c r="FN777" s="65"/>
      <c r="FO777" s="65"/>
      <c r="FP777" s="65"/>
      <c r="FQ777" s="65"/>
      <c r="FR777" s="65"/>
      <c r="FS777" s="65"/>
    </row>
    <row r="778">
      <c r="A778" t="s">
        <v>164</v>
      </c>
      <c r="B778" t="s">
        <v>116</v>
      </c>
      <c r="C778" t="s">
        <v>114</v>
      </c>
      <c r="D778" t="s">
        <v>100</v>
      </c>
      <c r="E778"/>
      <c r="F778" t="str">
        <f>$A778&amp;IF($C778&lt;&gt;"","|"&amp;$C778,"")&amp;IF($D778&lt;&gt;"","|"&amp;$D778,"")&amp;IF($E778&lt;&gt;"","|"&amp;$E778,"")</f>
      </c>
      <c r="G778" s="65" t="n">
        <v>1</v>
      </c>
      <c r="H778" s="65" t="str">
        <f>SUM($CJ778,$CW778)</f>
      </c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5" t="str">
        <f>ROUND(SUM($CP778,$CV778),0)</f>
      </c>
      <c r="CG778" s="65" t="str">
        <f>ROUND(MAX($CP778,$CV778),0)</f>
      </c>
      <c r="CH778"/>
      <c r="CI778" s="62"/>
      <c r="CJ778" s="65" t="str">
        <f>IF(SUM($CF778)=0,"",IF(SUM($CF778)=SUM($CG778),SUM($CF778),IF(UPPER($CH778)="MAX",$CG778,IF(UPPER($CH778)="CUSTOM",MIN(MAX(ROUND($CF778+$G778*($CI778),0),$CG778),$CF778),$CF778))))</f>
      </c>
      <c r="CK778" s="65" t="str">
        <f>ROUND(SUMIFS($CW778:$FS778,$CW$14:$FS$14,"*DSD*"),0)</f>
      </c>
      <c r="CL778" s="65" t="str">
        <f>MIN_DSD</f>
      </c>
      <c r="CM778" s="65" t="str">
        <f>COUNTIFS($CW$14:$FS$14,"*DSD*",$CW778:$FS778,"&gt;0")</f>
      </c>
      <c r="CN778"/>
      <c r="CO778" s="62"/>
      <c r="CP778" s="65" t="str">
        <f>IF(SUM($CK778)=0,"",IF(OR(SUM($CK778)=SUM($CL778),AND(SUM($CK778)=ROUND(SUM($G778)*(1-SUM($I778)),0),SUM($CQ778)=0)),SUM($CK778),IF(UPPER($CN778)="MAX",$CL778,IF(UPPER($CN778)="CUSTOM",MIN(MAX(ROUND($CK778+$G778*($CO778),0),$CL778),$CK778),$CK778))))</f>
      </c>
      <c r="CQ778" s="65" t="str">
        <f>ROUND(SUMIFS($CW778:$FS778,$CW$14:$FS$14,"*TA*"),0)</f>
      </c>
      <c r="CR778" s="65" t="str">
        <f>MIN_TA</f>
      </c>
      <c r="CS778" s="65" t="str">
        <f>COUNTIFS($CW$14:$FS$14,"*TA*",$CW778:$FS778,"&gt;0")</f>
      </c>
      <c r="CT778"/>
      <c r="CU778" s="62"/>
      <c r="CV778" s="65" t="str">
        <f>IF(SUM($CQ778)=0,"",IF(OR(SUM($CQ778)=SUM($CR778),AND(SUM($CQ778)=ROUND(SUM($G778)*(1-SUM($I778)),0),SUM($CK778)=0)),SUM($CQ778),IF(UPPER($CT778)="MAX",$CR778,IF(UPPER($CT778)="CUSTOM",MIN(MAX(ROUND($CQ778+$G778*($CU778),0),$CR778),$CQ778),$CQ778))))</f>
      </c>
      <c r="CW778" s="65"/>
      <c r="CX778" s="65"/>
      <c r="CY778" s="65"/>
      <c r="CZ778" s="65"/>
      <c r="DA778" s="65"/>
      <c r="DB778" s="65"/>
      <c r="DC778" s="65"/>
      <c r="DD778" s="65"/>
      <c r="DE778" s="65"/>
      <c r="DF778" s="65"/>
      <c r="DG778" s="65"/>
      <c r="DH778" s="65"/>
      <c r="DI778" s="65"/>
      <c r="DJ778" s="65"/>
      <c r="DK778" s="65"/>
      <c r="DL778" s="65"/>
      <c r="DM778" s="65"/>
      <c r="DN778" s="65"/>
      <c r="DO778" s="65"/>
      <c r="DP778" s="65"/>
      <c r="DQ778" s="65"/>
      <c r="DR778" s="65"/>
      <c r="DS778" s="65"/>
      <c r="DT778" s="65"/>
      <c r="DU778" s="65"/>
      <c r="DV778" s="65"/>
      <c r="DW778" s="65"/>
      <c r="DX778" s="65"/>
      <c r="DY778" s="65"/>
      <c r="DZ778" s="65"/>
      <c r="EA778" s="65"/>
      <c r="EB778" s="65"/>
      <c r="EC778" s="65"/>
      <c r="ED778" s="65"/>
      <c r="EE778" s="65"/>
      <c r="EF778" s="65"/>
      <c r="EG778" s="65"/>
      <c r="EH778" s="65"/>
      <c r="EI778" s="65"/>
      <c r="EJ778" s="65"/>
      <c r="EK778" s="65"/>
      <c r="EL778" s="65"/>
      <c r="EM778" s="65"/>
      <c r="EN778" s="65"/>
      <c r="EO778" s="65"/>
      <c r="EP778" s="65"/>
      <c r="EQ778" s="65"/>
      <c r="ER778" s="65"/>
      <c r="ES778" s="65"/>
      <c r="ET778" s="65"/>
      <c r="EU778" s="65"/>
      <c r="EV778" s="65"/>
      <c r="EW778" s="65"/>
      <c r="EX778" s="65"/>
      <c r="EY778" s="65"/>
      <c r="EZ778" s="65"/>
      <c r="FA778" s="65"/>
      <c r="FB778" s="65"/>
      <c r="FC778" s="65"/>
      <c r="FD778" s="65"/>
      <c r="FE778" s="65"/>
      <c r="FF778" s="65"/>
      <c r="FG778" s="65"/>
      <c r="FH778" s="65"/>
      <c r="FI778" s="65"/>
      <c r="FJ778" s="65"/>
      <c r="FK778" s="65"/>
      <c r="FL778" s="65"/>
      <c r="FM778" s="65"/>
      <c r="FN778" s="65"/>
      <c r="FO778" s="65"/>
      <c r="FP778" s="65"/>
      <c r="FQ778" s="65"/>
      <c r="FR778" s="65"/>
      <c r="FS778" s="65"/>
    </row>
    <row r="779">
      <c r="A779" t="s">
        <v>164</v>
      </c>
      <c r="B779" t="s">
        <v>118</v>
      </c>
      <c r="C779" t="s">
        <v>103</v>
      </c>
      <c r="D779" t="s">
        <v>99</v>
      </c>
      <c r="E779"/>
      <c r="F779" t="str">
        <f>$A779&amp;IF($C779&lt;&gt;"","|"&amp;$C779,"")&amp;IF($D779&lt;&gt;"","|"&amp;$D779,"")&amp;IF($E779&lt;&gt;"","|"&amp;$E779,"")</f>
      </c>
      <c r="G779" s="65" t="n">
        <v>1</v>
      </c>
      <c r="H779" s="65" t="str">
        <f>SUM($CJ779,$CW779)</f>
      </c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 t="n">
        <v>0.333333333333333</v>
      </c>
      <c r="AD779" s="62"/>
      <c r="AE779" s="62"/>
      <c r="AF779" s="62" t="n">
        <v>0.666666666666667</v>
      </c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5" t="str">
        <f>ROUND(SUM($CP779,$CV779),0)</f>
      </c>
      <c r="CG779" s="65" t="str">
        <f>ROUND(MAX($CP779,$CV779),0)</f>
      </c>
      <c r="CH779" t="s">
        <v>54</v>
      </c>
      <c r="CI779" s="62"/>
      <c r="CJ779" s="65" t="str">
        <f>IF(SUM($CF779)=0,"",IF(SUM($CF779)=SUM($CG779),SUM($CF779),IF(UPPER($CH779)="MAX",$CG779,IF(UPPER($CH779)="CUSTOM",MIN(MAX(ROUND($CF779+$G779*($CI779),0),$CG779),$CF779),$CF779))))</f>
      </c>
      <c r="CK779" s="65" t="str">
        <f>ROUND(SUMIFS($CW779:$FS779,$CW$14:$FS$14,"*DSD*"),0)</f>
      </c>
      <c r="CL779" s="65" t="str">
        <f>MIN_DSD</f>
      </c>
      <c r="CM779" s="65" t="str">
        <f>COUNTIFS($CW$14:$FS$14,"*DSD*",$CW779:$FS779,"&gt;0")</f>
      </c>
      <c r="CN779"/>
      <c r="CO779" s="62"/>
      <c r="CP779" s="65" t="str">
        <f>IF(SUM($CK779)=0,"",IF(OR(SUM($CK779)=SUM($CL779),AND(SUM($CK779)=ROUND(SUM($G779)*(1-SUM($I779)),0),SUM($CQ779)=0)),SUM($CK779),IF(UPPER($CN779)="MAX",$CL779,IF(UPPER($CN779)="CUSTOM",MIN(MAX(ROUND($CK779+$G779*($CO779),0),$CL779),$CK779),$CK779))))</f>
      </c>
      <c r="CQ779" s="65" t="str">
        <f>ROUND(SUMIFS($CW779:$FS779,$CW$14:$FS$14,"*TA*"),0)</f>
      </c>
      <c r="CR779" s="65" t="str">
        <f>MIN_TA</f>
      </c>
      <c r="CS779" s="65" t="str">
        <f>COUNTIFS($CW$14:$FS$14,"*TA*",$CW779:$FS779,"&gt;0")</f>
      </c>
      <c r="CT779"/>
      <c r="CU779" s="62"/>
      <c r="CV779" s="65" t="str">
        <f>IF(SUM($CQ779)=0,"",IF(OR(SUM($CQ779)=SUM($CR779),AND(SUM($CQ779)=ROUND(SUM($G779)*(1-SUM($I779)),0),SUM($CK779)=0)),SUM($CQ779),IF(UPPER($CT779)="MAX",$CR779,IF(UPPER($CT779)="CUSTOM",MIN(MAX(ROUND($CQ779+$G779*($CU779),0),$CR779),$CQ779),$CQ779))))</f>
      </c>
      <c r="CW779" s="65"/>
      <c r="CX779" s="65"/>
      <c r="CY779" s="65"/>
      <c r="CZ779" s="65"/>
      <c r="DA779" s="65"/>
      <c r="DB779" s="65"/>
      <c r="DC779" s="65"/>
      <c r="DD779" s="65"/>
      <c r="DE779" s="65"/>
      <c r="DF779" s="65"/>
      <c r="DG779" s="65"/>
      <c r="DH779" s="65"/>
      <c r="DI779" s="65"/>
      <c r="DJ779" s="65"/>
      <c r="DK779" s="65"/>
      <c r="DL779" s="65"/>
      <c r="DM779" s="65"/>
      <c r="DN779" s="65"/>
      <c r="DO779" s="65"/>
      <c r="DP779" s="65"/>
      <c r="DQ779" s="65"/>
      <c r="DR779" s="65"/>
      <c r="DS779" s="65"/>
      <c r="DT779" s="65"/>
      <c r="DU779" s="65"/>
      <c r="DV779" s="65"/>
      <c r="DW779" s="65"/>
      <c r="DX779" s="65"/>
      <c r="DY779" s="65"/>
      <c r="DZ779" s="65"/>
      <c r="EA779" s="65"/>
      <c r="EB779" s="65"/>
      <c r="EC779" s="65"/>
      <c r="ED779" s="65"/>
      <c r="EE779" s="65"/>
      <c r="EF779" s="65"/>
      <c r="EG779" s="65"/>
      <c r="EH779" s="65"/>
      <c r="EI779" s="65"/>
      <c r="EJ779" s="65"/>
      <c r="EK779" s="65"/>
      <c r="EL779" s="65"/>
      <c r="EM779" s="65"/>
      <c r="EN779" s="65"/>
      <c r="EO779" s="65"/>
      <c r="EP779" s="65"/>
      <c r="EQ779" s="65"/>
      <c r="ER779" s="65"/>
      <c r="ES779" s="65"/>
      <c r="ET779" s="65"/>
      <c r="EU779" s="65"/>
      <c r="EV779" s="65"/>
      <c r="EW779" s="65"/>
      <c r="EX779" s="65"/>
      <c r="EY779" s="65"/>
      <c r="EZ779" s="65"/>
      <c r="FA779" s="65"/>
      <c r="FB779" s="65"/>
      <c r="FC779" s="65"/>
      <c r="FD779" s="65"/>
      <c r="FE779" s="65"/>
      <c r="FF779" s="65"/>
      <c r="FG779" s="65"/>
      <c r="FH779" s="65"/>
      <c r="FI779" s="65"/>
      <c r="FJ779" s="65"/>
      <c r="FK779" s="65"/>
      <c r="FL779" s="65"/>
      <c r="FM779" s="65"/>
      <c r="FN779" s="65"/>
      <c r="FO779" s="65"/>
      <c r="FP779" s="65"/>
      <c r="FQ779" s="65"/>
      <c r="FR779" s="65"/>
      <c r="FS779" s="65"/>
    </row>
    <row r="780">
      <c r="A780" t="s">
        <v>164</v>
      </c>
      <c r="B780" t="s">
        <v>119</v>
      </c>
      <c r="C780" t="s">
        <v>103</v>
      </c>
      <c r="D780" t="s">
        <v>99</v>
      </c>
      <c r="E780"/>
      <c r="F780" t="str">
        <f>$A780&amp;IF($C780&lt;&gt;"","|"&amp;$C780,"")&amp;IF($D780&lt;&gt;"","|"&amp;$D780,"")&amp;IF($E780&lt;&gt;"","|"&amp;$E780,"")</f>
      </c>
      <c r="G780" s="65" t="n">
        <v>1</v>
      </c>
      <c r="H780" s="65" t="str">
        <f>SUM($CJ780,$CW780)</f>
      </c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 t="n">
        <v>0.333333333333333</v>
      </c>
      <c r="AD780" s="62"/>
      <c r="AE780" s="62"/>
      <c r="AF780" s="62" t="n">
        <v>0.666666666666667</v>
      </c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5" t="str">
        <f>ROUND(SUM($CP780,$CV780),0)</f>
      </c>
      <c r="CG780" s="65" t="str">
        <f>ROUND(MAX($CP780,$CV780),0)</f>
      </c>
      <c r="CH780" t="s">
        <v>54</v>
      </c>
      <c r="CI780" s="62"/>
      <c r="CJ780" s="65" t="str">
        <f>IF(SUM($CF780)=0,"",IF(SUM($CF780)=SUM($CG780),SUM($CF780),IF(UPPER($CH780)="MAX",$CG780,IF(UPPER($CH780)="CUSTOM",MIN(MAX(ROUND($CF780+$G780*($CI780),0),$CG780),$CF780),$CF780))))</f>
      </c>
      <c r="CK780" s="65" t="str">
        <f>ROUND(SUMIFS($CW780:$FS780,$CW$14:$FS$14,"*DSD*"),0)</f>
      </c>
      <c r="CL780" s="65" t="str">
        <f>MIN_DSD</f>
      </c>
      <c r="CM780" s="65" t="str">
        <f>COUNTIFS($CW$14:$FS$14,"*DSD*",$CW780:$FS780,"&gt;0")</f>
      </c>
      <c r="CN780"/>
      <c r="CO780" s="62"/>
      <c r="CP780" s="65" t="str">
        <f>IF(SUM($CK780)=0,"",IF(OR(SUM($CK780)=SUM($CL780),AND(SUM($CK780)=ROUND(SUM($G780)*(1-SUM($I780)),0),SUM($CQ780)=0)),SUM($CK780),IF(UPPER($CN780)="MAX",$CL780,IF(UPPER($CN780)="CUSTOM",MIN(MAX(ROUND($CK780+$G780*($CO780),0),$CL780),$CK780),$CK780))))</f>
      </c>
      <c r="CQ780" s="65" t="str">
        <f>ROUND(SUMIFS($CW780:$FS780,$CW$14:$FS$14,"*TA*"),0)</f>
      </c>
      <c r="CR780" s="65" t="str">
        <f>MIN_TA</f>
      </c>
      <c r="CS780" s="65" t="str">
        <f>COUNTIFS($CW$14:$FS$14,"*TA*",$CW780:$FS780,"&gt;0")</f>
      </c>
      <c r="CT780"/>
      <c r="CU780" s="62"/>
      <c r="CV780" s="65" t="str">
        <f>IF(SUM($CQ780)=0,"",IF(OR(SUM($CQ780)=SUM($CR780),AND(SUM($CQ780)=ROUND(SUM($G780)*(1-SUM($I780)),0),SUM($CK780)=0)),SUM($CQ780),IF(UPPER($CT780)="MAX",$CR780,IF(UPPER($CT780)="CUSTOM",MIN(MAX(ROUND($CQ780+$G780*($CU780),0),$CR780),$CQ780),$CQ780))))</f>
      </c>
      <c r="CW780" s="65"/>
      <c r="CX780" s="65"/>
      <c r="CY780" s="65"/>
      <c r="CZ780" s="65"/>
      <c r="DA780" s="65"/>
      <c r="DB780" s="65"/>
      <c r="DC780" s="65"/>
      <c r="DD780" s="65"/>
      <c r="DE780" s="65"/>
      <c r="DF780" s="65"/>
      <c r="DG780" s="65"/>
      <c r="DH780" s="65"/>
      <c r="DI780" s="65"/>
      <c r="DJ780" s="65"/>
      <c r="DK780" s="65"/>
      <c r="DL780" s="65"/>
      <c r="DM780" s="65"/>
      <c r="DN780" s="65"/>
      <c r="DO780" s="65"/>
      <c r="DP780" s="65"/>
      <c r="DQ780" s="65"/>
      <c r="DR780" s="65"/>
      <c r="DS780" s="65"/>
      <c r="DT780" s="65"/>
      <c r="DU780" s="65"/>
      <c r="DV780" s="65"/>
      <c r="DW780" s="65"/>
      <c r="DX780" s="65"/>
      <c r="DY780" s="65"/>
      <c r="DZ780" s="65"/>
      <c r="EA780" s="65"/>
      <c r="EB780" s="65"/>
      <c r="EC780" s="65"/>
      <c r="ED780" s="65"/>
      <c r="EE780" s="65"/>
      <c r="EF780" s="65"/>
      <c r="EG780" s="65"/>
      <c r="EH780" s="65"/>
      <c r="EI780" s="65"/>
      <c r="EJ780" s="65"/>
      <c r="EK780" s="65"/>
      <c r="EL780" s="65"/>
      <c r="EM780" s="65"/>
      <c r="EN780" s="65"/>
      <c r="EO780" s="65"/>
      <c r="EP780" s="65"/>
      <c r="EQ780" s="65"/>
      <c r="ER780" s="65"/>
      <c r="ES780" s="65"/>
      <c r="ET780" s="65"/>
      <c r="EU780" s="65"/>
      <c r="EV780" s="65"/>
      <c r="EW780" s="65"/>
      <c r="EX780" s="65"/>
      <c r="EY780" s="65"/>
      <c r="EZ780" s="65"/>
      <c r="FA780" s="65"/>
      <c r="FB780" s="65"/>
      <c r="FC780" s="65"/>
      <c r="FD780" s="65"/>
      <c r="FE780" s="65"/>
      <c r="FF780" s="65"/>
      <c r="FG780" s="65"/>
      <c r="FH780" s="65"/>
      <c r="FI780" s="65"/>
      <c r="FJ780" s="65"/>
      <c r="FK780" s="65"/>
      <c r="FL780" s="65"/>
      <c r="FM780" s="65"/>
      <c r="FN780" s="65"/>
      <c r="FO780" s="65"/>
      <c r="FP780" s="65"/>
      <c r="FQ780" s="65"/>
      <c r="FR780" s="65"/>
      <c r="FS780" s="65"/>
    </row>
    <row r="781">
      <c r="A781" t="s">
        <v>164</v>
      </c>
      <c r="B781" t="s">
        <v>127</v>
      </c>
      <c r="C781" t="s">
        <v>103</v>
      </c>
      <c r="D781" t="s">
        <v>99</v>
      </c>
      <c r="E781"/>
      <c r="F781" t="str">
        <f>$A781&amp;IF($C781&lt;&gt;"","|"&amp;$C781,"")&amp;IF($D781&lt;&gt;"","|"&amp;$D781,"")&amp;IF($E781&lt;&gt;"","|"&amp;$E781,"")</f>
      </c>
      <c r="G781" s="65" t="n">
        <v>24</v>
      </c>
      <c r="H781" s="65" t="str">
        <f>SUM($CJ781,$CW781)</f>
      </c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 t="n">
        <v>0.251497005988024</v>
      </c>
      <c r="AD781" s="62"/>
      <c r="AE781" s="62"/>
      <c r="AF781" s="62" t="n">
        <v>0.748502994011976</v>
      </c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5" t="str">
        <f>ROUND(SUM($CP781,$CV781),0)</f>
      </c>
      <c r="CG781" s="65" t="str">
        <f>ROUND(MAX($CP781,$CV781),0)</f>
      </c>
      <c r="CH781" t="s">
        <v>54</v>
      </c>
      <c r="CI781" s="62"/>
      <c r="CJ781" s="65" t="str">
        <f>IF(SUM($CF781)=0,"",IF(SUM($CF781)=SUM($CG781),SUM($CF781),IF(UPPER($CH781)="MAX",$CG781,IF(UPPER($CH781)="CUSTOM",MIN(MAX(ROUND($CF781+$G781*($CI781),0),$CG781),$CF781),$CF781))))</f>
      </c>
      <c r="CK781" s="65" t="str">
        <f>ROUND(SUMIFS($CW781:$FS781,$CW$14:$FS$14,"*DSD*"),0)</f>
      </c>
      <c r="CL781" s="65" t="str">
        <f>MIN_DSD</f>
      </c>
      <c r="CM781" s="65" t="str">
        <f>COUNTIFS($CW$14:$FS$14,"*DSD*",$CW781:$FS781,"&gt;0")</f>
      </c>
      <c r="CN781"/>
      <c r="CO781" s="62"/>
      <c r="CP781" s="65" t="str">
        <f>IF(SUM($CK781)=0,"",IF(OR(SUM($CK781)=SUM($CL781),AND(SUM($CK781)=ROUND(SUM($G781)*(1-SUM($I781)),0),SUM($CQ781)=0)),SUM($CK781),IF(UPPER($CN781)="MAX",$CL781,IF(UPPER($CN781)="CUSTOM",MIN(MAX(ROUND($CK781+$G781*($CO781),0),$CL781),$CK781),$CK781))))</f>
      </c>
      <c r="CQ781" s="65" t="str">
        <f>ROUND(SUMIFS($CW781:$FS781,$CW$14:$FS$14,"*TA*"),0)</f>
      </c>
      <c r="CR781" s="65" t="str">
        <f>MIN_TA</f>
      </c>
      <c r="CS781" s="65" t="str">
        <f>COUNTIFS($CW$14:$FS$14,"*TA*",$CW781:$FS781,"&gt;0")</f>
      </c>
      <c r="CT781"/>
      <c r="CU781" s="62"/>
      <c r="CV781" s="65" t="str">
        <f>IF(SUM($CQ781)=0,"",IF(OR(SUM($CQ781)=SUM($CR781),AND(SUM($CQ781)=ROUND(SUM($G781)*(1-SUM($I781)),0),SUM($CK781)=0)),SUM($CQ781),IF(UPPER($CT781)="MAX",$CR781,IF(UPPER($CT781)="CUSTOM",MIN(MAX(ROUND($CQ781+$G781*($CU781),0),$CR781),$CQ781),$CQ781))))</f>
      </c>
      <c r="CW781" s="65"/>
      <c r="CX781" s="65"/>
      <c r="CY781" s="65"/>
      <c r="CZ781" s="65"/>
      <c r="DA781" s="65"/>
      <c r="DB781" s="65"/>
      <c r="DC781" s="65"/>
      <c r="DD781" s="65"/>
      <c r="DE781" s="65"/>
      <c r="DF781" s="65"/>
      <c r="DG781" s="65"/>
      <c r="DH781" s="65"/>
      <c r="DI781" s="65"/>
      <c r="DJ781" s="65"/>
      <c r="DK781" s="65"/>
      <c r="DL781" s="65"/>
      <c r="DM781" s="65"/>
      <c r="DN781" s="65"/>
      <c r="DO781" s="65"/>
      <c r="DP781" s="65"/>
      <c r="DQ781" s="65"/>
      <c r="DR781" s="65"/>
      <c r="DS781" s="65"/>
      <c r="DT781" s="65"/>
      <c r="DU781" s="65"/>
      <c r="DV781" s="65"/>
      <c r="DW781" s="65"/>
      <c r="DX781" s="65"/>
      <c r="DY781" s="65"/>
      <c r="DZ781" s="65"/>
      <c r="EA781" s="65"/>
      <c r="EB781" s="65"/>
      <c r="EC781" s="65"/>
      <c r="ED781" s="65"/>
      <c r="EE781" s="65"/>
      <c r="EF781" s="65"/>
      <c r="EG781" s="65"/>
      <c r="EH781" s="65"/>
      <c r="EI781" s="65"/>
      <c r="EJ781" s="65"/>
      <c r="EK781" s="65"/>
      <c r="EL781" s="65"/>
      <c r="EM781" s="65"/>
      <c r="EN781" s="65"/>
      <c r="EO781" s="65"/>
      <c r="EP781" s="65"/>
      <c r="EQ781" s="65"/>
      <c r="ER781" s="65"/>
      <c r="ES781" s="65"/>
      <c r="ET781" s="65"/>
      <c r="EU781" s="65"/>
      <c r="EV781" s="65"/>
      <c r="EW781" s="65"/>
      <c r="EX781" s="65"/>
      <c r="EY781" s="65"/>
      <c r="EZ781" s="65"/>
      <c r="FA781" s="65"/>
      <c r="FB781" s="65"/>
      <c r="FC781" s="65"/>
      <c r="FD781" s="65"/>
      <c r="FE781" s="65"/>
      <c r="FF781" s="65"/>
      <c r="FG781" s="65"/>
      <c r="FH781" s="65"/>
      <c r="FI781" s="65"/>
      <c r="FJ781" s="65"/>
      <c r="FK781" s="65"/>
      <c r="FL781" s="65"/>
      <c r="FM781" s="65"/>
      <c r="FN781" s="65"/>
      <c r="FO781" s="65"/>
      <c r="FP781" s="65"/>
      <c r="FQ781" s="65"/>
      <c r="FR781" s="65"/>
      <c r="FS781" s="65"/>
    </row>
    <row r="782">
      <c r="A782" t="s">
        <v>164</v>
      </c>
      <c r="B782" t="s">
        <v>127</v>
      </c>
      <c r="C782" t="s">
        <v>103</v>
      </c>
      <c r="D782" t="s">
        <v>100</v>
      </c>
      <c r="E782"/>
      <c r="F782" t="str">
        <f>$A782&amp;IF($C782&lt;&gt;"","|"&amp;$C782,"")&amp;IF($D782&lt;&gt;"","|"&amp;$D782,"")&amp;IF($E782&lt;&gt;"","|"&amp;$E782,"")</f>
      </c>
      <c r="G782" s="65" t="n">
        <v>24</v>
      </c>
      <c r="H782" s="65" t="str">
        <f>SUM($CJ782,$CW782)</f>
      </c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 t="n">
        <v>0.251497005988024</v>
      </c>
      <c r="AD782" s="62"/>
      <c r="AE782" s="62"/>
      <c r="AF782" s="62" t="n">
        <v>0.748502994011976</v>
      </c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5" t="str">
        <f>ROUND(SUM($CP782,$CV782),0)</f>
      </c>
      <c r="CG782" s="65" t="str">
        <f>ROUND(MAX($CP782,$CV782),0)</f>
      </c>
      <c r="CH782" t="s">
        <v>54</v>
      </c>
      <c r="CI782" s="62"/>
      <c r="CJ782" s="65" t="str">
        <f>IF(SUM($CF782)=0,"",IF(SUM($CF782)=SUM($CG782),SUM($CF782),IF(UPPER($CH782)="MAX",$CG782,IF(UPPER($CH782)="CUSTOM",MIN(MAX(ROUND($CF782+$G782*($CI782),0),$CG782),$CF782),$CF782))))</f>
      </c>
      <c r="CK782" s="65" t="str">
        <f>ROUND(SUMIFS($CW782:$FS782,$CW$14:$FS$14,"*DSD*"),0)</f>
      </c>
      <c r="CL782" s="65" t="str">
        <f>MIN_DSD</f>
      </c>
      <c r="CM782" s="65" t="str">
        <f>COUNTIFS($CW$14:$FS$14,"*DSD*",$CW782:$FS782,"&gt;0")</f>
      </c>
      <c r="CN782"/>
      <c r="CO782" s="62"/>
      <c r="CP782" s="65" t="str">
        <f>IF(SUM($CK782)=0,"",IF(OR(SUM($CK782)=SUM($CL782),AND(SUM($CK782)=ROUND(SUM($G782)*(1-SUM($I782)),0),SUM($CQ782)=0)),SUM($CK782),IF(UPPER($CN782)="MAX",$CL782,IF(UPPER($CN782)="CUSTOM",MIN(MAX(ROUND($CK782+$G782*($CO782),0),$CL782),$CK782),$CK782))))</f>
      </c>
      <c r="CQ782" s="65" t="str">
        <f>ROUND(SUMIFS($CW782:$FS782,$CW$14:$FS$14,"*TA*"),0)</f>
      </c>
      <c r="CR782" s="65" t="str">
        <f>MIN_TA</f>
      </c>
      <c r="CS782" s="65" t="str">
        <f>COUNTIFS($CW$14:$FS$14,"*TA*",$CW782:$FS782,"&gt;0")</f>
      </c>
      <c r="CT782"/>
      <c r="CU782" s="62"/>
      <c r="CV782" s="65" t="str">
        <f>IF(SUM($CQ782)=0,"",IF(OR(SUM($CQ782)=SUM($CR782),AND(SUM($CQ782)=ROUND(SUM($G782)*(1-SUM($I782)),0),SUM($CK782)=0)),SUM($CQ782),IF(UPPER($CT782)="MAX",$CR782,IF(UPPER($CT782)="CUSTOM",MIN(MAX(ROUND($CQ782+$G782*($CU782),0),$CR782),$CQ782),$CQ782))))</f>
      </c>
      <c r="CW782" s="65"/>
      <c r="CX782" s="65"/>
      <c r="CY782" s="65"/>
      <c r="CZ782" s="65"/>
      <c r="DA782" s="65"/>
      <c r="DB782" s="65"/>
      <c r="DC782" s="65"/>
      <c r="DD782" s="65"/>
      <c r="DE782" s="65"/>
      <c r="DF782" s="65"/>
      <c r="DG782" s="65"/>
      <c r="DH782" s="65"/>
      <c r="DI782" s="65"/>
      <c r="DJ782" s="65"/>
      <c r="DK782" s="65"/>
      <c r="DL782" s="65"/>
      <c r="DM782" s="65"/>
      <c r="DN782" s="65"/>
      <c r="DO782" s="65"/>
      <c r="DP782" s="65"/>
      <c r="DQ782" s="65"/>
      <c r="DR782" s="65"/>
      <c r="DS782" s="65"/>
      <c r="DT782" s="65"/>
      <c r="DU782" s="65"/>
      <c r="DV782" s="65"/>
      <c r="DW782" s="65"/>
      <c r="DX782" s="65"/>
      <c r="DY782" s="65"/>
      <c r="DZ782" s="65"/>
      <c r="EA782" s="65"/>
      <c r="EB782" s="65"/>
      <c r="EC782" s="65"/>
      <c r="ED782" s="65"/>
      <c r="EE782" s="65"/>
      <c r="EF782" s="65"/>
      <c r="EG782" s="65"/>
      <c r="EH782" s="65"/>
      <c r="EI782" s="65"/>
      <c r="EJ782" s="65"/>
      <c r="EK782" s="65"/>
      <c r="EL782" s="65"/>
      <c r="EM782" s="65"/>
      <c r="EN782" s="65"/>
      <c r="EO782" s="65"/>
      <c r="EP782" s="65"/>
      <c r="EQ782" s="65"/>
      <c r="ER782" s="65"/>
      <c r="ES782" s="65"/>
      <c r="ET782" s="65"/>
      <c r="EU782" s="65"/>
      <c r="EV782" s="65"/>
      <c r="EW782" s="65"/>
      <c r="EX782" s="65"/>
      <c r="EY782" s="65"/>
      <c r="EZ782" s="65"/>
      <c r="FA782" s="65"/>
      <c r="FB782" s="65"/>
      <c r="FC782" s="65"/>
      <c r="FD782" s="65"/>
      <c r="FE782" s="65"/>
      <c r="FF782" s="65"/>
      <c r="FG782" s="65"/>
      <c r="FH782" s="65"/>
      <c r="FI782" s="65"/>
      <c r="FJ782" s="65"/>
      <c r="FK782" s="65"/>
      <c r="FL782" s="65"/>
      <c r="FM782" s="65"/>
      <c r="FN782" s="65"/>
      <c r="FO782" s="65"/>
      <c r="FP782" s="65"/>
      <c r="FQ782" s="65"/>
      <c r="FR782" s="65"/>
      <c r="FS782" s="65"/>
    </row>
    <row r="783">
      <c r="A783" t="s">
        <v>164</v>
      </c>
      <c r="B783" t="s">
        <v>129</v>
      </c>
      <c r="C783" t="s">
        <v>103</v>
      </c>
      <c r="D783" t="s">
        <v>99</v>
      </c>
      <c r="E783"/>
      <c r="F783" t="str">
        <f>$A783&amp;IF($C783&lt;&gt;"","|"&amp;$C783,"")&amp;IF($D783&lt;&gt;"","|"&amp;$D783,"")&amp;IF($E783&lt;&gt;"","|"&amp;$E783,"")</f>
      </c>
      <c r="G783" s="65" t="n">
        <v>23</v>
      </c>
      <c r="H783" s="65" t="str">
        <f>SUM($CJ783,$CW783)</f>
      </c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 t="n">
        <v>0.251572327044025</v>
      </c>
      <c r="AD783" s="62"/>
      <c r="AE783" s="62"/>
      <c r="AF783" s="62" t="n">
        <v>0.748427672955975</v>
      </c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5" t="str">
        <f>ROUND(SUM($CP783,$CV783),0)</f>
      </c>
      <c r="CG783" s="65" t="str">
        <f>ROUND(MAX($CP783,$CV783),0)</f>
      </c>
      <c r="CH783" t="s">
        <v>54</v>
      </c>
      <c r="CI783" s="62"/>
      <c r="CJ783" s="65" t="str">
        <f>IF(SUM($CF783)=0,"",IF(SUM($CF783)=SUM($CG783),SUM($CF783),IF(UPPER($CH783)="MAX",$CG783,IF(UPPER($CH783)="CUSTOM",MIN(MAX(ROUND($CF783+$G783*($CI783),0),$CG783),$CF783),$CF783))))</f>
      </c>
      <c r="CK783" s="65" t="str">
        <f>ROUND(SUMIFS($CW783:$FS783,$CW$14:$FS$14,"*DSD*"),0)</f>
      </c>
      <c r="CL783" s="65" t="str">
        <f>MIN_DSD</f>
      </c>
      <c r="CM783" s="65" t="str">
        <f>COUNTIFS($CW$14:$FS$14,"*DSD*",$CW783:$FS783,"&gt;0")</f>
      </c>
      <c r="CN783"/>
      <c r="CO783" s="62"/>
      <c r="CP783" s="65" t="str">
        <f>IF(SUM($CK783)=0,"",IF(OR(SUM($CK783)=SUM($CL783),AND(SUM($CK783)=ROUND(SUM($G783)*(1-SUM($I783)),0),SUM($CQ783)=0)),SUM($CK783),IF(UPPER($CN783)="MAX",$CL783,IF(UPPER($CN783)="CUSTOM",MIN(MAX(ROUND($CK783+$G783*($CO783),0),$CL783),$CK783),$CK783))))</f>
      </c>
      <c r="CQ783" s="65" t="str">
        <f>ROUND(SUMIFS($CW783:$FS783,$CW$14:$FS$14,"*TA*"),0)</f>
      </c>
      <c r="CR783" s="65" t="str">
        <f>MIN_TA</f>
      </c>
      <c r="CS783" s="65" t="str">
        <f>COUNTIFS($CW$14:$FS$14,"*TA*",$CW783:$FS783,"&gt;0")</f>
      </c>
      <c r="CT783"/>
      <c r="CU783" s="62"/>
      <c r="CV783" s="65" t="str">
        <f>IF(SUM($CQ783)=0,"",IF(OR(SUM($CQ783)=SUM($CR783),AND(SUM($CQ783)=ROUND(SUM($G783)*(1-SUM($I783)),0),SUM($CK783)=0)),SUM($CQ783),IF(UPPER($CT783)="MAX",$CR783,IF(UPPER($CT783)="CUSTOM",MIN(MAX(ROUND($CQ783+$G783*($CU783),0),$CR783),$CQ783),$CQ783))))</f>
      </c>
      <c r="CW783" s="65"/>
      <c r="CX783" s="65"/>
      <c r="CY783" s="65"/>
      <c r="CZ783" s="65"/>
      <c r="DA783" s="65"/>
      <c r="DB783" s="65"/>
      <c r="DC783" s="65"/>
      <c r="DD783" s="65"/>
      <c r="DE783" s="65"/>
      <c r="DF783" s="65"/>
      <c r="DG783" s="65"/>
      <c r="DH783" s="65"/>
      <c r="DI783" s="65"/>
      <c r="DJ783" s="65"/>
      <c r="DK783" s="65"/>
      <c r="DL783" s="65"/>
      <c r="DM783" s="65"/>
      <c r="DN783" s="65"/>
      <c r="DO783" s="65"/>
      <c r="DP783" s="65"/>
      <c r="DQ783" s="65"/>
      <c r="DR783" s="65"/>
      <c r="DS783" s="65"/>
      <c r="DT783" s="65"/>
      <c r="DU783" s="65"/>
      <c r="DV783" s="65"/>
      <c r="DW783" s="65"/>
      <c r="DX783" s="65"/>
      <c r="DY783" s="65"/>
      <c r="DZ783" s="65"/>
      <c r="EA783" s="65"/>
      <c r="EB783" s="65"/>
      <c r="EC783" s="65"/>
      <c r="ED783" s="65"/>
      <c r="EE783" s="65"/>
      <c r="EF783" s="65"/>
      <c r="EG783" s="65"/>
      <c r="EH783" s="65"/>
      <c r="EI783" s="65"/>
      <c r="EJ783" s="65"/>
      <c r="EK783" s="65"/>
      <c r="EL783" s="65"/>
      <c r="EM783" s="65"/>
      <c r="EN783" s="65"/>
      <c r="EO783" s="65"/>
      <c r="EP783" s="65"/>
      <c r="EQ783" s="65"/>
      <c r="ER783" s="65"/>
      <c r="ES783" s="65"/>
      <c r="ET783" s="65"/>
      <c r="EU783" s="65"/>
      <c r="EV783" s="65"/>
      <c r="EW783" s="65"/>
      <c r="EX783" s="65"/>
      <c r="EY783" s="65"/>
      <c r="EZ783" s="65"/>
      <c r="FA783" s="65"/>
      <c r="FB783" s="65"/>
      <c r="FC783" s="65"/>
      <c r="FD783" s="65"/>
      <c r="FE783" s="65"/>
      <c r="FF783" s="65"/>
      <c r="FG783" s="65"/>
      <c r="FH783" s="65"/>
      <c r="FI783" s="65"/>
      <c r="FJ783" s="65"/>
      <c r="FK783" s="65"/>
      <c r="FL783" s="65"/>
      <c r="FM783" s="65"/>
      <c r="FN783" s="65"/>
      <c r="FO783" s="65"/>
      <c r="FP783" s="65"/>
      <c r="FQ783" s="65"/>
      <c r="FR783" s="65"/>
      <c r="FS783" s="65"/>
    </row>
    <row r="784">
      <c r="A784" t="s">
        <v>164</v>
      </c>
      <c r="B784" t="s">
        <v>129</v>
      </c>
      <c r="C784" t="s">
        <v>103</v>
      </c>
      <c r="D784" t="s">
        <v>100</v>
      </c>
      <c r="E784"/>
      <c r="F784" t="str">
        <f>$A784&amp;IF($C784&lt;&gt;"","|"&amp;$C784,"")&amp;IF($D784&lt;&gt;"","|"&amp;$D784,"")&amp;IF($E784&lt;&gt;"","|"&amp;$E784,"")</f>
      </c>
      <c r="G784" s="65" t="n">
        <v>23</v>
      </c>
      <c r="H784" s="65" t="str">
        <f>SUM($CJ784,$CW784)</f>
      </c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 t="n">
        <v>0.251572327044025</v>
      </c>
      <c r="AD784" s="62"/>
      <c r="AE784" s="62"/>
      <c r="AF784" s="62" t="n">
        <v>0.748427672955975</v>
      </c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5" t="str">
        <f>ROUND(SUM($CP784,$CV784),0)</f>
      </c>
      <c r="CG784" s="65" t="str">
        <f>ROUND(MAX($CP784,$CV784),0)</f>
      </c>
      <c r="CH784" t="s">
        <v>54</v>
      </c>
      <c r="CI784" s="62"/>
      <c r="CJ784" s="65" t="str">
        <f>IF(SUM($CF784)=0,"",IF(SUM($CF784)=SUM($CG784),SUM($CF784),IF(UPPER($CH784)="MAX",$CG784,IF(UPPER($CH784)="CUSTOM",MIN(MAX(ROUND($CF784+$G784*($CI784),0),$CG784),$CF784),$CF784))))</f>
      </c>
      <c r="CK784" s="65" t="str">
        <f>ROUND(SUMIFS($CW784:$FS784,$CW$14:$FS$14,"*DSD*"),0)</f>
      </c>
      <c r="CL784" s="65" t="str">
        <f>MIN_DSD</f>
      </c>
      <c r="CM784" s="65" t="str">
        <f>COUNTIFS($CW$14:$FS$14,"*DSD*",$CW784:$FS784,"&gt;0")</f>
      </c>
      <c r="CN784"/>
      <c r="CO784" s="62"/>
      <c r="CP784" s="65" t="str">
        <f>IF(SUM($CK784)=0,"",IF(OR(SUM($CK784)=SUM($CL784),AND(SUM($CK784)=ROUND(SUM($G784)*(1-SUM($I784)),0),SUM($CQ784)=0)),SUM($CK784),IF(UPPER($CN784)="MAX",$CL784,IF(UPPER($CN784)="CUSTOM",MIN(MAX(ROUND($CK784+$G784*($CO784),0),$CL784),$CK784),$CK784))))</f>
      </c>
      <c r="CQ784" s="65" t="str">
        <f>ROUND(SUMIFS($CW784:$FS784,$CW$14:$FS$14,"*TA*"),0)</f>
      </c>
      <c r="CR784" s="65" t="str">
        <f>MIN_TA</f>
      </c>
      <c r="CS784" s="65" t="str">
        <f>COUNTIFS($CW$14:$FS$14,"*TA*",$CW784:$FS784,"&gt;0")</f>
      </c>
      <c r="CT784"/>
      <c r="CU784" s="62"/>
      <c r="CV784" s="65" t="str">
        <f>IF(SUM($CQ784)=0,"",IF(OR(SUM($CQ784)=SUM($CR784),AND(SUM($CQ784)=ROUND(SUM($G784)*(1-SUM($I784)),0),SUM($CK784)=0)),SUM($CQ784),IF(UPPER($CT784)="MAX",$CR784,IF(UPPER($CT784)="CUSTOM",MIN(MAX(ROUND($CQ784+$G784*($CU784),0),$CR784),$CQ784),$CQ784))))</f>
      </c>
      <c r="CW784" s="65"/>
      <c r="CX784" s="65"/>
      <c r="CY784" s="65"/>
      <c r="CZ784" s="65"/>
      <c r="DA784" s="65"/>
      <c r="DB784" s="65"/>
      <c r="DC784" s="65"/>
      <c r="DD784" s="65"/>
      <c r="DE784" s="65"/>
      <c r="DF784" s="65"/>
      <c r="DG784" s="65"/>
      <c r="DH784" s="65"/>
      <c r="DI784" s="65"/>
      <c r="DJ784" s="65"/>
      <c r="DK784" s="65"/>
      <c r="DL784" s="65"/>
      <c r="DM784" s="65"/>
      <c r="DN784" s="65"/>
      <c r="DO784" s="65"/>
      <c r="DP784" s="65"/>
      <c r="DQ784" s="65"/>
      <c r="DR784" s="65"/>
      <c r="DS784" s="65"/>
      <c r="DT784" s="65"/>
      <c r="DU784" s="65"/>
      <c r="DV784" s="65"/>
      <c r="DW784" s="65"/>
      <c r="DX784" s="65"/>
      <c r="DY784" s="65"/>
      <c r="DZ784" s="65"/>
      <c r="EA784" s="65"/>
      <c r="EB784" s="65"/>
      <c r="EC784" s="65"/>
      <c r="ED784" s="65"/>
      <c r="EE784" s="65"/>
      <c r="EF784" s="65"/>
      <c r="EG784" s="65"/>
      <c r="EH784" s="65"/>
      <c r="EI784" s="65"/>
      <c r="EJ784" s="65"/>
      <c r="EK784" s="65"/>
      <c r="EL784" s="65"/>
      <c r="EM784" s="65"/>
      <c r="EN784" s="65"/>
      <c r="EO784" s="65"/>
      <c r="EP784" s="65"/>
      <c r="EQ784" s="65"/>
      <c r="ER784" s="65"/>
      <c r="ES784" s="65"/>
      <c r="ET784" s="65"/>
      <c r="EU784" s="65"/>
      <c r="EV784" s="65"/>
      <c r="EW784" s="65"/>
      <c r="EX784" s="65"/>
      <c r="EY784" s="65"/>
      <c r="EZ784" s="65"/>
      <c r="FA784" s="65"/>
      <c r="FB784" s="65"/>
      <c r="FC784" s="65"/>
      <c r="FD784" s="65"/>
      <c r="FE784" s="65"/>
      <c r="FF784" s="65"/>
      <c r="FG784" s="65"/>
      <c r="FH784" s="65"/>
      <c r="FI784" s="65"/>
      <c r="FJ784" s="65"/>
      <c r="FK784" s="65"/>
      <c r="FL784" s="65"/>
      <c r="FM784" s="65"/>
      <c r="FN784" s="65"/>
      <c r="FO784" s="65"/>
      <c r="FP784" s="65"/>
      <c r="FQ784" s="65"/>
      <c r="FR784" s="65"/>
      <c r="FS784" s="65"/>
    </row>
    <row r="785">
      <c r="A785" t="s">
        <v>164</v>
      </c>
      <c r="B785" t="s">
        <v>130</v>
      </c>
      <c r="C785" t="s">
        <v>114</v>
      </c>
      <c r="D785" t="s">
        <v>99</v>
      </c>
      <c r="E785"/>
      <c r="F785" t="str">
        <f>$A785&amp;IF($C785&lt;&gt;"","|"&amp;$C785,"")&amp;IF($D785&lt;&gt;"","|"&amp;$D785,"")&amp;IF($E785&lt;&gt;"","|"&amp;$E785,"")</f>
      </c>
      <c r="G785" s="65" t="n">
        <v>1</v>
      </c>
      <c r="H785" s="65" t="str">
        <f>SUM($CJ785,$CW785)</f>
      </c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 t="n">
        <v>0.250783699059561</v>
      </c>
      <c r="AD785" s="62"/>
      <c r="AE785" s="62"/>
      <c r="AF785" s="62" t="n">
        <v>0.749216300940439</v>
      </c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5" t="str">
        <f>ROUND(SUM($CP785,$CV785),0)</f>
      </c>
      <c r="CG785" s="65" t="str">
        <f>ROUND(MAX($CP785,$CV785),0)</f>
      </c>
      <c r="CH785" t="s">
        <v>54</v>
      </c>
      <c r="CI785" s="62"/>
      <c r="CJ785" s="65" t="str">
        <f>IF(SUM($CF785)=0,"",IF(SUM($CF785)=SUM($CG785),SUM($CF785),IF(UPPER($CH785)="MAX",$CG785,IF(UPPER($CH785)="CUSTOM",MIN(MAX(ROUND($CF785+$G785*($CI785),0),$CG785),$CF785),$CF785))))</f>
      </c>
      <c r="CK785" s="65" t="str">
        <f>ROUND(SUMIFS($CW785:$FS785,$CW$14:$FS$14,"*DSD*"),0)</f>
      </c>
      <c r="CL785" s="65" t="str">
        <f>MIN_DSD</f>
      </c>
      <c r="CM785" s="65" t="str">
        <f>COUNTIFS($CW$14:$FS$14,"*DSD*",$CW785:$FS785,"&gt;0")</f>
      </c>
      <c r="CN785"/>
      <c r="CO785" s="62"/>
      <c r="CP785" s="65" t="str">
        <f>IF(SUM($CK785)=0,"",IF(OR(SUM($CK785)=SUM($CL785),AND(SUM($CK785)=ROUND(SUM($G785)*(1-SUM($I785)),0),SUM($CQ785)=0)),SUM($CK785),IF(UPPER($CN785)="MAX",$CL785,IF(UPPER($CN785)="CUSTOM",MIN(MAX(ROUND($CK785+$G785*($CO785),0),$CL785),$CK785),$CK785))))</f>
      </c>
      <c r="CQ785" s="65" t="str">
        <f>ROUND(SUMIFS($CW785:$FS785,$CW$14:$FS$14,"*TA*"),0)</f>
      </c>
      <c r="CR785" s="65" t="str">
        <f>MIN_TA</f>
      </c>
      <c r="CS785" s="65" t="str">
        <f>COUNTIFS($CW$14:$FS$14,"*TA*",$CW785:$FS785,"&gt;0")</f>
      </c>
      <c r="CT785"/>
      <c r="CU785" s="62"/>
      <c r="CV785" s="65" t="str">
        <f>IF(SUM($CQ785)=0,"",IF(OR(SUM($CQ785)=SUM($CR785),AND(SUM($CQ785)=ROUND(SUM($G785)*(1-SUM($I785)),0),SUM($CK785)=0)),SUM($CQ785),IF(UPPER($CT785)="MAX",$CR785,IF(UPPER($CT785)="CUSTOM",MIN(MAX(ROUND($CQ785+$G785*($CU785),0),$CR785),$CQ785),$CQ785))))</f>
      </c>
      <c r="CW785" s="65"/>
      <c r="CX785" s="65"/>
      <c r="CY785" s="65"/>
      <c r="CZ785" s="65"/>
      <c r="DA785" s="65"/>
      <c r="DB785" s="65"/>
      <c r="DC785" s="65"/>
      <c r="DD785" s="65"/>
      <c r="DE785" s="65"/>
      <c r="DF785" s="65"/>
      <c r="DG785" s="65"/>
      <c r="DH785" s="65"/>
      <c r="DI785" s="65"/>
      <c r="DJ785" s="65"/>
      <c r="DK785" s="65"/>
      <c r="DL785" s="65"/>
      <c r="DM785" s="65"/>
      <c r="DN785" s="65"/>
      <c r="DO785" s="65"/>
      <c r="DP785" s="65"/>
      <c r="DQ785" s="65"/>
      <c r="DR785" s="65"/>
      <c r="DS785" s="65"/>
      <c r="DT785" s="65"/>
      <c r="DU785" s="65"/>
      <c r="DV785" s="65"/>
      <c r="DW785" s="65"/>
      <c r="DX785" s="65"/>
      <c r="DY785" s="65"/>
      <c r="DZ785" s="65"/>
      <c r="EA785" s="65"/>
      <c r="EB785" s="65"/>
      <c r="EC785" s="65"/>
      <c r="ED785" s="65"/>
      <c r="EE785" s="65"/>
      <c r="EF785" s="65"/>
      <c r="EG785" s="65"/>
      <c r="EH785" s="65"/>
      <c r="EI785" s="65"/>
      <c r="EJ785" s="65"/>
      <c r="EK785" s="65"/>
      <c r="EL785" s="65"/>
      <c r="EM785" s="65"/>
      <c r="EN785" s="65"/>
      <c r="EO785" s="65"/>
      <c r="EP785" s="65"/>
      <c r="EQ785" s="65"/>
      <c r="ER785" s="65"/>
      <c r="ES785" s="65"/>
      <c r="ET785" s="65"/>
      <c r="EU785" s="65"/>
      <c r="EV785" s="65"/>
      <c r="EW785" s="65"/>
      <c r="EX785" s="65"/>
      <c r="EY785" s="65"/>
      <c r="EZ785" s="65"/>
      <c r="FA785" s="65"/>
      <c r="FB785" s="65"/>
      <c r="FC785" s="65"/>
      <c r="FD785" s="65"/>
      <c r="FE785" s="65"/>
      <c r="FF785" s="65"/>
      <c r="FG785" s="65"/>
      <c r="FH785" s="65"/>
      <c r="FI785" s="65"/>
      <c r="FJ785" s="65"/>
      <c r="FK785" s="65"/>
      <c r="FL785" s="65"/>
      <c r="FM785" s="65"/>
      <c r="FN785" s="65"/>
      <c r="FO785" s="65"/>
      <c r="FP785" s="65"/>
      <c r="FQ785" s="65"/>
      <c r="FR785" s="65"/>
      <c r="FS785" s="65"/>
    </row>
    <row r="786">
      <c r="A786" t="s">
        <v>164</v>
      </c>
      <c r="B786" t="s">
        <v>130</v>
      </c>
      <c r="C786" t="s">
        <v>114</v>
      </c>
      <c r="D786" t="s">
        <v>100</v>
      </c>
      <c r="E786"/>
      <c r="F786" t="str">
        <f>$A786&amp;IF($C786&lt;&gt;"","|"&amp;$C786,"")&amp;IF($D786&lt;&gt;"","|"&amp;$D786,"")&amp;IF($E786&lt;&gt;"","|"&amp;$E786,"")</f>
      </c>
      <c r="G786" s="65" t="n">
        <v>1</v>
      </c>
      <c r="H786" s="65" t="str">
        <f>SUM($CJ786,$CW786)</f>
      </c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 t="n">
        <v>0.250825082508251</v>
      </c>
      <c r="AD786" s="62"/>
      <c r="AE786" s="62"/>
      <c r="AF786" s="62" t="n">
        <v>0.749174917491749</v>
      </c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5" t="str">
        <f>ROUND(SUM($CP786,$CV786),0)</f>
      </c>
      <c r="CG786" s="65" t="str">
        <f>ROUND(MAX($CP786,$CV786),0)</f>
      </c>
      <c r="CH786" t="s">
        <v>54</v>
      </c>
      <c r="CI786" s="62"/>
      <c r="CJ786" s="65" t="str">
        <f>IF(SUM($CF786)=0,"",IF(SUM($CF786)=SUM($CG786),SUM($CF786),IF(UPPER($CH786)="MAX",$CG786,IF(UPPER($CH786)="CUSTOM",MIN(MAX(ROUND($CF786+$G786*($CI786),0),$CG786),$CF786),$CF786))))</f>
      </c>
      <c r="CK786" s="65" t="str">
        <f>ROUND(SUMIFS($CW786:$FS786,$CW$14:$FS$14,"*DSD*"),0)</f>
      </c>
      <c r="CL786" s="65" t="str">
        <f>MIN_DSD</f>
      </c>
      <c r="CM786" s="65" t="str">
        <f>COUNTIFS($CW$14:$FS$14,"*DSD*",$CW786:$FS786,"&gt;0")</f>
      </c>
      <c r="CN786"/>
      <c r="CO786" s="62"/>
      <c r="CP786" s="65" t="str">
        <f>IF(SUM($CK786)=0,"",IF(OR(SUM($CK786)=SUM($CL786),AND(SUM($CK786)=ROUND(SUM($G786)*(1-SUM($I786)),0),SUM($CQ786)=0)),SUM($CK786),IF(UPPER($CN786)="MAX",$CL786,IF(UPPER($CN786)="CUSTOM",MIN(MAX(ROUND($CK786+$G786*($CO786),0),$CL786),$CK786),$CK786))))</f>
      </c>
      <c r="CQ786" s="65" t="str">
        <f>ROUND(SUMIFS($CW786:$FS786,$CW$14:$FS$14,"*TA*"),0)</f>
      </c>
      <c r="CR786" s="65" t="str">
        <f>MIN_TA</f>
      </c>
      <c r="CS786" s="65" t="str">
        <f>COUNTIFS($CW$14:$FS$14,"*TA*",$CW786:$FS786,"&gt;0")</f>
      </c>
      <c r="CT786"/>
      <c r="CU786" s="62"/>
      <c r="CV786" s="65" t="str">
        <f>IF(SUM($CQ786)=0,"",IF(OR(SUM($CQ786)=SUM($CR786),AND(SUM($CQ786)=ROUND(SUM($G786)*(1-SUM($I786)),0),SUM($CK786)=0)),SUM($CQ786),IF(UPPER($CT786)="MAX",$CR786,IF(UPPER($CT786)="CUSTOM",MIN(MAX(ROUND($CQ786+$G786*($CU786),0),$CR786),$CQ786),$CQ786))))</f>
      </c>
      <c r="CW786" s="65"/>
      <c r="CX786" s="65"/>
      <c r="CY786" s="65"/>
      <c r="CZ786" s="65"/>
      <c r="DA786" s="65"/>
      <c r="DB786" s="65"/>
      <c r="DC786" s="65"/>
      <c r="DD786" s="65"/>
      <c r="DE786" s="65"/>
      <c r="DF786" s="65"/>
      <c r="DG786" s="65"/>
      <c r="DH786" s="65"/>
      <c r="DI786" s="65"/>
      <c r="DJ786" s="65"/>
      <c r="DK786" s="65"/>
      <c r="DL786" s="65"/>
      <c r="DM786" s="65"/>
      <c r="DN786" s="65"/>
      <c r="DO786" s="65"/>
      <c r="DP786" s="65"/>
      <c r="DQ786" s="65"/>
      <c r="DR786" s="65"/>
      <c r="DS786" s="65"/>
      <c r="DT786" s="65"/>
      <c r="DU786" s="65"/>
      <c r="DV786" s="65"/>
      <c r="DW786" s="65"/>
      <c r="DX786" s="65"/>
      <c r="DY786" s="65"/>
      <c r="DZ786" s="65"/>
      <c r="EA786" s="65"/>
      <c r="EB786" s="65"/>
      <c r="EC786" s="65"/>
      <c r="ED786" s="65"/>
      <c r="EE786" s="65"/>
      <c r="EF786" s="65"/>
      <c r="EG786" s="65"/>
      <c r="EH786" s="65"/>
      <c r="EI786" s="65"/>
      <c r="EJ786" s="65"/>
      <c r="EK786" s="65"/>
      <c r="EL786" s="65"/>
      <c r="EM786" s="65"/>
      <c r="EN786" s="65"/>
      <c r="EO786" s="65"/>
      <c r="EP786" s="65"/>
      <c r="EQ786" s="65"/>
      <c r="ER786" s="65"/>
      <c r="ES786" s="65"/>
      <c r="ET786" s="65"/>
      <c r="EU786" s="65"/>
      <c r="EV786" s="65"/>
      <c r="EW786" s="65"/>
      <c r="EX786" s="65"/>
      <c r="EY786" s="65"/>
      <c r="EZ786" s="65"/>
      <c r="FA786" s="65"/>
      <c r="FB786" s="65"/>
      <c r="FC786" s="65"/>
      <c r="FD786" s="65"/>
      <c r="FE786" s="65"/>
      <c r="FF786" s="65"/>
      <c r="FG786" s="65"/>
      <c r="FH786" s="65"/>
      <c r="FI786" s="65"/>
      <c r="FJ786" s="65"/>
      <c r="FK786" s="65"/>
      <c r="FL786" s="65"/>
      <c r="FM786" s="65"/>
      <c r="FN786" s="65"/>
      <c r="FO786" s="65"/>
      <c r="FP786" s="65"/>
      <c r="FQ786" s="65"/>
      <c r="FR786" s="65"/>
      <c r="FS786" s="65"/>
    </row>
    <row r="787">
      <c r="A787" t="s">
        <v>165</v>
      </c>
      <c r="B787" t="s">
        <v>97</v>
      </c>
      <c r="C787" t="s">
        <v>98</v>
      </c>
      <c r="D787" t="s">
        <v>99</v>
      </c>
      <c r="E787"/>
      <c r="F787" t="str">
        <f>$A787&amp;IF($C787&lt;&gt;"","|"&amp;$C787,"")&amp;IF($D787&lt;&gt;"","|"&amp;$D787,"")&amp;IF($E787&lt;&gt;"","|"&amp;$E787,"")</f>
      </c>
      <c r="G787" s="65" t="n">
        <v>9</v>
      </c>
      <c r="H787" s="65" t="str">
        <f>SUM($CJ787,$CW787)</f>
      </c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 t="n">
        <v>1</v>
      </c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5" t="str">
        <f>ROUND(SUM($CP787,$CV787),0)</f>
      </c>
      <c r="CG787" s="65" t="str">
        <f>ROUND(MAX($CP787,$CV787),0)</f>
      </c>
      <c r="CH787"/>
      <c r="CI787" s="62"/>
      <c r="CJ787" s="65" t="str">
        <f>IF(SUM($CF787)=0,"",IF(SUM($CF787)=SUM($CG787),SUM($CF787),IF(UPPER($CH787)="MAX",$CG787,IF(UPPER($CH787)="CUSTOM",MIN(MAX(ROUND($CF787+$G787*($CI787),0),$CG787),$CF787),$CF787))))</f>
      </c>
      <c r="CK787" s="65" t="str">
        <f>ROUND(SUMIFS($CW787:$FS787,$CW$14:$FS$14,"*DSD*"),0)</f>
      </c>
      <c r="CL787" s="65" t="str">
        <f>MIN_DSD</f>
      </c>
      <c r="CM787" s="65" t="str">
        <f>COUNTIFS($CW$14:$FS$14,"*DSD*",$CW787:$FS787,"&gt;0")</f>
      </c>
      <c r="CN787"/>
      <c r="CO787" s="62"/>
      <c r="CP787" s="65" t="str">
        <f>IF(SUM($CK787)=0,"",IF(OR(SUM($CK787)=SUM($CL787),AND(SUM($CK787)=ROUND(SUM($G787)*(1-SUM($I787)),0),SUM($CQ787)=0)),SUM($CK787),IF(UPPER($CN787)="MAX",$CL787,IF(UPPER($CN787)="CUSTOM",MIN(MAX(ROUND($CK787+$G787*($CO787),0),$CL787),$CK787),$CK787))))</f>
      </c>
      <c r="CQ787" s="65" t="str">
        <f>ROUND(SUMIFS($CW787:$FS787,$CW$14:$FS$14,"*TA*"),0)</f>
      </c>
      <c r="CR787" s="65" t="str">
        <f>MIN_TA</f>
      </c>
      <c r="CS787" s="65" t="str">
        <f>COUNTIFS($CW$14:$FS$14,"*TA*",$CW787:$FS787,"&gt;0")</f>
      </c>
      <c r="CT787"/>
      <c r="CU787" s="62"/>
      <c r="CV787" s="65" t="str">
        <f>IF(SUM($CQ787)=0,"",IF(OR(SUM($CQ787)=SUM($CR787),AND(SUM($CQ787)=ROUND(SUM($G787)*(1-SUM($I787)),0),SUM($CK787)=0)),SUM($CQ787),IF(UPPER($CT787)="MAX",$CR787,IF(UPPER($CT787)="CUSTOM",MIN(MAX(ROUND($CQ787+$G787*($CU787),0),$CR787),$CQ787),$CQ787))))</f>
      </c>
      <c r="CW787" s="65"/>
      <c r="CX787" s="65"/>
      <c r="CY787" s="65"/>
      <c r="CZ787" s="65"/>
      <c r="DA787" s="65"/>
      <c r="DB787" s="65"/>
      <c r="DC787" s="65"/>
      <c r="DD787" s="65"/>
      <c r="DE787" s="65"/>
      <c r="DF787" s="65"/>
      <c r="DG787" s="65"/>
      <c r="DH787" s="65"/>
      <c r="DI787" s="65"/>
      <c r="DJ787" s="65"/>
      <c r="DK787" s="65"/>
      <c r="DL787" s="65"/>
      <c r="DM787" s="65"/>
      <c r="DN787" s="65"/>
      <c r="DO787" s="65"/>
      <c r="DP787" s="65"/>
      <c r="DQ787" s="65"/>
      <c r="DR787" s="65"/>
      <c r="DS787" s="65"/>
      <c r="DT787" s="65"/>
      <c r="DU787" s="65"/>
      <c r="DV787" s="65"/>
      <c r="DW787" s="65"/>
      <c r="DX787" s="65"/>
      <c r="DY787" s="65"/>
      <c r="DZ787" s="65"/>
      <c r="EA787" s="65"/>
      <c r="EB787" s="65"/>
      <c r="EC787" s="65"/>
      <c r="ED787" s="65"/>
      <c r="EE787" s="65"/>
      <c r="EF787" s="65"/>
      <c r="EG787" s="65"/>
      <c r="EH787" s="65"/>
      <c r="EI787" s="65"/>
      <c r="EJ787" s="65"/>
      <c r="EK787" s="65"/>
      <c r="EL787" s="65"/>
      <c r="EM787" s="65"/>
      <c r="EN787" s="65"/>
      <c r="EO787" s="65"/>
      <c r="EP787" s="65"/>
      <c r="EQ787" s="65"/>
      <c r="ER787" s="65"/>
      <c r="ES787" s="65"/>
      <c r="ET787" s="65"/>
      <c r="EU787" s="65"/>
      <c r="EV787" s="65"/>
      <c r="EW787" s="65"/>
      <c r="EX787" s="65"/>
      <c r="EY787" s="65"/>
      <c r="EZ787" s="65"/>
      <c r="FA787" s="65"/>
      <c r="FB787" s="65"/>
      <c r="FC787" s="65"/>
      <c r="FD787" s="65"/>
      <c r="FE787" s="65"/>
      <c r="FF787" s="65"/>
      <c r="FG787" s="65"/>
      <c r="FH787" s="65"/>
      <c r="FI787" s="65"/>
      <c r="FJ787" s="65"/>
      <c r="FK787" s="65"/>
      <c r="FL787" s="65"/>
      <c r="FM787" s="65"/>
      <c r="FN787" s="65"/>
      <c r="FO787" s="65"/>
      <c r="FP787" s="65"/>
      <c r="FQ787" s="65"/>
      <c r="FR787" s="65"/>
      <c r="FS787" s="65"/>
    </row>
    <row r="788">
      <c r="A788" t="s">
        <v>165</v>
      </c>
      <c r="B788" t="s">
        <v>97</v>
      </c>
      <c r="C788" t="s">
        <v>98</v>
      </c>
      <c r="D788" t="s">
        <v>100</v>
      </c>
      <c r="E788"/>
      <c r="F788" t="str">
        <f>$A788&amp;IF($C788&lt;&gt;"","|"&amp;$C788,"")&amp;IF($D788&lt;&gt;"","|"&amp;$D788,"")&amp;IF($E788&lt;&gt;"","|"&amp;$E788,"")</f>
      </c>
      <c r="G788" s="65" t="n">
        <v>9</v>
      </c>
      <c r="H788" s="65" t="str">
        <f>SUM($CJ788,$CW788)</f>
      </c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 t="n">
        <v>1</v>
      </c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5" t="str">
        <f>ROUND(SUM($CP788,$CV788),0)</f>
      </c>
      <c r="CG788" s="65" t="str">
        <f>ROUND(MAX($CP788,$CV788),0)</f>
      </c>
      <c r="CH788"/>
      <c r="CI788" s="62"/>
      <c r="CJ788" s="65" t="str">
        <f>IF(SUM($CF788)=0,"",IF(SUM($CF788)=SUM($CG788),SUM($CF788),IF(UPPER($CH788)="MAX",$CG788,IF(UPPER($CH788)="CUSTOM",MIN(MAX(ROUND($CF788+$G788*($CI788),0),$CG788),$CF788),$CF788))))</f>
      </c>
      <c r="CK788" s="65" t="str">
        <f>ROUND(SUMIFS($CW788:$FS788,$CW$14:$FS$14,"*DSD*"),0)</f>
      </c>
      <c r="CL788" s="65" t="str">
        <f>MIN_DSD</f>
      </c>
      <c r="CM788" s="65" t="str">
        <f>COUNTIFS($CW$14:$FS$14,"*DSD*",$CW788:$FS788,"&gt;0")</f>
      </c>
      <c r="CN788"/>
      <c r="CO788" s="62"/>
      <c r="CP788" s="65" t="str">
        <f>IF(SUM($CK788)=0,"",IF(OR(SUM($CK788)=SUM($CL788),AND(SUM($CK788)=ROUND(SUM($G788)*(1-SUM($I788)),0),SUM($CQ788)=0)),SUM($CK788),IF(UPPER($CN788)="MAX",$CL788,IF(UPPER($CN788)="CUSTOM",MIN(MAX(ROUND($CK788+$G788*($CO788),0),$CL788),$CK788),$CK788))))</f>
      </c>
      <c r="CQ788" s="65" t="str">
        <f>ROUND(SUMIFS($CW788:$FS788,$CW$14:$FS$14,"*TA*"),0)</f>
      </c>
      <c r="CR788" s="65" t="str">
        <f>MIN_TA</f>
      </c>
      <c r="CS788" s="65" t="str">
        <f>COUNTIFS($CW$14:$FS$14,"*TA*",$CW788:$FS788,"&gt;0")</f>
      </c>
      <c r="CT788"/>
      <c r="CU788" s="62"/>
      <c r="CV788" s="65" t="str">
        <f>IF(SUM($CQ788)=0,"",IF(OR(SUM($CQ788)=SUM($CR788),AND(SUM($CQ788)=ROUND(SUM($G788)*(1-SUM($I788)),0),SUM($CK788)=0)),SUM($CQ788),IF(UPPER($CT788)="MAX",$CR788,IF(UPPER($CT788)="CUSTOM",MIN(MAX(ROUND($CQ788+$G788*($CU788),0),$CR788),$CQ788),$CQ788))))</f>
      </c>
      <c r="CW788" s="65"/>
      <c r="CX788" s="65"/>
      <c r="CY788" s="65"/>
      <c r="CZ788" s="65"/>
      <c r="DA788" s="65"/>
      <c r="DB788" s="65"/>
      <c r="DC788" s="65"/>
      <c r="DD788" s="65"/>
      <c r="DE788" s="65"/>
      <c r="DF788" s="65"/>
      <c r="DG788" s="65"/>
      <c r="DH788" s="65"/>
      <c r="DI788" s="65"/>
      <c r="DJ788" s="65"/>
      <c r="DK788" s="65"/>
      <c r="DL788" s="65"/>
      <c r="DM788" s="65"/>
      <c r="DN788" s="65"/>
      <c r="DO788" s="65"/>
      <c r="DP788" s="65"/>
      <c r="DQ788" s="65"/>
      <c r="DR788" s="65"/>
      <c r="DS788" s="65"/>
      <c r="DT788" s="65"/>
      <c r="DU788" s="65"/>
      <c r="DV788" s="65"/>
      <c r="DW788" s="65"/>
      <c r="DX788" s="65"/>
      <c r="DY788" s="65"/>
      <c r="DZ788" s="65"/>
      <c r="EA788" s="65"/>
      <c r="EB788" s="65"/>
      <c r="EC788" s="65"/>
      <c r="ED788" s="65"/>
      <c r="EE788" s="65"/>
      <c r="EF788" s="65"/>
      <c r="EG788" s="65"/>
      <c r="EH788" s="65"/>
      <c r="EI788" s="65"/>
      <c r="EJ788" s="65"/>
      <c r="EK788" s="65"/>
      <c r="EL788" s="65"/>
      <c r="EM788" s="65"/>
      <c r="EN788" s="65"/>
      <c r="EO788" s="65"/>
      <c r="EP788" s="65"/>
      <c r="EQ788" s="65"/>
      <c r="ER788" s="65"/>
      <c r="ES788" s="65"/>
      <c r="ET788" s="65"/>
      <c r="EU788" s="65"/>
      <c r="EV788" s="65"/>
      <c r="EW788" s="65"/>
      <c r="EX788" s="65"/>
      <c r="EY788" s="65"/>
      <c r="EZ788" s="65"/>
      <c r="FA788" s="65"/>
      <c r="FB788" s="65"/>
      <c r="FC788" s="65"/>
      <c r="FD788" s="65"/>
      <c r="FE788" s="65"/>
      <c r="FF788" s="65"/>
      <c r="FG788" s="65"/>
      <c r="FH788" s="65"/>
      <c r="FI788" s="65"/>
      <c r="FJ788" s="65"/>
      <c r="FK788" s="65"/>
      <c r="FL788" s="65"/>
      <c r="FM788" s="65"/>
      <c r="FN788" s="65"/>
      <c r="FO788" s="65"/>
      <c r="FP788" s="65"/>
      <c r="FQ788" s="65"/>
      <c r="FR788" s="65"/>
      <c r="FS788" s="65"/>
    </row>
    <row r="789">
      <c r="A789" t="s">
        <v>165</v>
      </c>
      <c r="B789" t="s">
        <v>102</v>
      </c>
      <c r="C789" t="s">
        <v>103</v>
      </c>
      <c r="D789" t="s">
        <v>99</v>
      </c>
      <c r="E789"/>
      <c r="F789" t="str">
        <f>$A789&amp;IF($C789&lt;&gt;"","|"&amp;$C789,"")&amp;IF($D789&lt;&gt;"","|"&amp;$D789,"")&amp;IF($E789&lt;&gt;"","|"&amp;$E789,"")</f>
      </c>
      <c r="G789" s="65" t="n">
        <v>8</v>
      </c>
      <c r="H789" s="65" t="str">
        <f>SUM($CJ789,$CW789)</f>
      </c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 t="n">
        <v>0.0256410256410256</v>
      </c>
      <c r="AD789" s="62"/>
      <c r="AE789" s="62"/>
      <c r="AF789" s="62" t="n">
        <v>0.974358974358974</v>
      </c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5" t="str">
        <f>ROUND(SUM($CP789,$CV789),0)</f>
      </c>
      <c r="CG789" s="65" t="str">
        <f>ROUND(MAX($CP789,$CV789),0)</f>
      </c>
      <c r="CH789" t="s">
        <v>54</v>
      </c>
      <c r="CI789" s="62"/>
      <c r="CJ789" s="65" t="str">
        <f>IF(SUM($CF789)=0,"",IF(SUM($CF789)=SUM($CG789),SUM($CF789),IF(UPPER($CH789)="MAX",$CG789,IF(UPPER($CH789)="CUSTOM",MIN(MAX(ROUND($CF789+$G789*($CI789),0),$CG789),$CF789),$CF789))))</f>
      </c>
      <c r="CK789" s="65" t="str">
        <f>ROUND(SUMIFS($CW789:$FS789,$CW$14:$FS$14,"*DSD*"),0)</f>
      </c>
      <c r="CL789" s="65" t="str">
        <f>MIN_DSD</f>
      </c>
      <c r="CM789" s="65" t="str">
        <f>COUNTIFS($CW$14:$FS$14,"*DSD*",$CW789:$FS789,"&gt;0")</f>
      </c>
      <c r="CN789"/>
      <c r="CO789" s="62"/>
      <c r="CP789" s="65" t="str">
        <f>IF(SUM($CK789)=0,"",IF(OR(SUM($CK789)=SUM($CL789),AND(SUM($CK789)=ROUND(SUM($G789)*(1-SUM($I789)),0),SUM($CQ789)=0)),SUM($CK789),IF(UPPER($CN789)="MAX",$CL789,IF(UPPER($CN789)="CUSTOM",MIN(MAX(ROUND($CK789+$G789*($CO789),0),$CL789),$CK789),$CK789))))</f>
      </c>
      <c r="CQ789" s="65" t="str">
        <f>ROUND(SUMIFS($CW789:$FS789,$CW$14:$FS$14,"*TA*"),0)</f>
      </c>
      <c r="CR789" s="65" t="str">
        <f>MIN_TA</f>
      </c>
      <c r="CS789" s="65" t="str">
        <f>COUNTIFS($CW$14:$FS$14,"*TA*",$CW789:$FS789,"&gt;0")</f>
      </c>
      <c r="CT789"/>
      <c r="CU789" s="62"/>
      <c r="CV789" s="65" t="str">
        <f>IF(SUM($CQ789)=0,"",IF(OR(SUM($CQ789)=SUM($CR789),AND(SUM($CQ789)=ROUND(SUM($G789)*(1-SUM($I789)),0),SUM($CK789)=0)),SUM($CQ789),IF(UPPER($CT789)="MAX",$CR789,IF(UPPER($CT789)="CUSTOM",MIN(MAX(ROUND($CQ789+$G789*($CU789),0),$CR789),$CQ789),$CQ789))))</f>
      </c>
      <c r="CW789" s="65"/>
      <c r="CX789" s="65"/>
      <c r="CY789" s="65"/>
      <c r="CZ789" s="65"/>
      <c r="DA789" s="65"/>
      <c r="DB789" s="65"/>
      <c r="DC789" s="65"/>
      <c r="DD789" s="65"/>
      <c r="DE789" s="65"/>
      <c r="DF789" s="65"/>
      <c r="DG789" s="65"/>
      <c r="DH789" s="65"/>
      <c r="DI789" s="65"/>
      <c r="DJ789" s="65"/>
      <c r="DK789" s="65"/>
      <c r="DL789" s="65"/>
      <c r="DM789" s="65"/>
      <c r="DN789" s="65"/>
      <c r="DO789" s="65"/>
      <c r="DP789" s="65"/>
      <c r="DQ789" s="65"/>
      <c r="DR789" s="65"/>
      <c r="DS789" s="65"/>
      <c r="DT789" s="65"/>
      <c r="DU789" s="65"/>
      <c r="DV789" s="65"/>
      <c r="DW789" s="65"/>
      <c r="DX789" s="65"/>
      <c r="DY789" s="65"/>
      <c r="DZ789" s="65"/>
      <c r="EA789" s="65"/>
      <c r="EB789" s="65"/>
      <c r="EC789" s="65"/>
      <c r="ED789" s="65"/>
      <c r="EE789" s="65"/>
      <c r="EF789" s="65"/>
      <c r="EG789" s="65"/>
      <c r="EH789" s="65"/>
      <c r="EI789" s="65"/>
      <c r="EJ789" s="65"/>
      <c r="EK789" s="65"/>
      <c r="EL789" s="65"/>
      <c r="EM789" s="65"/>
      <c r="EN789" s="65"/>
      <c r="EO789" s="65"/>
      <c r="EP789" s="65"/>
      <c r="EQ789" s="65"/>
      <c r="ER789" s="65"/>
      <c r="ES789" s="65"/>
      <c r="ET789" s="65"/>
      <c r="EU789" s="65"/>
      <c r="EV789" s="65"/>
      <c r="EW789" s="65"/>
      <c r="EX789" s="65"/>
      <c r="EY789" s="65"/>
      <c r="EZ789" s="65"/>
      <c r="FA789" s="65"/>
      <c r="FB789" s="65"/>
      <c r="FC789" s="65"/>
      <c r="FD789" s="65"/>
      <c r="FE789" s="65"/>
      <c r="FF789" s="65"/>
      <c r="FG789" s="65"/>
      <c r="FH789" s="65"/>
      <c r="FI789" s="65"/>
      <c r="FJ789" s="65"/>
      <c r="FK789" s="65"/>
      <c r="FL789" s="65"/>
      <c r="FM789" s="65"/>
      <c r="FN789" s="65"/>
      <c r="FO789" s="65"/>
      <c r="FP789" s="65"/>
      <c r="FQ789" s="65"/>
      <c r="FR789" s="65"/>
      <c r="FS789" s="65"/>
    </row>
    <row r="790">
      <c r="A790" t="s">
        <v>165</v>
      </c>
      <c r="B790" t="s">
        <v>109</v>
      </c>
      <c r="C790" t="s">
        <v>103</v>
      </c>
      <c r="D790" t="s">
        <v>99</v>
      </c>
      <c r="E790"/>
      <c r="F790" t="str">
        <f>$A790&amp;IF($C790&lt;&gt;"","|"&amp;$C790,"")&amp;IF($D790&lt;&gt;"","|"&amp;$D790,"")&amp;IF($E790&lt;&gt;"","|"&amp;$E790,"")</f>
      </c>
      <c r="G790" s="65" t="n">
        <v>8</v>
      </c>
      <c r="H790" s="65" t="str">
        <f>SUM($CJ790,$CW790)</f>
      </c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 t="n">
        <v>0.024390243902439</v>
      </c>
      <c r="AD790" s="62"/>
      <c r="AE790" s="62"/>
      <c r="AF790" s="62" t="n">
        <v>0.975609756097561</v>
      </c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5" t="str">
        <f>ROUND(SUM($CP790,$CV790),0)</f>
      </c>
      <c r="CG790" s="65" t="str">
        <f>ROUND(MAX($CP790,$CV790),0)</f>
      </c>
      <c r="CH790" t="s">
        <v>54</v>
      </c>
      <c r="CI790" s="62"/>
      <c r="CJ790" s="65" t="str">
        <f>IF(SUM($CF790)=0,"",IF(SUM($CF790)=SUM($CG790),SUM($CF790),IF(UPPER($CH790)="MAX",$CG790,IF(UPPER($CH790)="CUSTOM",MIN(MAX(ROUND($CF790+$G790*($CI790),0),$CG790),$CF790),$CF790))))</f>
      </c>
      <c r="CK790" s="65" t="str">
        <f>ROUND(SUMIFS($CW790:$FS790,$CW$14:$FS$14,"*DSD*"),0)</f>
      </c>
      <c r="CL790" s="65" t="str">
        <f>MIN_DSD</f>
      </c>
      <c r="CM790" s="65" t="str">
        <f>COUNTIFS($CW$14:$FS$14,"*DSD*",$CW790:$FS790,"&gt;0")</f>
      </c>
      <c r="CN790"/>
      <c r="CO790" s="62"/>
      <c r="CP790" s="65" t="str">
        <f>IF(SUM($CK790)=0,"",IF(OR(SUM($CK790)=SUM($CL790),AND(SUM($CK790)=ROUND(SUM($G790)*(1-SUM($I790)),0),SUM($CQ790)=0)),SUM($CK790),IF(UPPER($CN790)="MAX",$CL790,IF(UPPER($CN790)="CUSTOM",MIN(MAX(ROUND($CK790+$G790*($CO790),0),$CL790),$CK790),$CK790))))</f>
      </c>
      <c r="CQ790" s="65" t="str">
        <f>ROUND(SUMIFS($CW790:$FS790,$CW$14:$FS$14,"*TA*"),0)</f>
      </c>
      <c r="CR790" s="65" t="str">
        <f>MIN_TA</f>
      </c>
      <c r="CS790" s="65" t="str">
        <f>COUNTIFS($CW$14:$FS$14,"*TA*",$CW790:$FS790,"&gt;0")</f>
      </c>
      <c r="CT790"/>
      <c r="CU790" s="62"/>
      <c r="CV790" s="65" t="str">
        <f>IF(SUM($CQ790)=0,"",IF(OR(SUM($CQ790)=SUM($CR790),AND(SUM($CQ790)=ROUND(SUM($G790)*(1-SUM($I790)),0),SUM($CK790)=0)),SUM($CQ790),IF(UPPER($CT790)="MAX",$CR790,IF(UPPER($CT790)="CUSTOM",MIN(MAX(ROUND($CQ790+$G790*($CU790),0),$CR790),$CQ790),$CQ790))))</f>
      </c>
      <c r="CW790" s="65"/>
      <c r="CX790" s="65"/>
      <c r="CY790" s="65"/>
      <c r="CZ790" s="65"/>
      <c r="DA790" s="65"/>
      <c r="DB790" s="65"/>
      <c r="DC790" s="65"/>
      <c r="DD790" s="65"/>
      <c r="DE790" s="65"/>
      <c r="DF790" s="65"/>
      <c r="DG790" s="65"/>
      <c r="DH790" s="65"/>
      <c r="DI790" s="65"/>
      <c r="DJ790" s="65"/>
      <c r="DK790" s="65"/>
      <c r="DL790" s="65"/>
      <c r="DM790" s="65"/>
      <c r="DN790" s="65"/>
      <c r="DO790" s="65"/>
      <c r="DP790" s="65"/>
      <c r="DQ790" s="65"/>
      <c r="DR790" s="65"/>
      <c r="DS790" s="65"/>
      <c r="DT790" s="65"/>
      <c r="DU790" s="65"/>
      <c r="DV790" s="65"/>
      <c r="DW790" s="65"/>
      <c r="DX790" s="65"/>
      <c r="DY790" s="65"/>
      <c r="DZ790" s="65"/>
      <c r="EA790" s="65"/>
      <c r="EB790" s="65"/>
      <c r="EC790" s="65"/>
      <c r="ED790" s="65"/>
      <c r="EE790" s="65"/>
      <c r="EF790" s="65"/>
      <c r="EG790" s="65"/>
      <c r="EH790" s="65"/>
      <c r="EI790" s="65"/>
      <c r="EJ790" s="65"/>
      <c r="EK790" s="65"/>
      <c r="EL790" s="65"/>
      <c r="EM790" s="65"/>
      <c r="EN790" s="65"/>
      <c r="EO790" s="65"/>
      <c r="EP790" s="65"/>
      <c r="EQ790" s="65"/>
      <c r="ER790" s="65"/>
      <c r="ES790" s="65"/>
      <c r="ET790" s="65"/>
      <c r="EU790" s="65"/>
      <c r="EV790" s="65"/>
      <c r="EW790" s="65"/>
      <c r="EX790" s="65"/>
      <c r="EY790" s="65"/>
      <c r="EZ790" s="65"/>
      <c r="FA790" s="65"/>
      <c r="FB790" s="65"/>
      <c r="FC790" s="65"/>
      <c r="FD790" s="65"/>
      <c r="FE790" s="65"/>
      <c r="FF790" s="65"/>
      <c r="FG790" s="65"/>
      <c r="FH790" s="65"/>
      <c r="FI790" s="65"/>
      <c r="FJ790" s="65"/>
      <c r="FK790" s="65"/>
      <c r="FL790" s="65"/>
      <c r="FM790" s="65"/>
      <c r="FN790" s="65"/>
      <c r="FO790" s="65"/>
      <c r="FP790" s="65"/>
      <c r="FQ790" s="65"/>
      <c r="FR790" s="65"/>
      <c r="FS790" s="65"/>
    </row>
    <row r="791">
      <c r="A791" t="s">
        <v>165</v>
      </c>
      <c r="B791" t="s">
        <v>111</v>
      </c>
      <c r="C791" t="s">
        <v>103</v>
      </c>
      <c r="D791" t="s">
        <v>99</v>
      </c>
      <c r="E791"/>
      <c r="F791" t="str">
        <f>$A791&amp;IF($C791&lt;&gt;"","|"&amp;$C791,"")&amp;IF($D791&lt;&gt;"","|"&amp;$D791,"")&amp;IF($E791&lt;&gt;"","|"&amp;$E791,"")</f>
      </c>
      <c r="G791" s="65" t="n">
        <v>8</v>
      </c>
      <c r="H791" s="65" t="str">
        <f>SUM($CJ791,$CW791)</f>
      </c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 t="n">
        <v>0.0256410256410256</v>
      </c>
      <c r="AD791" s="62"/>
      <c r="AE791" s="62"/>
      <c r="AF791" s="62" t="n">
        <v>0.974358974358974</v>
      </c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5" t="str">
        <f>ROUND(SUM($CP791,$CV791),0)</f>
      </c>
      <c r="CG791" s="65" t="str">
        <f>ROUND(MAX($CP791,$CV791),0)</f>
      </c>
      <c r="CH791" t="s">
        <v>54</v>
      </c>
      <c r="CI791" s="62"/>
      <c r="CJ791" s="65" t="str">
        <f>IF(SUM($CF791)=0,"",IF(SUM($CF791)=SUM($CG791),SUM($CF791),IF(UPPER($CH791)="MAX",$CG791,IF(UPPER($CH791)="CUSTOM",MIN(MAX(ROUND($CF791+$G791*($CI791),0),$CG791),$CF791),$CF791))))</f>
      </c>
      <c r="CK791" s="65" t="str">
        <f>ROUND(SUMIFS($CW791:$FS791,$CW$14:$FS$14,"*DSD*"),0)</f>
      </c>
      <c r="CL791" s="65" t="str">
        <f>MIN_DSD</f>
      </c>
      <c r="CM791" s="65" t="str">
        <f>COUNTIFS($CW$14:$FS$14,"*DSD*",$CW791:$FS791,"&gt;0")</f>
      </c>
      <c r="CN791"/>
      <c r="CO791" s="62"/>
      <c r="CP791" s="65" t="str">
        <f>IF(SUM($CK791)=0,"",IF(OR(SUM($CK791)=SUM($CL791),AND(SUM($CK791)=ROUND(SUM($G791)*(1-SUM($I791)),0),SUM($CQ791)=0)),SUM($CK791),IF(UPPER($CN791)="MAX",$CL791,IF(UPPER($CN791)="CUSTOM",MIN(MAX(ROUND($CK791+$G791*($CO791),0),$CL791),$CK791),$CK791))))</f>
      </c>
      <c r="CQ791" s="65" t="str">
        <f>ROUND(SUMIFS($CW791:$FS791,$CW$14:$FS$14,"*TA*"),0)</f>
      </c>
      <c r="CR791" s="65" t="str">
        <f>MIN_TA</f>
      </c>
      <c r="CS791" s="65" t="str">
        <f>COUNTIFS($CW$14:$FS$14,"*TA*",$CW791:$FS791,"&gt;0")</f>
      </c>
      <c r="CT791"/>
      <c r="CU791" s="62"/>
      <c r="CV791" s="65" t="str">
        <f>IF(SUM($CQ791)=0,"",IF(OR(SUM($CQ791)=SUM($CR791),AND(SUM($CQ791)=ROUND(SUM($G791)*(1-SUM($I791)),0),SUM($CK791)=0)),SUM($CQ791),IF(UPPER($CT791)="MAX",$CR791,IF(UPPER($CT791)="CUSTOM",MIN(MAX(ROUND($CQ791+$G791*($CU791),0),$CR791),$CQ791),$CQ791))))</f>
      </c>
      <c r="CW791" s="65"/>
      <c r="CX791" s="65"/>
      <c r="CY791" s="65"/>
      <c r="CZ791" s="65"/>
      <c r="DA791" s="65"/>
      <c r="DB791" s="65"/>
      <c r="DC791" s="65"/>
      <c r="DD791" s="65"/>
      <c r="DE791" s="65"/>
      <c r="DF791" s="65"/>
      <c r="DG791" s="65"/>
      <c r="DH791" s="65"/>
      <c r="DI791" s="65"/>
      <c r="DJ791" s="65"/>
      <c r="DK791" s="65"/>
      <c r="DL791" s="65"/>
      <c r="DM791" s="65"/>
      <c r="DN791" s="65"/>
      <c r="DO791" s="65"/>
      <c r="DP791" s="65"/>
      <c r="DQ791" s="65"/>
      <c r="DR791" s="65"/>
      <c r="DS791" s="65"/>
      <c r="DT791" s="65"/>
      <c r="DU791" s="65"/>
      <c r="DV791" s="65"/>
      <c r="DW791" s="65"/>
      <c r="DX791" s="65"/>
      <c r="DY791" s="65"/>
      <c r="DZ791" s="65"/>
      <c r="EA791" s="65"/>
      <c r="EB791" s="65"/>
      <c r="EC791" s="65"/>
      <c r="ED791" s="65"/>
      <c r="EE791" s="65"/>
      <c r="EF791" s="65"/>
      <c r="EG791" s="65"/>
      <c r="EH791" s="65"/>
      <c r="EI791" s="65"/>
      <c r="EJ791" s="65"/>
      <c r="EK791" s="65"/>
      <c r="EL791" s="65"/>
      <c r="EM791" s="65"/>
      <c r="EN791" s="65"/>
      <c r="EO791" s="65"/>
      <c r="EP791" s="65"/>
      <c r="EQ791" s="65"/>
      <c r="ER791" s="65"/>
      <c r="ES791" s="65"/>
      <c r="ET791" s="65"/>
      <c r="EU791" s="65"/>
      <c r="EV791" s="65"/>
      <c r="EW791" s="65"/>
      <c r="EX791" s="65"/>
      <c r="EY791" s="65"/>
      <c r="EZ791" s="65"/>
      <c r="FA791" s="65"/>
      <c r="FB791" s="65"/>
      <c r="FC791" s="65"/>
      <c r="FD791" s="65"/>
      <c r="FE791" s="65"/>
      <c r="FF791" s="65"/>
      <c r="FG791" s="65"/>
      <c r="FH791" s="65"/>
      <c r="FI791" s="65"/>
      <c r="FJ791" s="65"/>
      <c r="FK791" s="65"/>
      <c r="FL791" s="65"/>
      <c r="FM791" s="65"/>
      <c r="FN791" s="65"/>
      <c r="FO791" s="65"/>
      <c r="FP791" s="65"/>
      <c r="FQ791" s="65"/>
      <c r="FR791" s="65"/>
      <c r="FS791" s="65"/>
    </row>
    <row r="792">
      <c r="A792" t="s">
        <v>165</v>
      </c>
      <c r="B792" t="s">
        <v>113</v>
      </c>
      <c r="C792" t="s">
        <v>114</v>
      </c>
      <c r="D792" t="s">
        <v>99</v>
      </c>
      <c r="E792"/>
      <c r="F792" t="str">
        <f>$A792&amp;IF($C792&lt;&gt;"","|"&amp;$C792,"")&amp;IF($D792&lt;&gt;"","|"&amp;$D792,"")&amp;IF($E792&lt;&gt;"","|"&amp;$E792,"")</f>
      </c>
      <c r="G792" s="65" t="n">
        <v>1</v>
      </c>
      <c r="H792" s="65" t="str">
        <f>SUM($CJ792,$CW792)</f>
      </c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5" t="str">
        <f>ROUND(SUM($CP792,$CV792),0)</f>
      </c>
      <c r="CG792" s="65" t="str">
        <f>ROUND(MAX($CP792,$CV792),0)</f>
      </c>
      <c r="CH792"/>
      <c r="CI792" s="62"/>
      <c r="CJ792" s="65" t="str">
        <f>IF(SUM($CF792)=0,"",IF(SUM($CF792)=SUM($CG792),SUM($CF792),IF(UPPER($CH792)="MAX",$CG792,IF(UPPER($CH792)="CUSTOM",MIN(MAX(ROUND($CF792+$G792*($CI792),0),$CG792),$CF792),$CF792))))</f>
      </c>
      <c r="CK792" s="65" t="str">
        <f>ROUND(SUMIFS($CW792:$FS792,$CW$14:$FS$14,"*DSD*"),0)</f>
      </c>
      <c r="CL792" s="65" t="str">
        <f>MIN_DSD</f>
      </c>
      <c r="CM792" s="65" t="str">
        <f>COUNTIFS($CW$14:$FS$14,"*DSD*",$CW792:$FS792,"&gt;0")</f>
      </c>
      <c r="CN792"/>
      <c r="CO792" s="62"/>
      <c r="CP792" s="65" t="str">
        <f>IF(SUM($CK792)=0,"",IF(OR(SUM($CK792)=SUM($CL792),AND(SUM($CK792)=ROUND(SUM($G792)*(1-SUM($I792)),0),SUM($CQ792)=0)),SUM($CK792),IF(UPPER($CN792)="MAX",$CL792,IF(UPPER($CN792)="CUSTOM",MIN(MAX(ROUND($CK792+$G792*($CO792),0),$CL792),$CK792),$CK792))))</f>
      </c>
      <c r="CQ792" s="65" t="str">
        <f>ROUND(SUMIFS($CW792:$FS792,$CW$14:$FS$14,"*TA*"),0)</f>
      </c>
      <c r="CR792" s="65" t="str">
        <f>MIN_TA</f>
      </c>
      <c r="CS792" s="65" t="str">
        <f>COUNTIFS($CW$14:$FS$14,"*TA*",$CW792:$FS792,"&gt;0")</f>
      </c>
      <c r="CT792"/>
      <c r="CU792" s="62"/>
      <c r="CV792" s="65" t="str">
        <f>IF(SUM($CQ792)=0,"",IF(OR(SUM($CQ792)=SUM($CR792),AND(SUM($CQ792)=ROUND(SUM($G792)*(1-SUM($I792)),0),SUM($CK792)=0)),SUM($CQ792),IF(UPPER($CT792)="MAX",$CR792,IF(UPPER($CT792)="CUSTOM",MIN(MAX(ROUND($CQ792+$G792*($CU792),0),$CR792),$CQ792),$CQ792))))</f>
      </c>
      <c r="CW792" s="65"/>
      <c r="CX792" s="65"/>
      <c r="CY792" s="65"/>
      <c r="CZ792" s="65"/>
      <c r="DA792" s="65"/>
      <c r="DB792" s="65"/>
      <c r="DC792" s="65"/>
      <c r="DD792" s="65"/>
      <c r="DE792" s="65"/>
      <c r="DF792" s="65"/>
      <c r="DG792" s="65"/>
      <c r="DH792" s="65"/>
      <c r="DI792" s="65"/>
      <c r="DJ792" s="65"/>
      <c r="DK792" s="65"/>
      <c r="DL792" s="65"/>
      <c r="DM792" s="65"/>
      <c r="DN792" s="65"/>
      <c r="DO792" s="65"/>
      <c r="DP792" s="65"/>
      <c r="DQ792" s="65"/>
      <c r="DR792" s="65"/>
      <c r="DS792" s="65"/>
      <c r="DT792" s="65"/>
      <c r="DU792" s="65"/>
      <c r="DV792" s="65"/>
      <c r="DW792" s="65"/>
      <c r="DX792" s="65"/>
      <c r="DY792" s="65"/>
      <c r="DZ792" s="65"/>
      <c r="EA792" s="65"/>
      <c r="EB792" s="65"/>
      <c r="EC792" s="65"/>
      <c r="ED792" s="65"/>
      <c r="EE792" s="65"/>
      <c r="EF792" s="65"/>
      <c r="EG792" s="65"/>
      <c r="EH792" s="65"/>
      <c r="EI792" s="65"/>
      <c r="EJ792" s="65"/>
      <c r="EK792" s="65"/>
      <c r="EL792" s="65"/>
      <c r="EM792" s="65"/>
      <c r="EN792" s="65"/>
      <c r="EO792" s="65"/>
      <c r="EP792" s="65"/>
      <c r="EQ792" s="65"/>
      <c r="ER792" s="65"/>
      <c r="ES792" s="65"/>
      <c r="ET792" s="65"/>
      <c r="EU792" s="65"/>
      <c r="EV792" s="65"/>
      <c r="EW792" s="65"/>
      <c r="EX792" s="65"/>
      <c r="EY792" s="65"/>
      <c r="EZ792" s="65"/>
      <c r="FA792" s="65"/>
      <c r="FB792" s="65"/>
      <c r="FC792" s="65"/>
      <c r="FD792" s="65"/>
      <c r="FE792" s="65"/>
      <c r="FF792" s="65"/>
      <c r="FG792" s="65"/>
      <c r="FH792" s="65"/>
      <c r="FI792" s="65"/>
      <c r="FJ792" s="65"/>
      <c r="FK792" s="65"/>
      <c r="FL792" s="65"/>
      <c r="FM792" s="65"/>
      <c r="FN792" s="65"/>
      <c r="FO792" s="65"/>
      <c r="FP792" s="65"/>
      <c r="FQ792" s="65"/>
      <c r="FR792" s="65"/>
      <c r="FS792" s="65"/>
    </row>
    <row r="793">
      <c r="A793" t="s">
        <v>165</v>
      </c>
      <c r="B793" t="s">
        <v>113</v>
      </c>
      <c r="C793" t="s">
        <v>114</v>
      </c>
      <c r="D793" t="s">
        <v>100</v>
      </c>
      <c r="E793"/>
      <c r="F793" t="str">
        <f>$A793&amp;IF($C793&lt;&gt;"","|"&amp;$C793,"")&amp;IF($D793&lt;&gt;"","|"&amp;$D793,"")&amp;IF($E793&lt;&gt;"","|"&amp;$E793,"")</f>
      </c>
      <c r="G793" s="65" t="n">
        <v>1</v>
      </c>
      <c r="H793" s="65" t="str">
        <f>SUM($CJ793,$CW793)</f>
      </c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5" t="str">
        <f>ROUND(SUM($CP793,$CV793),0)</f>
      </c>
      <c r="CG793" s="65" t="str">
        <f>ROUND(MAX($CP793,$CV793),0)</f>
      </c>
      <c r="CH793"/>
      <c r="CI793" s="62"/>
      <c r="CJ793" s="65" t="str">
        <f>IF(SUM($CF793)=0,"",IF(SUM($CF793)=SUM($CG793),SUM($CF793),IF(UPPER($CH793)="MAX",$CG793,IF(UPPER($CH793)="CUSTOM",MIN(MAX(ROUND($CF793+$G793*($CI793),0),$CG793),$CF793),$CF793))))</f>
      </c>
      <c r="CK793" s="65" t="str">
        <f>ROUND(SUMIFS($CW793:$FS793,$CW$14:$FS$14,"*DSD*"),0)</f>
      </c>
      <c r="CL793" s="65" t="str">
        <f>MIN_DSD</f>
      </c>
      <c r="CM793" s="65" t="str">
        <f>COUNTIFS($CW$14:$FS$14,"*DSD*",$CW793:$FS793,"&gt;0")</f>
      </c>
      <c r="CN793"/>
      <c r="CO793" s="62"/>
      <c r="CP793" s="65" t="str">
        <f>IF(SUM($CK793)=0,"",IF(OR(SUM($CK793)=SUM($CL793),AND(SUM($CK793)=ROUND(SUM($G793)*(1-SUM($I793)),0),SUM($CQ793)=0)),SUM($CK793),IF(UPPER($CN793)="MAX",$CL793,IF(UPPER($CN793)="CUSTOM",MIN(MAX(ROUND($CK793+$G793*($CO793),0),$CL793),$CK793),$CK793))))</f>
      </c>
      <c r="CQ793" s="65" t="str">
        <f>ROUND(SUMIFS($CW793:$FS793,$CW$14:$FS$14,"*TA*"),0)</f>
      </c>
      <c r="CR793" s="65" t="str">
        <f>MIN_TA</f>
      </c>
      <c r="CS793" s="65" t="str">
        <f>COUNTIFS($CW$14:$FS$14,"*TA*",$CW793:$FS793,"&gt;0")</f>
      </c>
      <c r="CT793"/>
      <c r="CU793" s="62"/>
      <c r="CV793" s="65" t="str">
        <f>IF(SUM($CQ793)=0,"",IF(OR(SUM($CQ793)=SUM($CR793),AND(SUM($CQ793)=ROUND(SUM($G793)*(1-SUM($I793)),0),SUM($CK793)=0)),SUM($CQ793),IF(UPPER($CT793)="MAX",$CR793,IF(UPPER($CT793)="CUSTOM",MIN(MAX(ROUND($CQ793+$G793*($CU793),0),$CR793),$CQ793),$CQ793))))</f>
      </c>
      <c r="CW793" s="65"/>
      <c r="CX793" s="65"/>
      <c r="CY793" s="65"/>
      <c r="CZ793" s="65"/>
      <c r="DA793" s="65"/>
      <c r="DB793" s="65"/>
      <c r="DC793" s="65"/>
      <c r="DD793" s="65"/>
      <c r="DE793" s="65"/>
      <c r="DF793" s="65"/>
      <c r="DG793" s="65"/>
      <c r="DH793" s="65"/>
      <c r="DI793" s="65"/>
      <c r="DJ793" s="65"/>
      <c r="DK793" s="65"/>
      <c r="DL793" s="65"/>
      <c r="DM793" s="65"/>
      <c r="DN793" s="65"/>
      <c r="DO793" s="65"/>
      <c r="DP793" s="65"/>
      <c r="DQ793" s="65"/>
      <c r="DR793" s="65"/>
      <c r="DS793" s="65"/>
      <c r="DT793" s="65"/>
      <c r="DU793" s="65"/>
      <c r="DV793" s="65"/>
      <c r="DW793" s="65"/>
      <c r="DX793" s="65"/>
      <c r="DY793" s="65"/>
      <c r="DZ793" s="65"/>
      <c r="EA793" s="65"/>
      <c r="EB793" s="65"/>
      <c r="EC793" s="65"/>
      <c r="ED793" s="65"/>
      <c r="EE793" s="65"/>
      <c r="EF793" s="65"/>
      <c r="EG793" s="65"/>
      <c r="EH793" s="65"/>
      <c r="EI793" s="65"/>
      <c r="EJ793" s="65"/>
      <c r="EK793" s="65"/>
      <c r="EL793" s="65"/>
      <c r="EM793" s="65"/>
      <c r="EN793" s="65"/>
      <c r="EO793" s="65"/>
      <c r="EP793" s="65"/>
      <c r="EQ793" s="65"/>
      <c r="ER793" s="65"/>
      <c r="ES793" s="65"/>
      <c r="ET793" s="65"/>
      <c r="EU793" s="65"/>
      <c r="EV793" s="65"/>
      <c r="EW793" s="65"/>
      <c r="EX793" s="65"/>
      <c r="EY793" s="65"/>
      <c r="EZ793" s="65"/>
      <c r="FA793" s="65"/>
      <c r="FB793" s="65"/>
      <c r="FC793" s="65"/>
      <c r="FD793" s="65"/>
      <c r="FE793" s="65"/>
      <c r="FF793" s="65"/>
      <c r="FG793" s="65"/>
      <c r="FH793" s="65"/>
      <c r="FI793" s="65"/>
      <c r="FJ793" s="65"/>
      <c r="FK793" s="65"/>
      <c r="FL793" s="65"/>
      <c r="FM793" s="65"/>
      <c r="FN793" s="65"/>
      <c r="FO793" s="65"/>
      <c r="FP793" s="65"/>
      <c r="FQ793" s="65"/>
      <c r="FR793" s="65"/>
      <c r="FS793" s="65"/>
    </row>
    <row r="794">
      <c r="A794" t="s">
        <v>165</v>
      </c>
      <c r="B794" t="s">
        <v>116</v>
      </c>
      <c r="C794" t="s">
        <v>114</v>
      </c>
      <c r="D794" t="s">
        <v>99</v>
      </c>
      <c r="E794"/>
      <c r="F794" t="str">
        <f>$A794&amp;IF($C794&lt;&gt;"","|"&amp;$C794,"")&amp;IF($D794&lt;&gt;"","|"&amp;$D794,"")&amp;IF($E794&lt;&gt;"","|"&amp;$E794,"")</f>
      </c>
      <c r="G794" s="65" t="n">
        <v>1</v>
      </c>
      <c r="H794" s="65" t="str">
        <f>SUM($CJ794,$CW794)</f>
      </c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5" t="str">
        <f>ROUND(SUM($CP794,$CV794),0)</f>
      </c>
      <c r="CG794" s="65" t="str">
        <f>ROUND(MAX($CP794,$CV794),0)</f>
      </c>
      <c r="CH794"/>
      <c r="CI794" s="62"/>
      <c r="CJ794" s="65" t="str">
        <f>IF(SUM($CF794)=0,"",IF(SUM($CF794)=SUM($CG794),SUM($CF794),IF(UPPER($CH794)="MAX",$CG794,IF(UPPER($CH794)="CUSTOM",MIN(MAX(ROUND($CF794+$G794*($CI794),0),$CG794),$CF794),$CF794))))</f>
      </c>
      <c r="CK794" s="65" t="str">
        <f>ROUND(SUMIFS($CW794:$FS794,$CW$14:$FS$14,"*DSD*"),0)</f>
      </c>
      <c r="CL794" s="65" t="str">
        <f>MIN_DSD</f>
      </c>
      <c r="CM794" s="65" t="str">
        <f>COUNTIFS($CW$14:$FS$14,"*DSD*",$CW794:$FS794,"&gt;0")</f>
      </c>
      <c r="CN794"/>
      <c r="CO794" s="62"/>
      <c r="CP794" s="65" t="str">
        <f>IF(SUM($CK794)=0,"",IF(OR(SUM($CK794)=SUM($CL794),AND(SUM($CK794)=ROUND(SUM($G794)*(1-SUM($I794)),0),SUM($CQ794)=0)),SUM($CK794),IF(UPPER($CN794)="MAX",$CL794,IF(UPPER($CN794)="CUSTOM",MIN(MAX(ROUND($CK794+$G794*($CO794),0),$CL794),$CK794),$CK794))))</f>
      </c>
      <c r="CQ794" s="65" t="str">
        <f>ROUND(SUMIFS($CW794:$FS794,$CW$14:$FS$14,"*TA*"),0)</f>
      </c>
      <c r="CR794" s="65" t="str">
        <f>MIN_TA</f>
      </c>
      <c r="CS794" s="65" t="str">
        <f>COUNTIFS($CW$14:$FS$14,"*TA*",$CW794:$FS794,"&gt;0")</f>
      </c>
      <c r="CT794"/>
      <c r="CU794" s="62"/>
      <c r="CV794" s="65" t="str">
        <f>IF(SUM($CQ794)=0,"",IF(OR(SUM($CQ794)=SUM($CR794),AND(SUM($CQ794)=ROUND(SUM($G794)*(1-SUM($I794)),0),SUM($CK794)=0)),SUM($CQ794),IF(UPPER($CT794)="MAX",$CR794,IF(UPPER($CT794)="CUSTOM",MIN(MAX(ROUND($CQ794+$G794*($CU794),0),$CR794),$CQ794),$CQ794))))</f>
      </c>
      <c r="CW794" s="65"/>
      <c r="CX794" s="65"/>
      <c r="CY794" s="65"/>
      <c r="CZ794" s="65"/>
      <c r="DA794" s="65"/>
      <c r="DB794" s="65"/>
      <c r="DC794" s="65"/>
      <c r="DD794" s="65"/>
      <c r="DE794" s="65"/>
      <c r="DF794" s="65"/>
      <c r="DG794" s="65"/>
      <c r="DH794" s="65"/>
      <c r="DI794" s="65"/>
      <c r="DJ794" s="65"/>
      <c r="DK794" s="65"/>
      <c r="DL794" s="65"/>
      <c r="DM794" s="65"/>
      <c r="DN794" s="65"/>
      <c r="DO794" s="65"/>
      <c r="DP794" s="65"/>
      <c r="DQ794" s="65"/>
      <c r="DR794" s="65"/>
      <c r="DS794" s="65"/>
      <c r="DT794" s="65"/>
      <c r="DU794" s="65"/>
      <c r="DV794" s="65"/>
      <c r="DW794" s="65"/>
      <c r="DX794" s="65"/>
      <c r="DY794" s="65"/>
      <c r="DZ794" s="65"/>
      <c r="EA794" s="65"/>
      <c r="EB794" s="65"/>
      <c r="EC794" s="65"/>
      <c r="ED794" s="65"/>
      <c r="EE794" s="65"/>
      <c r="EF794" s="65"/>
      <c r="EG794" s="65"/>
      <c r="EH794" s="65"/>
      <c r="EI794" s="65"/>
      <c r="EJ794" s="65"/>
      <c r="EK794" s="65"/>
      <c r="EL794" s="65"/>
      <c r="EM794" s="65"/>
      <c r="EN794" s="65"/>
      <c r="EO794" s="65"/>
      <c r="EP794" s="65"/>
      <c r="EQ794" s="65"/>
      <c r="ER794" s="65"/>
      <c r="ES794" s="65"/>
      <c r="ET794" s="65"/>
      <c r="EU794" s="65"/>
      <c r="EV794" s="65"/>
      <c r="EW794" s="65"/>
      <c r="EX794" s="65"/>
      <c r="EY794" s="65"/>
      <c r="EZ794" s="65"/>
      <c r="FA794" s="65"/>
      <c r="FB794" s="65"/>
      <c r="FC794" s="65"/>
      <c r="FD794" s="65"/>
      <c r="FE794" s="65"/>
      <c r="FF794" s="65"/>
      <c r="FG794" s="65"/>
      <c r="FH794" s="65"/>
      <c r="FI794" s="65"/>
      <c r="FJ794" s="65"/>
      <c r="FK794" s="65"/>
      <c r="FL794" s="65"/>
      <c r="FM794" s="65"/>
      <c r="FN794" s="65"/>
      <c r="FO794" s="65"/>
      <c r="FP794" s="65"/>
      <c r="FQ794" s="65"/>
      <c r="FR794" s="65"/>
      <c r="FS794" s="65"/>
    </row>
    <row r="795">
      <c r="A795" t="s">
        <v>165</v>
      </c>
      <c r="B795" t="s">
        <v>116</v>
      </c>
      <c r="C795" t="s">
        <v>114</v>
      </c>
      <c r="D795" t="s">
        <v>100</v>
      </c>
      <c r="E795"/>
      <c r="F795" t="str">
        <f>$A795&amp;IF($C795&lt;&gt;"","|"&amp;$C795,"")&amp;IF($D795&lt;&gt;"","|"&amp;$D795,"")&amp;IF($E795&lt;&gt;"","|"&amp;$E795,"")</f>
      </c>
      <c r="G795" s="65" t="n">
        <v>1</v>
      </c>
      <c r="H795" s="65" t="str">
        <f>SUM($CJ795,$CW795)</f>
      </c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5" t="str">
        <f>ROUND(SUM($CP795,$CV795),0)</f>
      </c>
      <c r="CG795" s="65" t="str">
        <f>ROUND(MAX($CP795,$CV795),0)</f>
      </c>
      <c r="CH795"/>
      <c r="CI795" s="62"/>
      <c r="CJ795" s="65" t="str">
        <f>IF(SUM($CF795)=0,"",IF(SUM($CF795)=SUM($CG795),SUM($CF795),IF(UPPER($CH795)="MAX",$CG795,IF(UPPER($CH795)="CUSTOM",MIN(MAX(ROUND($CF795+$G795*($CI795),0),$CG795),$CF795),$CF795))))</f>
      </c>
      <c r="CK795" s="65" t="str">
        <f>ROUND(SUMIFS($CW795:$FS795,$CW$14:$FS$14,"*DSD*"),0)</f>
      </c>
      <c r="CL795" s="65" t="str">
        <f>MIN_DSD</f>
      </c>
      <c r="CM795" s="65" t="str">
        <f>COUNTIFS($CW$14:$FS$14,"*DSD*",$CW795:$FS795,"&gt;0")</f>
      </c>
      <c r="CN795"/>
      <c r="CO795" s="62"/>
      <c r="CP795" s="65" t="str">
        <f>IF(SUM($CK795)=0,"",IF(OR(SUM($CK795)=SUM($CL795),AND(SUM($CK795)=ROUND(SUM($G795)*(1-SUM($I795)),0),SUM($CQ795)=0)),SUM($CK795),IF(UPPER($CN795)="MAX",$CL795,IF(UPPER($CN795)="CUSTOM",MIN(MAX(ROUND($CK795+$G795*($CO795),0),$CL795),$CK795),$CK795))))</f>
      </c>
      <c r="CQ795" s="65" t="str">
        <f>ROUND(SUMIFS($CW795:$FS795,$CW$14:$FS$14,"*TA*"),0)</f>
      </c>
      <c r="CR795" s="65" t="str">
        <f>MIN_TA</f>
      </c>
      <c r="CS795" s="65" t="str">
        <f>COUNTIFS($CW$14:$FS$14,"*TA*",$CW795:$FS795,"&gt;0")</f>
      </c>
      <c r="CT795"/>
      <c r="CU795" s="62"/>
      <c r="CV795" s="65" t="str">
        <f>IF(SUM($CQ795)=0,"",IF(OR(SUM($CQ795)=SUM($CR795),AND(SUM($CQ795)=ROUND(SUM($G795)*(1-SUM($I795)),0),SUM($CK795)=0)),SUM($CQ795),IF(UPPER($CT795)="MAX",$CR795,IF(UPPER($CT795)="CUSTOM",MIN(MAX(ROUND($CQ795+$G795*($CU795),0),$CR795),$CQ795),$CQ795))))</f>
      </c>
      <c r="CW795" s="65"/>
      <c r="CX795" s="65"/>
      <c r="CY795" s="65"/>
      <c r="CZ795" s="65"/>
      <c r="DA795" s="65"/>
      <c r="DB795" s="65"/>
      <c r="DC795" s="65"/>
      <c r="DD795" s="65"/>
      <c r="DE795" s="65"/>
      <c r="DF795" s="65"/>
      <c r="DG795" s="65"/>
      <c r="DH795" s="65"/>
      <c r="DI795" s="65"/>
      <c r="DJ795" s="65"/>
      <c r="DK795" s="65"/>
      <c r="DL795" s="65"/>
      <c r="DM795" s="65"/>
      <c r="DN795" s="65"/>
      <c r="DO795" s="65"/>
      <c r="DP795" s="65"/>
      <c r="DQ795" s="65"/>
      <c r="DR795" s="65"/>
      <c r="DS795" s="65"/>
      <c r="DT795" s="65"/>
      <c r="DU795" s="65"/>
      <c r="DV795" s="65"/>
      <c r="DW795" s="65"/>
      <c r="DX795" s="65"/>
      <c r="DY795" s="65"/>
      <c r="DZ795" s="65"/>
      <c r="EA795" s="65"/>
      <c r="EB795" s="65"/>
      <c r="EC795" s="65"/>
      <c r="ED795" s="65"/>
      <c r="EE795" s="65"/>
      <c r="EF795" s="65"/>
      <c r="EG795" s="65"/>
      <c r="EH795" s="65"/>
      <c r="EI795" s="65"/>
      <c r="EJ795" s="65"/>
      <c r="EK795" s="65"/>
      <c r="EL795" s="65"/>
      <c r="EM795" s="65"/>
      <c r="EN795" s="65"/>
      <c r="EO795" s="65"/>
      <c r="EP795" s="65"/>
      <c r="EQ795" s="65"/>
      <c r="ER795" s="65"/>
      <c r="ES795" s="65"/>
      <c r="ET795" s="65"/>
      <c r="EU795" s="65"/>
      <c r="EV795" s="65"/>
      <c r="EW795" s="65"/>
      <c r="EX795" s="65"/>
      <c r="EY795" s="65"/>
      <c r="EZ795" s="65"/>
      <c r="FA795" s="65"/>
      <c r="FB795" s="65"/>
      <c r="FC795" s="65"/>
      <c r="FD795" s="65"/>
      <c r="FE795" s="65"/>
      <c r="FF795" s="65"/>
      <c r="FG795" s="65"/>
      <c r="FH795" s="65"/>
      <c r="FI795" s="65"/>
      <c r="FJ795" s="65"/>
      <c r="FK795" s="65"/>
      <c r="FL795" s="65"/>
      <c r="FM795" s="65"/>
      <c r="FN795" s="65"/>
      <c r="FO795" s="65"/>
      <c r="FP795" s="65"/>
      <c r="FQ795" s="65"/>
      <c r="FR795" s="65"/>
      <c r="FS795" s="65"/>
    </row>
    <row r="796">
      <c r="A796" t="s">
        <v>165</v>
      </c>
      <c r="B796" t="s">
        <v>118</v>
      </c>
      <c r="C796" t="s">
        <v>103</v>
      </c>
      <c r="D796" t="s">
        <v>99</v>
      </c>
      <c r="E796"/>
      <c r="F796" t="str">
        <f>$A796&amp;IF($C796&lt;&gt;"","|"&amp;$C796,"")&amp;IF($D796&lt;&gt;"","|"&amp;$D796,"")&amp;IF($E796&lt;&gt;"","|"&amp;$E796,"")</f>
      </c>
      <c r="G796" s="65" t="n">
        <v>1</v>
      </c>
      <c r="H796" s="65" t="str">
        <f>SUM($CJ796,$CW796)</f>
      </c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 t="n">
        <v>1</v>
      </c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5" t="str">
        <f>ROUND(SUM($CP796,$CV796),0)</f>
      </c>
      <c r="CG796" s="65" t="str">
        <f>ROUND(MAX($CP796,$CV796),0)</f>
      </c>
      <c r="CH796"/>
      <c r="CI796" s="62"/>
      <c r="CJ796" s="65" t="str">
        <f>IF(SUM($CF796)=0,"",IF(SUM($CF796)=SUM($CG796),SUM($CF796),IF(UPPER($CH796)="MAX",$CG796,IF(UPPER($CH796)="CUSTOM",MIN(MAX(ROUND($CF796+$G796*($CI796),0),$CG796),$CF796),$CF796))))</f>
      </c>
      <c r="CK796" s="65" t="str">
        <f>ROUND(SUMIFS($CW796:$FS796,$CW$14:$FS$14,"*DSD*"),0)</f>
      </c>
      <c r="CL796" s="65" t="str">
        <f>MIN_DSD</f>
      </c>
      <c r="CM796" s="65" t="str">
        <f>COUNTIFS($CW$14:$FS$14,"*DSD*",$CW796:$FS796,"&gt;0")</f>
      </c>
      <c r="CN796"/>
      <c r="CO796" s="62"/>
      <c r="CP796" s="65" t="str">
        <f>IF(SUM($CK796)=0,"",IF(OR(SUM($CK796)=SUM($CL796),AND(SUM($CK796)=ROUND(SUM($G796)*(1-SUM($I796)),0),SUM($CQ796)=0)),SUM($CK796),IF(UPPER($CN796)="MAX",$CL796,IF(UPPER($CN796)="CUSTOM",MIN(MAX(ROUND($CK796+$G796*($CO796),0),$CL796),$CK796),$CK796))))</f>
      </c>
      <c r="CQ796" s="65" t="str">
        <f>ROUND(SUMIFS($CW796:$FS796,$CW$14:$FS$14,"*TA*"),0)</f>
      </c>
      <c r="CR796" s="65" t="str">
        <f>MIN_TA</f>
      </c>
      <c r="CS796" s="65" t="str">
        <f>COUNTIFS($CW$14:$FS$14,"*TA*",$CW796:$FS796,"&gt;0")</f>
      </c>
      <c r="CT796"/>
      <c r="CU796" s="62"/>
      <c r="CV796" s="65" t="str">
        <f>IF(SUM($CQ796)=0,"",IF(OR(SUM($CQ796)=SUM($CR796),AND(SUM($CQ796)=ROUND(SUM($G796)*(1-SUM($I796)),0),SUM($CK796)=0)),SUM($CQ796),IF(UPPER($CT796)="MAX",$CR796,IF(UPPER($CT796)="CUSTOM",MIN(MAX(ROUND($CQ796+$G796*($CU796),0),$CR796),$CQ796),$CQ796))))</f>
      </c>
      <c r="CW796" s="65"/>
      <c r="CX796" s="65"/>
      <c r="CY796" s="65"/>
      <c r="CZ796" s="65"/>
      <c r="DA796" s="65"/>
      <c r="DB796" s="65"/>
      <c r="DC796" s="65"/>
      <c r="DD796" s="65"/>
      <c r="DE796" s="65"/>
      <c r="DF796" s="65"/>
      <c r="DG796" s="65"/>
      <c r="DH796" s="65"/>
      <c r="DI796" s="65"/>
      <c r="DJ796" s="65"/>
      <c r="DK796" s="65"/>
      <c r="DL796" s="65"/>
      <c r="DM796" s="65"/>
      <c r="DN796" s="65"/>
      <c r="DO796" s="65"/>
      <c r="DP796" s="65"/>
      <c r="DQ796" s="65"/>
      <c r="DR796" s="65"/>
      <c r="DS796" s="65"/>
      <c r="DT796" s="65"/>
      <c r="DU796" s="65"/>
      <c r="DV796" s="65"/>
      <c r="DW796" s="65"/>
      <c r="DX796" s="65"/>
      <c r="DY796" s="65"/>
      <c r="DZ796" s="65"/>
      <c r="EA796" s="65"/>
      <c r="EB796" s="65"/>
      <c r="EC796" s="65"/>
      <c r="ED796" s="65"/>
      <c r="EE796" s="65"/>
      <c r="EF796" s="65"/>
      <c r="EG796" s="65"/>
      <c r="EH796" s="65"/>
      <c r="EI796" s="65"/>
      <c r="EJ796" s="65"/>
      <c r="EK796" s="65"/>
      <c r="EL796" s="65"/>
      <c r="EM796" s="65"/>
      <c r="EN796" s="65"/>
      <c r="EO796" s="65"/>
      <c r="EP796" s="65"/>
      <c r="EQ796" s="65"/>
      <c r="ER796" s="65"/>
      <c r="ES796" s="65"/>
      <c r="ET796" s="65"/>
      <c r="EU796" s="65"/>
      <c r="EV796" s="65"/>
      <c r="EW796" s="65"/>
      <c r="EX796" s="65"/>
      <c r="EY796" s="65"/>
      <c r="EZ796" s="65"/>
      <c r="FA796" s="65"/>
      <c r="FB796" s="65"/>
      <c r="FC796" s="65"/>
      <c r="FD796" s="65"/>
      <c r="FE796" s="65"/>
      <c r="FF796" s="65"/>
      <c r="FG796" s="65"/>
      <c r="FH796" s="65"/>
      <c r="FI796" s="65"/>
      <c r="FJ796" s="65"/>
      <c r="FK796" s="65"/>
      <c r="FL796" s="65"/>
      <c r="FM796" s="65"/>
      <c r="FN796" s="65"/>
      <c r="FO796" s="65"/>
      <c r="FP796" s="65"/>
      <c r="FQ796" s="65"/>
      <c r="FR796" s="65"/>
      <c r="FS796" s="65"/>
    </row>
    <row r="797">
      <c r="A797" t="s">
        <v>165</v>
      </c>
      <c r="B797" t="s">
        <v>119</v>
      </c>
      <c r="C797" t="s">
        <v>103</v>
      </c>
      <c r="D797" t="s">
        <v>99</v>
      </c>
      <c r="E797"/>
      <c r="F797" t="str">
        <f>$A797&amp;IF($C797&lt;&gt;"","|"&amp;$C797,"")&amp;IF($D797&lt;&gt;"","|"&amp;$D797,"")&amp;IF($E797&lt;&gt;"","|"&amp;$E797,"")</f>
      </c>
      <c r="G797" s="65" t="n">
        <v>1</v>
      </c>
      <c r="H797" s="65" t="str">
        <f>SUM($CJ797,$CW797)</f>
      </c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 t="n">
        <v>1</v>
      </c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5" t="str">
        <f>ROUND(SUM($CP797,$CV797),0)</f>
      </c>
      <c r="CG797" s="65" t="str">
        <f>ROUND(MAX($CP797,$CV797),0)</f>
      </c>
      <c r="CH797"/>
      <c r="CI797" s="62"/>
      <c r="CJ797" s="65" t="str">
        <f>IF(SUM($CF797)=0,"",IF(SUM($CF797)=SUM($CG797),SUM($CF797),IF(UPPER($CH797)="MAX",$CG797,IF(UPPER($CH797)="CUSTOM",MIN(MAX(ROUND($CF797+$G797*($CI797),0),$CG797),$CF797),$CF797))))</f>
      </c>
      <c r="CK797" s="65" t="str">
        <f>ROUND(SUMIFS($CW797:$FS797,$CW$14:$FS$14,"*DSD*"),0)</f>
      </c>
      <c r="CL797" s="65" t="str">
        <f>MIN_DSD</f>
      </c>
      <c r="CM797" s="65" t="str">
        <f>COUNTIFS($CW$14:$FS$14,"*DSD*",$CW797:$FS797,"&gt;0")</f>
      </c>
      <c r="CN797"/>
      <c r="CO797" s="62"/>
      <c r="CP797" s="65" t="str">
        <f>IF(SUM($CK797)=0,"",IF(OR(SUM($CK797)=SUM($CL797),AND(SUM($CK797)=ROUND(SUM($G797)*(1-SUM($I797)),0),SUM($CQ797)=0)),SUM($CK797),IF(UPPER($CN797)="MAX",$CL797,IF(UPPER($CN797)="CUSTOM",MIN(MAX(ROUND($CK797+$G797*($CO797),0),$CL797),$CK797),$CK797))))</f>
      </c>
      <c r="CQ797" s="65" t="str">
        <f>ROUND(SUMIFS($CW797:$FS797,$CW$14:$FS$14,"*TA*"),0)</f>
      </c>
      <c r="CR797" s="65" t="str">
        <f>MIN_TA</f>
      </c>
      <c r="CS797" s="65" t="str">
        <f>COUNTIFS($CW$14:$FS$14,"*TA*",$CW797:$FS797,"&gt;0")</f>
      </c>
      <c r="CT797"/>
      <c r="CU797" s="62"/>
      <c r="CV797" s="65" t="str">
        <f>IF(SUM($CQ797)=0,"",IF(OR(SUM($CQ797)=SUM($CR797),AND(SUM($CQ797)=ROUND(SUM($G797)*(1-SUM($I797)),0),SUM($CK797)=0)),SUM($CQ797),IF(UPPER($CT797)="MAX",$CR797,IF(UPPER($CT797)="CUSTOM",MIN(MAX(ROUND($CQ797+$G797*($CU797),0),$CR797),$CQ797),$CQ797))))</f>
      </c>
      <c r="CW797" s="65"/>
      <c r="CX797" s="65"/>
      <c r="CY797" s="65"/>
      <c r="CZ797" s="65"/>
      <c r="DA797" s="65"/>
      <c r="DB797" s="65"/>
      <c r="DC797" s="65"/>
      <c r="DD797" s="65"/>
      <c r="DE797" s="65"/>
      <c r="DF797" s="65"/>
      <c r="DG797" s="65"/>
      <c r="DH797" s="65"/>
      <c r="DI797" s="65"/>
      <c r="DJ797" s="65"/>
      <c r="DK797" s="65"/>
      <c r="DL797" s="65"/>
      <c r="DM797" s="65"/>
      <c r="DN797" s="65"/>
      <c r="DO797" s="65"/>
      <c r="DP797" s="65"/>
      <c r="DQ797" s="65"/>
      <c r="DR797" s="65"/>
      <c r="DS797" s="65"/>
      <c r="DT797" s="65"/>
      <c r="DU797" s="65"/>
      <c r="DV797" s="65"/>
      <c r="DW797" s="65"/>
      <c r="DX797" s="65"/>
      <c r="DY797" s="65"/>
      <c r="DZ797" s="65"/>
      <c r="EA797" s="65"/>
      <c r="EB797" s="65"/>
      <c r="EC797" s="65"/>
      <c r="ED797" s="65"/>
      <c r="EE797" s="65"/>
      <c r="EF797" s="65"/>
      <c r="EG797" s="65"/>
      <c r="EH797" s="65"/>
      <c r="EI797" s="65"/>
      <c r="EJ797" s="65"/>
      <c r="EK797" s="65"/>
      <c r="EL797" s="65"/>
      <c r="EM797" s="65"/>
      <c r="EN797" s="65"/>
      <c r="EO797" s="65"/>
      <c r="EP797" s="65"/>
      <c r="EQ797" s="65"/>
      <c r="ER797" s="65"/>
      <c r="ES797" s="65"/>
      <c r="ET797" s="65"/>
      <c r="EU797" s="65"/>
      <c r="EV797" s="65"/>
      <c r="EW797" s="65"/>
      <c r="EX797" s="65"/>
      <c r="EY797" s="65"/>
      <c r="EZ797" s="65"/>
      <c r="FA797" s="65"/>
      <c r="FB797" s="65"/>
      <c r="FC797" s="65"/>
      <c r="FD797" s="65"/>
      <c r="FE797" s="65"/>
      <c r="FF797" s="65"/>
      <c r="FG797" s="65"/>
      <c r="FH797" s="65"/>
      <c r="FI797" s="65"/>
      <c r="FJ797" s="65"/>
      <c r="FK797" s="65"/>
      <c r="FL797" s="65"/>
      <c r="FM797" s="65"/>
      <c r="FN797" s="65"/>
      <c r="FO797" s="65"/>
      <c r="FP797" s="65"/>
      <c r="FQ797" s="65"/>
      <c r="FR797" s="65"/>
      <c r="FS797" s="65"/>
    </row>
    <row r="798">
      <c r="A798" t="s">
        <v>165</v>
      </c>
      <c r="B798" t="s">
        <v>127</v>
      </c>
      <c r="C798" t="s">
        <v>103</v>
      </c>
      <c r="D798" t="s">
        <v>99</v>
      </c>
      <c r="E798"/>
      <c r="F798" t="str">
        <f>$A798&amp;IF($C798&lt;&gt;"","|"&amp;$C798,"")&amp;IF($D798&lt;&gt;"","|"&amp;$D798,"")&amp;IF($E798&lt;&gt;"","|"&amp;$E798,"")</f>
      </c>
      <c r="G798" s="65" t="n">
        <v>16</v>
      </c>
      <c r="H798" s="65" t="str">
        <f>SUM($CJ798,$CW798)</f>
      </c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 t="n">
        <v>0.0284552845528455</v>
      </c>
      <c r="AD798" s="62"/>
      <c r="AE798" s="62"/>
      <c r="AF798" s="62" t="n">
        <v>0.971544715447154</v>
      </c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5" t="str">
        <f>ROUND(SUM($CP798,$CV798),0)</f>
      </c>
      <c r="CG798" s="65" t="str">
        <f>ROUND(MAX($CP798,$CV798),0)</f>
      </c>
      <c r="CH798" t="s">
        <v>54</v>
      </c>
      <c r="CI798" s="62"/>
      <c r="CJ798" s="65" t="str">
        <f>IF(SUM($CF798)=0,"",IF(SUM($CF798)=SUM($CG798),SUM($CF798),IF(UPPER($CH798)="MAX",$CG798,IF(UPPER($CH798)="CUSTOM",MIN(MAX(ROUND($CF798+$G798*($CI798),0),$CG798),$CF798),$CF798))))</f>
      </c>
      <c r="CK798" s="65" t="str">
        <f>ROUND(SUMIFS($CW798:$FS798,$CW$14:$FS$14,"*DSD*"),0)</f>
      </c>
      <c r="CL798" s="65" t="str">
        <f>MIN_DSD</f>
      </c>
      <c r="CM798" s="65" t="str">
        <f>COUNTIFS($CW$14:$FS$14,"*DSD*",$CW798:$FS798,"&gt;0")</f>
      </c>
      <c r="CN798"/>
      <c r="CO798" s="62"/>
      <c r="CP798" s="65" t="str">
        <f>IF(SUM($CK798)=0,"",IF(OR(SUM($CK798)=SUM($CL798),AND(SUM($CK798)=ROUND(SUM($G798)*(1-SUM($I798)),0),SUM($CQ798)=0)),SUM($CK798),IF(UPPER($CN798)="MAX",$CL798,IF(UPPER($CN798)="CUSTOM",MIN(MAX(ROUND($CK798+$G798*($CO798),0),$CL798),$CK798),$CK798))))</f>
      </c>
      <c r="CQ798" s="65" t="str">
        <f>ROUND(SUMIFS($CW798:$FS798,$CW$14:$FS$14,"*TA*"),0)</f>
      </c>
      <c r="CR798" s="65" t="str">
        <f>MIN_TA</f>
      </c>
      <c r="CS798" s="65" t="str">
        <f>COUNTIFS($CW$14:$FS$14,"*TA*",$CW798:$FS798,"&gt;0")</f>
      </c>
      <c r="CT798"/>
      <c r="CU798" s="62"/>
      <c r="CV798" s="65" t="str">
        <f>IF(SUM($CQ798)=0,"",IF(OR(SUM($CQ798)=SUM($CR798),AND(SUM($CQ798)=ROUND(SUM($G798)*(1-SUM($I798)),0),SUM($CK798)=0)),SUM($CQ798),IF(UPPER($CT798)="MAX",$CR798,IF(UPPER($CT798)="CUSTOM",MIN(MAX(ROUND($CQ798+$G798*($CU798),0),$CR798),$CQ798),$CQ798))))</f>
      </c>
      <c r="CW798" s="65"/>
      <c r="CX798" s="65"/>
      <c r="CY798" s="65"/>
      <c r="CZ798" s="65"/>
      <c r="DA798" s="65"/>
      <c r="DB798" s="65"/>
      <c r="DC798" s="65"/>
      <c r="DD798" s="65"/>
      <c r="DE798" s="65"/>
      <c r="DF798" s="65"/>
      <c r="DG798" s="65"/>
      <c r="DH798" s="65"/>
      <c r="DI798" s="65"/>
      <c r="DJ798" s="65"/>
      <c r="DK798" s="65"/>
      <c r="DL798" s="65"/>
      <c r="DM798" s="65"/>
      <c r="DN798" s="65"/>
      <c r="DO798" s="65"/>
      <c r="DP798" s="65"/>
      <c r="DQ798" s="65"/>
      <c r="DR798" s="65"/>
      <c r="DS798" s="65"/>
      <c r="DT798" s="65"/>
      <c r="DU798" s="65"/>
      <c r="DV798" s="65"/>
      <c r="DW798" s="65"/>
      <c r="DX798" s="65"/>
      <c r="DY798" s="65"/>
      <c r="DZ798" s="65"/>
      <c r="EA798" s="65"/>
      <c r="EB798" s="65"/>
      <c r="EC798" s="65"/>
      <c r="ED798" s="65"/>
      <c r="EE798" s="65"/>
      <c r="EF798" s="65"/>
      <c r="EG798" s="65"/>
      <c r="EH798" s="65"/>
      <c r="EI798" s="65"/>
      <c r="EJ798" s="65"/>
      <c r="EK798" s="65"/>
      <c r="EL798" s="65"/>
      <c r="EM798" s="65"/>
      <c r="EN798" s="65"/>
      <c r="EO798" s="65"/>
      <c r="EP798" s="65"/>
      <c r="EQ798" s="65"/>
      <c r="ER798" s="65"/>
      <c r="ES798" s="65"/>
      <c r="ET798" s="65"/>
      <c r="EU798" s="65"/>
      <c r="EV798" s="65"/>
      <c r="EW798" s="65"/>
      <c r="EX798" s="65"/>
      <c r="EY798" s="65"/>
      <c r="EZ798" s="65"/>
      <c r="FA798" s="65"/>
      <c r="FB798" s="65"/>
      <c r="FC798" s="65"/>
      <c r="FD798" s="65"/>
      <c r="FE798" s="65"/>
      <c r="FF798" s="65"/>
      <c r="FG798" s="65"/>
      <c r="FH798" s="65"/>
      <c r="FI798" s="65"/>
      <c r="FJ798" s="65"/>
      <c r="FK798" s="65"/>
      <c r="FL798" s="65"/>
      <c r="FM798" s="65"/>
      <c r="FN798" s="65"/>
      <c r="FO798" s="65"/>
      <c r="FP798" s="65"/>
      <c r="FQ798" s="65"/>
      <c r="FR798" s="65"/>
      <c r="FS798" s="65"/>
    </row>
    <row r="799">
      <c r="A799" t="s">
        <v>165</v>
      </c>
      <c r="B799" t="s">
        <v>127</v>
      </c>
      <c r="C799" t="s">
        <v>103</v>
      </c>
      <c r="D799" t="s">
        <v>100</v>
      </c>
      <c r="E799"/>
      <c r="F799" t="str">
        <f>$A799&amp;IF($C799&lt;&gt;"","|"&amp;$C799,"")&amp;IF($D799&lt;&gt;"","|"&amp;$D799,"")&amp;IF($E799&lt;&gt;"","|"&amp;$E799,"")</f>
      </c>
      <c r="G799" s="65" t="n">
        <v>22</v>
      </c>
      <c r="H799" s="65" t="str">
        <f>SUM($CJ799,$CW799)</f>
      </c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 t="n">
        <v>0.0283400809716599</v>
      </c>
      <c r="AD799" s="62"/>
      <c r="AE799" s="62"/>
      <c r="AF799" s="62" t="n">
        <v>0.97165991902834</v>
      </c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5" t="str">
        <f>ROUND(SUM($CP799,$CV799),0)</f>
      </c>
      <c r="CG799" s="65" t="str">
        <f>ROUND(MAX($CP799,$CV799),0)</f>
      </c>
      <c r="CH799" t="s">
        <v>54</v>
      </c>
      <c r="CI799" s="62"/>
      <c r="CJ799" s="65" t="str">
        <f>IF(SUM($CF799)=0,"",IF(SUM($CF799)=SUM($CG799),SUM($CF799),IF(UPPER($CH799)="MAX",$CG799,IF(UPPER($CH799)="CUSTOM",MIN(MAX(ROUND($CF799+$G799*($CI799),0),$CG799),$CF799),$CF799))))</f>
      </c>
      <c r="CK799" s="65" t="str">
        <f>ROUND(SUMIFS($CW799:$FS799,$CW$14:$FS$14,"*DSD*"),0)</f>
      </c>
      <c r="CL799" s="65" t="str">
        <f>MIN_DSD</f>
      </c>
      <c r="CM799" s="65" t="str">
        <f>COUNTIFS($CW$14:$FS$14,"*DSD*",$CW799:$FS799,"&gt;0")</f>
      </c>
      <c r="CN799"/>
      <c r="CO799" s="62"/>
      <c r="CP799" s="65" t="str">
        <f>IF(SUM($CK799)=0,"",IF(OR(SUM($CK799)=SUM($CL799),AND(SUM($CK799)=ROUND(SUM($G799)*(1-SUM($I799)),0),SUM($CQ799)=0)),SUM($CK799),IF(UPPER($CN799)="MAX",$CL799,IF(UPPER($CN799)="CUSTOM",MIN(MAX(ROUND($CK799+$G799*($CO799),0),$CL799),$CK799),$CK799))))</f>
      </c>
      <c r="CQ799" s="65" t="str">
        <f>ROUND(SUMIFS($CW799:$FS799,$CW$14:$FS$14,"*TA*"),0)</f>
      </c>
      <c r="CR799" s="65" t="str">
        <f>MIN_TA</f>
      </c>
      <c r="CS799" s="65" t="str">
        <f>COUNTIFS($CW$14:$FS$14,"*TA*",$CW799:$FS799,"&gt;0")</f>
      </c>
      <c r="CT799"/>
      <c r="CU799" s="62"/>
      <c r="CV799" s="65" t="str">
        <f>IF(SUM($CQ799)=0,"",IF(OR(SUM($CQ799)=SUM($CR799),AND(SUM($CQ799)=ROUND(SUM($G799)*(1-SUM($I799)),0),SUM($CK799)=0)),SUM($CQ799),IF(UPPER($CT799)="MAX",$CR799,IF(UPPER($CT799)="CUSTOM",MIN(MAX(ROUND($CQ799+$G799*($CU799),0),$CR799),$CQ799),$CQ799))))</f>
      </c>
      <c r="CW799" s="65"/>
      <c r="CX799" s="65"/>
      <c r="CY799" s="65"/>
      <c r="CZ799" s="65"/>
      <c r="DA799" s="65"/>
      <c r="DB799" s="65"/>
      <c r="DC799" s="65"/>
      <c r="DD799" s="65"/>
      <c r="DE799" s="65"/>
      <c r="DF799" s="65"/>
      <c r="DG799" s="65"/>
      <c r="DH799" s="65"/>
      <c r="DI799" s="65"/>
      <c r="DJ799" s="65"/>
      <c r="DK799" s="65"/>
      <c r="DL799" s="65"/>
      <c r="DM799" s="65"/>
      <c r="DN799" s="65"/>
      <c r="DO799" s="65"/>
      <c r="DP799" s="65"/>
      <c r="DQ799" s="65"/>
      <c r="DR799" s="65"/>
      <c r="DS799" s="65"/>
      <c r="DT799" s="65"/>
      <c r="DU799" s="65"/>
      <c r="DV799" s="65"/>
      <c r="DW799" s="65"/>
      <c r="DX799" s="65"/>
      <c r="DY799" s="65"/>
      <c r="DZ799" s="65"/>
      <c r="EA799" s="65"/>
      <c r="EB799" s="65"/>
      <c r="EC799" s="65"/>
      <c r="ED799" s="65"/>
      <c r="EE799" s="65"/>
      <c r="EF799" s="65"/>
      <c r="EG799" s="65"/>
      <c r="EH799" s="65"/>
      <c r="EI799" s="65"/>
      <c r="EJ799" s="65"/>
      <c r="EK799" s="65"/>
      <c r="EL799" s="65"/>
      <c r="EM799" s="65"/>
      <c r="EN799" s="65"/>
      <c r="EO799" s="65"/>
      <c r="EP799" s="65"/>
      <c r="EQ799" s="65"/>
      <c r="ER799" s="65"/>
      <c r="ES799" s="65"/>
      <c r="ET799" s="65"/>
      <c r="EU799" s="65"/>
      <c r="EV799" s="65"/>
      <c r="EW799" s="65"/>
      <c r="EX799" s="65"/>
      <c r="EY799" s="65"/>
      <c r="EZ799" s="65"/>
      <c r="FA799" s="65"/>
      <c r="FB799" s="65"/>
      <c r="FC799" s="65"/>
      <c r="FD799" s="65"/>
      <c r="FE799" s="65"/>
      <c r="FF799" s="65"/>
      <c r="FG799" s="65"/>
      <c r="FH799" s="65"/>
      <c r="FI799" s="65"/>
      <c r="FJ799" s="65"/>
      <c r="FK799" s="65"/>
      <c r="FL799" s="65"/>
      <c r="FM799" s="65"/>
      <c r="FN799" s="65"/>
      <c r="FO799" s="65"/>
      <c r="FP799" s="65"/>
      <c r="FQ799" s="65"/>
      <c r="FR799" s="65"/>
      <c r="FS799" s="65"/>
    </row>
    <row r="800">
      <c r="A800" t="s">
        <v>165</v>
      </c>
      <c r="B800" t="s">
        <v>129</v>
      </c>
      <c r="C800" t="s">
        <v>103</v>
      </c>
      <c r="D800" t="s">
        <v>99</v>
      </c>
      <c r="E800"/>
      <c r="F800" t="str">
        <f>$A800&amp;IF($C800&lt;&gt;"","|"&amp;$C800,"")&amp;IF($D800&lt;&gt;"","|"&amp;$D800,"")&amp;IF($E800&lt;&gt;"","|"&amp;$E800,"")</f>
      </c>
      <c r="G800" s="65" t="n">
        <v>15</v>
      </c>
      <c r="H800" s="65" t="str">
        <f>SUM($CJ800,$CW800)</f>
      </c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 t="n">
        <v>0.0299145299145299</v>
      </c>
      <c r="AD800" s="62"/>
      <c r="AE800" s="62"/>
      <c r="AF800" s="62" t="n">
        <v>0.97008547008547</v>
      </c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5" t="str">
        <f>ROUND(SUM($CP800,$CV800),0)</f>
      </c>
      <c r="CG800" s="65" t="str">
        <f>ROUND(MAX($CP800,$CV800),0)</f>
      </c>
      <c r="CH800" t="s">
        <v>54</v>
      </c>
      <c r="CI800" s="62"/>
      <c r="CJ800" s="65" t="str">
        <f>IF(SUM($CF800)=0,"",IF(SUM($CF800)=SUM($CG800),SUM($CF800),IF(UPPER($CH800)="MAX",$CG800,IF(UPPER($CH800)="CUSTOM",MIN(MAX(ROUND($CF800+$G800*($CI800),0),$CG800),$CF800),$CF800))))</f>
      </c>
      <c r="CK800" s="65" t="str">
        <f>ROUND(SUMIFS($CW800:$FS800,$CW$14:$FS$14,"*DSD*"),0)</f>
      </c>
      <c r="CL800" s="65" t="str">
        <f>MIN_DSD</f>
      </c>
      <c r="CM800" s="65" t="str">
        <f>COUNTIFS($CW$14:$FS$14,"*DSD*",$CW800:$FS800,"&gt;0")</f>
      </c>
      <c r="CN800"/>
      <c r="CO800" s="62"/>
      <c r="CP800" s="65" t="str">
        <f>IF(SUM($CK800)=0,"",IF(OR(SUM($CK800)=SUM($CL800),AND(SUM($CK800)=ROUND(SUM($G800)*(1-SUM($I800)),0),SUM($CQ800)=0)),SUM($CK800),IF(UPPER($CN800)="MAX",$CL800,IF(UPPER($CN800)="CUSTOM",MIN(MAX(ROUND($CK800+$G800*($CO800),0),$CL800),$CK800),$CK800))))</f>
      </c>
      <c r="CQ800" s="65" t="str">
        <f>ROUND(SUMIFS($CW800:$FS800,$CW$14:$FS$14,"*TA*"),0)</f>
      </c>
      <c r="CR800" s="65" t="str">
        <f>MIN_TA</f>
      </c>
      <c r="CS800" s="65" t="str">
        <f>COUNTIFS($CW$14:$FS$14,"*TA*",$CW800:$FS800,"&gt;0")</f>
      </c>
      <c r="CT800"/>
      <c r="CU800" s="62"/>
      <c r="CV800" s="65" t="str">
        <f>IF(SUM($CQ800)=0,"",IF(OR(SUM($CQ800)=SUM($CR800),AND(SUM($CQ800)=ROUND(SUM($G800)*(1-SUM($I800)),0),SUM($CK800)=0)),SUM($CQ800),IF(UPPER($CT800)="MAX",$CR800,IF(UPPER($CT800)="CUSTOM",MIN(MAX(ROUND($CQ800+$G800*($CU800),0),$CR800),$CQ800),$CQ800))))</f>
      </c>
      <c r="CW800" s="65"/>
      <c r="CX800" s="65"/>
      <c r="CY800" s="65"/>
      <c r="CZ800" s="65"/>
      <c r="DA800" s="65"/>
      <c r="DB800" s="65"/>
      <c r="DC800" s="65"/>
      <c r="DD800" s="65"/>
      <c r="DE800" s="65"/>
      <c r="DF800" s="65"/>
      <c r="DG800" s="65"/>
      <c r="DH800" s="65"/>
      <c r="DI800" s="65"/>
      <c r="DJ800" s="65"/>
      <c r="DK800" s="65"/>
      <c r="DL800" s="65"/>
      <c r="DM800" s="65"/>
      <c r="DN800" s="65"/>
      <c r="DO800" s="65"/>
      <c r="DP800" s="65"/>
      <c r="DQ800" s="65"/>
      <c r="DR800" s="65"/>
      <c r="DS800" s="65"/>
      <c r="DT800" s="65"/>
      <c r="DU800" s="65"/>
      <c r="DV800" s="65"/>
      <c r="DW800" s="65"/>
      <c r="DX800" s="65"/>
      <c r="DY800" s="65"/>
      <c r="DZ800" s="65"/>
      <c r="EA800" s="65"/>
      <c r="EB800" s="65"/>
      <c r="EC800" s="65"/>
      <c r="ED800" s="65"/>
      <c r="EE800" s="65"/>
      <c r="EF800" s="65"/>
      <c r="EG800" s="65"/>
      <c r="EH800" s="65"/>
      <c r="EI800" s="65"/>
      <c r="EJ800" s="65"/>
      <c r="EK800" s="65"/>
      <c r="EL800" s="65"/>
      <c r="EM800" s="65"/>
      <c r="EN800" s="65"/>
      <c r="EO800" s="65"/>
      <c r="EP800" s="65"/>
      <c r="EQ800" s="65"/>
      <c r="ER800" s="65"/>
      <c r="ES800" s="65"/>
      <c r="ET800" s="65"/>
      <c r="EU800" s="65"/>
      <c r="EV800" s="65"/>
      <c r="EW800" s="65"/>
      <c r="EX800" s="65"/>
      <c r="EY800" s="65"/>
      <c r="EZ800" s="65"/>
      <c r="FA800" s="65"/>
      <c r="FB800" s="65"/>
      <c r="FC800" s="65"/>
      <c r="FD800" s="65"/>
      <c r="FE800" s="65"/>
      <c r="FF800" s="65"/>
      <c r="FG800" s="65"/>
      <c r="FH800" s="65"/>
      <c r="FI800" s="65"/>
      <c r="FJ800" s="65"/>
      <c r="FK800" s="65"/>
      <c r="FL800" s="65"/>
      <c r="FM800" s="65"/>
      <c r="FN800" s="65"/>
      <c r="FO800" s="65"/>
      <c r="FP800" s="65"/>
      <c r="FQ800" s="65"/>
      <c r="FR800" s="65"/>
      <c r="FS800" s="65"/>
    </row>
    <row r="801">
      <c r="A801" t="s">
        <v>165</v>
      </c>
      <c r="B801" t="s">
        <v>129</v>
      </c>
      <c r="C801" t="s">
        <v>103</v>
      </c>
      <c r="D801" t="s">
        <v>100</v>
      </c>
      <c r="E801"/>
      <c r="F801" t="str">
        <f>$A801&amp;IF($C801&lt;&gt;"","|"&amp;$C801,"")&amp;IF($D801&lt;&gt;"","|"&amp;$D801,"")&amp;IF($E801&lt;&gt;"","|"&amp;$E801,"")</f>
      </c>
      <c r="G801" s="65" t="n">
        <v>21</v>
      </c>
      <c r="H801" s="65" t="str">
        <f>SUM($CJ801,$CW801)</f>
      </c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 t="n">
        <v>0.0297872340425532</v>
      </c>
      <c r="AD801" s="62"/>
      <c r="AE801" s="62"/>
      <c r="AF801" s="62" t="n">
        <v>0.970212765957447</v>
      </c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5" t="str">
        <f>ROUND(SUM($CP801,$CV801),0)</f>
      </c>
      <c r="CG801" s="65" t="str">
        <f>ROUND(MAX($CP801,$CV801),0)</f>
      </c>
      <c r="CH801" t="s">
        <v>54</v>
      </c>
      <c r="CI801" s="62"/>
      <c r="CJ801" s="65" t="str">
        <f>IF(SUM($CF801)=0,"",IF(SUM($CF801)=SUM($CG801),SUM($CF801),IF(UPPER($CH801)="MAX",$CG801,IF(UPPER($CH801)="CUSTOM",MIN(MAX(ROUND($CF801+$G801*($CI801),0),$CG801),$CF801),$CF801))))</f>
      </c>
      <c r="CK801" s="65" t="str">
        <f>ROUND(SUMIFS($CW801:$FS801,$CW$14:$FS$14,"*DSD*"),0)</f>
      </c>
      <c r="CL801" s="65" t="str">
        <f>MIN_DSD</f>
      </c>
      <c r="CM801" s="65" t="str">
        <f>COUNTIFS($CW$14:$FS$14,"*DSD*",$CW801:$FS801,"&gt;0")</f>
      </c>
      <c r="CN801"/>
      <c r="CO801" s="62"/>
      <c r="CP801" s="65" t="str">
        <f>IF(SUM($CK801)=0,"",IF(OR(SUM($CK801)=SUM($CL801),AND(SUM($CK801)=ROUND(SUM($G801)*(1-SUM($I801)),0),SUM($CQ801)=0)),SUM($CK801),IF(UPPER($CN801)="MAX",$CL801,IF(UPPER($CN801)="CUSTOM",MIN(MAX(ROUND($CK801+$G801*($CO801),0),$CL801),$CK801),$CK801))))</f>
      </c>
      <c r="CQ801" s="65" t="str">
        <f>ROUND(SUMIFS($CW801:$FS801,$CW$14:$FS$14,"*TA*"),0)</f>
      </c>
      <c r="CR801" s="65" t="str">
        <f>MIN_TA</f>
      </c>
      <c r="CS801" s="65" t="str">
        <f>COUNTIFS($CW$14:$FS$14,"*TA*",$CW801:$FS801,"&gt;0")</f>
      </c>
      <c r="CT801"/>
      <c r="CU801" s="62"/>
      <c r="CV801" s="65" t="str">
        <f>IF(SUM($CQ801)=0,"",IF(OR(SUM($CQ801)=SUM($CR801),AND(SUM($CQ801)=ROUND(SUM($G801)*(1-SUM($I801)),0),SUM($CK801)=0)),SUM($CQ801),IF(UPPER($CT801)="MAX",$CR801,IF(UPPER($CT801)="CUSTOM",MIN(MAX(ROUND($CQ801+$G801*($CU801),0),$CR801),$CQ801),$CQ801))))</f>
      </c>
      <c r="CW801" s="65"/>
      <c r="CX801" s="65"/>
      <c r="CY801" s="65"/>
      <c r="CZ801" s="65"/>
      <c r="DA801" s="65"/>
      <c r="DB801" s="65"/>
      <c r="DC801" s="65"/>
      <c r="DD801" s="65"/>
      <c r="DE801" s="65"/>
      <c r="DF801" s="65"/>
      <c r="DG801" s="65"/>
      <c r="DH801" s="65"/>
      <c r="DI801" s="65"/>
      <c r="DJ801" s="65"/>
      <c r="DK801" s="65"/>
      <c r="DL801" s="65"/>
      <c r="DM801" s="65"/>
      <c r="DN801" s="65"/>
      <c r="DO801" s="65"/>
      <c r="DP801" s="65"/>
      <c r="DQ801" s="65"/>
      <c r="DR801" s="65"/>
      <c r="DS801" s="65"/>
      <c r="DT801" s="65"/>
      <c r="DU801" s="65"/>
      <c r="DV801" s="65"/>
      <c r="DW801" s="65"/>
      <c r="DX801" s="65"/>
      <c r="DY801" s="65"/>
      <c r="DZ801" s="65"/>
      <c r="EA801" s="65"/>
      <c r="EB801" s="65"/>
      <c r="EC801" s="65"/>
      <c r="ED801" s="65"/>
      <c r="EE801" s="65"/>
      <c r="EF801" s="65"/>
      <c r="EG801" s="65"/>
      <c r="EH801" s="65"/>
      <c r="EI801" s="65"/>
      <c r="EJ801" s="65"/>
      <c r="EK801" s="65"/>
      <c r="EL801" s="65"/>
      <c r="EM801" s="65"/>
      <c r="EN801" s="65"/>
      <c r="EO801" s="65"/>
      <c r="EP801" s="65"/>
      <c r="EQ801" s="65"/>
      <c r="ER801" s="65"/>
      <c r="ES801" s="65"/>
      <c r="ET801" s="65"/>
      <c r="EU801" s="65"/>
      <c r="EV801" s="65"/>
      <c r="EW801" s="65"/>
      <c r="EX801" s="65"/>
      <c r="EY801" s="65"/>
      <c r="EZ801" s="65"/>
      <c r="FA801" s="65"/>
      <c r="FB801" s="65"/>
      <c r="FC801" s="65"/>
      <c r="FD801" s="65"/>
      <c r="FE801" s="65"/>
      <c r="FF801" s="65"/>
      <c r="FG801" s="65"/>
      <c r="FH801" s="65"/>
      <c r="FI801" s="65"/>
      <c r="FJ801" s="65"/>
      <c r="FK801" s="65"/>
      <c r="FL801" s="65"/>
      <c r="FM801" s="65"/>
      <c r="FN801" s="65"/>
      <c r="FO801" s="65"/>
      <c r="FP801" s="65"/>
      <c r="FQ801" s="65"/>
      <c r="FR801" s="65"/>
      <c r="FS801" s="65"/>
    </row>
    <row r="802">
      <c r="A802" t="s">
        <v>165</v>
      </c>
      <c r="B802" t="s">
        <v>130</v>
      </c>
      <c r="C802" t="s">
        <v>114</v>
      </c>
      <c r="D802" t="s">
        <v>99</v>
      </c>
      <c r="E802"/>
      <c r="F802" t="str">
        <f>$A802&amp;IF($C802&lt;&gt;"","|"&amp;$C802,"")&amp;IF($D802&lt;&gt;"","|"&amp;$D802,"")&amp;IF($E802&lt;&gt;"","|"&amp;$E802,"")</f>
      </c>
      <c r="G802" s="65" t="n">
        <v>1</v>
      </c>
      <c r="H802" s="65" t="str">
        <f>SUM($CJ802,$CW802)</f>
      </c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 t="n">
        <v>0.0305555555555556</v>
      </c>
      <c r="AD802" s="62"/>
      <c r="AE802" s="62"/>
      <c r="AF802" s="62" t="n">
        <v>0.969444444444444</v>
      </c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5" t="str">
        <f>ROUND(SUM($CP802,$CV802),0)</f>
      </c>
      <c r="CG802" s="65" t="str">
        <f>ROUND(MAX($CP802,$CV802),0)</f>
      </c>
      <c r="CH802" t="s">
        <v>54</v>
      </c>
      <c r="CI802" s="62"/>
      <c r="CJ802" s="65" t="str">
        <f>IF(SUM($CF802)=0,"",IF(SUM($CF802)=SUM($CG802),SUM($CF802),IF(UPPER($CH802)="MAX",$CG802,IF(UPPER($CH802)="CUSTOM",MIN(MAX(ROUND($CF802+$G802*($CI802),0),$CG802),$CF802),$CF802))))</f>
      </c>
      <c r="CK802" s="65" t="str">
        <f>ROUND(SUMIFS($CW802:$FS802,$CW$14:$FS$14,"*DSD*"),0)</f>
      </c>
      <c r="CL802" s="65" t="str">
        <f>MIN_DSD</f>
      </c>
      <c r="CM802" s="65" t="str">
        <f>COUNTIFS($CW$14:$FS$14,"*DSD*",$CW802:$FS802,"&gt;0")</f>
      </c>
      <c r="CN802"/>
      <c r="CO802" s="62"/>
      <c r="CP802" s="65" t="str">
        <f>IF(SUM($CK802)=0,"",IF(OR(SUM($CK802)=SUM($CL802),AND(SUM($CK802)=ROUND(SUM($G802)*(1-SUM($I802)),0),SUM($CQ802)=0)),SUM($CK802),IF(UPPER($CN802)="MAX",$CL802,IF(UPPER($CN802)="CUSTOM",MIN(MAX(ROUND($CK802+$G802*($CO802),0),$CL802),$CK802),$CK802))))</f>
      </c>
      <c r="CQ802" s="65" t="str">
        <f>ROUND(SUMIFS($CW802:$FS802,$CW$14:$FS$14,"*TA*"),0)</f>
      </c>
      <c r="CR802" s="65" t="str">
        <f>MIN_TA</f>
      </c>
      <c r="CS802" s="65" t="str">
        <f>COUNTIFS($CW$14:$FS$14,"*TA*",$CW802:$FS802,"&gt;0")</f>
      </c>
      <c r="CT802"/>
      <c r="CU802" s="62"/>
      <c r="CV802" s="65" t="str">
        <f>IF(SUM($CQ802)=0,"",IF(OR(SUM($CQ802)=SUM($CR802),AND(SUM($CQ802)=ROUND(SUM($G802)*(1-SUM($I802)),0),SUM($CK802)=0)),SUM($CQ802),IF(UPPER($CT802)="MAX",$CR802,IF(UPPER($CT802)="CUSTOM",MIN(MAX(ROUND($CQ802+$G802*($CU802),0),$CR802),$CQ802),$CQ802))))</f>
      </c>
      <c r="CW802" s="65"/>
      <c r="CX802" s="65"/>
      <c r="CY802" s="65"/>
      <c r="CZ802" s="65"/>
      <c r="DA802" s="65"/>
      <c r="DB802" s="65"/>
      <c r="DC802" s="65"/>
      <c r="DD802" s="65"/>
      <c r="DE802" s="65"/>
      <c r="DF802" s="65"/>
      <c r="DG802" s="65"/>
      <c r="DH802" s="65"/>
      <c r="DI802" s="65"/>
      <c r="DJ802" s="65"/>
      <c r="DK802" s="65"/>
      <c r="DL802" s="65"/>
      <c r="DM802" s="65"/>
      <c r="DN802" s="65"/>
      <c r="DO802" s="65"/>
      <c r="DP802" s="65"/>
      <c r="DQ802" s="65"/>
      <c r="DR802" s="65"/>
      <c r="DS802" s="65"/>
      <c r="DT802" s="65"/>
      <c r="DU802" s="65"/>
      <c r="DV802" s="65"/>
      <c r="DW802" s="65"/>
      <c r="DX802" s="65"/>
      <c r="DY802" s="65"/>
      <c r="DZ802" s="65"/>
      <c r="EA802" s="65"/>
      <c r="EB802" s="65"/>
      <c r="EC802" s="65"/>
      <c r="ED802" s="65"/>
      <c r="EE802" s="65"/>
      <c r="EF802" s="65"/>
      <c r="EG802" s="65"/>
      <c r="EH802" s="65"/>
      <c r="EI802" s="65"/>
      <c r="EJ802" s="65"/>
      <c r="EK802" s="65"/>
      <c r="EL802" s="65"/>
      <c r="EM802" s="65"/>
      <c r="EN802" s="65"/>
      <c r="EO802" s="65"/>
      <c r="EP802" s="65"/>
      <c r="EQ802" s="65"/>
      <c r="ER802" s="65"/>
      <c r="ES802" s="65"/>
      <c r="ET802" s="65"/>
      <c r="EU802" s="65"/>
      <c r="EV802" s="65"/>
      <c r="EW802" s="65"/>
      <c r="EX802" s="65"/>
      <c r="EY802" s="65"/>
      <c r="EZ802" s="65"/>
      <c r="FA802" s="65"/>
      <c r="FB802" s="65"/>
      <c r="FC802" s="65"/>
      <c r="FD802" s="65"/>
      <c r="FE802" s="65"/>
      <c r="FF802" s="65"/>
      <c r="FG802" s="65"/>
      <c r="FH802" s="65"/>
      <c r="FI802" s="65"/>
      <c r="FJ802" s="65"/>
      <c r="FK802" s="65"/>
      <c r="FL802" s="65"/>
      <c r="FM802" s="65"/>
      <c r="FN802" s="65"/>
      <c r="FO802" s="65"/>
      <c r="FP802" s="65"/>
      <c r="FQ802" s="65"/>
      <c r="FR802" s="65"/>
      <c r="FS802" s="65"/>
    </row>
    <row r="803">
      <c r="A803" t="s">
        <v>165</v>
      </c>
      <c r="B803" t="s">
        <v>130</v>
      </c>
      <c r="C803" t="s">
        <v>114</v>
      </c>
      <c r="D803" t="s">
        <v>100</v>
      </c>
      <c r="E803"/>
      <c r="F803" t="str">
        <f>$A803&amp;IF($C803&lt;&gt;"","|"&amp;$C803,"")&amp;IF($D803&lt;&gt;"","|"&amp;$D803,"")&amp;IF($E803&lt;&gt;"","|"&amp;$E803,"")</f>
      </c>
      <c r="G803" s="65" t="n">
        <v>1</v>
      </c>
      <c r="H803" s="65" t="str">
        <f>SUM($CJ803,$CW803)</f>
      </c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 t="n">
        <v>0.0304878048780488</v>
      </c>
      <c r="AD803" s="62"/>
      <c r="AE803" s="62"/>
      <c r="AF803" s="62" t="n">
        <v>0.969512195121951</v>
      </c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5" t="str">
        <f>ROUND(SUM($CP803,$CV803),0)</f>
      </c>
      <c r="CG803" s="65" t="str">
        <f>ROUND(MAX($CP803,$CV803),0)</f>
      </c>
      <c r="CH803" t="s">
        <v>54</v>
      </c>
      <c r="CI803" s="62"/>
      <c r="CJ803" s="65" t="str">
        <f>IF(SUM($CF803)=0,"",IF(SUM($CF803)=SUM($CG803),SUM($CF803),IF(UPPER($CH803)="MAX",$CG803,IF(UPPER($CH803)="CUSTOM",MIN(MAX(ROUND($CF803+$G803*($CI803),0),$CG803),$CF803),$CF803))))</f>
      </c>
      <c r="CK803" s="65" t="str">
        <f>ROUND(SUMIFS($CW803:$FS803,$CW$14:$FS$14,"*DSD*"),0)</f>
      </c>
      <c r="CL803" s="65" t="str">
        <f>MIN_DSD</f>
      </c>
      <c r="CM803" s="65" t="str">
        <f>COUNTIFS($CW$14:$FS$14,"*DSD*",$CW803:$FS803,"&gt;0")</f>
      </c>
      <c r="CN803"/>
      <c r="CO803" s="62"/>
      <c r="CP803" s="65" t="str">
        <f>IF(SUM($CK803)=0,"",IF(OR(SUM($CK803)=SUM($CL803),AND(SUM($CK803)=ROUND(SUM($G803)*(1-SUM($I803)),0),SUM($CQ803)=0)),SUM($CK803),IF(UPPER($CN803)="MAX",$CL803,IF(UPPER($CN803)="CUSTOM",MIN(MAX(ROUND($CK803+$G803*($CO803),0),$CL803),$CK803),$CK803))))</f>
      </c>
      <c r="CQ803" s="65" t="str">
        <f>ROUND(SUMIFS($CW803:$FS803,$CW$14:$FS$14,"*TA*"),0)</f>
      </c>
      <c r="CR803" s="65" t="str">
        <f>MIN_TA</f>
      </c>
      <c r="CS803" s="65" t="str">
        <f>COUNTIFS($CW$14:$FS$14,"*TA*",$CW803:$FS803,"&gt;0")</f>
      </c>
      <c r="CT803"/>
      <c r="CU803" s="62"/>
      <c r="CV803" s="65" t="str">
        <f>IF(SUM($CQ803)=0,"",IF(OR(SUM($CQ803)=SUM($CR803),AND(SUM($CQ803)=ROUND(SUM($G803)*(1-SUM($I803)),0),SUM($CK803)=0)),SUM($CQ803),IF(UPPER($CT803)="MAX",$CR803,IF(UPPER($CT803)="CUSTOM",MIN(MAX(ROUND($CQ803+$G803*($CU803),0),$CR803),$CQ803),$CQ803))))</f>
      </c>
      <c r="CW803" s="65"/>
      <c r="CX803" s="65"/>
      <c r="CY803" s="65"/>
      <c r="CZ803" s="65"/>
      <c r="DA803" s="65"/>
      <c r="DB803" s="65"/>
      <c r="DC803" s="65"/>
      <c r="DD803" s="65"/>
      <c r="DE803" s="65"/>
      <c r="DF803" s="65"/>
      <c r="DG803" s="65"/>
      <c r="DH803" s="65"/>
      <c r="DI803" s="65"/>
      <c r="DJ803" s="65"/>
      <c r="DK803" s="65"/>
      <c r="DL803" s="65"/>
      <c r="DM803" s="65"/>
      <c r="DN803" s="65"/>
      <c r="DO803" s="65"/>
      <c r="DP803" s="65"/>
      <c r="DQ803" s="65"/>
      <c r="DR803" s="65"/>
      <c r="DS803" s="65"/>
      <c r="DT803" s="65"/>
      <c r="DU803" s="65"/>
      <c r="DV803" s="65"/>
      <c r="DW803" s="65"/>
      <c r="DX803" s="65"/>
      <c r="DY803" s="65"/>
      <c r="DZ803" s="65"/>
      <c r="EA803" s="65"/>
      <c r="EB803" s="65"/>
      <c r="EC803" s="65"/>
      <c r="ED803" s="65"/>
      <c r="EE803" s="65"/>
      <c r="EF803" s="65"/>
      <c r="EG803" s="65"/>
      <c r="EH803" s="65"/>
      <c r="EI803" s="65"/>
      <c r="EJ803" s="65"/>
      <c r="EK803" s="65"/>
      <c r="EL803" s="65"/>
      <c r="EM803" s="65"/>
      <c r="EN803" s="65"/>
      <c r="EO803" s="65"/>
      <c r="EP803" s="65"/>
      <c r="EQ803" s="65"/>
      <c r="ER803" s="65"/>
      <c r="ES803" s="65"/>
      <c r="ET803" s="65"/>
      <c r="EU803" s="65"/>
      <c r="EV803" s="65"/>
      <c r="EW803" s="65"/>
      <c r="EX803" s="65"/>
      <c r="EY803" s="65"/>
      <c r="EZ803" s="65"/>
      <c r="FA803" s="65"/>
      <c r="FB803" s="65"/>
      <c r="FC803" s="65"/>
      <c r="FD803" s="65"/>
      <c r="FE803" s="65"/>
      <c r="FF803" s="65"/>
      <c r="FG803" s="65"/>
      <c r="FH803" s="65"/>
      <c r="FI803" s="65"/>
      <c r="FJ803" s="65"/>
      <c r="FK803" s="65"/>
      <c r="FL803" s="65"/>
      <c r="FM803" s="65"/>
      <c r="FN803" s="65"/>
      <c r="FO803" s="65"/>
      <c r="FP803" s="65"/>
      <c r="FQ803" s="65"/>
      <c r="FR803" s="65"/>
      <c r="FS803" s="65"/>
    </row>
    <row r="804">
      <c r="A804" t="s">
        <v>166</v>
      </c>
      <c r="B804" t="s">
        <v>97</v>
      </c>
      <c r="C804" t="s">
        <v>98</v>
      </c>
      <c r="D804" t="s">
        <v>99</v>
      </c>
      <c r="E804"/>
      <c r="F804" t="str">
        <f>$A804&amp;IF($C804&lt;&gt;"","|"&amp;$C804,"")&amp;IF($D804&lt;&gt;"","|"&amp;$D804,"")&amp;IF($E804&lt;&gt;"","|"&amp;$E804,"")</f>
      </c>
      <c r="G804" s="65" t="n">
        <v>6</v>
      </c>
      <c r="H804" s="65" t="str">
        <f>SUM($CJ804,$CW804)</f>
      </c>
      <c r="I804" s="62"/>
      <c r="J804" s="62"/>
      <c r="K804" s="62"/>
      <c r="L804" s="62"/>
      <c r="M804" s="62"/>
      <c r="N804" s="62"/>
      <c r="O804" s="62"/>
      <c r="P804" s="62"/>
      <c r="Q804" s="62" t="n">
        <v>0.4</v>
      </c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 t="n">
        <v>0.6</v>
      </c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5" t="str">
        <f>ROUND(SUM($CP804,$CV804),0)</f>
      </c>
      <c r="CG804" s="65" t="str">
        <f>ROUND(MAX($CP804,$CV804),0)</f>
      </c>
      <c r="CH804"/>
      <c r="CI804" s="62"/>
      <c r="CJ804" s="65" t="str">
        <f>IF(SUM($CF804)=0,"",IF(SUM($CF804)=SUM($CG804),SUM($CF804),IF(UPPER($CH804)="MAX",$CG804,IF(UPPER($CH804)="CUSTOM",MIN(MAX(ROUND($CF804+$G804*($CI804),0),$CG804),$CF804),$CF804))))</f>
      </c>
      <c r="CK804" s="65" t="str">
        <f>ROUND(SUMIFS($CW804:$FS804,$CW$14:$FS$14,"*DSD*"),0)</f>
      </c>
      <c r="CL804" s="65" t="str">
        <f>MIN_DSD</f>
      </c>
      <c r="CM804" s="65" t="str">
        <f>COUNTIFS($CW$14:$FS$14,"*DSD*",$CW804:$FS804,"&gt;0")</f>
      </c>
      <c r="CN804" t="s">
        <v>54</v>
      </c>
      <c r="CO804" s="62"/>
      <c r="CP804" s="65" t="str">
        <f>IF(SUM($CK804)=0,"",IF(OR(SUM($CK804)=SUM($CL804),AND(SUM($CK804)=ROUND(SUM($G804)*(1-SUM($I804)),0),SUM($CQ804)=0)),SUM($CK804),IF(UPPER($CN804)="MAX",$CL804,IF(UPPER($CN804)="CUSTOM",MIN(MAX(ROUND($CK804+$G804*($CO804),0),$CL804),$CK804),$CK804))))</f>
      </c>
      <c r="CQ804" s="65" t="str">
        <f>ROUND(SUMIFS($CW804:$FS804,$CW$14:$FS$14,"*TA*"),0)</f>
      </c>
      <c r="CR804" s="65" t="str">
        <f>MIN_TA</f>
      </c>
      <c r="CS804" s="65" t="str">
        <f>COUNTIFS($CW$14:$FS$14,"*TA*",$CW804:$FS804,"&gt;0")</f>
      </c>
      <c r="CT804"/>
      <c r="CU804" s="62"/>
      <c r="CV804" s="65" t="str">
        <f>IF(SUM($CQ804)=0,"",IF(OR(SUM($CQ804)=SUM($CR804),AND(SUM($CQ804)=ROUND(SUM($G804)*(1-SUM($I804)),0),SUM($CK804)=0)),SUM($CQ804),IF(UPPER($CT804)="MAX",$CR804,IF(UPPER($CT804)="CUSTOM",MIN(MAX(ROUND($CQ804+$G804*($CU804),0),$CR804),$CQ804),$CQ804))))</f>
      </c>
      <c r="CW804" s="65"/>
      <c r="CX804" s="65"/>
      <c r="CY804" s="65"/>
      <c r="CZ804" s="65"/>
      <c r="DA804" s="65"/>
      <c r="DB804" s="65"/>
      <c r="DC804" s="65"/>
      <c r="DD804" s="65"/>
      <c r="DE804" s="65"/>
      <c r="DF804" s="65"/>
      <c r="DG804" s="65"/>
      <c r="DH804" s="65"/>
      <c r="DI804" s="65"/>
      <c r="DJ804" s="65"/>
      <c r="DK804" s="65"/>
      <c r="DL804" s="65"/>
      <c r="DM804" s="65"/>
      <c r="DN804" s="65"/>
      <c r="DO804" s="65"/>
      <c r="DP804" s="65"/>
      <c r="DQ804" s="65"/>
      <c r="DR804" s="65"/>
      <c r="DS804" s="65"/>
      <c r="DT804" s="65"/>
      <c r="DU804" s="65"/>
      <c r="DV804" s="65"/>
      <c r="DW804" s="65"/>
      <c r="DX804" s="65"/>
      <c r="DY804" s="65"/>
      <c r="DZ804" s="65"/>
      <c r="EA804" s="65"/>
      <c r="EB804" s="65"/>
      <c r="EC804" s="65"/>
      <c r="ED804" s="65"/>
      <c r="EE804" s="65"/>
      <c r="EF804" s="65"/>
      <c r="EG804" s="65"/>
      <c r="EH804" s="65"/>
      <c r="EI804" s="65"/>
      <c r="EJ804" s="65"/>
      <c r="EK804" s="65"/>
      <c r="EL804" s="65"/>
      <c r="EM804" s="65"/>
      <c r="EN804" s="65"/>
      <c r="EO804" s="65"/>
      <c r="EP804" s="65"/>
      <c r="EQ804" s="65"/>
      <c r="ER804" s="65"/>
      <c r="ES804" s="65"/>
      <c r="ET804" s="65"/>
      <c r="EU804" s="65"/>
      <c r="EV804" s="65"/>
      <c r="EW804" s="65"/>
      <c r="EX804" s="65"/>
      <c r="EY804" s="65"/>
      <c r="EZ804" s="65"/>
      <c r="FA804" s="65"/>
      <c r="FB804" s="65"/>
      <c r="FC804" s="65"/>
      <c r="FD804" s="65"/>
      <c r="FE804" s="65"/>
      <c r="FF804" s="65"/>
      <c r="FG804" s="65"/>
      <c r="FH804" s="65"/>
      <c r="FI804" s="65"/>
      <c r="FJ804" s="65"/>
      <c r="FK804" s="65"/>
      <c r="FL804" s="65"/>
      <c r="FM804" s="65"/>
      <c r="FN804" s="65"/>
      <c r="FO804" s="65"/>
      <c r="FP804" s="65"/>
      <c r="FQ804" s="65"/>
      <c r="FR804" s="65"/>
      <c r="FS804" s="65"/>
    </row>
    <row r="805">
      <c r="A805" t="s">
        <v>166</v>
      </c>
      <c r="B805" t="s">
        <v>97</v>
      </c>
      <c r="C805" t="s">
        <v>98</v>
      </c>
      <c r="D805" t="s">
        <v>100</v>
      </c>
      <c r="E805"/>
      <c r="F805" t="str">
        <f>$A805&amp;IF($C805&lt;&gt;"","|"&amp;$C805,"")&amp;IF($D805&lt;&gt;"","|"&amp;$D805,"")&amp;IF($E805&lt;&gt;"","|"&amp;$E805,"")</f>
      </c>
      <c r="G805" s="65" t="n">
        <v>9</v>
      </c>
      <c r="H805" s="65" t="str">
        <f>SUM($CJ805,$CW805)</f>
      </c>
      <c r="I805" s="62"/>
      <c r="J805" s="62"/>
      <c r="K805" s="62"/>
      <c r="L805" s="62"/>
      <c r="M805" s="62"/>
      <c r="N805" s="62"/>
      <c r="O805" s="62"/>
      <c r="P805" s="62"/>
      <c r="Q805" s="62" t="n">
        <v>0.388888888888889</v>
      </c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 t="n">
        <v>0.611111111111111</v>
      </c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5" t="str">
        <f>ROUND(SUM($CP805,$CV805),0)</f>
      </c>
      <c r="CG805" s="65" t="str">
        <f>ROUND(MAX($CP805,$CV805),0)</f>
      </c>
      <c r="CH805"/>
      <c r="CI805" s="62"/>
      <c r="CJ805" s="65" t="str">
        <f>IF(SUM($CF805)=0,"",IF(SUM($CF805)=SUM($CG805),SUM($CF805),IF(UPPER($CH805)="MAX",$CG805,IF(UPPER($CH805)="CUSTOM",MIN(MAX(ROUND($CF805+$G805*($CI805),0),$CG805),$CF805),$CF805))))</f>
      </c>
      <c r="CK805" s="65" t="str">
        <f>ROUND(SUMIFS($CW805:$FS805,$CW$14:$FS$14,"*DSD*"),0)</f>
      </c>
      <c r="CL805" s="65" t="str">
        <f>MIN_DSD</f>
      </c>
      <c r="CM805" s="65" t="str">
        <f>COUNTIFS($CW$14:$FS$14,"*DSD*",$CW805:$FS805,"&gt;0")</f>
      </c>
      <c r="CN805" t="s">
        <v>54</v>
      </c>
      <c r="CO805" s="62"/>
      <c r="CP805" s="65" t="str">
        <f>IF(SUM($CK805)=0,"",IF(OR(SUM($CK805)=SUM($CL805),AND(SUM($CK805)=ROUND(SUM($G805)*(1-SUM($I805)),0),SUM($CQ805)=0)),SUM($CK805),IF(UPPER($CN805)="MAX",$CL805,IF(UPPER($CN805)="CUSTOM",MIN(MAX(ROUND($CK805+$G805*($CO805),0),$CL805),$CK805),$CK805))))</f>
      </c>
      <c r="CQ805" s="65" t="str">
        <f>ROUND(SUMIFS($CW805:$FS805,$CW$14:$FS$14,"*TA*"),0)</f>
      </c>
      <c r="CR805" s="65" t="str">
        <f>MIN_TA</f>
      </c>
      <c r="CS805" s="65" t="str">
        <f>COUNTIFS($CW$14:$FS$14,"*TA*",$CW805:$FS805,"&gt;0")</f>
      </c>
      <c r="CT805"/>
      <c r="CU805" s="62"/>
      <c r="CV805" s="65" t="str">
        <f>IF(SUM($CQ805)=0,"",IF(OR(SUM($CQ805)=SUM($CR805),AND(SUM($CQ805)=ROUND(SUM($G805)*(1-SUM($I805)),0),SUM($CK805)=0)),SUM($CQ805),IF(UPPER($CT805)="MAX",$CR805,IF(UPPER($CT805)="CUSTOM",MIN(MAX(ROUND($CQ805+$G805*($CU805),0),$CR805),$CQ805),$CQ805))))</f>
      </c>
      <c r="CW805" s="65"/>
      <c r="CX805" s="65"/>
      <c r="CY805" s="65"/>
      <c r="CZ805" s="65"/>
      <c r="DA805" s="65"/>
      <c r="DB805" s="65"/>
      <c r="DC805" s="65"/>
      <c r="DD805" s="65"/>
      <c r="DE805" s="65"/>
      <c r="DF805" s="65"/>
      <c r="DG805" s="65"/>
      <c r="DH805" s="65"/>
      <c r="DI805" s="65"/>
      <c r="DJ805" s="65"/>
      <c r="DK805" s="65"/>
      <c r="DL805" s="65"/>
      <c r="DM805" s="65"/>
      <c r="DN805" s="65"/>
      <c r="DO805" s="65"/>
      <c r="DP805" s="65"/>
      <c r="DQ805" s="65"/>
      <c r="DR805" s="65"/>
      <c r="DS805" s="65"/>
      <c r="DT805" s="65"/>
      <c r="DU805" s="65"/>
      <c r="DV805" s="65"/>
      <c r="DW805" s="65"/>
      <c r="DX805" s="65"/>
      <c r="DY805" s="65"/>
      <c r="DZ805" s="65"/>
      <c r="EA805" s="65"/>
      <c r="EB805" s="65"/>
      <c r="EC805" s="65"/>
      <c r="ED805" s="65"/>
      <c r="EE805" s="65"/>
      <c r="EF805" s="65"/>
      <c r="EG805" s="65"/>
      <c r="EH805" s="65"/>
      <c r="EI805" s="65"/>
      <c r="EJ805" s="65"/>
      <c r="EK805" s="65"/>
      <c r="EL805" s="65"/>
      <c r="EM805" s="65"/>
      <c r="EN805" s="65"/>
      <c r="EO805" s="65"/>
      <c r="EP805" s="65"/>
      <c r="EQ805" s="65"/>
      <c r="ER805" s="65"/>
      <c r="ES805" s="65"/>
      <c r="ET805" s="65"/>
      <c r="EU805" s="65"/>
      <c r="EV805" s="65"/>
      <c r="EW805" s="65"/>
      <c r="EX805" s="65"/>
      <c r="EY805" s="65"/>
      <c r="EZ805" s="65"/>
      <c r="FA805" s="65"/>
      <c r="FB805" s="65"/>
      <c r="FC805" s="65"/>
      <c r="FD805" s="65"/>
      <c r="FE805" s="65"/>
      <c r="FF805" s="65"/>
      <c r="FG805" s="65"/>
      <c r="FH805" s="65"/>
      <c r="FI805" s="65"/>
      <c r="FJ805" s="65"/>
      <c r="FK805" s="65"/>
      <c r="FL805" s="65"/>
      <c r="FM805" s="65"/>
      <c r="FN805" s="65"/>
      <c r="FO805" s="65"/>
      <c r="FP805" s="65"/>
      <c r="FQ805" s="65"/>
      <c r="FR805" s="65"/>
      <c r="FS805" s="65"/>
    </row>
    <row r="806">
      <c r="A806" t="s">
        <v>166</v>
      </c>
      <c r="B806" t="s">
        <v>102</v>
      </c>
      <c r="C806" t="s">
        <v>103</v>
      </c>
      <c r="D806" t="s">
        <v>99</v>
      </c>
      <c r="E806"/>
      <c r="F806" t="str">
        <f>$A806&amp;IF($C806&lt;&gt;"","|"&amp;$C806,"")&amp;IF($D806&lt;&gt;"","|"&amp;$D806,"")&amp;IF($E806&lt;&gt;"","|"&amp;$E806,"")</f>
      </c>
      <c r="G806" s="65" t="n">
        <v>7</v>
      </c>
      <c r="H806" s="65" t="str">
        <f>SUM($CJ806,$CW806)</f>
      </c>
      <c r="I806" s="62"/>
      <c r="J806" s="62"/>
      <c r="K806" s="62"/>
      <c r="L806" s="62"/>
      <c r="M806" s="62"/>
      <c r="N806" s="62"/>
      <c r="O806" s="62"/>
      <c r="P806" s="62"/>
      <c r="Q806" s="62" t="n">
        <v>0.340425531914894</v>
      </c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 t="n">
        <v>0.170212765957447</v>
      </c>
      <c r="AD806" s="62"/>
      <c r="AE806" s="62"/>
      <c r="AF806" s="62"/>
      <c r="AG806" s="62" t="n">
        <v>0.48936170212766</v>
      </c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5" t="str">
        <f>ROUND(SUM($CP806,$CV806),0)</f>
      </c>
      <c r="CG806" s="65" t="str">
        <f>ROUND(MAX($CP806,$CV806),0)</f>
      </c>
      <c r="CH806" t="s">
        <v>54</v>
      </c>
      <c r="CI806" s="62"/>
      <c r="CJ806" s="65" t="str">
        <f>IF(SUM($CF806)=0,"",IF(SUM($CF806)=SUM($CG806),SUM($CF806),IF(UPPER($CH806)="MAX",$CG806,IF(UPPER($CH806)="CUSTOM",MIN(MAX(ROUND($CF806+$G806*($CI806),0),$CG806),$CF806),$CF806))))</f>
      </c>
      <c r="CK806" s="65" t="str">
        <f>ROUND(SUMIFS($CW806:$FS806,$CW$14:$FS$14,"*DSD*"),0)</f>
      </c>
      <c r="CL806" s="65" t="str">
        <f>MIN_DSD</f>
      </c>
      <c r="CM806" s="65" t="str">
        <f>COUNTIFS($CW$14:$FS$14,"*DSD*",$CW806:$FS806,"&gt;0")</f>
      </c>
      <c r="CN806" t="s">
        <v>54</v>
      </c>
      <c r="CO806" s="62"/>
      <c r="CP806" s="65" t="str">
        <f>IF(SUM($CK806)=0,"",IF(OR(SUM($CK806)=SUM($CL806),AND(SUM($CK806)=ROUND(SUM($G806)*(1-SUM($I806)),0),SUM($CQ806)=0)),SUM($CK806),IF(UPPER($CN806)="MAX",$CL806,IF(UPPER($CN806)="CUSTOM",MIN(MAX(ROUND($CK806+$G806*($CO806),0),$CL806),$CK806),$CK806))))</f>
      </c>
      <c r="CQ806" s="65" t="str">
        <f>ROUND(SUMIFS($CW806:$FS806,$CW$14:$FS$14,"*TA*"),0)</f>
      </c>
      <c r="CR806" s="65" t="str">
        <f>MIN_TA</f>
      </c>
      <c r="CS806" s="65" t="str">
        <f>COUNTIFS($CW$14:$FS$14,"*TA*",$CW806:$FS806,"&gt;0")</f>
      </c>
      <c r="CT806"/>
      <c r="CU806" s="62"/>
      <c r="CV806" s="65" t="str">
        <f>IF(SUM($CQ806)=0,"",IF(OR(SUM($CQ806)=SUM($CR806),AND(SUM($CQ806)=ROUND(SUM($G806)*(1-SUM($I806)),0),SUM($CK806)=0)),SUM($CQ806),IF(UPPER($CT806)="MAX",$CR806,IF(UPPER($CT806)="CUSTOM",MIN(MAX(ROUND($CQ806+$G806*($CU806),0),$CR806),$CQ806),$CQ806))))</f>
      </c>
      <c r="CW806" s="65"/>
      <c r="CX806" s="65"/>
      <c r="CY806" s="65"/>
      <c r="CZ806" s="65"/>
      <c r="DA806" s="65"/>
      <c r="DB806" s="65"/>
      <c r="DC806" s="65"/>
      <c r="DD806" s="65"/>
      <c r="DE806" s="65"/>
      <c r="DF806" s="65"/>
      <c r="DG806" s="65"/>
      <c r="DH806" s="65"/>
      <c r="DI806" s="65"/>
      <c r="DJ806" s="65"/>
      <c r="DK806" s="65"/>
      <c r="DL806" s="65"/>
      <c r="DM806" s="65"/>
      <c r="DN806" s="65"/>
      <c r="DO806" s="65"/>
      <c r="DP806" s="65"/>
      <c r="DQ806" s="65"/>
      <c r="DR806" s="65"/>
      <c r="DS806" s="65"/>
      <c r="DT806" s="65"/>
      <c r="DU806" s="65"/>
      <c r="DV806" s="65"/>
      <c r="DW806" s="65"/>
      <c r="DX806" s="65"/>
      <c r="DY806" s="65"/>
      <c r="DZ806" s="65"/>
      <c r="EA806" s="65"/>
      <c r="EB806" s="65"/>
      <c r="EC806" s="65"/>
      <c r="ED806" s="65"/>
      <c r="EE806" s="65"/>
      <c r="EF806" s="65"/>
      <c r="EG806" s="65"/>
      <c r="EH806" s="65"/>
      <c r="EI806" s="65"/>
      <c r="EJ806" s="65"/>
      <c r="EK806" s="65"/>
      <c r="EL806" s="65"/>
      <c r="EM806" s="65"/>
      <c r="EN806" s="65"/>
      <c r="EO806" s="65"/>
      <c r="EP806" s="65"/>
      <c r="EQ806" s="65"/>
      <c r="ER806" s="65"/>
      <c r="ES806" s="65"/>
      <c r="ET806" s="65"/>
      <c r="EU806" s="65"/>
      <c r="EV806" s="65"/>
      <c r="EW806" s="65"/>
      <c r="EX806" s="65"/>
      <c r="EY806" s="65"/>
      <c r="EZ806" s="65"/>
      <c r="FA806" s="65"/>
      <c r="FB806" s="65"/>
      <c r="FC806" s="65"/>
      <c r="FD806" s="65"/>
      <c r="FE806" s="65"/>
      <c r="FF806" s="65"/>
      <c r="FG806" s="65"/>
      <c r="FH806" s="65"/>
      <c r="FI806" s="65"/>
      <c r="FJ806" s="65"/>
      <c r="FK806" s="65"/>
      <c r="FL806" s="65"/>
      <c r="FM806" s="65"/>
      <c r="FN806" s="65"/>
      <c r="FO806" s="65"/>
      <c r="FP806" s="65"/>
      <c r="FQ806" s="65"/>
      <c r="FR806" s="65"/>
      <c r="FS806" s="65"/>
    </row>
    <row r="807">
      <c r="A807" t="s">
        <v>166</v>
      </c>
      <c r="B807" t="s">
        <v>104</v>
      </c>
      <c r="C807"/>
      <c r="D807"/>
      <c r="E807"/>
      <c r="F807" t="str">
        <f>$A807&amp;IF($C807&lt;&gt;"","|"&amp;$C807,"")&amp;IF($D807&lt;&gt;"","|"&amp;$D807,"")&amp;IF($E807&lt;&gt;"","|"&amp;$E807,"")</f>
      </c>
      <c r="G807" s="65" t="n">
        <v>8</v>
      </c>
      <c r="H807" s="65" t="str">
        <f>SUM($CJ807,$CW807)</f>
      </c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5" t="str">
        <f>ROUND(SUM($CP807,$CV807),0)</f>
      </c>
      <c r="CG807" s="65" t="str">
        <f>ROUND(MAX($CP807,$CV807),0)</f>
      </c>
      <c r="CH807"/>
      <c r="CI807" s="62"/>
      <c r="CJ807" s="65" t="str">
        <f>IF(SUM($CF807)=0,"",IF(SUM($CF807)=SUM($CG807),SUM($CF807),IF(UPPER($CH807)="MAX",$CG807,IF(UPPER($CH807)="CUSTOM",MIN(MAX(ROUND($CF807+$G807*($CI807),0),$CG807),$CF807),$CF807))))</f>
      </c>
      <c r="CK807" s="65" t="str">
        <f>ROUND(SUMIFS($CW807:$FS807,$CW$14:$FS$14,"*DSD*"),0)</f>
      </c>
      <c r="CL807" s="65" t="str">
        <f>MIN_DSD</f>
      </c>
      <c r="CM807" s="65" t="str">
        <f>COUNTIFS($CW$14:$FS$14,"*DSD*",$CW807:$FS807,"&gt;0")</f>
      </c>
      <c r="CN807"/>
      <c r="CO807" s="62"/>
      <c r="CP807" s="65" t="str">
        <f>IF(SUM($CK807)=0,"",IF(OR(SUM($CK807)=SUM($CL807),AND(SUM($CK807)=ROUND(SUM($G807)*(1-SUM($I807)),0),SUM($CQ807)=0)),SUM($CK807),IF(UPPER($CN807)="MAX",$CL807,IF(UPPER($CN807)="CUSTOM",MIN(MAX(ROUND($CK807+$G807*($CO807),0),$CL807),$CK807),$CK807))))</f>
      </c>
      <c r="CQ807" s="65" t="str">
        <f>ROUND(SUMIFS($CW807:$FS807,$CW$14:$FS$14,"*TA*"),0)</f>
      </c>
      <c r="CR807" s="65" t="str">
        <f>MIN_TA</f>
      </c>
      <c r="CS807" s="65" t="str">
        <f>COUNTIFS($CW$14:$FS$14,"*TA*",$CW807:$FS807,"&gt;0")</f>
      </c>
      <c r="CT807"/>
      <c r="CU807" s="62"/>
      <c r="CV807" s="65" t="str">
        <f>IF(SUM($CQ807)=0,"",IF(OR(SUM($CQ807)=SUM($CR807),AND(SUM($CQ807)=ROUND(SUM($G807)*(1-SUM($I807)),0),SUM($CK807)=0)),SUM($CQ807),IF(UPPER($CT807)="MAX",$CR807,IF(UPPER($CT807)="CUSTOM",MIN(MAX(ROUND($CQ807+$G807*($CU807),0),$CR807),$CQ807),$CQ807))))</f>
      </c>
      <c r="CW807" s="65"/>
      <c r="CX807" s="65"/>
      <c r="CY807" s="65"/>
      <c r="CZ807" s="65"/>
      <c r="DA807" s="65"/>
      <c r="DB807" s="65"/>
      <c r="DC807" s="65"/>
      <c r="DD807" s="65"/>
      <c r="DE807" s="65"/>
      <c r="DF807" s="65"/>
      <c r="DG807" s="65"/>
      <c r="DH807" s="65"/>
      <c r="DI807" s="65"/>
      <c r="DJ807" s="65"/>
      <c r="DK807" s="65"/>
      <c r="DL807" s="65"/>
      <c r="DM807" s="65"/>
      <c r="DN807" s="65"/>
      <c r="DO807" s="65"/>
      <c r="DP807" s="65"/>
      <c r="DQ807" s="65"/>
      <c r="DR807" s="65"/>
      <c r="DS807" s="65"/>
      <c r="DT807" s="65"/>
      <c r="DU807" s="65"/>
      <c r="DV807" s="65"/>
      <c r="DW807" s="65"/>
      <c r="DX807" s="65"/>
      <c r="DY807" s="65"/>
      <c r="DZ807" s="65"/>
      <c r="EA807" s="65"/>
      <c r="EB807" s="65"/>
      <c r="EC807" s="65"/>
      <c r="ED807" s="65"/>
      <c r="EE807" s="65"/>
      <c r="EF807" s="65"/>
      <c r="EG807" s="65"/>
      <c r="EH807" s="65"/>
      <c r="EI807" s="65"/>
      <c r="EJ807" s="65"/>
      <c r="EK807" s="65"/>
      <c r="EL807" s="65"/>
      <c r="EM807" s="65"/>
      <c r="EN807" s="65"/>
      <c r="EO807" s="65"/>
      <c r="EP807" s="65"/>
      <c r="EQ807" s="65"/>
      <c r="ER807" s="65"/>
      <c r="ES807" s="65"/>
      <c r="ET807" s="65"/>
      <c r="EU807" s="65"/>
      <c r="EV807" s="65"/>
      <c r="EW807" s="65"/>
      <c r="EX807" s="65"/>
      <c r="EY807" s="65"/>
      <c r="EZ807" s="65"/>
      <c r="FA807" s="65"/>
      <c r="FB807" s="65"/>
      <c r="FC807" s="65"/>
      <c r="FD807" s="65"/>
      <c r="FE807" s="65"/>
      <c r="FF807" s="65"/>
      <c r="FG807" s="65"/>
      <c r="FH807" s="65"/>
      <c r="FI807" s="65"/>
      <c r="FJ807" s="65"/>
      <c r="FK807" s="65"/>
      <c r="FL807" s="65"/>
      <c r="FM807" s="65"/>
      <c r="FN807" s="65"/>
      <c r="FO807" s="65"/>
      <c r="FP807" s="65"/>
      <c r="FQ807" s="65"/>
      <c r="FR807" s="65"/>
      <c r="FS807" s="65"/>
    </row>
    <row r="808">
      <c r="A808" t="s">
        <v>166</v>
      </c>
      <c r="B808" t="s">
        <v>105</v>
      </c>
      <c r="C808" t="s">
        <v>103</v>
      </c>
      <c r="D808" t="s">
        <v>99</v>
      </c>
      <c r="E808"/>
      <c r="F808" t="str">
        <f>$A808&amp;IF($C808&lt;&gt;"","|"&amp;$C808,"")&amp;IF($D808&lt;&gt;"","|"&amp;$D808,"")&amp;IF($E808&lt;&gt;"","|"&amp;$E808,"")</f>
      </c>
      <c r="G808" s="65" t="n">
        <v>2</v>
      </c>
      <c r="H808" s="65" t="str">
        <f>SUM($CJ808,$CW808)</f>
      </c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5" t="str">
        <f>ROUND(SUM($CP808,$CV808),0)</f>
      </c>
      <c r="CG808" s="65" t="str">
        <f>ROUND(MAX($CP808,$CV808),0)</f>
      </c>
      <c r="CH808"/>
      <c r="CI808" s="62"/>
      <c r="CJ808" s="65" t="str">
        <f>IF(SUM($CF808)=0,"",IF(SUM($CF808)=SUM($CG808),SUM($CF808),IF(UPPER($CH808)="MAX",$CG808,IF(UPPER($CH808)="CUSTOM",MIN(MAX(ROUND($CF808+$G808*($CI808),0),$CG808),$CF808),$CF808))))</f>
      </c>
      <c r="CK808" s="65" t="str">
        <f>ROUND(SUMIFS($CW808:$FS808,$CW$14:$FS$14,"*DSD*"),0)</f>
      </c>
      <c r="CL808" s="65" t="str">
        <f>MIN_DSD</f>
      </c>
      <c r="CM808" s="65" t="str">
        <f>COUNTIFS($CW$14:$FS$14,"*DSD*",$CW808:$FS808,"&gt;0")</f>
      </c>
      <c r="CN808"/>
      <c r="CO808" s="62"/>
      <c r="CP808" s="65" t="str">
        <f>IF(SUM($CK808)=0,"",IF(OR(SUM($CK808)=SUM($CL808),AND(SUM($CK808)=ROUND(SUM($G808)*(1-SUM($I808)),0),SUM($CQ808)=0)),SUM($CK808),IF(UPPER($CN808)="MAX",$CL808,IF(UPPER($CN808)="CUSTOM",MIN(MAX(ROUND($CK808+$G808*($CO808),0),$CL808),$CK808),$CK808))))</f>
      </c>
      <c r="CQ808" s="65" t="str">
        <f>ROUND(SUMIFS($CW808:$FS808,$CW$14:$FS$14,"*TA*"),0)</f>
      </c>
      <c r="CR808" s="65" t="str">
        <f>MIN_TA</f>
      </c>
      <c r="CS808" s="65" t="str">
        <f>COUNTIFS($CW$14:$FS$14,"*TA*",$CW808:$FS808,"&gt;0")</f>
      </c>
      <c r="CT808"/>
      <c r="CU808" s="62"/>
      <c r="CV808" s="65" t="str">
        <f>IF(SUM($CQ808)=0,"",IF(OR(SUM($CQ808)=SUM($CR808),AND(SUM($CQ808)=ROUND(SUM($G808)*(1-SUM($I808)),0),SUM($CK808)=0)),SUM($CQ808),IF(UPPER($CT808)="MAX",$CR808,IF(UPPER($CT808)="CUSTOM",MIN(MAX(ROUND($CQ808+$G808*($CU808),0),$CR808),$CQ808),$CQ808))))</f>
      </c>
      <c r="CW808" s="65"/>
      <c r="CX808" s="65"/>
      <c r="CY808" s="65"/>
      <c r="CZ808" s="65"/>
      <c r="DA808" s="65"/>
      <c r="DB808" s="65"/>
      <c r="DC808" s="65"/>
      <c r="DD808" s="65"/>
      <c r="DE808" s="65"/>
      <c r="DF808" s="65"/>
      <c r="DG808" s="65"/>
      <c r="DH808" s="65"/>
      <c r="DI808" s="65"/>
      <c r="DJ808" s="65"/>
      <c r="DK808" s="65"/>
      <c r="DL808" s="65"/>
      <c r="DM808" s="65"/>
      <c r="DN808" s="65"/>
      <c r="DO808" s="65"/>
      <c r="DP808" s="65"/>
      <c r="DQ808" s="65"/>
      <c r="DR808" s="65"/>
      <c r="DS808" s="65"/>
      <c r="DT808" s="65"/>
      <c r="DU808" s="65"/>
      <c r="DV808" s="65"/>
      <c r="DW808" s="65"/>
      <c r="DX808" s="65"/>
      <c r="DY808" s="65"/>
      <c r="DZ808" s="65"/>
      <c r="EA808" s="65"/>
      <c r="EB808" s="65"/>
      <c r="EC808" s="65"/>
      <c r="ED808" s="65"/>
      <c r="EE808" s="65"/>
      <c r="EF808" s="65"/>
      <c r="EG808" s="65"/>
      <c r="EH808" s="65"/>
      <c r="EI808" s="65"/>
      <c r="EJ808" s="65"/>
      <c r="EK808" s="65"/>
      <c r="EL808" s="65"/>
      <c r="EM808" s="65"/>
      <c r="EN808" s="65"/>
      <c r="EO808" s="65"/>
      <c r="EP808" s="65"/>
      <c r="EQ808" s="65"/>
      <c r="ER808" s="65"/>
      <c r="ES808" s="65"/>
      <c r="ET808" s="65"/>
      <c r="EU808" s="65"/>
      <c r="EV808" s="65"/>
      <c r="EW808" s="65"/>
      <c r="EX808" s="65"/>
      <c r="EY808" s="65"/>
      <c r="EZ808" s="65"/>
      <c r="FA808" s="65"/>
      <c r="FB808" s="65"/>
      <c r="FC808" s="65"/>
      <c r="FD808" s="65"/>
      <c r="FE808" s="65"/>
      <c r="FF808" s="65"/>
      <c r="FG808" s="65"/>
      <c r="FH808" s="65"/>
      <c r="FI808" s="65"/>
      <c r="FJ808" s="65"/>
      <c r="FK808" s="65"/>
      <c r="FL808" s="65"/>
      <c r="FM808" s="65"/>
      <c r="FN808" s="65"/>
      <c r="FO808" s="65"/>
      <c r="FP808" s="65"/>
      <c r="FQ808" s="65"/>
      <c r="FR808" s="65"/>
      <c r="FS808" s="65"/>
    </row>
    <row r="809">
      <c r="A809" t="s">
        <v>166</v>
      </c>
      <c r="B809" t="s">
        <v>105</v>
      </c>
      <c r="C809" t="s">
        <v>103</v>
      </c>
      <c r="D809" t="s">
        <v>100</v>
      </c>
      <c r="E809"/>
      <c r="F809" t="str">
        <f>$A809&amp;IF($C809&lt;&gt;"","|"&amp;$C809,"")&amp;IF($D809&lt;&gt;"","|"&amp;$D809,"")&amp;IF($E809&lt;&gt;"","|"&amp;$E809,"")</f>
      </c>
      <c r="G809" s="65" t="n">
        <v>4</v>
      </c>
      <c r="H809" s="65" t="str">
        <f>SUM($CJ809,$CW809)</f>
      </c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5" t="str">
        <f>ROUND(SUM($CP809,$CV809),0)</f>
      </c>
      <c r="CG809" s="65" t="str">
        <f>ROUND(MAX($CP809,$CV809),0)</f>
      </c>
      <c r="CH809"/>
      <c r="CI809" s="62"/>
      <c r="CJ809" s="65" t="str">
        <f>IF(SUM($CF809)=0,"",IF(SUM($CF809)=SUM($CG809),SUM($CF809),IF(UPPER($CH809)="MAX",$CG809,IF(UPPER($CH809)="CUSTOM",MIN(MAX(ROUND($CF809+$G809*($CI809),0),$CG809),$CF809),$CF809))))</f>
      </c>
      <c r="CK809" s="65" t="str">
        <f>ROUND(SUMIFS($CW809:$FS809,$CW$14:$FS$14,"*DSD*"),0)</f>
      </c>
      <c r="CL809" s="65" t="str">
        <f>MIN_DSD</f>
      </c>
      <c r="CM809" s="65" t="str">
        <f>COUNTIFS($CW$14:$FS$14,"*DSD*",$CW809:$FS809,"&gt;0")</f>
      </c>
      <c r="CN809"/>
      <c r="CO809" s="62"/>
      <c r="CP809" s="65" t="str">
        <f>IF(SUM($CK809)=0,"",IF(OR(SUM($CK809)=SUM($CL809),AND(SUM($CK809)=ROUND(SUM($G809)*(1-SUM($I809)),0),SUM($CQ809)=0)),SUM($CK809),IF(UPPER($CN809)="MAX",$CL809,IF(UPPER($CN809)="CUSTOM",MIN(MAX(ROUND($CK809+$G809*($CO809),0),$CL809),$CK809),$CK809))))</f>
      </c>
      <c r="CQ809" s="65" t="str">
        <f>ROUND(SUMIFS($CW809:$FS809,$CW$14:$FS$14,"*TA*"),0)</f>
      </c>
      <c r="CR809" s="65" t="str">
        <f>MIN_TA</f>
      </c>
      <c r="CS809" s="65" t="str">
        <f>COUNTIFS($CW$14:$FS$14,"*TA*",$CW809:$FS809,"&gt;0")</f>
      </c>
      <c r="CT809"/>
      <c r="CU809" s="62"/>
      <c r="CV809" s="65" t="str">
        <f>IF(SUM($CQ809)=0,"",IF(OR(SUM($CQ809)=SUM($CR809),AND(SUM($CQ809)=ROUND(SUM($G809)*(1-SUM($I809)),0),SUM($CK809)=0)),SUM($CQ809),IF(UPPER($CT809)="MAX",$CR809,IF(UPPER($CT809)="CUSTOM",MIN(MAX(ROUND($CQ809+$G809*($CU809),0),$CR809),$CQ809),$CQ809))))</f>
      </c>
      <c r="CW809" s="65"/>
      <c r="CX809" s="65"/>
      <c r="CY809" s="65"/>
      <c r="CZ809" s="65"/>
      <c r="DA809" s="65"/>
      <c r="DB809" s="65"/>
      <c r="DC809" s="65"/>
      <c r="DD809" s="65"/>
      <c r="DE809" s="65"/>
      <c r="DF809" s="65"/>
      <c r="DG809" s="65"/>
      <c r="DH809" s="65"/>
      <c r="DI809" s="65"/>
      <c r="DJ809" s="65"/>
      <c r="DK809" s="65"/>
      <c r="DL809" s="65"/>
      <c r="DM809" s="65"/>
      <c r="DN809" s="65"/>
      <c r="DO809" s="65"/>
      <c r="DP809" s="65"/>
      <c r="DQ809" s="65"/>
      <c r="DR809" s="65"/>
      <c r="DS809" s="65"/>
      <c r="DT809" s="65"/>
      <c r="DU809" s="65"/>
      <c r="DV809" s="65"/>
      <c r="DW809" s="65"/>
      <c r="DX809" s="65"/>
      <c r="DY809" s="65"/>
      <c r="DZ809" s="65"/>
      <c r="EA809" s="65"/>
      <c r="EB809" s="65"/>
      <c r="EC809" s="65"/>
      <c r="ED809" s="65"/>
      <c r="EE809" s="65"/>
      <c r="EF809" s="65"/>
      <c r="EG809" s="65"/>
      <c r="EH809" s="65"/>
      <c r="EI809" s="65"/>
      <c r="EJ809" s="65"/>
      <c r="EK809" s="65"/>
      <c r="EL809" s="65"/>
      <c r="EM809" s="65"/>
      <c r="EN809" s="65"/>
      <c r="EO809" s="65"/>
      <c r="EP809" s="65"/>
      <c r="EQ809" s="65"/>
      <c r="ER809" s="65"/>
      <c r="ES809" s="65"/>
      <c r="ET809" s="65"/>
      <c r="EU809" s="65"/>
      <c r="EV809" s="65"/>
      <c r="EW809" s="65"/>
      <c r="EX809" s="65"/>
      <c r="EY809" s="65"/>
      <c r="EZ809" s="65"/>
      <c r="FA809" s="65"/>
      <c r="FB809" s="65"/>
      <c r="FC809" s="65"/>
      <c r="FD809" s="65"/>
      <c r="FE809" s="65"/>
      <c r="FF809" s="65"/>
      <c r="FG809" s="65"/>
      <c r="FH809" s="65"/>
      <c r="FI809" s="65"/>
      <c r="FJ809" s="65"/>
      <c r="FK809" s="65"/>
      <c r="FL809" s="65"/>
      <c r="FM809" s="65"/>
      <c r="FN809" s="65"/>
      <c r="FO809" s="65"/>
      <c r="FP809" s="65"/>
      <c r="FQ809" s="65"/>
      <c r="FR809" s="65"/>
      <c r="FS809" s="65"/>
    </row>
    <row r="810">
      <c r="A810" t="s">
        <v>166</v>
      </c>
      <c r="B810" t="s">
        <v>106</v>
      </c>
      <c r="C810" t="s">
        <v>103</v>
      </c>
      <c r="D810" t="s">
        <v>99</v>
      </c>
      <c r="E810"/>
      <c r="F810" t="str">
        <f>$A810&amp;IF($C810&lt;&gt;"","|"&amp;$C810,"")&amp;IF($D810&lt;&gt;"","|"&amp;$D810,"")&amp;IF($E810&lt;&gt;"","|"&amp;$E810,"")</f>
      </c>
      <c r="G810" s="65" t="n">
        <v>1</v>
      </c>
      <c r="H810" s="65" t="str">
        <f>SUM($CJ810,$CW810)</f>
      </c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5" t="str">
        <f>ROUND(SUM($CP810,$CV810),0)</f>
      </c>
      <c r="CG810" s="65" t="str">
        <f>ROUND(MAX($CP810,$CV810),0)</f>
      </c>
      <c r="CH810"/>
      <c r="CI810" s="62"/>
      <c r="CJ810" s="65" t="str">
        <f>IF(SUM($CF810)=0,"",IF(SUM($CF810)=SUM($CG810),SUM($CF810),IF(UPPER($CH810)="MAX",$CG810,IF(UPPER($CH810)="CUSTOM",MIN(MAX(ROUND($CF810+$G810*($CI810),0),$CG810),$CF810),$CF810))))</f>
      </c>
      <c r="CK810" s="65" t="str">
        <f>ROUND(SUMIFS($CW810:$FS810,$CW$14:$FS$14,"*DSD*"),0)</f>
      </c>
      <c r="CL810" s="65" t="str">
        <f>MIN_DSD</f>
      </c>
      <c r="CM810" s="65" t="str">
        <f>COUNTIFS($CW$14:$FS$14,"*DSD*",$CW810:$FS810,"&gt;0")</f>
      </c>
      <c r="CN810"/>
      <c r="CO810" s="62"/>
      <c r="CP810" s="65" t="str">
        <f>IF(SUM($CK810)=0,"",IF(OR(SUM($CK810)=SUM($CL810),AND(SUM($CK810)=ROUND(SUM($G810)*(1-SUM($I810)),0),SUM($CQ810)=0)),SUM($CK810),IF(UPPER($CN810)="MAX",$CL810,IF(UPPER($CN810)="CUSTOM",MIN(MAX(ROUND($CK810+$G810*($CO810),0),$CL810),$CK810),$CK810))))</f>
      </c>
      <c r="CQ810" s="65" t="str">
        <f>ROUND(SUMIFS($CW810:$FS810,$CW$14:$FS$14,"*TA*"),0)</f>
      </c>
      <c r="CR810" s="65" t="str">
        <f>MIN_TA</f>
      </c>
      <c r="CS810" s="65" t="str">
        <f>COUNTIFS($CW$14:$FS$14,"*TA*",$CW810:$FS810,"&gt;0")</f>
      </c>
      <c r="CT810"/>
      <c r="CU810" s="62"/>
      <c r="CV810" s="65" t="str">
        <f>IF(SUM($CQ810)=0,"",IF(OR(SUM($CQ810)=SUM($CR810),AND(SUM($CQ810)=ROUND(SUM($G810)*(1-SUM($I810)),0),SUM($CK810)=0)),SUM($CQ810),IF(UPPER($CT810)="MAX",$CR810,IF(UPPER($CT810)="CUSTOM",MIN(MAX(ROUND($CQ810+$G810*($CU810),0),$CR810),$CQ810),$CQ810))))</f>
      </c>
      <c r="CW810" s="65"/>
      <c r="CX810" s="65"/>
      <c r="CY810" s="65"/>
      <c r="CZ810" s="65"/>
      <c r="DA810" s="65"/>
      <c r="DB810" s="65"/>
      <c r="DC810" s="65"/>
      <c r="DD810" s="65"/>
      <c r="DE810" s="65"/>
      <c r="DF810" s="65"/>
      <c r="DG810" s="65"/>
      <c r="DH810" s="65"/>
      <c r="DI810" s="65"/>
      <c r="DJ810" s="65"/>
      <c r="DK810" s="65"/>
      <c r="DL810" s="65"/>
      <c r="DM810" s="65"/>
      <c r="DN810" s="65"/>
      <c r="DO810" s="65"/>
      <c r="DP810" s="65"/>
      <c r="DQ810" s="65"/>
      <c r="DR810" s="65"/>
      <c r="DS810" s="65"/>
      <c r="DT810" s="65"/>
      <c r="DU810" s="65"/>
      <c r="DV810" s="65"/>
      <c r="DW810" s="65"/>
      <c r="DX810" s="65"/>
      <c r="DY810" s="65"/>
      <c r="DZ810" s="65"/>
      <c r="EA810" s="65"/>
      <c r="EB810" s="65"/>
      <c r="EC810" s="65"/>
      <c r="ED810" s="65"/>
      <c r="EE810" s="65"/>
      <c r="EF810" s="65"/>
      <c r="EG810" s="65"/>
      <c r="EH810" s="65"/>
      <c r="EI810" s="65"/>
      <c r="EJ810" s="65"/>
      <c r="EK810" s="65"/>
      <c r="EL810" s="65"/>
      <c r="EM810" s="65"/>
      <c r="EN810" s="65"/>
      <c r="EO810" s="65"/>
      <c r="EP810" s="65"/>
      <c r="EQ810" s="65"/>
      <c r="ER810" s="65"/>
      <c r="ES810" s="65"/>
      <c r="ET810" s="65"/>
      <c r="EU810" s="65"/>
      <c r="EV810" s="65"/>
      <c r="EW810" s="65"/>
      <c r="EX810" s="65"/>
      <c r="EY810" s="65"/>
      <c r="EZ810" s="65"/>
      <c r="FA810" s="65"/>
      <c r="FB810" s="65"/>
      <c r="FC810" s="65"/>
      <c r="FD810" s="65"/>
      <c r="FE810" s="65"/>
      <c r="FF810" s="65"/>
      <c r="FG810" s="65"/>
      <c r="FH810" s="65"/>
      <c r="FI810" s="65"/>
      <c r="FJ810" s="65"/>
      <c r="FK810" s="65"/>
      <c r="FL810" s="65"/>
      <c r="FM810" s="65"/>
      <c r="FN810" s="65"/>
      <c r="FO810" s="65"/>
      <c r="FP810" s="65"/>
      <c r="FQ810" s="65"/>
      <c r="FR810" s="65"/>
      <c r="FS810" s="65"/>
    </row>
    <row r="811">
      <c r="A811" t="s">
        <v>166</v>
      </c>
      <c r="B811" t="s">
        <v>106</v>
      </c>
      <c r="C811" t="s">
        <v>103</v>
      </c>
      <c r="D811" t="s">
        <v>100</v>
      </c>
      <c r="E811"/>
      <c r="F811" t="str">
        <f>$A811&amp;IF($C811&lt;&gt;"","|"&amp;$C811,"")&amp;IF($D811&lt;&gt;"","|"&amp;$D811,"")&amp;IF($E811&lt;&gt;"","|"&amp;$E811,"")</f>
      </c>
      <c r="G811" s="65" t="n">
        <v>1</v>
      </c>
      <c r="H811" s="65" t="str">
        <f>SUM($CJ811,$CW811)</f>
      </c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5" t="str">
        <f>ROUND(SUM($CP811,$CV811),0)</f>
      </c>
      <c r="CG811" s="65" t="str">
        <f>ROUND(MAX($CP811,$CV811),0)</f>
      </c>
      <c r="CH811"/>
      <c r="CI811" s="62"/>
      <c r="CJ811" s="65" t="str">
        <f>IF(SUM($CF811)=0,"",IF(SUM($CF811)=SUM($CG811),SUM($CF811),IF(UPPER($CH811)="MAX",$CG811,IF(UPPER($CH811)="CUSTOM",MIN(MAX(ROUND($CF811+$G811*($CI811),0),$CG811),$CF811),$CF811))))</f>
      </c>
      <c r="CK811" s="65" t="str">
        <f>ROUND(SUMIFS($CW811:$FS811,$CW$14:$FS$14,"*DSD*"),0)</f>
      </c>
      <c r="CL811" s="65" t="str">
        <f>MIN_DSD</f>
      </c>
      <c r="CM811" s="65" t="str">
        <f>COUNTIFS($CW$14:$FS$14,"*DSD*",$CW811:$FS811,"&gt;0")</f>
      </c>
      <c r="CN811"/>
      <c r="CO811" s="62"/>
      <c r="CP811" s="65" t="str">
        <f>IF(SUM($CK811)=0,"",IF(OR(SUM($CK811)=SUM($CL811),AND(SUM($CK811)=ROUND(SUM($G811)*(1-SUM($I811)),0),SUM($CQ811)=0)),SUM($CK811),IF(UPPER($CN811)="MAX",$CL811,IF(UPPER($CN811)="CUSTOM",MIN(MAX(ROUND($CK811+$G811*($CO811),0),$CL811),$CK811),$CK811))))</f>
      </c>
      <c r="CQ811" s="65" t="str">
        <f>ROUND(SUMIFS($CW811:$FS811,$CW$14:$FS$14,"*TA*"),0)</f>
      </c>
      <c r="CR811" s="65" t="str">
        <f>MIN_TA</f>
      </c>
      <c r="CS811" s="65" t="str">
        <f>COUNTIFS($CW$14:$FS$14,"*TA*",$CW811:$FS811,"&gt;0")</f>
      </c>
      <c r="CT811"/>
      <c r="CU811" s="62"/>
      <c r="CV811" s="65" t="str">
        <f>IF(SUM($CQ811)=0,"",IF(OR(SUM($CQ811)=SUM($CR811),AND(SUM($CQ811)=ROUND(SUM($G811)*(1-SUM($I811)),0),SUM($CK811)=0)),SUM($CQ811),IF(UPPER($CT811)="MAX",$CR811,IF(UPPER($CT811)="CUSTOM",MIN(MAX(ROUND($CQ811+$G811*($CU811),0),$CR811),$CQ811),$CQ811))))</f>
      </c>
      <c r="CW811" s="65"/>
      <c r="CX811" s="65"/>
      <c r="CY811" s="65"/>
      <c r="CZ811" s="65"/>
      <c r="DA811" s="65"/>
      <c r="DB811" s="65"/>
      <c r="DC811" s="65"/>
      <c r="DD811" s="65"/>
      <c r="DE811" s="65"/>
      <c r="DF811" s="65"/>
      <c r="DG811" s="65"/>
      <c r="DH811" s="65"/>
      <c r="DI811" s="65"/>
      <c r="DJ811" s="65"/>
      <c r="DK811" s="65"/>
      <c r="DL811" s="65"/>
      <c r="DM811" s="65"/>
      <c r="DN811" s="65"/>
      <c r="DO811" s="65"/>
      <c r="DP811" s="65"/>
      <c r="DQ811" s="65"/>
      <c r="DR811" s="65"/>
      <c r="DS811" s="65"/>
      <c r="DT811" s="65"/>
      <c r="DU811" s="65"/>
      <c r="DV811" s="65"/>
      <c r="DW811" s="65"/>
      <c r="DX811" s="65"/>
      <c r="DY811" s="65"/>
      <c r="DZ811" s="65"/>
      <c r="EA811" s="65"/>
      <c r="EB811" s="65"/>
      <c r="EC811" s="65"/>
      <c r="ED811" s="65"/>
      <c r="EE811" s="65"/>
      <c r="EF811" s="65"/>
      <c r="EG811" s="65"/>
      <c r="EH811" s="65"/>
      <c r="EI811" s="65"/>
      <c r="EJ811" s="65"/>
      <c r="EK811" s="65"/>
      <c r="EL811" s="65"/>
      <c r="EM811" s="65"/>
      <c r="EN811" s="65"/>
      <c r="EO811" s="65"/>
      <c r="EP811" s="65"/>
      <c r="EQ811" s="65"/>
      <c r="ER811" s="65"/>
      <c r="ES811" s="65"/>
      <c r="ET811" s="65"/>
      <c r="EU811" s="65"/>
      <c r="EV811" s="65"/>
      <c r="EW811" s="65"/>
      <c r="EX811" s="65"/>
      <c r="EY811" s="65"/>
      <c r="EZ811" s="65"/>
      <c r="FA811" s="65"/>
      <c r="FB811" s="65"/>
      <c r="FC811" s="65"/>
      <c r="FD811" s="65"/>
      <c r="FE811" s="65"/>
      <c r="FF811" s="65"/>
      <c r="FG811" s="65"/>
      <c r="FH811" s="65"/>
      <c r="FI811" s="65"/>
      <c r="FJ811" s="65"/>
      <c r="FK811" s="65"/>
      <c r="FL811" s="65"/>
      <c r="FM811" s="65"/>
      <c r="FN811" s="65"/>
      <c r="FO811" s="65"/>
      <c r="FP811" s="65"/>
      <c r="FQ811" s="65"/>
      <c r="FR811" s="65"/>
      <c r="FS811" s="65"/>
    </row>
    <row r="812">
      <c r="A812" t="s">
        <v>166</v>
      </c>
      <c r="B812" t="s">
        <v>109</v>
      </c>
      <c r="C812" t="s">
        <v>103</v>
      </c>
      <c r="D812" t="s">
        <v>99</v>
      </c>
      <c r="E812"/>
      <c r="F812" t="str">
        <f>$A812&amp;IF($C812&lt;&gt;"","|"&amp;$C812,"")&amp;IF($D812&lt;&gt;"","|"&amp;$D812,"")&amp;IF($E812&lt;&gt;"","|"&amp;$E812,"")</f>
      </c>
      <c r="G812" s="65" t="n">
        <v>7</v>
      </c>
      <c r="H812" s="65" t="str">
        <f>SUM($CJ812,$CW812)</f>
      </c>
      <c r="I812" s="62"/>
      <c r="J812" s="62"/>
      <c r="K812" s="62"/>
      <c r="L812" s="62"/>
      <c r="M812" s="62"/>
      <c r="N812" s="62"/>
      <c r="O812" s="62"/>
      <c r="P812" s="62"/>
      <c r="Q812" s="62" t="n">
        <v>0.333333333333333</v>
      </c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 t="n">
        <v>0.166666666666667</v>
      </c>
      <c r="AD812" s="62"/>
      <c r="AE812" s="62"/>
      <c r="AF812" s="62"/>
      <c r="AG812" s="62" t="n">
        <v>0.5</v>
      </c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5" t="str">
        <f>ROUND(SUM($CP812,$CV812),0)</f>
      </c>
      <c r="CG812" s="65" t="str">
        <f>ROUND(MAX($CP812,$CV812),0)</f>
      </c>
      <c r="CH812" t="s">
        <v>56</v>
      </c>
      <c r="CI812" s="62"/>
      <c r="CJ812" s="65" t="str">
        <f>IF(SUM($CF812)=0,"",IF(SUM($CF812)=SUM($CG812),SUM($CF812),IF(UPPER($CH812)="MAX",$CG812,IF(UPPER($CH812)="CUSTOM",MIN(MAX(ROUND($CF812+$G812*($CI812),0),$CG812),$CF812),$CF812))))</f>
      </c>
      <c r="CK812" s="65" t="str">
        <f>ROUND(SUMIFS($CW812:$FS812,$CW$14:$FS$14,"*DSD*"),0)</f>
      </c>
      <c r="CL812" s="65" t="str">
        <f>MIN_DSD</f>
      </c>
      <c r="CM812" s="65" t="str">
        <f>COUNTIFS($CW$14:$FS$14,"*DSD*",$CW812:$FS812,"&gt;0")</f>
      </c>
      <c r="CN812" t="s">
        <v>54</v>
      </c>
      <c r="CO812" s="62"/>
      <c r="CP812" s="65" t="str">
        <f>IF(SUM($CK812)=0,"",IF(OR(SUM($CK812)=SUM($CL812),AND(SUM($CK812)=ROUND(SUM($G812)*(1-SUM($I812)),0),SUM($CQ812)=0)),SUM($CK812),IF(UPPER($CN812)="MAX",$CL812,IF(UPPER($CN812)="CUSTOM",MIN(MAX(ROUND($CK812+$G812*($CO812),0),$CL812),$CK812),$CK812))))</f>
      </c>
      <c r="CQ812" s="65" t="str">
        <f>ROUND(SUMIFS($CW812:$FS812,$CW$14:$FS$14,"*TA*"),0)</f>
      </c>
      <c r="CR812" s="65" t="str">
        <f>MIN_TA</f>
      </c>
      <c r="CS812" s="65" t="str">
        <f>COUNTIFS($CW$14:$FS$14,"*TA*",$CW812:$FS812,"&gt;0")</f>
      </c>
      <c r="CT812"/>
      <c r="CU812" s="62"/>
      <c r="CV812" s="65" t="str">
        <f>IF(SUM($CQ812)=0,"",IF(OR(SUM($CQ812)=SUM($CR812),AND(SUM($CQ812)=ROUND(SUM($G812)*(1-SUM($I812)),0),SUM($CK812)=0)),SUM($CQ812),IF(UPPER($CT812)="MAX",$CR812,IF(UPPER($CT812)="CUSTOM",MIN(MAX(ROUND($CQ812+$G812*($CU812),0),$CR812),$CQ812),$CQ812))))</f>
      </c>
      <c r="CW812" s="65"/>
      <c r="CX812" s="65"/>
      <c r="CY812" s="65"/>
      <c r="CZ812" s="65"/>
      <c r="DA812" s="65"/>
      <c r="DB812" s="65"/>
      <c r="DC812" s="65"/>
      <c r="DD812" s="65"/>
      <c r="DE812" s="65"/>
      <c r="DF812" s="65"/>
      <c r="DG812" s="65"/>
      <c r="DH812" s="65"/>
      <c r="DI812" s="65"/>
      <c r="DJ812" s="65"/>
      <c r="DK812" s="65"/>
      <c r="DL812" s="65"/>
      <c r="DM812" s="65"/>
      <c r="DN812" s="65"/>
      <c r="DO812" s="65"/>
      <c r="DP812" s="65"/>
      <c r="DQ812" s="65"/>
      <c r="DR812" s="65"/>
      <c r="DS812" s="65"/>
      <c r="DT812" s="65"/>
      <c r="DU812" s="65"/>
      <c r="DV812" s="65"/>
      <c r="DW812" s="65"/>
      <c r="DX812" s="65"/>
      <c r="DY812" s="65"/>
      <c r="DZ812" s="65"/>
      <c r="EA812" s="65"/>
      <c r="EB812" s="65"/>
      <c r="EC812" s="65"/>
      <c r="ED812" s="65"/>
      <c r="EE812" s="65"/>
      <c r="EF812" s="65"/>
      <c r="EG812" s="65"/>
      <c r="EH812" s="65"/>
      <c r="EI812" s="65"/>
      <c r="EJ812" s="65"/>
      <c r="EK812" s="65"/>
      <c r="EL812" s="65"/>
      <c r="EM812" s="65"/>
      <c r="EN812" s="65"/>
      <c r="EO812" s="65"/>
      <c r="EP812" s="65"/>
      <c r="EQ812" s="65"/>
      <c r="ER812" s="65"/>
      <c r="ES812" s="65"/>
      <c r="ET812" s="65"/>
      <c r="EU812" s="65"/>
      <c r="EV812" s="65"/>
      <c r="EW812" s="65"/>
      <c r="EX812" s="65"/>
      <c r="EY812" s="65"/>
      <c r="EZ812" s="65"/>
      <c r="FA812" s="65"/>
      <c r="FB812" s="65"/>
      <c r="FC812" s="65"/>
      <c r="FD812" s="65"/>
      <c r="FE812" s="65"/>
      <c r="FF812" s="65"/>
      <c r="FG812" s="65"/>
      <c r="FH812" s="65"/>
      <c r="FI812" s="65"/>
      <c r="FJ812" s="65"/>
      <c r="FK812" s="65"/>
      <c r="FL812" s="65"/>
      <c r="FM812" s="65"/>
      <c r="FN812" s="65"/>
      <c r="FO812" s="65"/>
      <c r="FP812" s="65"/>
      <c r="FQ812" s="65"/>
      <c r="FR812" s="65"/>
      <c r="FS812" s="65"/>
    </row>
    <row r="813">
      <c r="A813" t="s">
        <v>166</v>
      </c>
      <c r="B813" t="s">
        <v>111</v>
      </c>
      <c r="C813" t="s">
        <v>103</v>
      </c>
      <c r="D813" t="s">
        <v>99</v>
      </c>
      <c r="E813"/>
      <c r="F813" t="str">
        <f>$A813&amp;IF($C813&lt;&gt;"","|"&amp;$C813,"")&amp;IF($D813&lt;&gt;"","|"&amp;$D813,"")&amp;IF($E813&lt;&gt;"","|"&amp;$E813,"")</f>
      </c>
      <c r="G813" s="65" t="n">
        <v>7</v>
      </c>
      <c r="H813" s="65" t="str">
        <f>SUM($CJ813,$CW813)</f>
      </c>
      <c r="I813" s="62"/>
      <c r="J813" s="62"/>
      <c r="K813" s="62"/>
      <c r="L813" s="62"/>
      <c r="M813" s="62"/>
      <c r="N813" s="62"/>
      <c r="O813" s="62"/>
      <c r="P813" s="62"/>
      <c r="Q813" s="62" t="n">
        <v>0.340425531914894</v>
      </c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 t="n">
        <v>0.170212765957447</v>
      </c>
      <c r="AD813" s="62"/>
      <c r="AE813" s="62"/>
      <c r="AF813" s="62"/>
      <c r="AG813" s="62" t="n">
        <v>0.48936170212766</v>
      </c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5" t="str">
        <f>ROUND(SUM($CP813,$CV813),0)</f>
      </c>
      <c r="CG813" s="65" t="str">
        <f>ROUND(MAX($CP813,$CV813),0)</f>
      </c>
      <c r="CH813" t="s">
        <v>54</v>
      </c>
      <c r="CI813" s="62"/>
      <c r="CJ813" s="65" t="str">
        <f>IF(SUM($CF813)=0,"",IF(SUM($CF813)=SUM($CG813),SUM($CF813),IF(UPPER($CH813)="MAX",$CG813,IF(UPPER($CH813)="CUSTOM",MIN(MAX(ROUND($CF813+$G813*($CI813),0),$CG813),$CF813),$CF813))))</f>
      </c>
      <c r="CK813" s="65" t="str">
        <f>ROUND(SUMIFS($CW813:$FS813,$CW$14:$FS$14,"*DSD*"),0)</f>
      </c>
      <c r="CL813" s="65" t="str">
        <f>MIN_DSD</f>
      </c>
      <c r="CM813" s="65" t="str">
        <f>COUNTIFS($CW$14:$FS$14,"*DSD*",$CW813:$FS813,"&gt;0")</f>
      </c>
      <c r="CN813" t="s">
        <v>54</v>
      </c>
      <c r="CO813" s="62"/>
      <c r="CP813" s="65" t="str">
        <f>IF(SUM($CK813)=0,"",IF(OR(SUM($CK813)=SUM($CL813),AND(SUM($CK813)=ROUND(SUM($G813)*(1-SUM($I813)),0),SUM($CQ813)=0)),SUM($CK813),IF(UPPER($CN813)="MAX",$CL813,IF(UPPER($CN813)="CUSTOM",MIN(MAX(ROUND($CK813+$G813*($CO813),0),$CL813),$CK813),$CK813))))</f>
      </c>
      <c r="CQ813" s="65" t="str">
        <f>ROUND(SUMIFS($CW813:$FS813,$CW$14:$FS$14,"*TA*"),0)</f>
      </c>
      <c r="CR813" s="65" t="str">
        <f>MIN_TA</f>
      </c>
      <c r="CS813" s="65" t="str">
        <f>COUNTIFS($CW$14:$FS$14,"*TA*",$CW813:$FS813,"&gt;0")</f>
      </c>
      <c r="CT813"/>
      <c r="CU813" s="62"/>
      <c r="CV813" s="65" t="str">
        <f>IF(SUM($CQ813)=0,"",IF(OR(SUM($CQ813)=SUM($CR813),AND(SUM($CQ813)=ROUND(SUM($G813)*(1-SUM($I813)),0),SUM($CK813)=0)),SUM($CQ813),IF(UPPER($CT813)="MAX",$CR813,IF(UPPER($CT813)="CUSTOM",MIN(MAX(ROUND($CQ813+$G813*($CU813),0),$CR813),$CQ813),$CQ813))))</f>
      </c>
      <c r="CW813" s="65"/>
      <c r="CX813" s="65"/>
      <c r="CY813" s="65"/>
      <c r="CZ813" s="65"/>
      <c r="DA813" s="65"/>
      <c r="DB813" s="65"/>
      <c r="DC813" s="65"/>
      <c r="DD813" s="65"/>
      <c r="DE813" s="65"/>
      <c r="DF813" s="65"/>
      <c r="DG813" s="65"/>
      <c r="DH813" s="65"/>
      <c r="DI813" s="65"/>
      <c r="DJ813" s="65"/>
      <c r="DK813" s="65"/>
      <c r="DL813" s="65"/>
      <c r="DM813" s="65"/>
      <c r="DN813" s="65"/>
      <c r="DO813" s="65"/>
      <c r="DP813" s="65"/>
      <c r="DQ813" s="65"/>
      <c r="DR813" s="65"/>
      <c r="DS813" s="65"/>
      <c r="DT813" s="65"/>
      <c r="DU813" s="65"/>
      <c r="DV813" s="65"/>
      <c r="DW813" s="65"/>
      <c r="DX813" s="65"/>
      <c r="DY813" s="65"/>
      <c r="DZ813" s="65"/>
      <c r="EA813" s="65"/>
      <c r="EB813" s="65"/>
      <c r="EC813" s="65"/>
      <c r="ED813" s="65"/>
      <c r="EE813" s="65"/>
      <c r="EF813" s="65"/>
      <c r="EG813" s="65"/>
      <c r="EH813" s="65"/>
      <c r="EI813" s="65"/>
      <c r="EJ813" s="65"/>
      <c r="EK813" s="65"/>
      <c r="EL813" s="65"/>
      <c r="EM813" s="65"/>
      <c r="EN813" s="65"/>
      <c r="EO813" s="65"/>
      <c r="EP813" s="65"/>
      <c r="EQ813" s="65"/>
      <c r="ER813" s="65"/>
      <c r="ES813" s="65"/>
      <c r="ET813" s="65"/>
      <c r="EU813" s="65"/>
      <c r="EV813" s="65"/>
      <c r="EW813" s="65"/>
      <c r="EX813" s="65"/>
      <c r="EY813" s="65"/>
      <c r="EZ813" s="65"/>
      <c r="FA813" s="65"/>
      <c r="FB813" s="65"/>
      <c r="FC813" s="65"/>
      <c r="FD813" s="65"/>
      <c r="FE813" s="65"/>
      <c r="FF813" s="65"/>
      <c r="FG813" s="65"/>
      <c r="FH813" s="65"/>
      <c r="FI813" s="65"/>
      <c r="FJ813" s="65"/>
      <c r="FK813" s="65"/>
      <c r="FL813" s="65"/>
      <c r="FM813" s="65"/>
      <c r="FN813" s="65"/>
      <c r="FO813" s="65"/>
      <c r="FP813" s="65"/>
      <c r="FQ813" s="65"/>
      <c r="FR813" s="65"/>
      <c r="FS813" s="65"/>
    </row>
    <row r="814">
      <c r="A814" t="s">
        <v>166</v>
      </c>
      <c r="B814" t="s">
        <v>113</v>
      </c>
      <c r="C814" t="s">
        <v>114</v>
      </c>
      <c r="D814" t="s">
        <v>100</v>
      </c>
      <c r="E814"/>
      <c r="F814" t="str">
        <f>$A814&amp;IF($C814&lt;&gt;"","|"&amp;$C814,"")&amp;IF($D814&lt;&gt;"","|"&amp;$D814,"")&amp;IF($E814&lt;&gt;"","|"&amp;$E814,"")</f>
      </c>
      <c r="G814" s="65" t="n">
        <v>1</v>
      </c>
      <c r="H814" s="65" t="str">
        <f>SUM($CJ814,$CW814)</f>
      </c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5" t="str">
        <f>ROUND(SUM($CP814,$CV814),0)</f>
      </c>
      <c r="CG814" s="65" t="str">
        <f>ROUND(MAX($CP814,$CV814),0)</f>
      </c>
      <c r="CH814"/>
      <c r="CI814" s="62"/>
      <c r="CJ814" s="65" t="str">
        <f>IF(SUM($CF814)=0,"",IF(SUM($CF814)=SUM($CG814),SUM($CF814),IF(UPPER($CH814)="MAX",$CG814,IF(UPPER($CH814)="CUSTOM",MIN(MAX(ROUND($CF814+$G814*($CI814),0),$CG814),$CF814),$CF814))))</f>
      </c>
      <c r="CK814" s="65" t="str">
        <f>ROUND(SUMIFS($CW814:$FS814,$CW$14:$FS$14,"*DSD*"),0)</f>
      </c>
      <c r="CL814" s="65" t="str">
        <f>MIN_DSD</f>
      </c>
      <c r="CM814" s="65" t="str">
        <f>COUNTIFS($CW$14:$FS$14,"*DSD*",$CW814:$FS814,"&gt;0")</f>
      </c>
      <c r="CN814"/>
      <c r="CO814" s="62"/>
      <c r="CP814" s="65" t="str">
        <f>IF(SUM($CK814)=0,"",IF(OR(SUM($CK814)=SUM($CL814),AND(SUM($CK814)=ROUND(SUM($G814)*(1-SUM($I814)),0),SUM($CQ814)=0)),SUM($CK814),IF(UPPER($CN814)="MAX",$CL814,IF(UPPER($CN814)="CUSTOM",MIN(MAX(ROUND($CK814+$G814*($CO814),0),$CL814),$CK814),$CK814))))</f>
      </c>
      <c r="CQ814" s="65" t="str">
        <f>ROUND(SUMIFS($CW814:$FS814,$CW$14:$FS$14,"*TA*"),0)</f>
      </c>
      <c r="CR814" s="65" t="str">
        <f>MIN_TA</f>
      </c>
      <c r="CS814" s="65" t="str">
        <f>COUNTIFS($CW$14:$FS$14,"*TA*",$CW814:$FS814,"&gt;0")</f>
      </c>
      <c r="CT814"/>
      <c r="CU814" s="62"/>
      <c r="CV814" s="65" t="str">
        <f>IF(SUM($CQ814)=0,"",IF(OR(SUM($CQ814)=SUM($CR814),AND(SUM($CQ814)=ROUND(SUM($G814)*(1-SUM($I814)),0),SUM($CK814)=0)),SUM($CQ814),IF(UPPER($CT814)="MAX",$CR814,IF(UPPER($CT814)="CUSTOM",MIN(MAX(ROUND($CQ814+$G814*($CU814),0),$CR814),$CQ814),$CQ814))))</f>
      </c>
      <c r="CW814" s="65"/>
      <c r="CX814" s="65"/>
      <c r="CY814" s="65"/>
      <c r="CZ814" s="65"/>
      <c r="DA814" s="65"/>
      <c r="DB814" s="65"/>
      <c r="DC814" s="65"/>
      <c r="DD814" s="65"/>
      <c r="DE814" s="65"/>
      <c r="DF814" s="65"/>
      <c r="DG814" s="65"/>
      <c r="DH814" s="65"/>
      <c r="DI814" s="65"/>
      <c r="DJ814" s="65"/>
      <c r="DK814" s="65"/>
      <c r="DL814" s="65"/>
      <c r="DM814" s="65"/>
      <c r="DN814" s="65"/>
      <c r="DO814" s="65"/>
      <c r="DP814" s="65"/>
      <c r="DQ814" s="65"/>
      <c r="DR814" s="65"/>
      <c r="DS814" s="65"/>
      <c r="DT814" s="65"/>
      <c r="DU814" s="65"/>
      <c r="DV814" s="65"/>
      <c r="DW814" s="65"/>
      <c r="DX814" s="65"/>
      <c r="DY814" s="65"/>
      <c r="DZ814" s="65"/>
      <c r="EA814" s="65"/>
      <c r="EB814" s="65"/>
      <c r="EC814" s="65"/>
      <c r="ED814" s="65"/>
      <c r="EE814" s="65"/>
      <c r="EF814" s="65"/>
      <c r="EG814" s="65"/>
      <c r="EH814" s="65"/>
      <c r="EI814" s="65"/>
      <c r="EJ814" s="65"/>
      <c r="EK814" s="65"/>
      <c r="EL814" s="65"/>
      <c r="EM814" s="65"/>
      <c r="EN814" s="65"/>
      <c r="EO814" s="65"/>
      <c r="EP814" s="65"/>
      <c r="EQ814" s="65"/>
      <c r="ER814" s="65"/>
      <c r="ES814" s="65"/>
      <c r="ET814" s="65"/>
      <c r="EU814" s="65"/>
      <c r="EV814" s="65"/>
      <c r="EW814" s="65"/>
      <c r="EX814" s="65"/>
      <c r="EY814" s="65"/>
      <c r="EZ814" s="65"/>
      <c r="FA814" s="65"/>
      <c r="FB814" s="65"/>
      <c r="FC814" s="65"/>
      <c r="FD814" s="65"/>
      <c r="FE814" s="65"/>
      <c r="FF814" s="65"/>
      <c r="FG814" s="65"/>
      <c r="FH814" s="65"/>
      <c r="FI814" s="65"/>
      <c r="FJ814" s="65"/>
      <c r="FK814" s="65"/>
      <c r="FL814" s="65"/>
      <c r="FM814" s="65"/>
      <c r="FN814" s="65"/>
      <c r="FO814" s="65"/>
      <c r="FP814" s="65"/>
      <c r="FQ814" s="65"/>
      <c r="FR814" s="65"/>
      <c r="FS814" s="65"/>
    </row>
    <row r="815">
      <c r="A815" t="s">
        <v>166</v>
      </c>
      <c r="B815" t="s">
        <v>116</v>
      </c>
      <c r="C815" t="s">
        <v>114</v>
      </c>
      <c r="D815" t="s">
        <v>100</v>
      </c>
      <c r="E815"/>
      <c r="F815" t="str">
        <f>$A815&amp;IF($C815&lt;&gt;"","|"&amp;$C815,"")&amp;IF($D815&lt;&gt;"","|"&amp;$D815,"")&amp;IF($E815&lt;&gt;"","|"&amp;$E815,"")</f>
      </c>
      <c r="G815" s="65" t="n">
        <v>1</v>
      </c>
      <c r="H815" s="65" t="str">
        <f>SUM($CJ815,$CW815)</f>
      </c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5" t="str">
        <f>ROUND(SUM($CP815,$CV815),0)</f>
      </c>
      <c r="CG815" s="65" t="str">
        <f>ROUND(MAX($CP815,$CV815),0)</f>
      </c>
      <c r="CH815"/>
      <c r="CI815" s="62"/>
      <c r="CJ815" s="65" t="str">
        <f>IF(SUM($CF815)=0,"",IF(SUM($CF815)=SUM($CG815),SUM($CF815),IF(UPPER($CH815)="MAX",$CG815,IF(UPPER($CH815)="CUSTOM",MIN(MAX(ROUND($CF815+$G815*($CI815),0),$CG815),$CF815),$CF815))))</f>
      </c>
      <c r="CK815" s="65" t="str">
        <f>ROUND(SUMIFS($CW815:$FS815,$CW$14:$FS$14,"*DSD*"),0)</f>
      </c>
      <c r="CL815" s="65" t="str">
        <f>MIN_DSD</f>
      </c>
      <c r="CM815" s="65" t="str">
        <f>COUNTIFS($CW$14:$FS$14,"*DSD*",$CW815:$FS815,"&gt;0")</f>
      </c>
      <c r="CN815"/>
      <c r="CO815" s="62"/>
      <c r="CP815" s="65" t="str">
        <f>IF(SUM($CK815)=0,"",IF(OR(SUM($CK815)=SUM($CL815),AND(SUM($CK815)=ROUND(SUM($G815)*(1-SUM($I815)),0),SUM($CQ815)=0)),SUM($CK815),IF(UPPER($CN815)="MAX",$CL815,IF(UPPER($CN815)="CUSTOM",MIN(MAX(ROUND($CK815+$G815*($CO815),0),$CL815),$CK815),$CK815))))</f>
      </c>
      <c r="CQ815" s="65" t="str">
        <f>ROUND(SUMIFS($CW815:$FS815,$CW$14:$FS$14,"*TA*"),0)</f>
      </c>
      <c r="CR815" s="65" t="str">
        <f>MIN_TA</f>
      </c>
      <c r="CS815" s="65" t="str">
        <f>COUNTIFS($CW$14:$FS$14,"*TA*",$CW815:$FS815,"&gt;0")</f>
      </c>
      <c r="CT815"/>
      <c r="CU815" s="62"/>
      <c r="CV815" s="65" t="str">
        <f>IF(SUM($CQ815)=0,"",IF(OR(SUM($CQ815)=SUM($CR815),AND(SUM($CQ815)=ROUND(SUM($G815)*(1-SUM($I815)),0),SUM($CK815)=0)),SUM($CQ815),IF(UPPER($CT815)="MAX",$CR815,IF(UPPER($CT815)="CUSTOM",MIN(MAX(ROUND($CQ815+$G815*($CU815),0),$CR815),$CQ815),$CQ815))))</f>
      </c>
      <c r="CW815" s="65"/>
      <c r="CX815" s="65"/>
      <c r="CY815" s="65"/>
      <c r="CZ815" s="65"/>
      <c r="DA815" s="65"/>
      <c r="DB815" s="65"/>
      <c r="DC815" s="65"/>
      <c r="DD815" s="65"/>
      <c r="DE815" s="65"/>
      <c r="DF815" s="65"/>
      <c r="DG815" s="65"/>
      <c r="DH815" s="65"/>
      <c r="DI815" s="65"/>
      <c r="DJ815" s="65"/>
      <c r="DK815" s="65"/>
      <c r="DL815" s="65"/>
      <c r="DM815" s="65"/>
      <c r="DN815" s="65"/>
      <c r="DO815" s="65"/>
      <c r="DP815" s="65"/>
      <c r="DQ815" s="65"/>
      <c r="DR815" s="65"/>
      <c r="DS815" s="65"/>
      <c r="DT815" s="65"/>
      <c r="DU815" s="65"/>
      <c r="DV815" s="65"/>
      <c r="DW815" s="65"/>
      <c r="DX815" s="65"/>
      <c r="DY815" s="65"/>
      <c r="DZ815" s="65"/>
      <c r="EA815" s="65"/>
      <c r="EB815" s="65"/>
      <c r="EC815" s="65"/>
      <c r="ED815" s="65"/>
      <c r="EE815" s="65"/>
      <c r="EF815" s="65"/>
      <c r="EG815" s="65"/>
      <c r="EH815" s="65"/>
      <c r="EI815" s="65"/>
      <c r="EJ815" s="65"/>
      <c r="EK815" s="65"/>
      <c r="EL815" s="65"/>
      <c r="EM815" s="65"/>
      <c r="EN815" s="65"/>
      <c r="EO815" s="65"/>
      <c r="EP815" s="65"/>
      <c r="EQ815" s="65"/>
      <c r="ER815" s="65"/>
      <c r="ES815" s="65"/>
      <c r="ET815" s="65"/>
      <c r="EU815" s="65"/>
      <c r="EV815" s="65"/>
      <c r="EW815" s="65"/>
      <c r="EX815" s="65"/>
      <c r="EY815" s="65"/>
      <c r="EZ815" s="65"/>
      <c r="FA815" s="65"/>
      <c r="FB815" s="65"/>
      <c r="FC815" s="65"/>
      <c r="FD815" s="65"/>
      <c r="FE815" s="65"/>
      <c r="FF815" s="65"/>
      <c r="FG815" s="65"/>
      <c r="FH815" s="65"/>
      <c r="FI815" s="65"/>
      <c r="FJ815" s="65"/>
      <c r="FK815" s="65"/>
      <c r="FL815" s="65"/>
      <c r="FM815" s="65"/>
      <c r="FN815" s="65"/>
      <c r="FO815" s="65"/>
      <c r="FP815" s="65"/>
      <c r="FQ815" s="65"/>
      <c r="FR815" s="65"/>
      <c r="FS815" s="65"/>
    </row>
    <row r="816">
      <c r="A816" t="s">
        <v>166</v>
      </c>
      <c r="B816" t="s">
        <v>118</v>
      </c>
      <c r="C816" t="s">
        <v>103</v>
      </c>
      <c r="D816" t="s">
        <v>99</v>
      </c>
      <c r="E816"/>
      <c r="F816" t="str">
        <f>$A816&amp;IF($C816&lt;&gt;"","|"&amp;$C816,"")&amp;IF($D816&lt;&gt;"","|"&amp;$D816,"")&amp;IF($E816&lt;&gt;"","|"&amp;$E816,"")</f>
      </c>
      <c r="G816" s="65" t="n">
        <v>1</v>
      </c>
      <c r="H816" s="65" t="str">
        <f>SUM($CJ816,$CW816)</f>
      </c>
      <c r="I816" s="62"/>
      <c r="J816" s="62"/>
      <c r="K816" s="62"/>
      <c r="L816" s="62"/>
      <c r="M816" s="62"/>
      <c r="N816" s="62"/>
      <c r="O816" s="62"/>
      <c r="P816" s="62"/>
      <c r="Q816" s="62" t="n">
        <v>0.333333333333333</v>
      </c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 t="n">
        <v>0.666666666666667</v>
      </c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5" t="str">
        <f>ROUND(SUM($CP816,$CV816),0)</f>
      </c>
      <c r="CG816" s="65" t="str">
        <f>ROUND(MAX($CP816,$CV816),0)</f>
      </c>
      <c r="CH816"/>
      <c r="CI816" s="62"/>
      <c r="CJ816" s="65" t="str">
        <f>IF(SUM($CF816)=0,"",IF(SUM($CF816)=SUM($CG816),SUM($CF816),IF(UPPER($CH816)="MAX",$CG816,IF(UPPER($CH816)="CUSTOM",MIN(MAX(ROUND($CF816+$G816*($CI816),0),$CG816),$CF816),$CF816))))</f>
      </c>
      <c r="CK816" s="65" t="str">
        <f>ROUND(SUMIFS($CW816:$FS816,$CW$14:$FS$14,"*DSD*"),0)</f>
      </c>
      <c r="CL816" s="65" t="str">
        <f>MIN_DSD</f>
      </c>
      <c r="CM816" s="65" t="str">
        <f>COUNTIFS($CW$14:$FS$14,"*DSD*",$CW816:$FS816,"&gt;0")</f>
      </c>
      <c r="CN816" t="s">
        <v>54</v>
      </c>
      <c r="CO816" s="62"/>
      <c r="CP816" s="65" t="str">
        <f>IF(SUM($CK816)=0,"",IF(OR(SUM($CK816)=SUM($CL816),AND(SUM($CK816)=ROUND(SUM($G816)*(1-SUM($I816)),0),SUM($CQ816)=0)),SUM($CK816),IF(UPPER($CN816)="MAX",$CL816,IF(UPPER($CN816)="CUSTOM",MIN(MAX(ROUND($CK816+$G816*($CO816),0),$CL816),$CK816),$CK816))))</f>
      </c>
      <c r="CQ816" s="65" t="str">
        <f>ROUND(SUMIFS($CW816:$FS816,$CW$14:$FS$14,"*TA*"),0)</f>
      </c>
      <c r="CR816" s="65" t="str">
        <f>MIN_TA</f>
      </c>
      <c r="CS816" s="65" t="str">
        <f>COUNTIFS($CW$14:$FS$14,"*TA*",$CW816:$FS816,"&gt;0")</f>
      </c>
      <c r="CT816"/>
      <c r="CU816" s="62"/>
      <c r="CV816" s="65" t="str">
        <f>IF(SUM($CQ816)=0,"",IF(OR(SUM($CQ816)=SUM($CR816),AND(SUM($CQ816)=ROUND(SUM($G816)*(1-SUM($I816)),0),SUM($CK816)=0)),SUM($CQ816),IF(UPPER($CT816)="MAX",$CR816,IF(UPPER($CT816)="CUSTOM",MIN(MAX(ROUND($CQ816+$G816*($CU816),0),$CR816),$CQ816),$CQ816))))</f>
      </c>
      <c r="CW816" s="65"/>
      <c r="CX816" s="65"/>
      <c r="CY816" s="65"/>
      <c r="CZ816" s="65"/>
      <c r="DA816" s="65"/>
      <c r="DB816" s="65"/>
      <c r="DC816" s="65"/>
      <c r="DD816" s="65"/>
      <c r="DE816" s="65"/>
      <c r="DF816" s="65"/>
      <c r="DG816" s="65"/>
      <c r="DH816" s="65"/>
      <c r="DI816" s="65"/>
      <c r="DJ816" s="65"/>
      <c r="DK816" s="65"/>
      <c r="DL816" s="65"/>
      <c r="DM816" s="65"/>
      <c r="DN816" s="65"/>
      <c r="DO816" s="65"/>
      <c r="DP816" s="65"/>
      <c r="DQ816" s="65"/>
      <c r="DR816" s="65"/>
      <c r="DS816" s="65"/>
      <c r="DT816" s="65"/>
      <c r="DU816" s="65"/>
      <c r="DV816" s="65"/>
      <c r="DW816" s="65"/>
      <c r="DX816" s="65"/>
      <c r="DY816" s="65"/>
      <c r="DZ816" s="65"/>
      <c r="EA816" s="65"/>
      <c r="EB816" s="65"/>
      <c r="EC816" s="65"/>
      <c r="ED816" s="65"/>
      <c r="EE816" s="65"/>
      <c r="EF816" s="65"/>
      <c r="EG816" s="65"/>
      <c r="EH816" s="65"/>
      <c r="EI816" s="65"/>
      <c r="EJ816" s="65"/>
      <c r="EK816" s="65"/>
      <c r="EL816" s="65"/>
      <c r="EM816" s="65"/>
      <c r="EN816" s="65"/>
      <c r="EO816" s="65"/>
      <c r="EP816" s="65"/>
      <c r="EQ816" s="65"/>
      <c r="ER816" s="65"/>
      <c r="ES816" s="65"/>
      <c r="ET816" s="65"/>
      <c r="EU816" s="65"/>
      <c r="EV816" s="65"/>
      <c r="EW816" s="65"/>
      <c r="EX816" s="65"/>
      <c r="EY816" s="65"/>
      <c r="EZ816" s="65"/>
      <c r="FA816" s="65"/>
      <c r="FB816" s="65"/>
      <c r="FC816" s="65"/>
      <c r="FD816" s="65"/>
      <c r="FE816" s="65"/>
      <c r="FF816" s="65"/>
      <c r="FG816" s="65"/>
      <c r="FH816" s="65"/>
      <c r="FI816" s="65"/>
      <c r="FJ816" s="65"/>
      <c r="FK816" s="65"/>
      <c r="FL816" s="65"/>
      <c r="FM816" s="65"/>
      <c r="FN816" s="65"/>
      <c r="FO816" s="65"/>
      <c r="FP816" s="65"/>
      <c r="FQ816" s="65"/>
      <c r="FR816" s="65"/>
      <c r="FS816" s="65"/>
    </row>
    <row r="817">
      <c r="A817" t="s">
        <v>166</v>
      </c>
      <c r="B817" t="s">
        <v>118</v>
      </c>
      <c r="C817" t="s">
        <v>103</v>
      </c>
      <c r="D817" t="s">
        <v>100</v>
      </c>
      <c r="E817"/>
      <c r="F817" t="str">
        <f>$A817&amp;IF($C817&lt;&gt;"","|"&amp;$C817,"")&amp;IF($D817&lt;&gt;"","|"&amp;$D817,"")&amp;IF($E817&lt;&gt;"","|"&amp;$E817,"")</f>
      </c>
      <c r="G817" s="65" t="n">
        <v>1</v>
      </c>
      <c r="H817" s="65" t="str">
        <f>SUM($CJ817,$CW817)</f>
      </c>
      <c r="I817" s="62"/>
      <c r="J817" s="62"/>
      <c r="K817" s="62"/>
      <c r="L817" s="62"/>
      <c r="M817" s="62"/>
      <c r="N817" s="62"/>
      <c r="O817" s="62"/>
      <c r="P817" s="62"/>
      <c r="Q817" s="62" t="n">
        <v>0.333333333333333</v>
      </c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 t="n">
        <v>0.666666666666667</v>
      </c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5" t="str">
        <f>ROUND(SUM($CP817,$CV817),0)</f>
      </c>
      <c r="CG817" s="65" t="str">
        <f>ROUND(MAX($CP817,$CV817),0)</f>
      </c>
      <c r="CH817"/>
      <c r="CI817" s="62"/>
      <c r="CJ817" s="65" t="str">
        <f>IF(SUM($CF817)=0,"",IF(SUM($CF817)=SUM($CG817),SUM($CF817),IF(UPPER($CH817)="MAX",$CG817,IF(UPPER($CH817)="CUSTOM",MIN(MAX(ROUND($CF817+$G817*($CI817),0),$CG817),$CF817),$CF817))))</f>
      </c>
      <c r="CK817" s="65" t="str">
        <f>ROUND(SUMIFS($CW817:$FS817,$CW$14:$FS$14,"*DSD*"),0)</f>
      </c>
      <c r="CL817" s="65" t="str">
        <f>MIN_DSD</f>
      </c>
      <c r="CM817" s="65" t="str">
        <f>COUNTIFS($CW$14:$FS$14,"*DSD*",$CW817:$FS817,"&gt;0")</f>
      </c>
      <c r="CN817" t="s">
        <v>54</v>
      </c>
      <c r="CO817" s="62"/>
      <c r="CP817" s="65" t="str">
        <f>IF(SUM($CK817)=0,"",IF(OR(SUM($CK817)=SUM($CL817),AND(SUM($CK817)=ROUND(SUM($G817)*(1-SUM($I817)),0),SUM($CQ817)=0)),SUM($CK817),IF(UPPER($CN817)="MAX",$CL817,IF(UPPER($CN817)="CUSTOM",MIN(MAX(ROUND($CK817+$G817*($CO817),0),$CL817),$CK817),$CK817))))</f>
      </c>
      <c r="CQ817" s="65" t="str">
        <f>ROUND(SUMIFS($CW817:$FS817,$CW$14:$FS$14,"*TA*"),0)</f>
      </c>
      <c r="CR817" s="65" t="str">
        <f>MIN_TA</f>
      </c>
      <c r="CS817" s="65" t="str">
        <f>COUNTIFS($CW$14:$FS$14,"*TA*",$CW817:$FS817,"&gt;0")</f>
      </c>
      <c r="CT817"/>
      <c r="CU817" s="62"/>
      <c r="CV817" s="65" t="str">
        <f>IF(SUM($CQ817)=0,"",IF(OR(SUM($CQ817)=SUM($CR817),AND(SUM($CQ817)=ROUND(SUM($G817)*(1-SUM($I817)),0),SUM($CK817)=0)),SUM($CQ817),IF(UPPER($CT817)="MAX",$CR817,IF(UPPER($CT817)="CUSTOM",MIN(MAX(ROUND($CQ817+$G817*($CU817),0),$CR817),$CQ817),$CQ817))))</f>
      </c>
      <c r="CW817" s="65"/>
      <c r="CX817" s="65"/>
      <c r="CY817" s="65"/>
      <c r="CZ817" s="65"/>
      <c r="DA817" s="65"/>
      <c r="DB817" s="65"/>
      <c r="DC817" s="65"/>
      <c r="DD817" s="65"/>
      <c r="DE817" s="65"/>
      <c r="DF817" s="65"/>
      <c r="DG817" s="65"/>
      <c r="DH817" s="65"/>
      <c r="DI817" s="65"/>
      <c r="DJ817" s="65"/>
      <c r="DK817" s="65"/>
      <c r="DL817" s="65"/>
      <c r="DM817" s="65"/>
      <c r="DN817" s="65"/>
      <c r="DO817" s="65"/>
      <c r="DP817" s="65"/>
      <c r="DQ817" s="65"/>
      <c r="DR817" s="65"/>
      <c r="DS817" s="65"/>
      <c r="DT817" s="65"/>
      <c r="DU817" s="65"/>
      <c r="DV817" s="65"/>
      <c r="DW817" s="65"/>
      <c r="DX817" s="65"/>
      <c r="DY817" s="65"/>
      <c r="DZ817" s="65"/>
      <c r="EA817" s="65"/>
      <c r="EB817" s="65"/>
      <c r="EC817" s="65"/>
      <c r="ED817" s="65"/>
      <c r="EE817" s="65"/>
      <c r="EF817" s="65"/>
      <c r="EG817" s="65"/>
      <c r="EH817" s="65"/>
      <c r="EI817" s="65"/>
      <c r="EJ817" s="65"/>
      <c r="EK817" s="65"/>
      <c r="EL817" s="65"/>
      <c r="EM817" s="65"/>
      <c r="EN817" s="65"/>
      <c r="EO817" s="65"/>
      <c r="EP817" s="65"/>
      <c r="EQ817" s="65"/>
      <c r="ER817" s="65"/>
      <c r="ES817" s="65"/>
      <c r="ET817" s="65"/>
      <c r="EU817" s="65"/>
      <c r="EV817" s="65"/>
      <c r="EW817" s="65"/>
      <c r="EX817" s="65"/>
      <c r="EY817" s="65"/>
      <c r="EZ817" s="65"/>
      <c r="FA817" s="65"/>
      <c r="FB817" s="65"/>
      <c r="FC817" s="65"/>
      <c r="FD817" s="65"/>
      <c r="FE817" s="65"/>
      <c r="FF817" s="65"/>
      <c r="FG817" s="65"/>
      <c r="FH817" s="65"/>
      <c r="FI817" s="65"/>
      <c r="FJ817" s="65"/>
      <c r="FK817" s="65"/>
      <c r="FL817" s="65"/>
      <c r="FM817" s="65"/>
      <c r="FN817" s="65"/>
      <c r="FO817" s="65"/>
      <c r="FP817" s="65"/>
      <c r="FQ817" s="65"/>
      <c r="FR817" s="65"/>
      <c r="FS817" s="65"/>
    </row>
    <row r="818">
      <c r="A818" t="s">
        <v>166</v>
      </c>
      <c r="B818" t="s">
        <v>119</v>
      </c>
      <c r="C818" t="s">
        <v>103</v>
      </c>
      <c r="D818" t="s">
        <v>99</v>
      </c>
      <c r="E818"/>
      <c r="F818" t="str">
        <f>$A818&amp;IF($C818&lt;&gt;"","|"&amp;$C818,"")&amp;IF($D818&lt;&gt;"","|"&amp;$D818,"")&amp;IF($E818&lt;&gt;"","|"&amp;$E818,"")</f>
      </c>
      <c r="G818" s="65" t="n">
        <v>1</v>
      </c>
      <c r="H818" s="65" t="str">
        <f>SUM($CJ818,$CW818)</f>
      </c>
      <c r="I818" s="62"/>
      <c r="J818" s="62"/>
      <c r="K818" s="62"/>
      <c r="L818" s="62"/>
      <c r="M818" s="62"/>
      <c r="N818" s="62"/>
      <c r="O818" s="62"/>
      <c r="P818" s="62"/>
      <c r="Q818" s="62" t="n">
        <v>0.5</v>
      </c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 t="n">
        <v>0.5</v>
      </c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5" t="str">
        <f>ROUND(SUM($CP818,$CV818),0)</f>
      </c>
      <c r="CG818" s="65" t="str">
        <f>ROUND(MAX($CP818,$CV818),0)</f>
      </c>
      <c r="CH818"/>
      <c r="CI818" s="62"/>
      <c r="CJ818" s="65" t="str">
        <f>IF(SUM($CF818)=0,"",IF(SUM($CF818)=SUM($CG818),SUM($CF818),IF(UPPER($CH818)="MAX",$CG818,IF(UPPER($CH818)="CUSTOM",MIN(MAX(ROUND($CF818+$G818*($CI818),0),$CG818),$CF818),$CF818))))</f>
      </c>
      <c r="CK818" s="65" t="str">
        <f>ROUND(SUMIFS($CW818:$FS818,$CW$14:$FS$14,"*DSD*"),0)</f>
      </c>
      <c r="CL818" s="65" t="str">
        <f>MIN_DSD</f>
      </c>
      <c r="CM818" s="65" t="str">
        <f>COUNTIFS($CW$14:$FS$14,"*DSD*",$CW818:$FS818,"&gt;0")</f>
      </c>
      <c r="CN818" t="s">
        <v>54</v>
      </c>
      <c r="CO818" s="62"/>
      <c r="CP818" s="65" t="str">
        <f>IF(SUM($CK818)=0,"",IF(OR(SUM($CK818)=SUM($CL818),AND(SUM($CK818)=ROUND(SUM($G818)*(1-SUM($I818)),0),SUM($CQ818)=0)),SUM($CK818),IF(UPPER($CN818)="MAX",$CL818,IF(UPPER($CN818)="CUSTOM",MIN(MAX(ROUND($CK818+$G818*($CO818),0),$CL818),$CK818),$CK818))))</f>
      </c>
      <c r="CQ818" s="65" t="str">
        <f>ROUND(SUMIFS($CW818:$FS818,$CW$14:$FS$14,"*TA*"),0)</f>
      </c>
      <c r="CR818" s="65" t="str">
        <f>MIN_TA</f>
      </c>
      <c r="CS818" s="65" t="str">
        <f>COUNTIFS($CW$14:$FS$14,"*TA*",$CW818:$FS818,"&gt;0")</f>
      </c>
      <c r="CT818"/>
      <c r="CU818" s="62"/>
      <c r="CV818" s="65" t="str">
        <f>IF(SUM($CQ818)=0,"",IF(OR(SUM($CQ818)=SUM($CR818),AND(SUM($CQ818)=ROUND(SUM($G818)*(1-SUM($I818)),0),SUM($CK818)=0)),SUM($CQ818),IF(UPPER($CT818)="MAX",$CR818,IF(UPPER($CT818)="CUSTOM",MIN(MAX(ROUND($CQ818+$G818*($CU818),0),$CR818),$CQ818),$CQ818))))</f>
      </c>
      <c r="CW818" s="65"/>
      <c r="CX818" s="65"/>
      <c r="CY818" s="65"/>
      <c r="CZ818" s="65"/>
      <c r="DA818" s="65"/>
      <c r="DB818" s="65"/>
      <c r="DC818" s="65"/>
      <c r="DD818" s="65"/>
      <c r="DE818" s="65"/>
      <c r="DF818" s="65"/>
      <c r="DG818" s="65"/>
      <c r="DH818" s="65"/>
      <c r="DI818" s="65"/>
      <c r="DJ818" s="65"/>
      <c r="DK818" s="65"/>
      <c r="DL818" s="65"/>
      <c r="DM818" s="65"/>
      <c r="DN818" s="65"/>
      <c r="DO818" s="65"/>
      <c r="DP818" s="65"/>
      <c r="DQ818" s="65"/>
      <c r="DR818" s="65"/>
      <c r="DS818" s="65"/>
      <c r="DT818" s="65"/>
      <c r="DU818" s="65"/>
      <c r="DV818" s="65"/>
      <c r="DW818" s="65"/>
      <c r="DX818" s="65"/>
      <c r="DY818" s="65"/>
      <c r="DZ818" s="65"/>
      <c r="EA818" s="65"/>
      <c r="EB818" s="65"/>
      <c r="EC818" s="65"/>
      <c r="ED818" s="65"/>
      <c r="EE818" s="65"/>
      <c r="EF818" s="65"/>
      <c r="EG818" s="65"/>
      <c r="EH818" s="65"/>
      <c r="EI818" s="65"/>
      <c r="EJ818" s="65"/>
      <c r="EK818" s="65"/>
      <c r="EL818" s="65"/>
      <c r="EM818" s="65"/>
      <c r="EN818" s="65"/>
      <c r="EO818" s="65"/>
      <c r="EP818" s="65"/>
      <c r="EQ818" s="65"/>
      <c r="ER818" s="65"/>
      <c r="ES818" s="65"/>
      <c r="ET818" s="65"/>
      <c r="EU818" s="65"/>
      <c r="EV818" s="65"/>
      <c r="EW818" s="65"/>
      <c r="EX818" s="65"/>
      <c r="EY818" s="65"/>
      <c r="EZ818" s="65"/>
      <c r="FA818" s="65"/>
      <c r="FB818" s="65"/>
      <c r="FC818" s="65"/>
      <c r="FD818" s="65"/>
      <c r="FE818" s="65"/>
      <c r="FF818" s="65"/>
      <c r="FG818" s="65"/>
      <c r="FH818" s="65"/>
      <c r="FI818" s="65"/>
      <c r="FJ818" s="65"/>
      <c r="FK818" s="65"/>
      <c r="FL818" s="65"/>
      <c r="FM818" s="65"/>
      <c r="FN818" s="65"/>
      <c r="FO818" s="65"/>
      <c r="FP818" s="65"/>
      <c r="FQ818" s="65"/>
      <c r="FR818" s="65"/>
      <c r="FS818" s="65"/>
    </row>
    <row r="819">
      <c r="A819" t="s">
        <v>166</v>
      </c>
      <c r="B819" t="s">
        <v>119</v>
      </c>
      <c r="C819" t="s">
        <v>103</v>
      </c>
      <c r="D819" t="s">
        <v>100</v>
      </c>
      <c r="E819"/>
      <c r="F819" t="str">
        <f>$A819&amp;IF($C819&lt;&gt;"","|"&amp;$C819,"")&amp;IF($D819&lt;&gt;"","|"&amp;$D819,"")&amp;IF($E819&lt;&gt;"","|"&amp;$E819,"")</f>
      </c>
      <c r="G819" s="65" t="n">
        <v>1</v>
      </c>
      <c r="H819" s="65" t="str">
        <f>SUM($CJ819,$CW819)</f>
      </c>
      <c r="I819" s="62"/>
      <c r="J819" s="62"/>
      <c r="K819" s="62"/>
      <c r="L819" s="62"/>
      <c r="M819" s="62"/>
      <c r="N819" s="62"/>
      <c r="O819" s="62"/>
      <c r="P819" s="62"/>
      <c r="Q819" s="62" t="n">
        <v>0.5</v>
      </c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 t="n">
        <v>0.5</v>
      </c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5" t="str">
        <f>ROUND(SUM($CP819,$CV819),0)</f>
      </c>
      <c r="CG819" s="65" t="str">
        <f>ROUND(MAX($CP819,$CV819),0)</f>
      </c>
      <c r="CH819"/>
      <c r="CI819" s="62"/>
      <c r="CJ819" s="65" t="str">
        <f>IF(SUM($CF819)=0,"",IF(SUM($CF819)=SUM($CG819),SUM($CF819),IF(UPPER($CH819)="MAX",$CG819,IF(UPPER($CH819)="CUSTOM",MIN(MAX(ROUND($CF819+$G819*($CI819),0),$CG819),$CF819),$CF819))))</f>
      </c>
      <c r="CK819" s="65" t="str">
        <f>ROUND(SUMIFS($CW819:$FS819,$CW$14:$FS$14,"*DSD*"),0)</f>
      </c>
      <c r="CL819" s="65" t="str">
        <f>MIN_DSD</f>
      </c>
      <c r="CM819" s="65" t="str">
        <f>COUNTIFS($CW$14:$FS$14,"*DSD*",$CW819:$FS819,"&gt;0")</f>
      </c>
      <c r="CN819" t="s">
        <v>54</v>
      </c>
      <c r="CO819" s="62"/>
      <c r="CP819" s="65" t="str">
        <f>IF(SUM($CK819)=0,"",IF(OR(SUM($CK819)=SUM($CL819),AND(SUM($CK819)=ROUND(SUM($G819)*(1-SUM($I819)),0),SUM($CQ819)=0)),SUM($CK819),IF(UPPER($CN819)="MAX",$CL819,IF(UPPER($CN819)="CUSTOM",MIN(MAX(ROUND($CK819+$G819*($CO819),0),$CL819),$CK819),$CK819))))</f>
      </c>
      <c r="CQ819" s="65" t="str">
        <f>ROUND(SUMIFS($CW819:$FS819,$CW$14:$FS$14,"*TA*"),0)</f>
      </c>
      <c r="CR819" s="65" t="str">
        <f>MIN_TA</f>
      </c>
      <c r="CS819" s="65" t="str">
        <f>COUNTIFS($CW$14:$FS$14,"*TA*",$CW819:$FS819,"&gt;0")</f>
      </c>
      <c r="CT819"/>
      <c r="CU819" s="62"/>
      <c r="CV819" s="65" t="str">
        <f>IF(SUM($CQ819)=0,"",IF(OR(SUM($CQ819)=SUM($CR819),AND(SUM($CQ819)=ROUND(SUM($G819)*(1-SUM($I819)),0),SUM($CK819)=0)),SUM($CQ819),IF(UPPER($CT819)="MAX",$CR819,IF(UPPER($CT819)="CUSTOM",MIN(MAX(ROUND($CQ819+$G819*($CU819),0),$CR819),$CQ819),$CQ819))))</f>
      </c>
      <c r="CW819" s="65"/>
      <c r="CX819" s="65"/>
      <c r="CY819" s="65"/>
      <c r="CZ819" s="65"/>
      <c r="DA819" s="65"/>
      <c r="DB819" s="65"/>
      <c r="DC819" s="65"/>
      <c r="DD819" s="65"/>
      <c r="DE819" s="65"/>
      <c r="DF819" s="65"/>
      <c r="DG819" s="65"/>
      <c r="DH819" s="65"/>
      <c r="DI819" s="65"/>
      <c r="DJ819" s="65"/>
      <c r="DK819" s="65"/>
      <c r="DL819" s="65"/>
      <c r="DM819" s="65"/>
      <c r="DN819" s="65"/>
      <c r="DO819" s="65"/>
      <c r="DP819" s="65"/>
      <c r="DQ819" s="65"/>
      <c r="DR819" s="65"/>
      <c r="DS819" s="65"/>
      <c r="DT819" s="65"/>
      <c r="DU819" s="65"/>
      <c r="DV819" s="65"/>
      <c r="DW819" s="65"/>
      <c r="DX819" s="65"/>
      <c r="DY819" s="65"/>
      <c r="DZ819" s="65"/>
      <c r="EA819" s="65"/>
      <c r="EB819" s="65"/>
      <c r="EC819" s="65"/>
      <c r="ED819" s="65"/>
      <c r="EE819" s="65"/>
      <c r="EF819" s="65"/>
      <c r="EG819" s="65"/>
      <c r="EH819" s="65"/>
      <c r="EI819" s="65"/>
      <c r="EJ819" s="65"/>
      <c r="EK819" s="65"/>
      <c r="EL819" s="65"/>
      <c r="EM819" s="65"/>
      <c r="EN819" s="65"/>
      <c r="EO819" s="65"/>
      <c r="EP819" s="65"/>
      <c r="EQ819" s="65"/>
      <c r="ER819" s="65"/>
      <c r="ES819" s="65"/>
      <c r="ET819" s="65"/>
      <c r="EU819" s="65"/>
      <c r="EV819" s="65"/>
      <c r="EW819" s="65"/>
      <c r="EX819" s="65"/>
      <c r="EY819" s="65"/>
      <c r="EZ819" s="65"/>
      <c r="FA819" s="65"/>
      <c r="FB819" s="65"/>
      <c r="FC819" s="65"/>
      <c r="FD819" s="65"/>
      <c r="FE819" s="65"/>
      <c r="FF819" s="65"/>
      <c r="FG819" s="65"/>
      <c r="FH819" s="65"/>
      <c r="FI819" s="65"/>
      <c r="FJ819" s="65"/>
      <c r="FK819" s="65"/>
      <c r="FL819" s="65"/>
      <c r="FM819" s="65"/>
      <c r="FN819" s="65"/>
      <c r="FO819" s="65"/>
      <c r="FP819" s="65"/>
      <c r="FQ819" s="65"/>
      <c r="FR819" s="65"/>
      <c r="FS819" s="65"/>
    </row>
    <row r="820">
      <c r="A820" t="s">
        <v>166</v>
      </c>
      <c r="B820" t="s">
        <v>120</v>
      </c>
      <c r="C820"/>
      <c r="D820"/>
      <c r="E820" t="s">
        <v>135</v>
      </c>
      <c r="F820" t="str">
        <f>$A820&amp;IF($C820&lt;&gt;"","|"&amp;$C820,"")&amp;IF($D820&lt;&gt;"","|"&amp;$D820,"")&amp;IF($E820&lt;&gt;"","|"&amp;$E820,"")</f>
      </c>
      <c r="G820" s="65" t="n">
        <v>7</v>
      </c>
      <c r="H820" s="65" t="str">
        <f>SUM($CJ820,$CW820)</f>
      </c>
      <c r="I820" s="62"/>
      <c r="J820" s="62"/>
      <c r="K820" s="62"/>
      <c r="L820" s="62"/>
      <c r="M820" s="62"/>
      <c r="N820" s="62"/>
      <c r="O820" s="62"/>
      <c r="P820" s="62"/>
      <c r="Q820" s="62" t="n">
        <v>0.8125</v>
      </c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 t="n">
        <v>1</v>
      </c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5" t="str">
        <f>ROUND(SUM($CP820,$CV820),0)</f>
      </c>
      <c r="CG820" s="65" t="str">
        <f>ROUND(MAX($CP820,$CV820),0)</f>
      </c>
      <c r="CH820"/>
      <c r="CI820" s="62"/>
      <c r="CJ820" s="65" t="str">
        <f>IF(SUM($CF820)=0,"",IF(SUM($CF820)=SUM($CG820),SUM($CF820),IF(UPPER($CH820)="MAX",$CG820,IF(UPPER($CH820)="CUSTOM",MIN(MAX(ROUND($CF820+$G820*($CI820),0),$CG820),$CF820),$CF820))))</f>
      </c>
      <c r="CK820" s="65" t="str">
        <f>ROUND(SUMIFS($CW820:$FS820,$CW$14:$FS$14,"*DSD*"),0)</f>
      </c>
      <c r="CL820" s="65" t="str">
        <f>MIN_DSD</f>
      </c>
      <c r="CM820" s="65" t="str">
        <f>COUNTIFS($CW$14:$FS$14,"*DSD*",$CW820:$FS820,"&gt;0")</f>
      </c>
      <c r="CN820" t="s">
        <v>55</v>
      </c>
      <c r="CO820" s="62" t="n">
        <v>-0.8125</v>
      </c>
      <c r="CP820" s="65" t="str">
        <f>IF(SUM($CK820)=0,"",IF(OR(SUM($CK820)=SUM($CL820),AND(SUM($CK820)=ROUND(SUM($G820)*(1-SUM($I820)),0),SUM($CQ820)=0)),SUM($CK820),IF(UPPER($CN820)="MAX",$CL820,IF(UPPER($CN820)="CUSTOM",MIN(MAX(ROUND($CK820+$G820*($CO820),0),$CL820),$CK820),$CK820))))</f>
      </c>
      <c r="CQ820" s="65" t="str">
        <f>ROUND(SUMIFS($CW820:$FS820,$CW$14:$FS$14,"*TA*"),0)</f>
      </c>
      <c r="CR820" s="65" t="str">
        <f>MIN_TA</f>
      </c>
      <c r="CS820" s="65" t="str">
        <f>COUNTIFS($CW$14:$FS$14,"*TA*",$CW820:$FS820,"&gt;0")</f>
      </c>
      <c r="CT820"/>
      <c r="CU820" s="62"/>
      <c r="CV820" s="65" t="str">
        <f>IF(SUM($CQ820)=0,"",IF(OR(SUM($CQ820)=SUM($CR820),AND(SUM($CQ820)=ROUND(SUM($G820)*(1-SUM($I820)),0),SUM($CK820)=0)),SUM($CQ820),IF(UPPER($CT820)="MAX",$CR820,IF(UPPER($CT820)="CUSTOM",MIN(MAX(ROUND($CQ820+$G820*($CU820),0),$CR820),$CQ820),$CQ820))))</f>
      </c>
      <c r="CW820" s="65"/>
      <c r="CX820" s="65"/>
      <c r="CY820" s="65"/>
      <c r="CZ820" s="65"/>
      <c r="DA820" s="65"/>
      <c r="DB820" s="65"/>
      <c r="DC820" s="65"/>
      <c r="DD820" s="65"/>
      <c r="DE820" s="65"/>
      <c r="DF820" s="65"/>
      <c r="DG820" s="65"/>
      <c r="DH820" s="65"/>
      <c r="DI820" s="65"/>
      <c r="DJ820" s="65"/>
      <c r="DK820" s="65"/>
      <c r="DL820" s="65"/>
      <c r="DM820" s="65"/>
      <c r="DN820" s="65"/>
      <c r="DO820" s="65"/>
      <c r="DP820" s="65"/>
      <c r="DQ820" s="65"/>
      <c r="DR820" s="65"/>
      <c r="DS820" s="65"/>
      <c r="DT820" s="65"/>
      <c r="DU820" s="65"/>
      <c r="DV820" s="65"/>
      <c r="DW820" s="65"/>
      <c r="DX820" s="65"/>
      <c r="DY820" s="65"/>
      <c r="DZ820" s="65"/>
      <c r="EA820" s="65"/>
      <c r="EB820" s="65"/>
      <c r="EC820" s="65"/>
      <c r="ED820" s="65"/>
      <c r="EE820" s="65"/>
      <c r="EF820" s="65"/>
      <c r="EG820" s="65"/>
      <c r="EH820" s="65"/>
      <c r="EI820" s="65"/>
      <c r="EJ820" s="65"/>
      <c r="EK820" s="65"/>
      <c r="EL820" s="65"/>
      <c r="EM820" s="65"/>
      <c r="EN820" s="65"/>
      <c r="EO820" s="65"/>
      <c r="EP820" s="65"/>
      <c r="EQ820" s="65"/>
      <c r="ER820" s="65"/>
      <c r="ES820" s="65"/>
      <c r="ET820" s="65"/>
      <c r="EU820" s="65"/>
      <c r="EV820" s="65"/>
      <c r="EW820" s="65"/>
      <c r="EX820" s="65"/>
      <c r="EY820" s="65"/>
      <c r="EZ820" s="65"/>
      <c r="FA820" s="65"/>
      <c r="FB820" s="65"/>
      <c r="FC820" s="65"/>
      <c r="FD820" s="65"/>
      <c r="FE820" s="65"/>
      <c r="FF820" s="65"/>
      <c r="FG820" s="65"/>
      <c r="FH820" s="65"/>
      <c r="FI820" s="65"/>
      <c r="FJ820" s="65"/>
      <c r="FK820" s="65"/>
      <c r="FL820" s="65"/>
      <c r="FM820" s="65"/>
      <c r="FN820" s="65"/>
      <c r="FO820" s="65"/>
      <c r="FP820" s="65"/>
      <c r="FQ820" s="65"/>
      <c r="FR820" s="65"/>
      <c r="FS820" s="65"/>
    </row>
    <row r="821">
      <c r="A821" t="s">
        <v>166</v>
      </c>
      <c r="B821" t="s">
        <v>126</v>
      </c>
      <c r="C821"/>
      <c r="D821"/>
      <c r="E821" t="s">
        <v>135</v>
      </c>
      <c r="F821" t="str">
        <f>$A821&amp;IF($C821&lt;&gt;"","|"&amp;$C821,"")&amp;IF($D821&lt;&gt;"","|"&amp;$D821,"")&amp;IF($E821&lt;&gt;"","|"&amp;$E821,"")</f>
      </c>
      <c r="G821" s="65" t="n">
        <v>7</v>
      </c>
      <c r="H821" s="65" t="str">
        <f>SUM($CJ821,$CW821)</f>
      </c>
      <c r="I821" s="62"/>
      <c r="J821" s="62"/>
      <c r="K821" s="62"/>
      <c r="L821" s="62"/>
      <c r="M821" s="62"/>
      <c r="N821" s="62"/>
      <c r="O821" s="62"/>
      <c r="P821" s="62"/>
      <c r="Q821" s="62" t="n">
        <v>0.8125</v>
      </c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 t="n">
        <v>1</v>
      </c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5" t="str">
        <f>ROUND(SUM($CP821,$CV821),0)</f>
      </c>
      <c r="CG821" s="65" t="str">
        <f>ROUND(MAX($CP821,$CV821),0)</f>
      </c>
      <c r="CH821"/>
      <c r="CI821" s="62"/>
      <c r="CJ821" s="65" t="str">
        <f>IF(SUM($CF821)=0,"",IF(SUM($CF821)=SUM($CG821),SUM($CF821),IF(UPPER($CH821)="MAX",$CG821,IF(UPPER($CH821)="CUSTOM",MIN(MAX(ROUND($CF821+$G821*($CI821),0),$CG821),$CF821),$CF821))))</f>
      </c>
      <c r="CK821" s="65" t="str">
        <f>ROUND(SUMIFS($CW821:$FS821,$CW$14:$FS$14,"*DSD*"),0)</f>
      </c>
      <c r="CL821" s="65" t="str">
        <f>MIN_DSD</f>
      </c>
      <c r="CM821" s="65" t="str">
        <f>COUNTIFS($CW$14:$FS$14,"*DSD*",$CW821:$FS821,"&gt;0")</f>
      </c>
      <c r="CN821" t="s">
        <v>55</v>
      </c>
      <c r="CO821" s="62" t="n">
        <v>-0.8125</v>
      </c>
      <c r="CP821" s="65" t="str">
        <f>IF(SUM($CK821)=0,"",IF(OR(SUM($CK821)=SUM($CL821),AND(SUM($CK821)=ROUND(SUM($G821)*(1-SUM($I821)),0),SUM($CQ821)=0)),SUM($CK821),IF(UPPER($CN821)="MAX",$CL821,IF(UPPER($CN821)="CUSTOM",MIN(MAX(ROUND($CK821+$G821*($CO821),0),$CL821),$CK821),$CK821))))</f>
      </c>
      <c r="CQ821" s="65" t="str">
        <f>ROUND(SUMIFS($CW821:$FS821,$CW$14:$FS$14,"*TA*"),0)</f>
      </c>
      <c r="CR821" s="65" t="str">
        <f>MIN_TA</f>
      </c>
      <c r="CS821" s="65" t="str">
        <f>COUNTIFS($CW$14:$FS$14,"*TA*",$CW821:$FS821,"&gt;0")</f>
      </c>
      <c r="CT821"/>
      <c r="CU821" s="62"/>
      <c r="CV821" s="65" t="str">
        <f>IF(SUM($CQ821)=0,"",IF(OR(SUM($CQ821)=SUM($CR821),AND(SUM($CQ821)=ROUND(SUM($G821)*(1-SUM($I821)),0),SUM($CK821)=0)),SUM($CQ821),IF(UPPER($CT821)="MAX",$CR821,IF(UPPER($CT821)="CUSTOM",MIN(MAX(ROUND($CQ821+$G821*($CU821),0),$CR821),$CQ821),$CQ821))))</f>
      </c>
      <c r="CW821" s="65"/>
      <c r="CX821" s="65"/>
      <c r="CY821" s="65"/>
      <c r="CZ821" s="65"/>
      <c r="DA821" s="65"/>
      <c r="DB821" s="65"/>
      <c r="DC821" s="65"/>
      <c r="DD821" s="65"/>
      <c r="DE821" s="65"/>
      <c r="DF821" s="65"/>
      <c r="DG821" s="65"/>
      <c r="DH821" s="65"/>
      <c r="DI821" s="65"/>
      <c r="DJ821" s="65"/>
      <c r="DK821" s="65"/>
      <c r="DL821" s="65"/>
      <c r="DM821" s="65"/>
      <c r="DN821" s="65"/>
      <c r="DO821" s="65"/>
      <c r="DP821" s="65"/>
      <c r="DQ821" s="65"/>
      <c r="DR821" s="65"/>
      <c r="DS821" s="65"/>
      <c r="DT821" s="65"/>
      <c r="DU821" s="65"/>
      <c r="DV821" s="65"/>
      <c r="DW821" s="65"/>
      <c r="DX821" s="65"/>
      <c r="DY821" s="65"/>
      <c r="DZ821" s="65"/>
      <c r="EA821" s="65"/>
      <c r="EB821" s="65"/>
      <c r="EC821" s="65"/>
      <c r="ED821" s="65"/>
      <c r="EE821" s="65"/>
      <c r="EF821" s="65"/>
      <c r="EG821" s="65"/>
      <c r="EH821" s="65"/>
      <c r="EI821" s="65"/>
      <c r="EJ821" s="65"/>
      <c r="EK821" s="65"/>
      <c r="EL821" s="65"/>
      <c r="EM821" s="65"/>
      <c r="EN821" s="65"/>
      <c r="EO821" s="65"/>
      <c r="EP821" s="65"/>
      <c r="EQ821" s="65"/>
      <c r="ER821" s="65"/>
      <c r="ES821" s="65"/>
      <c r="ET821" s="65"/>
      <c r="EU821" s="65"/>
      <c r="EV821" s="65"/>
      <c r="EW821" s="65"/>
      <c r="EX821" s="65"/>
      <c r="EY821" s="65"/>
      <c r="EZ821" s="65"/>
      <c r="FA821" s="65"/>
      <c r="FB821" s="65"/>
      <c r="FC821" s="65"/>
      <c r="FD821" s="65"/>
      <c r="FE821" s="65"/>
      <c r="FF821" s="65"/>
      <c r="FG821" s="65"/>
      <c r="FH821" s="65"/>
      <c r="FI821" s="65"/>
      <c r="FJ821" s="65"/>
      <c r="FK821" s="65"/>
      <c r="FL821" s="65"/>
      <c r="FM821" s="65"/>
      <c r="FN821" s="65"/>
      <c r="FO821" s="65"/>
      <c r="FP821" s="65"/>
      <c r="FQ821" s="65"/>
      <c r="FR821" s="65"/>
      <c r="FS821" s="65"/>
    </row>
    <row r="822">
      <c r="A822" t="s">
        <v>166</v>
      </c>
      <c r="B822" t="s">
        <v>127</v>
      </c>
      <c r="C822" t="s">
        <v>103</v>
      </c>
      <c r="D822" t="s">
        <v>99</v>
      </c>
      <c r="E822"/>
      <c r="F822" t="str">
        <f>$A822&amp;IF($C822&lt;&gt;"","|"&amp;$C822,"")&amp;IF($D822&lt;&gt;"","|"&amp;$D822,"")&amp;IF($E822&lt;&gt;"","|"&amp;$E822,"")</f>
      </c>
      <c r="G822" s="65" t="n">
        <v>23</v>
      </c>
      <c r="H822" s="65" t="str">
        <f>SUM($CJ822,$CW822)</f>
      </c>
      <c r="I822" s="62"/>
      <c r="J822" s="62"/>
      <c r="K822" s="62"/>
      <c r="L822" s="62"/>
      <c r="M822" s="62"/>
      <c r="N822" s="62"/>
      <c r="O822" s="62"/>
      <c r="P822" s="62"/>
      <c r="Q822" s="62" t="n">
        <v>0.673652694610778</v>
      </c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 t="n">
        <v>0.158682634730539</v>
      </c>
      <c r="AD822" s="62"/>
      <c r="AE822" s="62"/>
      <c r="AF822" s="62"/>
      <c r="AG822" s="62" t="n">
        <v>0.841317365269461</v>
      </c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5" t="str">
        <f>ROUND(SUM($CP822,$CV822),0)</f>
      </c>
      <c r="CG822" s="65" t="str">
        <f>ROUND(MAX($CP822,$CV822),0)</f>
      </c>
      <c r="CH822" t="s">
        <v>56</v>
      </c>
      <c r="CI822" s="62"/>
      <c r="CJ822" s="65" t="str">
        <f>IF(SUM($CF822)=0,"",IF(SUM($CF822)=SUM($CG822),SUM($CF822),IF(UPPER($CH822)="MAX",$CG822,IF(UPPER($CH822)="CUSTOM",MIN(MAX(ROUND($CF822+$G822*($CI822),0),$CG822),$CF822),$CF822))))</f>
      </c>
      <c r="CK822" s="65" t="str">
        <f>ROUND(SUMIFS($CW822:$FS822,$CW$14:$FS$14,"*DSD*"),0)</f>
      </c>
      <c r="CL822" s="65" t="str">
        <f>MIN_DSD</f>
      </c>
      <c r="CM822" s="65" t="str">
        <f>COUNTIFS($CW$14:$FS$14,"*DSD*",$CW822:$FS822,"&gt;0")</f>
      </c>
      <c r="CN822" t="s">
        <v>55</v>
      </c>
      <c r="CO822" s="62" t="n">
        <v>-0.673652694610778</v>
      </c>
      <c r="CP822" s="65" t="str">
        <f>IF(SUM($CK822)=0,"",IF(OR(SUM($CK822)=SUM($CL822),AND(SUM($CK822)=ROUND(SUM($G822)*(1-SUM($I822)),0),SUM($CQ822)=0)),SUM($CK822),IF(UPPER($CN822)="MAX",$CL822,IF(UPPER($CN822)="CUSTOM",MIN(MAX(ROUND($CK822+$G822*($CO822),0),$CL822),$CK822),$CK822))))</f>
      </c>
      <c r="CQ822" s="65" t="str">
        <f>ROUND(SUMIFS($CW822:$FS822,$CW$14:$FS$14,"*TA*"),0)</f>
      </c>
      <c r="CR822" s="65" t="str">
        <f>MIN_TA</f>
      </c>
      <c r="CS822" s="65" t="str">
        <f>COUNTIFS($CW$14:$FS$14,"*TA*",$CW822:$FS822,"&gt;0")</f>
      </c>
      <c r="CT822"/>
      <c r="CU822" s="62"/>
      <c r="CV822" s="65" t="str">
        <f>IF(SUM($CQ822)=0,"",IF(OR(SUM($CQ822)=SUM($CR822),AND(SUM($CQ822)=ROUND(SUM($G822)*(1-SUM($I822)),0),SUM($CK822)=0)),SUM($CQ822),IF(UPPER($CT822)="MAX",$CR822,IF(UPPER($CT822)="CUSTOM",MIN(MAX(ROUND($CQ822+$G822*($CU822),0),$CR822),$CQ822),$CQ822))))</f>
      </c>
      <c r="CW822" s="65"/>
      <c r="CX822" s="65"/>
      <c r="CY822" s="65"/>
      <c r="CZ822" s="65"/>
      <c r="DA822" s="65"/>
      <c r="DB822" s="65"/>
      <c r="DC822" s="65"/>
      <c r="DD822" s="65"/>
      <c r="DE822" s="65"/>
      <c r="DF822" s="65"/>
      <c r="DG822" s="65"/>
      <c r="DH822" s="65"/>
      <c r="DI822" s="65"/>
      <c r="DJ822" s="65"/>
      <c r="DK822" s="65"/>
      <c r="DL822" s="65"/>
      <c r="DM822" s="65"/>
      <c r="DN822" s="65"/>
      <c r="DO822" s="65"/>
      <c r="DP822" s="65"/>
      <c r="DQ822" s="65"/>
      <c r="DR822" s="65"/>
      <c r="DS822" s="65"/>
      <c r="DT822" s="65"/>
      <c r="DU822" s="65"/>
      <c r="DV822" s="65"/>
      <c r="DW822" s="65"/>
      <c r="DX822" s="65"/>
      <c r="DY822" s="65"/>
      <c r="DZ822" s="65"/>
      <c r="EA822" s="65"/>
      <c r="EB822" s="65"/>
      <c r="EC822" s="65"/>
      <c r="ED822" s="65"/>
      <c r="EE822" s="65"/>
      <c r="EF822" s="65"/>
      <c r="EG822" s="65"/>
      <c r="EH822" s="65"/>
      <c r="EI822" s="65"/>
      <c r="EJ822" s="65"/>
      <c r="EK822" s="65"/>
      <c r="EL822" s="65"/>
      <c r="EM822" s="65"/>
      <c r="EN822" s="65"/>
      <c r="EO822" s="65"/>
      <c r="EP822" s="65"/>
      <c r="EQ822" s="65"/>
      <c r="ER822" s="65"/>
      <c r="ES822" s="65"/>
      <c r="ET822" s="65"/>
      <c r="EU822" s="65"/>
      <c r="EV822" s="65"/>
      <c r="EW822" s="65"/>
      <c r="EX822" s="65"/>
      <c r="EY822" s="65"/>
      <c r="EZ822" s="65"/>
      <c r="FA822" s="65"/>
      <c r="FB822" s="65"/>
      <c r="FC822" s="65"/>
      <c r="FD822" s="65"/>
      <c r="FE822" s="65"/>
      <c r="FF822" s="65"/>
      <c r="FG822" s="65"/>
      <c r="FH822" s="65"/>
      <c r="FI822" s="65"/>
      <c r="FJ822" s="65"/>
      <c r="FK822" s="65"/>
      <c r="FL822" s="65"/>
      <c r="FM822" s="65"/>
      <c r="FN822" s="65"/>
      <c r="FO822" s="65"/>
      <c r="FP822" s="65"/>
      <c r="FQ822" s="65"/>
      <c r="FR822" s="65"/>
      <c r="FS822" s="65"/>
    </row>
    <row r="823">
      <c r="A823" t="s">
        <v>166</v>
      </c>
      <c r="B823" t="s">
        <v>127</v>
      </c>
      <c r="C823" t="s">
        <v>103</v>
      </c>
      <c r="D823" t="s">
        <v>100</v>
      </c>
      <c r="E823"/>
      <c r="F823" t="str">
        <f>$A823&amp;IF($C823&lt;&gt;"","|"&amp;$C823,"")&amp;IF($D823&lt;&gt;"","|"&amp;$D823,"")&amp;IF($E823&lt;&gt;"","|"&amp;$E823,"")</f>
      </c>
      <c r="G823" s="65" t="n">
        <v>12</v>
      </c>
      <c r="H823" s="65" t="str">
        <f>SUM($CJ823,$CW823)</f>
      </c>
      <c r="I823" s="62"/>
      <c r="J823" s="62"/>
      <c r="K823" s="62"/>
      <c r="L823" s="62"/>
      <c r="M823" s="62"/>
      <c r="N823" s="62"/>
      <c r="O823" s="62"/>
      <c r="P823" s="62"/>
      <c r="Q823" s="62" t="n">
        <v>0.672514619883041</v>
      </c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 t="n">
        <v>0.160818713450292</v>
      </c>
      <c r="AD823" s="62"/>
      <c r="AE823" s="62"/>
      <c r="AF823" s="62"/>
      <c r="AG823" s="62" t="n">
        <v>0.839181286549708</v>
      </c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5" t="str">
        <f>ROUND(SUM($CP823,$CV823),0)</f>
      </c>
      <c r="CG823" s="65" t="str">
        <f>ROUND(MAX($CP823,$CV823),0)</f>
      </c>
      <c r="CH823" t="s">
        <v>56</v>
      </c>
      <c r="CI823" s="62"/>
      <c r="CJ823" s="65" t="str">
        <f>IF(SUM($CF823)=0,"",IF(SUM($CF823)=SUM($CG823),SUM($CF823),IF(UPPER($CH823)="MAX",$CG823,IF(UPPER($CH823)="CUSTOM",MIN(MAX(ROUND($CF823+$G823*($CI823),0),$CG823),$CF823),$CF823))))</f>
      </c>
      <c r="CK823" s="65" t="str">
        <f>ROUND(SUMIFS($CW823:$FS823,$CW$14:$FS$14,"*DSD*"),0)</f>
      </c>
      <c r="CL823" s="65" t="str">
        <f>MIN_DSD</f>
      </c>
      <c r="CM823" s="65" t="str">
        <f>COUNTIFS($CW$14:$FS$14,"*DSD*",$CW823:$FS823,"&gt;0")</f>
      </c>
      <c r="CN823" t="s">
        <v>56</v>
      </c>
      <c r="CO823" s="62" t="n">
        <v>-0.672514619883041</v>
      </c>
      <c r="CP823" s="65" t="str">
        <f>IF(SUM($CK823)=0,"",IF(OR(SUM($CK823)=SUM($CL823),AND(SUM($CK823)=ROUND(SUM($G823)*(1-SUM($I823)),0),SUM($CQ823)=0)),SUM($CK823),IF(UPPER($CN823)="MAX",$CL823,IF(UPPER($CN823)="CUSTOM",MIN(MAX(ROUND($CK823+$G823*($CO823),0),$CL823),$CK823),$CK823))))</f>
      </c>
      <c r="CQ823" s="65" t="str">
        <f>ROUND(SUMIFS($CW823:$FS823,$CW$14:$FS$14,"*TA*"),0)</f>
      </c>
      <c r="CR823" s="65" t="str">
        <f>MIN_TA</f>
      </c>
      <c r="CS823" s="65" t="str">
        <f>COUNTIFS($CW$14:$FS$14,"*TA*",$CW823:$FS823,"&gt;0")</f>
      </c>
      <c r="CT823"/>
      <c r="CU823" s="62"/>
      <c r="CV823" s="65" t="str">
        <f>IF(SUM($CQ823)=0,"",IF(OR(SUM($CQ823)=SUM($CR823),AND(SUM($CQ823)=ROUND(SUM($G823)*(1-SUM($I823)),0),SUM($CK823)=0)),SUM($CQ823),IF(UPPER($CT823)="MAX",$CR823,IF(UPPER($CT823)="CUSTOM",MIN(MAX(ROUND($CQ823+$G823*($CU823),0),$CR823),$CQ823),$CQ823))))</f>
      </c>
      <c r="CW823" s="65"/>
      <c r="CX823" s="65"/>
      <c r="CY823" s="65"/>
      <c r="CZ823" s="65"/>
      <c r="DA823" s="65"/>
      <c r="DB823" s="65"/>
      <c r="DC823" s="65"/>
      <c r="DD823" s="65"/>
      <c r="DE823" s="65"/>
      <c r="DF823" s="65"/>
      <c r="DG823" s="65"/>
      <c r="DH823" s="65"/>
      <c r="DI823" s="65"/>
      <c r="DJ823" s="65"/>
      <c r="DK823" s="65"/>
      <c r="DL823" s="65"/>
      <c r="DM823" s="65"/>
      <c r="DN823" s="65"/>
      <c r="DO823" s="65"/>
      <c r="DP823" s="65"/>
      <c r="DQ823" s="65"/>
      <c r="DR823" s="65"/>
      <c r="DS823" s="65"/>
      <c r="DT823" s="65"/>
      <c r="DU823" s="65"/>
      <c r="DV823" s="65"/>
      <c r="DW823" s="65"/>
      <c r="DX823" s="65"/>
      <c r="DY823" s="65"/>
      <c r="DZ823" s="65"/>
      <c r="EA823" s="65"/>
      <c r="EB823" s="65"/>
      <c r="EC823" s="65"/>
      <c r="ED823" s="65"/>
      <c r="EE823" s="65"/>
      <c r="EF823" s="65"/>
      <c r="EG823" s="65"/>
      <c r="EH823" s="65"/>
      <c r="EI823" s="65"/>
      <c r="EJ823" s="65"/>
      <c r="EK823" s="65"/>
      <c r="EL823" s="65"/>
      <c r="EM823" s="65"/>
      <c r="EN823" s="65"/>
      <c r="EO823" s="65"/>
      <c r="EP823" s="65"/>
      <c r="EQ823" s="65"/>
      <c r="ER823" s="65"/>
      <c r="ES823" s="65"/>
      <c r="ET823" s="65"/>
      <c r="EU823" s="65"/>
      <c r="EV823" s="65"/>
      <c r="EW823" s="65"/>
      <c r="EX823" s="65"/>
      <c r="EY823" s="65"/>
      <c r="EZ823" s="65"/>
      <c r="FA823" s="65"/>
      <c r="FB823" s="65"/>
      <c r="FC823" s="65"/>
      <c r="FD823" s="65"/>
      <c r="FE823" s="65"/>
      <c r="FF823" s="65"/>
      <c r="FG823" s="65"/>
      <c r="FH823" s="65"/>
      <c r="FI823" s="65"/>
      <c r="FJ823" s="65"/>
      <c r="FK823" s="65"/>
      <c r="FL823" s="65"/>
      <c r="FM823" s="65"/>
      <c r="FN823" s="65"/>
      <c r="FO823" s="65"/>
      <c r="FP823" s="65"/>
      <c r="FQ823" s="65"/>
      <c r="FR823" s="65"/>
      <c r="FS823" s="65"/>
    </row>
    <row r="824">
      <c r="A824" t="s">
        <v>166</v>
      </c>
      <c r="B824" t="s">
        <v>128</v>
      </c>
      <c r="C824"/>
      <c r="D824"/>
      <c r="E824" t="s">
        <v>135</v>
      </c>
      <c r="F824" t="str">
        <f>$A824&amp;IF($C824&lt;&gt;"","|"&amp;$C824,"")&amp;IF($D824&lt;&gt;"","|"&amp;$D824,"")&amp;IF($E824&lt;&gt;"","|"&amp;$E824,"")</f>
      </c>
      <c r="G824" s="65" t="n">
        <v>7</v>
      </c>
      <c r="H824" s="65" t="str">
        <f>SUM($CJ824,$CW824)</f>
      </c>
      <c r="I824" s="62"/>
      <c r="J824" s="62"/>
      <c r="K824" s="62"/>
      <c r="L824" s="62"/>
      <c r="M824" s="62"/>
      <c r="N824" s="62"/>
      <c r="O824" s="62"/>
      <c r="P824" s="62"/>
      <c r="Q824" s="62" t="n">
        <v>0.8</v>
      </c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 t="n">
        <v>1</v>
      </c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5" t="str">
        <f>ROUND(SUM($CP824,$CV824),0)</f>
      </c>
      <c r="CG824" s="65" t="str">
        <f>ROUND(MAX($CP824,$CV824),0)</f>
      </c>
      <c r="CH824"/>
      <c r="CI824" s="62"/>
      <c r="CJ824" s="65" t="str">
        <f>IF(SUM($CF824)=0,"",IF(SUM($CF824)=SUM($CG824),SUM($CF824),IF(UPPER($CH824)="MAX",$CG824,IF(UPPER($CH824)="CUSTOM",MIN(MAX(ROUND($CF824+$G824*($CI824),0),$CG824),$CF824),$CF824))))</f>
      </c>
      <c r="CK824" s="65" t="str">
        <f>ROUND(SUMIFS($CW824:$FS824,$CW$14:$FS$14,"*DSD*"),0)</f>
      </c>
      <c r="CL824" s="65" t="str">
        <f>MIN_DSD</f>
      </c>
      <c r="CM824" s="65" t="str">
        <f>COUNTIFS($CW$14:$FS$14,"*DSD*",$CW824:$FS824,"&gt;0")</f>
      </c>
      <c r="CN824" t="s">
        <v>55</v>
      </c>
      <c r="CO824" s="62" t="n">
        <v>-0.8</v>
      </c>
      <c r="CP824" s="65" t="str">
        <f>IF(SUM($CK824)=0,"",IF(OR(SUM($CK824)=SUM($CL824),AND(SUM($CK824)=ROUND(SUM($G824)*(1-SUM($I824)),0),SUM($CQ824)=0)),SUM($CK824),IF(UPPER($CN824)="MAX",$CL824,IF(UPPER($CN824)="CUSTOM",MIN(MAX(ROUND($CK824+$G824*($CO824),0),$CL824),$CK824),$CK824))))</f>
      </c>
      <c r="CQ824" s="65" t="str">
        <f>ROUND(SUMIFS($CW824:$FS824,$CW$14:$FS$14,"*TA*"),0)</f>
      </c>
      <c r="CR824" s="65" t="str">
        <f>MIN_TA</f>
      </c>
      <c r="CS824" s="65" t="str">
        <f>COUNTIFS($CW$14:$FS$14,"*TA*",$CW824:$FS824,"&gt;0")</f>
      </c>
      <c r="CT824"/>
      <c r="CU824" s="62"/>
      <c r="CV824" s="65" t="str">
        <f>IF(SUM($CQ824)=0,"",IF(OR(SUM($CQ824)=SUM($CR824),AND(SUM($CQ824)=ROUND(SUM($G824)*(1-SUM($I824)),0),SUM($CK824)=0)),SUM($CQ824),IF(UPPER($CT824)="MAX",$CR824,IF(UPPER($CT824)="CUSTOM",MIN(MAX(ROUND($CQ824+$G824*($CU824),0),$CR824),$CQ824),$CQ824))))</f>
      </c>
      <c r="CW824" s="65"/>
      <c r="CX824" s="65"/>
      <c r="CY824" s="65"/>
      <c r="CZ824" s="65"/>
      <c r="DA824" s="65"/>
      <c r="DB824" s="65"/>
      <c r="DC824" s="65"/>
      <c r="DD824" s="65"/>
      <c r="DE824" s="65"/>
      <c r="DF824" s="65"/>
      <c r="DG824" s="65"/>
      <c r="DH824" s="65"/>
      <c r="DI824" s="65"/>
      <c r="DJ824" s="65"/>
      <c r="DK824" s="65"/>
      <c r="DL824" s="65"/>
      <c r="DM824" s="65"/>
      <c r="DN824" s="65"/>
      <c r="DO824" s="65"/>
      <c r="DP824" s="65"/>
      <c r="DQ824" s="65"/>
      <c r="DR824" s="65"/>
      <c r="DS824" s="65"/>
      <c r="DT824" s="65"/>
      <c r="DU824" s="65"/>
      <c r="DV824" s="65"/>
      <c r="DW824" s="65"/>
      <c r="DX824" s="65"/>
      <c r="DY824" s="65"/>
      <c r="DZ824" s="65"/>
      <c r="EA824" s="65"/>
      <c r="EB824" s="65"/>
      <c r="EC824" s="65"/>
      <c r="ED824" s="65"/>
      <c r="EE824" s="65"/>
      <c r="EF824" s="65"/>
      <c r="EG824" s="65"/>
      <c r="EH824" s="65"/>
      <c r="EI824" s="65"/>
      <c r="EJ824" s="65"/>
      <c r="EK824" s="65"/>
      <c r="EL824" s="65"/>
      <c r="EM824" s="65"/>
      <c r="EN824" s="65"/>
      <c r="EO824" s="65"/>
      <c r="EP824" s="65"/>
      <c r="EQ824" s="65"/>
      <c r="ER824" s="65"/>
      <c r="ES824" s="65"/>
      <c r="ET824" s="65"/>
      <c r="EU824" s="65"/>
      <c r="EV824" s="65"/>
      <c r="EW824" s="65"/>
      <c r="EX824" s="65"/>
      <c r="EY824" s="65"/>
      <c r="EZ824" s="65"/>
      <c r="FA824" s="65"/>
      <c r="FB824" s="65"/>
      <c r="FC824" s="65"/>
      <c r="FD824" s="65"/>
      <c r="FE824" s="65"/>
      <c r="FF824" s="65"/>
      <c r="FG824" s="65"/>
      <c r="FH824" s="65"/>
      <c r="FI824" s="65"/>
      <c r="FJ824" s="65"/>
      <c r="FK824" s="65"/>
      <c r="FL824" s="65"/>
      <c r="FM824" s="65"/>
      <c r="FN824" s="65"/>
      <c r="FO824" s="65"/>
      <c r="FP824" s="65"/>
      <c r="FQ824" s="65"/>
      <c r="FR824" s="65"/>
      <c r="FS824" s="65"/>
    </row>
    <row r="825">
      <c r="A825" t="s">
        <v>166</v>
      </c>
      <c r="B825" t="s">
        <v>129</v>
      </c>
      <c r="C825" t="s">
        <v>103</v>
      </c>
      <c r="D825" t="s">
        <v>99</v>
      </c>
      <c r="E825"/>
      <c r="F825" t="str">
        <f>$A825&amp;IF($C825&lt;&gt;"","|"&amp;$C825,"")&amp;IF($D825&lt;&gt;"","|"&amp;$D825,"")&amp;IF($E825&lt;&gt;"","|"&amp;$E825,"")</f>
      </c>
      <c r="G825" s="65" t="n">
        <v>22</v>
      </c>
      <c r="H825" s="65" t="str">
        <f>SUM($CJ825,$CW825)</f>
      </c>
      <c r="I825" s="62"/>
      <c r="J825" s="62"/>
      <c r="K825" s="62"/>
      <c r="L825" s="62"/>
      <c r="M825" s="62"/>
      <c r="N825" s="62"/>
      <c r="O825" s="62"/>
      <c r="P825" s="62"/>
      <c r="Q825" s="62" t="n">
        <v>0.67192429022082</v>
      </c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 t="n">
        <v>0.160883280757098</v>
      </c>
      <c r="AD825" s="62"/>
      <c r="AE825" s="62"/>
      <c r="AF825" s="62"/>
      <c r="AG825" s="62" t="n">
        <v>0.839116719242902</v>
      </c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5" t="str">
        <f>ROUND(SUM($CP825,$CV825),0)</f>
      </c>
      <c r="CG825" s="65" t="str">
        <f>ROUND(MAX($CP825,$CV825),0)</f>
      </c>
      <c r="CH825" t="s">
        <v>56</v>
      </c>
      <c r="CI825" s="62"/>
      <c r="CJ825" s="65" t="str">
        <f>IF(SUM($CF825)=0,"",IF(SUM($CF825)=SUM($CG825),SUM($CF825),IF(UPPER($CH825)="MAX",$CG825,IF(UPPER($CH825)="CUSTOM",MIN(MAX(ROUND($CF825+$G825*($CI825),0),$CG825),$CF825),$CF825))))</f>
      </c>
      <c r="CK825" s="65" t="str">
        <f>ROUND(SUMIFS($CW825:$FS825,$CW$14:$FS$14,"*DSD*"),0)</f>
      </c>
      <c r="CL825" s="65" t="str">
        <f>MIN_DSD</f>
      </c>
      <c r="CM825" s="65" t="str">
        <f>COUNTIFS($CW$14:$FS$14,"*DSD*",$CW825:$FS825,"&gt;0")</f>
      </c>
      <c r="CN825" t="s">
        <v>56</v>
      </c>
      <c r="CO825" s="62" t="n">
        <v>-0.67192429022082</v>
      </c>
      <c r="CP825" s="65" t="str">
        <f>IF(SUM($CK825)=0,"",IF(OR(SUM($CK825)=SUM($CL825),AND(SUM($CK825)=ROUND(SUM($G825)*(1-SUM($I825)),0),SUM($CQ825)=0)),SUM($CK825),IF(UPPER($CN825)="MAX",$CL825,IF(UPPER($CN825)="CUSTOM",MIN(MAX(ROUND($CK825+$G825*($CO825),0),$CL825),$CK825),$CK825))))</f>
      </c>
      <c r="CQ825" s="65" t="str">
        <f>ROUND(SUMIFS($CW825:$FS825,$CW$14:$FS$14,"*TA*"),0)</f>
      </c>
      <c r="CR825" s="65" t="str">
        <f>MIN_TA</f>
      </c>
      <c r="CS825" s="65" t="str">
        <f>COUNTIFS($CW$14:$FS$14,"*TA*",$CW825:$FS825,"&gt;0")</f>
      </c>
      <c r="CT825"/>
      <c r="CU825" s="62"/>
      <c r="CV825" s="65" t="str">
        <f>IF(SUM($CQ825)=0,"",IF(OR(SUM($CQ825)=SUM($CR825),AND(SUM($CQ825)=ROUND(SUM($G825)*(1-SUM($I825)),0),SUM($CK825)=0)),SUM($CQ825),IF(UPPER($CT825)="MAX",$CR825,IF(UPPER($CT825)="CUSTOM",MIN(MAX(ROUND($CQ825+$G825*($CU825),0),$CR825),$CQ825),$CQ825))))</f>
      </c>
      <c r="CW825" s="65"/>
      <c r="CX825" s="65"/>
      <c r="CY825" s="65"/>
      <c r="CZ825" s="65"/>
      <c r="DA825" s="65"/>
      <c r="DB825" s="65"/>
      <c r="DC825" s="65"/>
      <c r="DD825" s="65"/>
      <c r="DE825" s="65"/>
      <c r="DF825" s="65"/>
      <c r="DG825" s="65"/>
      <c r="DH825" s="65"/>
      <c r="DI825" s="65"/>
      <c r="DJ825" s="65"/>
      <c r="DK825" s="65"/>
      <c r="DL825" s="65"/>
      <c r="DM825" s="65"/>
      <c r="DN825" s="65"/>
      <c r="DO825" s="65"/>
      <c r="DP825" s="65"/>
      <c r="DQ825" s="65"/>
      <c r="DR825" s="65"/>
      <c r="DS825" s="65"/>
      <c r="DT825" s="65"/>
      <c r="DU825" s="65"/>
      <c r="DV825" s="65"/>
      <c r="DW825" s="65"/>
      <c r="DX825" s="65"/>
      <c r="DY825" s="65"/>
      <c r="DZ825" s="65"/>
      <c r="EA825" s="65"/>
      <c r="EB825" s="65"/>
      <c r="EC825" s="65"/>
      <c r="ED825" s="65"/>
      <c r="EE825" s="65"/>
      <c r="EF825" s="65"/>
      <c r="EG825" s="65"/>
      <c r="EH825" s="65"/>
      <c r="EI825" s="65"/>
      <c r="EJ825" s="65"/>
      <c r="EK825" s="65"/>
      <c r="EL825" s="65"/>
      <c r="EM825" s="65"/>
      <c r="EN825" s="65"/>
      <c r="EO825" s="65"/>
      <c r="EP825" s="65"/>
      <c r="EQ825" s="65"/>
      <c r="ER825" s="65"/>
      <c r="ES825" s="65"/>
      <c r="ET825" s="65"/>
      <c r="EU825" s="65"/>
      <c r="EV825" s="65"/>
      <c r="EW825" s="65"/>
      <c r="EX825" s="65"/>
      <c r="EY825" s="65"/>
      <c r="EZ825" s="65"/>
      <c r="FA825" s="65"/>
      <c r="FB825" s="65"/>
      <c r="FC825" s="65"/>
      <c r="FD825" s="65"/>
      <c r="FE825" s="65"/>
      <c r="FF825" s="65"/>
      <c r="FG825" s="65"/>
      <c r="FH825" s="65"/>
      <c r="FI825" s="65"/>
      <c r="FJ825" s="65"/>
      <c r="FK825" s="65"/>
      <c r="FL825" s="65"/>
      <c r="FM825" s="65"/>
      <c r="FN825" s="65"/>
      <c r="FO825" s="65"/>
      <c r="FP825" s="65"/>
      <c r="FQ825" s="65"/>
      <c r="FR825" s="65"/>
      <c r="FS825" s="65"/>
    </row>
    <row r="826">
      <c r="A826" t="s">
        <v>166</v>
      </c>
      <c r="B826" t="s">
        <v>129</v>
      </c>
      <c r="C826" t="s">
        <v>103</v>
      </c>
      <c r="D826" t="s">
        <v>100</v>
      </c>
      <c r="E826"/>
      <c r="F826" t="str">
        <f>$A826&amp;IF($C826&lt;&gt;"","|"&amp;$C826,"")&amp;IF($D826&lt;&gt;"","|"&amp;$D826,"")&amp;IF($E826&lt;&gt;"","|"&amp;$E826,"")</f>
      </c>
      <c r="G826" s="65" t="n">
        <v>11</v>
      </c>
      <c r="H826" s="65" t="str">
        <f>SUM($CJ826,$CW826)</f>
      </c>
      <c r="I826" s="62"/>
      <c r="J826" s="62"/>
      <c r="K826" s="62"/>
      <c r="L826" s="62"/>
      <c r="M826" s="62"/>
      <c r="N826" s="62"/>
      <c r="O826" s="62"/>
      <c r="P826" s="62"/>
      <c r="Q826" s="62" t="n">
        <v>0.670769230769231</v>
      </c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 t="n">
        <v>0.16</v>
      </c>
      <c r="AD826" s="62"/>
      <c r="AE826" s="62"/>
      <c r="AF826" s="62"/>
      <c r="AG826" s="62" t="n">
        <v>0.84</v>
      </c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5" t="str">
        <f>ROUND(SUM($CP826,$CV826),0)</f>
      </c>
      <c r="CG826" s="65" t="str">
        <f>ROUND(MAX($CP826,$CV826),0)</f>
      </c>
      <c r="CH826" t="s">
        <v>56</v>
      </c>
      <c r="CI826" s="62"/>
      <c r="CJ826" s="65" t="str">
        <f>IF(SUM($CF826)=0,"",IF(SUM($CF826)=SUM($CG826),SUM($CF826),IF(UPPER($CH826)="MAX",$CG826,IF(UPPER($CH826)="CUSTOM",MIN(MAX(ROUND($CF826+$G826*($CI826),0),$CG826),$CF826),$CF826))))</f>
      </c>
      <c r="CK826" s="65" t="str">
        <f>ROUND(SUMIFS($CW826:$FS826,$CW$14:$FS$14,"*DSD*"),0)</f>
      </c>
      <c r="CL826" s="65" t="str">
        <f>MIN_DSD</f>
      </c>
      <c r="CM826" s="65" t="str">
        <f>COUNTIFS($CW$14:$FS$14,"*DSD*",$CW826:$FS826,"&gt;0")</f>
      </c>
      <c r="CN826" t="s">
        <v>56</v>
      </c>
      <c r="CO826" s="62" t="n">
        <v>-0.670769230769231</v>
      </c>
      <c r="CP826" s="65" t="str">
        <f>IF(SUM($CK826)=0,"",IF(OR(SUM($CK826)=SUM($CL826),AND(SUM($CK826)=ROUND(SUM($G826)*(1-SUM($I826)),0),SUM($CQ826)=0)),SUM($CK826),IF(UPPER($CN826)="MAX",$CL826,IF(UPPER($CN826)="CUSTOM",MIN(MAX(ROUND($CK826+$G826*($CO826),0),$CL826),$CK826),$CK826))))</f>
      </c>
      <c r="CQ826" s="65" t="str">
        <f>ROUND(SUMIFS($CW826:$FS826,$CW$14:$FS$14,"*TA*"),0)</f>
      </c>
      <c r="CR826" s="65" t="str">
        <f>MIN_TA</f>
      </c>
      <c r="CS826" s="65" t="str">
        <f>COUNTIFS($CW$14:$FS$14,"*TA*",$CW826:$FS826,"&gt;0")</f>
      </c>
      <c r="CT826"/>
      <c r="CU826" s="62"/>
      <c r="CV826" s="65" t="str">
        <f>IF(SUM($CQ826)=0,"",IF(OR(SUM($CQ826)=SUM($CR826),AND(SUM($CQ826)=ROUND(SUM($G826)*(1-SUM($I826)),0),SUM($CK826)=0)),SUM($CQ826),IF(UPPER($CT826)="MAX",$CR826,IF(UPPER($CT826)="CUSTOM",MIN(MAX(ROUND($CQ826+$G826*($CU826),0),$CR826),$CQ826),$CQ826))))</f>
      </c>
      <c r="CW826" s="65"/>
      <c r="CX826" s="65"/>
      <c r="CY826" s="65"/>
      <c r="CZ826" s="65"/>
      <c r="DA826" s="65"/>
      <c r="DB826" s="65"/>
      <c r="DC826" s="65"/>
      <c r="DD826" s="65"/>
      <c r="DE826" s="65"/>
      <c r="DF826" s="65"/>
      <c r="DG826" s="65"/>
      <c r="DH826" s="65"/>
      <c r="DI826" s="65"/>
      <c r="DJ826" s="65"/>
      <c r="DK826" s="65"/>
      <c r="DL826" s="65"/>
      <c r="DM826" s="65"/>
      <c r="DN826" s="65"/>
      <c r="DO826" s="65"/>
      <c r="DP826" s="65"/>
      <c r="DQ826" s="65"/>
      <c r="DR826" s="65"/>
      <c r="DS826" s="65"/>
      <c r="DT826" s="65"/>
      <c r="DU826" s="65"/>
      <c r="DV826" s="65"/>
      <c r="DW826" s="65"/>
      <c r="DX826" s="65"/>
      <c r="DY826" s="65"/>
      <c r="DZ826" s="65"/>
      <c r="EA826" s="65"/>
      <c r="EB826" s="65"/>
      <c r="EC826" s="65"/>
      <c r="ED826" s="65"/>
      <c r="EE826" s="65"/>
      <c r="EF826" s="65"/>
      <c r="EG826" s="65"/>
      <c r="EH826" s="65"/>
      <c r="EI826" s="65"/>
      <c r="EJ826" s="65"/>
      <c r="EK826" s="65"/>
      <c r="EL826" s="65"/>
      <c r="EM826" s="65"/>
      <c r="EN826" s="65"/>
      <c r="EO826" s="65"/>
      <c r="EP826" s="65"/>
      <c r="EQ826" s="65"/>
      <c r="ER826" s="65"/>
      <c r="ES826" s="65"/>
      <c r="ET826" s="65"/>
      <c r="EU826" s="65"/>
      <c r="EV826" s="65"/>
      <c r="EW826" s="65"/>
      <c r="EX826" s="65"/>
      <c r="EY826" s="65"/>
      <c r="EZ826" s="65"/>
      <c r="FA826" s="65"/>
      <c r="FB826" s="65"/>
      <c r="FC826" s="65"/>
      <c r="FD826" s="65"/>
      <c r="FE826" s="65"/>
      <c r="FF826" s="65"/>
      <c r="FG826" s="65"/>
      <c r="FH826" s="65"/>
      <c r="FI826" s="65"/>
      <c r="FJ826" s="65"/>
      <c r="FK826" s="65"/>
      <c r="FL826" s="65"/>
      <c r="FM826" s="65"/>
      <c r="FN826" s="65"/>
      <c r="FO826" s="65"/>
      <c r="FP826" s="65"/>
      <c r="FQ826" s="65"/>
      <c r="FR826" s="65"/>
      <c r="FS826" s="65"/>
    </row>
    <row r="827">
      <c r="A827" t="s">
        <v>166</v>
      </c>
      <c r="B827" t="s">
        <v>130</v>
      </c>
      <c r="C827" t="s">
        <v>114</v>
      </c>
      <c r="D827" t="s">
        <v>100</v>
      </c>
      <c r="E827"/>
      <c r="F827" t="str">
        <f>$A827&amp;IF($C827&lt;&gt;"","|"&amp;$C827,"")&amp;IF($D827&lt;&gt;"","|"&amp;$D827,"")&amp;IF($E827&lt;&gt;"","|"&amp;$E827,"")</f>
      </c>
      <c r="G827" s="65" t="n">
        <v>1</v>
      </c>
      <c r="H827" s="65" t="str">
        <f>SUM($CJ827,$CW827)</f>
      </c>
      <c r="I827" s="62"/>
      <c r="J827" s="62"/>
      <c r="K827" s="62"/>
      <c r="L827" s="62"/>
      <c r="M827" s="62"/>
      <c r="N827" s="62"/>
      <c r="O827" s="62"/>
      <c r="P827" s="62"/>
      <c r="Q827" s="62" t="n">
        <v>0.336605890603086</v>
      </c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 t="n">
        <v>0.159887798036466</v>
      </c>
      <c r="AD827" s="62"/>
      <c r="AE827" s="62"/>
      <c r="AF827" s="62"/>
      <c r="AG827" s="62" t="n">
        <v>0.503506311360449</v>
      </c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5" t="str">
        <f>ROUND(SUM($CP827,$CV827),0)</f>
      </c>
      <c r="CG827" s="65" t="str">
        <f>ROUND(MAX($CP827,$CV827),0)</f>
      </c>
      <c r="CH827" t="s">
        <v>54</v>
      </c>
      <c r="CI827" s="62"/>
      <c r="CJ827" s="65" t="str">
        <f>IF(SUM($CF827)=0,"",IF(SUM($CF827)=SUM($CG827),SUM($CF827),IF(UPPER($CH827)="MAX",$CG827,IF(UPPER($CH827)="CUSTOM",MIN(MAX(ROUND($CF827+$G827*($CI827),0),$CG827),$CF827),$CF827))))</f>
      </c>
      <c r="CK827" s="65" t="str">
        <f>ROUND(SUMIFS($CW827:$FS827,$CW$14:$FS$14,"*DSD*"),0)</f>
      </c>
      <c r="CL827" s="65" t="str">
        <f>MIN_DSD</f>
      </c>
      <c r="CM827" s="65" t="str">
        <f>COUNTIFS($CW$14:$FS$14,"*DSD*",$CW827:$FS827,"&gt;0")</f>
      </c>
      <c r="CN827" t="s">
        <v>54</v>
      </c>
      <c r="CO827" s="62"/>
      <c r="CP827" s="65" t="str">
        <f>IF(SUM($CK827)=0,"",IF(OR(SUM($CK827)=SUM($CL827),AND(SUM($CK827)=ROUND(SUM($G827)*(1-SUM($I827)),0),SUM($CQ827)=0)),SUM($CK827),IF(UPPER($CN827)="MAX",$CL827,IF(UPPER($CN827)="CUSTOM",MIN(MAX(ROUND($CK827+$G827*($CO827),0),$CL827),$CK827),$CK827))))</f>
      </c>
      <c r="CQ827" s="65" t="str">
        <f>ROUND(SUMIFS($CW827:$FS827,$CW$14:$FS$14,"*TA*"),0)</f>
      </c>
      <c r="CR827" s="65" t="str">
        <f>MIN_TA</f>
      </c>
      <c r="CS827" s="65" t="str">
        <f>COUNTIFS($CW$14:$FS$14,"*TA*",$CW827:$FS827,"&gt;0")</f>
      </c>
      <c r="CT827"/>
      <c r="CU827" s="62"/>
      <c r="CV827" s="65" t="str">
        <f>IF(SUM($CQ827)=0,"",IF(OR(SUM($CQ827)=SUM($CR827),AND(SUM($CQ827)=ROUND(SUM($G827)*(1-SUM($I827)),0),SUM($CK827)=0)),SUM($CQ827),IF(UPPER($CT827)="MAX",$CR827,IF(UPPER($CT827)="CUSTOM",MIN(MAX(ROUND($CQ827+$G827*($CU827),0),$CR827),$CQ827),$CQ827))))</f>
      </c>
      <c r="CW827" s="65"/>
      <c r="CX827" s="65"/>
      <c r="CY827" s="65"/>
      <c r="CZ827" s="65"/>
      <c r="DA827" s="65"/>
      <c r="DB827" s="65"/>
      <c r="DC827" s="65"/>
      <c r="DD827" s="65"/>
      <c r="DE827" s="65"/>
      <c r="DF827" s="65"/>
      <c r="DG827" s="65"/>
      <c r="DH827" s="65"/>
      <c r="DI827" s="65"/>
      <c r="DJ827" s="65"/>
      <c r="DK827" s="65"/>
      <c r="DL827" s="65"/>
      <c r="DM827" s="65"/>
      <c r="DN827" s="65"/>
      <c r="DO827" s="65"/>
      <c r="DP827" s="65"/>
      <c r="DQ827" s="65"/>
      <c r="DR827" s="65"/>
      <c r="DS827" s="65"/>
      <c r="DT827" s="65"/>
      <c r="DU827" s="65"/>
      <c r="DV827" s="65"/>
      <c r="DW827" s="65"/>
      <c r="DX827" s="65"/>
      <c r="DY827" s="65"/>
      <c r="DZ827" s="65"/>
      <c r="EA827" s="65"/>
      <c r="EB827" s="65"/>
      <c r="EC827" s="65"/>
      <c r="ED827" s="65"/>
      <c r="EE827" s="65"/>
      <c r="EF827" s="65"/>
      <c r="EG827" s="65"/>
      <c r="EH827" s="65"/>
      <c r="EI827" s="65"/>
      <c r="EJ827" s="65"/>
      <c r="EK827" s="65"/>
      <c r="EL827" s="65"/>
      <c r="EM827" s="65"/>
      <c r="EN827" s="65"/>
      <c r="EO827" s="65"/>
      <c r="EP827" s="65"/>
      <c r="EQ827" s="65"/>
      <c r="ER827" s="65"/>
      <c r="ES827" s="65"/>
      <c r="ET827" s="65"/>
      <c r="EU827" s="65"/>
      <c r="EV827" s="65"/>
      <c r="EW827" s="65"/>
      <c r="EX827" s="65"/>
      <c r="EY827" s="65"/>
      <c r="EZ827" s="65"/>
      <c r="FA827" s="65"/>
      <c r="FB827" s="65"/>
      <c r="FC827" s="65"/>
      <c r="FD827" s="65"/>
      <c r="FE827" s="65"/>
      <c r="FF827" s="65"/>
      <c r="FG827" s="65"/>
      <c r="FH827" s="65"/>
      <c r="FI827" s="65"/>
      <c r="FJ827" s="65"/>
      <c r="FK827" s="65"/>
      <c r="FL827" s="65"/>
      <c r="FM827" s="65"/>
      <c r="FN827" s="65"/>
      <c r="FO827" s="65"/>
      <c r="FP827" s="65"/>
      <c r="FQ827" s="65"/>
      <c r="FR827" s="65"/>
      <c r="FS827" s="65"/>
    </row>
    <row r="828">
      <c r="A828" t="s">
        <v>167</v>
      </c>
      <c r="B828" t="s">
        <v>97</v>
      </c>
      <c r="C828" t="s">
        <v>98</v>
      </c>
      <c r="D828" t="s">
        <v>99</v>
      </c>
      <c r="E828"/>
      <c r="F828" t="str">
        <f>$A828&amp;IF($C828&lt;&gt;"","|"&amp;$C828,"")&amp;IF($D828&lt;&gt;"","|"&amp;$D828,"")&amp;IF($E828&lt;&gt;"","|"&amp;$E828,"")</f>
      </c>
      <c r="G828" s="65" t="n">
        <v>3</v>
      </c>
      <c r="H828" s="65" t="str">
        <f>SUM($CJ828,$CW828)</f>
      </c>
      <c r="I828" s="62"/>
      <c r="J828" s="62"/>
      <c r="K828" s="62"/>
      <c r="L828" s="62"/>
      <c r="M828" s="62"/>
      <c r="N828" s="62"/>
      <c r="O828" s="62" t="n">
        <v>0.384615384615385</v>
      </c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 t="n">
        <v>0.615384615384615</v>
      </c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5" t="str">
        <f>ROUND(SUM($CP828,$CV828),0)</f>
      </c>
      <c r="CG828" s="65" t="str">
        <f>ROUND(MAX($CP828,$CV828),0)</f>
      </c>
      <c r="CH828"/>
      <c r="CI828" s="62"/>
      <c r="CJ828" s="65" t="str">
        <f>IF(SUM($CF828)=0,"",IF(SUM($CF828)=SUM($CG828),SUM($CF828),IF(UPPER($CH828)="MAX",$CG828,IF(UPPER($CH828)="CUSTOM",MIN(MAX(ROUND($CF828+$G828*($CI828),0),$CG828),$CF828),$CF828))))</f>
      </c>
      <c r="CK828" s="65" t="str">
        <f>ROUND(SUMIFS($CW828:$FS828,$CW$14:$FS$14,"*DSD*"),0)</f>
      </c>
      <c r="CL828" s="65" t="str">
        <f>MIN_DSD</f>
      </c>
      <c r="CM828" s="65" t="str">
        <f>COUNTIFS($CW$14:$FS$14,"*DSD*",$CW828:$FS828,"&gt;0")</f>
      </c>
      <c r="CN828" t="s">
        <v>54</v>
      </c>
      <c r="CO828" s="62"/>
      <c r="CP828" s="65" t="str">
        <f>IF(SUM($CK828)=0,"",IF(OR(SUM($CK828)=SUM($CL828),AND(SUM($CK828)=ROUND(SUM($G828)*(1-SUM($I828)),0),SUM($CQ828)=0)),SUM($CK828),IF(UPPER($CN828)="MAX",$CL828,IF(UPPER($CN828)="CUSTOM",MIN(MAX(ROUND($CK828+$G828*($CO828),0),$CL828),$CK828),$CK828))))</f>
      </c>
      <c r="CQ828" s="65" t="str">
        <f>ROUND(SUMIFS($CW828:$FS828,$CW$14:$FS$14,"*TA*"),0)</f>
      </c>
      <c r="CR828" s="65" t="str">
        <f>MIN_TA</f>
      </c>
      <c r="CS828" s="65" t="str">
        <f>COUNTIFS($CW$14:$FS$14,"*TA*",$CW828:$FS828,"&gt;0")</f>
      </c>
      <c r="CT828"/>
      <c r="CU828" s="62"/>
      <c r="CV828" s="65" t="str">
        <f>IF(SUM($CQ828)=0,"",IF(OR(SUM($CQ828)=SUM($CR828),AND(SUM($CQ828)=ROUND(SUM($G828)*(1-SUM($I828)),0),SUM($CK828)=0)),SUM($CQ828),IF(UPPER($CT828)="MAX",$CR828,IF(UPPER($CT828)="CUSTOM",MIN(MAX(ROUND($CQ828+$G828*($CU828),0),$CR828),$CQ828),$CQ828))))</f>
      </c>
      <c r="CW828" s="65"/>
      <c r="CX828" s="65"/>
      <c r="CY828" s="65"/>
      <c r="CZ828" s="65"/>
      <c r="DA828" s="65"/>
      <c r="DB828" s="65"/>
      <c r="DC828" s="65"/>
      <c r="DD828" s="65"/>
      <c r="DE828" s="65"/>
      <c r="DF828" s="65"/>
      <c r="DG828" s="65"/>
      <c r="DH828" s="65"/>
      <c r="DI828" s="65"/>
      <c r="DJ828" s="65"/>
      <c r="DK828" s="65"/>
      <c r="DL828" s="65"/>
      <c r="DM828" s="65"/>
      <c r="DN828" s="65"/>
      <c r="DO828" s="65"/>
      <c r="DP828" s="65"/>
      <c r="DQ828" s="65"/>
      <c r="DR828" s="65"/>
      <c r="DS828" s="65"/>
      <c r="DT828" s="65"/>
      <c r="DU828" s="65"/>
      <c r="DV828" s="65"/>
      <c r="DW828" s="65"/>
      <c r="DX828" s="65"/>
      <c r="DY828" s="65"/>
      <c r="DZ828" s="65"/>
      <c r="EA828" s="65"/>
      <c r="EB828" s="65"/>
      <c r="EC828" s="65"/>
      <c r="ED828" s="65"/>
      <c r="EE828" s="65"/>
      <c r="EF828" s="65"/>
      <c r="EG828" s="65"/>
      <c r="EH828" s="65"/>
      <c r="EI828" s="65"/>
      <c r="EJ828" s="65"/>
      <c r="EK828" s="65"/>
      <c r="EL828" s="65"/>
      <c r="EM828" s="65"/>
      <c r="EN828" s="65"/>
      <c r="EO828" s="65"/>
      <c r="EP828" s="65"/>
      <c r="EQ828" s="65"/>
      <c r="ER828" s="65"/>
      <c r="ES828" s="65"/>
      <c r="ET828" s="65"/>
      <c r="EU828" s="65"/>
      <c r="EV828" s="65"/>
      <c r="EW828" s="65"/>
      <c r="EX828" s="65"/>
      <c r="EY828" s="65"/>
      <c r="EZ828" s="65"/>
      <c r="FA828" s="65"/>
      <c r="FB828" s="65"/>
      <c r="FC828" s="65"/>
      <c r="FD828" s="65"/>
      <c r="FE828" s="65"/>
      <c r="FF828" s="65"/>
      <c r="FG828" s="65"/>
      <c r="FH828" s="65"/>
      <c r="FI828" s="65"/>
      <c r="FJ828" s="65"/>
      <c r="FK828" s="65"/>
      <c r="FL828" s="65"/>
      <c r="FM828" s="65"/>
      <c r="FN828" s="65"/>
      <c r="FO828" s="65"/>
      <c r="FP828" s="65"/>
      <c r="FQ828" s="65"/>
      <c r="FR828" s="65"/>
      <c r="FS828" s="65"/>
    </row>
    <row r="829">
      <c r="A829" t="s">
        <v>167</v>
      </c>
      <c r="B829" t="s">
        <v>97</v>
      </c>
      <c r="C829" t="s">
        <v>98</v>
      </c>
      <c r="D829" t="s">
        <v>100</v>
      </c>
      <c r="E829"/>
      <c r="F829" t="str">
        <f>$A829&amp;IF($C829&lt;&gt;"","|"&amp;$C829,"")&amp;IF($D829&lt;&gt;"","|"&amp;$D829,"")&amp;IF($E829&lt;&gt;"","|"&amp;$E829,"")</f>
      </c>
      <c r="G829" s="65" t="n">
        <v>8</v>
      </c>
      <c r="H829" s="65" t="str">
        <f>SUM($CJ829,$CW829)</f>
      </c>
      <c r="I829" s="62"/>
      <c r="J829" s="62"/>
      <c r="K829" s="62"/>
      <c r="L829" s="62"/>
      <c r="M829" s="62"/>
      <c r="N829" s="62"/>
      <c r="O829" s="62" t="n">
        <v>0.428571428571429</v>
      </c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 t="n">
        <v>0.571428571428571</v>
      </c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5" t="str">
        <f>ROUND(SUM($CP829,$CV829),0)</f>
      </c>
      <c r="CG829" s="65" t="str">
        <f>ROUND(MAX($CP829,$CV829),0)</f>
      </c>
      <c r="CH829"/>
      <c r="CI829" s="62"/>
      <c r="CJ829" s="65" t="str">
        <f>IF(SUM($CF829)=0,"",IF(SUM($CF829)=SUM($CG829),SUM($CF829),IF(UPPER($CH829)="MAX",$CG829,IF(UPPER($CH829)="CUSTOM",MIN(MAX(ROUND($CF829+$G829*($CI829),0),$CG829),$CF829),$CF829))))</f>
      </c>
      <c r="CK829" s="65" t="str">
        <f>ROUND(SUMIFS($CW829:$FS829,$CW$14:$FS$14,"*DSD*"),0)</f>
      </c>
      <c r="CL829" s="65" t="str">
        <f>MIN_DSD</f>
      </c>
      <c r="CM829" s="65" t="str">
        <f>COUNTIFS($CW$14:$FS$14,"*DSD*",$CW829:$FS829,"&gt;0")</f>
      </c>
      <c r="CN829" t="s">
        <v>54</v>
      </c>
      <c r="CO829" s="62"/>
      <c r="CP829" s="65" t="str">
        <f>IF(SUM($CK829)=0,"",IF(OR(SUM($CK829)=SUM($CL829),AND(SUM($CK829)=ROUND(SUM($G829)*(1-SUM($I829)),0),SUM($CQ829)=0)),SUM($CK829),IF(UPPER($CN829)="MAX",$CL829,IF(UPPER($CN829)="CUSTOM",MIN(MAX(ROUND($CK829+$G829*($CO829),0),$CL829),$CK829),$CK829))))</f>
      </c>
      <c r="CQ829" s="65" t="str">
        <f>ROUND(SUMIFS($CW829:$FS829,$CW$14:$FS$14,"*TA*"),0)</f>
      </c>
      <c r="CR829" s="65" t="str">
        <f>MIN_TA</f>
      </c>
      <c r="CS829" s="65" t="str">
        <f>COUNTIFS($CW$14:$FS$14,"*TA*",$CW829:$FS829,"&gt;0")</f>
      </c>
      <c r="CT829"/>
      <c r="CU829" s="62"/>
      <c r="CV829" s="65" t="str">
        <f>IF(SUM($CQ829)=0,"",IF(OR(SUM($CQ829)=SUM($CR829),AND(SUM($CQ829)=ROUND(SUM($G829)*(1-SUM($I829)),0),SUM($CK829)=0)),SUM($CQ829),IF(UPPER($CT829)="MAX",$CR829,IF(UPPER($CT829)="CUSTOM",MIN(MAX(ROUND($CQ829+$G829*($CU829),0),$CR829),$CQ829),$CQ829))))</f>
      </c>
      <c r="CW829" s="65"/>
      <c r="CX829" s="65"/>
      <c r="CY829" s="65"/>
      <c r="CZ829" s="65"/>
      <c r="DA829" s="65"/>
      <c r="DB829" s="65"/>
      <c r="DC829" s="65"/>
      <c r="DD829" s="65"/>
      <c r="DE829" s="65"/>
      <c r="DF829" s="65"/>
      <c r="DG829" s="65"/>
      <c r="DH829" s="65"/>
      <c r="DI829" s="65"/>
      <c r="DJ829" s="65"/>
      <c r="DK829" s="65"/>
      <c r="DL829" s="65"/>
      <c r="DM829" s="65"/>
      <c r="DN829" s="65"/>
      <c r="DO829" s="65"/>
      <c r="DP829" s="65"/>
      <c r="DQ829" s="65"/>
      <c r="DR829" s="65"/>
      <c r="DS829" s="65"/>
      <c r="DT829" s="65"/>
      <c r="DU829" s="65"/>
      <c r="DV829" s="65"/>
      <c r="DW829" s="65"/>
      <c r="DX829" s="65"/>
      <c r="DY829" s="65"/>
      <c r="DZ829" s="65"/>
      <c r="EA829" s="65"/>
      <c r="EB829" s="65"/>
      <c r="EC829" s="65"/>
      <c r="ED829" s="65"/>
      <c r="EE829" s="65"/>
      <c r="EF829" s="65"/>
      <c r="EG829" s="65"/>
      <c r="EH829" s="65"/>
      <c r="EI829" s="65"/>
      <c r="EJ829" s="65"/>
      <c r="EK829" s="65"/>
      <c r="EL829" s="65"/>
      <c r="EM829" s="65"/>
      <c r="EN829" s="65"/>
      <c r="EO829" s="65"/>
      <c r="EP829" s="65"/>
      <c r="EQ829" s="65"/>
      <c r="ER829" s="65"/>
      <c r="ES829" s="65"/>
      <c r="ET829" s="65"/>
      <c r="EU829" s="65"/>
      <c r="EV829" s="65"/>
      <c r="EW829" s="65"/>
      <c r="EX829" s="65"/>
      <c r="EY829" s="65"/>
      <c r="EZ829" s="65"/>
      <c r="FA829" s="65"/>
      <c r="FB829" s="65"/>
      <c r="FC829" s="65"/>
      <c r="FD829" s="65"/>
      <c r="FE829" s="65"/>
      <c r="FF829" s="65"/>
      <c r="FG829" s="65"/>
      <c r="FH829" s="65"/>
      <c r="FI829" s="65"/>
      <c r="FJ829" s="65"/>
      <c r="FK829" s="65"/>
      <c r="FL829" s="65"/>
      <c r="FM829" s="65"/>
      <c r="FN829" s="65"/>
      <c r="FO829" s="65"/>
      <c r="FP829" s="65"/>
      <c r="FQ829" s="65"/>
      <c r="FR829" s="65"/>
      <c r="FS829" s="65"/>
    </row>
    <row r="830">
      <c r="A830" t="s">
        <v>167</v>
      </c>
      <c r="B830" t="s">
        <v>102</v>
      </c>
      <c r="C830" t="s">
        <v>103</v>
      </c>
      <c r="D830" t="s">
        <v>99</v>
      </c>
      <c r="E830"/>
      <c r="F830" t="str">
        <f>$A830&amp;IF($C830&lt;&gt;"","|"&amp;$C830,"")&amp;IF($D830&lt;&gt;"","|"&amp;$D830,"")&amp;IF($E830&lt;&gt;"","|"&amp;$E830,"")</f>
      </c>
      <c r="G830" s="65" t="n">
        <v>5</v>
      </c>
      <c r="H830" s="65" t="str">
        <f>SUM($CJ830,$CW830)</f>
      </c>
      <c r="I830" s="62"/>
      <c r="J830" s="62"/>
      <c r="K830" s="62"/>
      <c r="L830" s="62"/>
      <c r="M830" s="62"/>
      <c r="N830" s="62"/>
      <c r="O830" s="62" t="n">
        <v>0.307692307692308</v>
      </c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 t="n">
        <v>0.307692307692308</v>
      </c>
      <c r="AD830" s="62"/>
      <c r="AE830" s="62"/>
      <c r="AF830" s="62"/>
      <c r="AG830" s="62"/>
      <c r="AH830" s="62"/>
      <c r="AI830" s="62"/>
      <c r="AJ830" s="62" t="n">
        <v>0.384615384615385</v>
      </c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5" t="str">
        <f>ROUND(SUM($CP830,$CV830),0)</f>
      </c>
      <c r="CG830" s="65" t="str">
        <f>ROUND(MAX($CP830,$CV830),0)</f>
      </c>
      <c r="CH830" t="s">
        <v>54</v>
      </c>
      <c r="CI830" s="62"/>
      <c r="CJ830" s="65" t="str">
        <f>IF(SUM($CF830)=0,"",IF(SUM($CF830)=SUM($CG830),SUM($CF830),IF(UPPER($CH830)="MAX",$CG830,IF(UPPER($CH830)="CUSTOM",MIN(MAX(ROUND($CF830+$G830*($CI830),0),$CG830),$CF830),$CF830))))</f>
      </c>
      <c r="CK830" s="65" t="str">
        <f>ROUND(SUMIFS($CW830:$FS830,$CW$14:$FS$14,"*DSD*"),0)</f>
      </c>
      <c r="CL830" s="65" t="str">
        <f>MIN_DSD</f>
      </c>
      <c r="CM830" s="65" t="str">
        <f>COUNTIFS($CW$14:$FS$14,"*DSD*",$CW830:$FS830,"&gt;0")</f>
      </c>
      <c r="CN830" t="s">
        <v>54</v>
      </c>
      <c r="CO830" s="62"/>
      <c r="CP830" s="65" t="str">
        <f>IF(SUM($CK830)=0,"",IF(OR(SUM($CK830)=SUM($CL830),AND(SUM($CK830)=ROUND(SUM($G830)*(1-SUM($I830)),0),SUM($CQ830)=0)),SUM($CK830),IF(UPPER($CN830)="MAX",$CL830,IF(UPPER($CN830)="CUSTOM",MIN(MAX(ROUND($CK830+$G830*($CO830),0),$CL830),$CK830),$CK830))))</f>
      </c>
      <c r="CQ830" s="65" t="str">
        <f>ROUND(SUMIFS($CW830:$FS830,$CW$14:$FS$14,"*TA*"),0)</f>
      </c>
      <c r="CR830" s="65" t="str">
        <f>MIN_TA</f>
      </c>
      <c r="CS830" s="65" t="str">
        <f>COUNTIFS($CW$14:$FS$14,"*TA*",$CW830:$FS830,"&gt;0")</f>
      </c>
      <c r="CT830"/>
      <c r="CU830" s="62"/>
      <c r="CV830" s="65" t="str">
        <f>IF(SUM($CQ830)=0,"",IF(OR(SUM($CQ830)=SUM($CR830),AND(SUM($CQ830)=ROUND(SUM($G830)*(1-SUM($I830)),0),SUM($CK830)=0)),SUM($CQ830),IF(UPPER($CT830)="MAX",$CR830,IF(UPPER($CT830)="CUSTOM",MIN(MAX(ROUND($CQ830+$G830*($CU830),0),$CR830),$CQ830),$CQ830))))</f>
      </c>
      <c r="CW830" s="65"/>
      <c r="CX830" s="65"/>
      <c r="CY830" s="65"/>
      <c r="CZ830" s="65"/>
      <c r="DA830" s="65"/>
      <c r="DB830" s="65"/>
      <c r="DC830" s="65"/>
      <c r="DD830" s="65"/>
      <c r="DE830" s="65"/>
      <c r="DF830" s="65"/>
      <c r="DG830" s="65"/>
      <c r="DH830" s="65"/>
      <c r="DI830" s="65"/>
      <c r="DJ830" s="65"/>
      <c r="DK830" s="65"/>
      <c r="DL830" s="65"/>
      <c r="DM830" s="65"/>
      <c r="DN830" s="65"/>
      <c r="DO830" s="65"/>
      <c r="DP830" s="65"/>
      <c r="DQ830" s="65"/>
      <c r="DR830" s="65"/>
      <c r="DS830" s="65"/>
      <c r="DT830" s="65"/>
      <c r="DU830" s="65"/>
      <c r="DV830" s="65"/>
      <c r="DW830" s="65"/>
      <c r="DX830" s="65"/>
      <c r="DY830" s="65"/>
      <c r="DZ830" s="65"/>
      <c r="EA830" s="65"/>
      <c r="EB830" s="65"/>
      <c r="EC830" s="65"/>
      <c r="ED830" s="65"/>
      <c r="EE830" s="65"/>
      <c r="EF830" s="65"/>
      <c r="EG830" s="65"/>
      <c r="EH830" s="65"/>
      <c r="EI830" s="65"/>
      <c r="EJ830" s="65"/>
      <c r="EK830" s="65"/>
      <c r="EL830" s="65"/>
      <c r="EM830" s="65"/>
      <c r="EN830" s="65"/>
      <c r="EO830" s="65"/>
      <c r="EP830" s="65"/>
      <c r="EQ830" s="65"/>
      <c r="ER830" s="65"/>
      <c r="ES830" s="65"/>
      <c r="ET830" s="65"/>
      <c r="EU830" s="65"/>
      <c r="EV830" s="65"/>
      <c r="EW830" s="65"/>
      <c r="EX830" s="65"/>
      <c r="EY830" s="65"/>
      <c r="EZ830" s="65"/>
      <c r="FA830" s="65"/>
      <c r="FB830" s="65"/>
      <c r="FC830" s="65"/>
      <c r="FD830" s="65"/>
      <c r="FE830" s="65"/>
      <c r="FF830" s="65"/>
      <c r="FG830" s="65"/>
      <c r="FH830" s="65"/>
      <c r="FI830" s="65"/>
      <c r="FJ830" s="65"/>
      <c r="FK830" s="65"/>
      <c r="FL830" s="65"/>
      <c r="FM830" s="65"/>
      <c r="FN830" s="65"/>
      <c r="FO830" s="65"/>
      <c r="FP830" s="65"/>
      <c r="FQ830" s="65"/>
      <c r="FR830" s="65"/>
      <c r="FS830" s="65"/>
    </row>
    <row r="831">
      <c r="A831" t="s">
        <v>167</v>
      </c>
      <c r="B831" t="s">
        <v>109</v>
      </c>
      <c r="C831" t="s">
        <v>103</v>
      </c>
      <c r="D831" t="s">
        <v>99</v>
      </c>
      <c r="E831"/>
      <c r="F831" t="str">
        <f>$A831&amp;IF($C831&lt;&gt;"","|"&amp;$C831,"")&amp;IF($D831&lt;&gt;"","|"&amp;$D831,"")&amp;IF($E831&lt;&gt;"","|"&amp;$E831,"")</f>
      </c>
      <c r="G831" s="65" t="n">
        <v>5</v>
      </c>
      <c r="H831" s="65" t="str">
        <f>SUM($CJ831,$CW831)</f>
      </c>
      <c r="I831" s="62"/>
      <c r="J831" s="62"/>
      <c r="K831" s="62"/>
      <c r="L831" s="62"/>
      <c r="M831" s="62"/>
      <c r="N831" s="62"/>
      <c r="O831" s="62" t="n">
        <v>0.285714285714286</v>
      </c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 t="n">
        <v>0.357142857142857</v>
      </c>
      <c r="AD831" s="62"/>
      <c r="AE831" s="62"/>
      <c r="AF831" s="62"/>
      <c r="AG831" s="62"/>
      <c r="AH831" s="62"/>
      <c r="AI831" s="62"/>
      <c r="AJ831" s="62" t="n">
        <v>0.357142857142857</v>
      </c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5" t="str">
        <f>ROUND(SUM($CP831,$CV831),0)</f>
      </c>
      <c r="CG831" s="65" t="str">
        <f>ROUND(MAX($CP831,$CV831),0)</f>
      </c>
      <c r="CH831" t="s">
        <v>54</v>
      </c>
      <c r="CI831" s="62"/>
      <c r="CJ831" s="65" t="str">
        <f>IF(SUM($CF831)=0,"",IF(SUM($CF831)=SUM($CG831),SUM($CF831),IF(UPPER($CH831)="MAX",$CG831,IF(UPPER($CH831)="CUSTOM",MIN(MAX(ROUND($CF831+$G831*($CI831),0),$CG831),$CF831),$CF831))))</f>
      </c>
      <c r="CK831" s="65" t="str">
        <f>ROUND(SUMIFS($CW831:$FS831,$CW$14:$FS$14,"*DSD*"),0)</f>
      </c>
      <c r="CL831" s="65" t="str">
        <f>MIN_DSD</f>
      </c>
      <c r="CM831" s="65" t="str">
        <f>COUNTIFS($CW$14:$FS$14,"*DSD*",$CW831:$FS831,"&gt;0")</f>
      </c>
      <c r="CN831" t="s">
        <v>54</v>
      </c>
      <c r="CO831" s="62"/>
      <c r="CP831" s="65" t="str">
        <f>IF(SUM($CK831)=0,"",IF(OR(SUM($CK831)=SUM($CL831),AND(SUM($CK831)=ROUND(SUM($G831)*(1-SUM($I831)),0),SUM($CQ831)=0)),SUM($CK831),IF(UPPER($CN831)="MAX",$CL831,IF(UPPER($CN831)="CUSTOM",MIN(MAX(ROUND($CK831+$G831*($CO831),0),$CL831),$CK831),$CK831))))</f>
      </c>
      <c r="CQ831" s="65" t="str">
        <f>ROUND(SUMIFS($CW831:$FS831,$CW$14:$FS$14,"*TA*"),0)</f>
      </c>
      <c r="CR831" s="65" t="str">
        <f>MIN_TA</f>
      </c>
      <c r="CS831" s="65" t="str">
        <f>COUNTIFS($CW$14:$FS$14,"*TA*",$CW831:$FS831,"&gt;0")</f>
      </c>
      <c r="CT831"/>
      <c r="CU831" s="62"/>
      <c r="CV831" s="65" t="str">
        <f>IF(SUM($CQ831)=0,"",IF(OR(SUM($CQ831)=SUM($CR831),AND(SUM($CQ831)=ROUND(SUM($G831)*(1-SUM($I831)),0),SUM($CK831)=0)),SUM($CQ831),IF(UPPER($CT831)="MAX",$CR831,IF(UPPER($CT831)="CUSTOM",MIN(MAX(ROUND($CQ831+$G831*($CU831),0),$CR831),$CQ831),$CQ831))))</f>
      </c>
      <c r="CW831" s="65"/>
      <c r="CX831" s="65"/>
      <c r="CY831" s="65"/>
      <c r="CZ831" s="65"/>
      <c r="DA831" s="65"/>
      <c r="DB831" s="65"/>
      <c r="DC831" s="65"/>
      <c r="DD831" s="65"/>
      <c r="DE831" s="65"/>
      <c r="DF831" s="65"/>
      <c r="DG831" s="65"/>
      <c r="DH831" s="65"/>
      <c r="DI831" s="65"/>
      <c r="DJ831" s="65"/>
      <c r="DK831" s="65"/>
      <c r="DL831" s="65"/>
      <c r="DM831" s="65"/>
      <c r="DN831" s="65"/>
      <c r="DO831" s="65"/>
      <c r="DP831" s="65"/>
      <c r="DQ831" s="65"/>
      <c r="DR831" s="65"/>
      <c r="DS831" s="65"/>
      <c r="DT831" s="65"/>
      <c r="DU831" s="65"/>
      <c r="DV831" s="65"/>
      <c r="DW831" s="65"/>
      <c r="DX831" s="65"/>
      <c r="DY831" s="65"/>
      <c r="DZ831" s="65"/>
      <c r="EA831" s="65"/>
      <c r="EB831" s="65"/>
      <c r="EC831" s="65"/>
      <c r="ED831" s="65"/>
      <c r="EE831" s="65"/>
      <c r="EF831" s="65"/>
      <c r="EG831" s="65"/>
      <c r="EH831" s="65"/>
      <c r="EI831" s="65"/>
      <c r="EJ831" s="65"/>
      <c r="EK831" s="65"/>
      <c r="EL831" s="65"/>
      <c r="EM831" s="65"/>
      <c r="EN831" s="65"/>
      <c r="EO831" s="65"/>
      <c r="EP831" s="65"/>
      <c r="EQ831" s="65"/>
      <c r="ER831" s="65"/>
      <c r="ES831" s="65"/>
      <c r="ET831" s="65"/>
      <c r="EU831" s="65"/>
      <c r="EV831" s="65"/>
      <c r="EW831" s="65"/>
      <c r="EX831" s="65"/>
      <c r="EY831" s="65"/>
      <c r="EZ831" s="65"/>
      <c r="FA831" s="65"/>
      <c r="FB831" s="65"/>
      <c r="FC831" s="65"/>
      <c r="FD831" s="65"/>
      <c r="FE831" s="65"/>
      <c r="FF831" s="65"/>
      <c r="FG831" s="65"/>
      <c r="FH831" s="65"/>
      <c r="FI831" s="65"/>
      <c r="FJ831" s="65"/>
      <c r="FK831" s="65"/>
      <c r="FL831" s="65"/>
      <c r="FM831" s="65"/>
      <c r="FN831" s="65"/>
      <c r="FO831" s="65"/>
      <c r="FP831" s="65"/>
      <c r="FQ831" s="65"/>
      <c r="FR831" s="65"/>
      <c r="FS831" s="65"/>
    </row>
    <row r="832">
      <c r="A832" t="s">
        <v>167</v>
      </c>
      <c r="B832" t="s">
        <v>111</v>
      </c>
      <c r="C832" t="s">
        <v>103</v>
      </c>
      <c r="D832" t="s">
        <v>99</v>
      </c>
      <c r="E832"/>
      <c r="F832" t="str">
        <f>$A832&amp;IF($C832&lt;&gt;"","|"&amp;$C832,"")&amp;IF($D832&lt;&gt;"","|"&amp;$D832,"")&amp;IF($E832&lt;&gt;"","|"&amp;$E832,"")</f>
      </c>
      <c r="G832" s="65" t="n">
        <v>5</v>
      </c>
      <c r="H832" s="65" t="str">
        <f>SUM($CJ832,$CW832)</f>
      </c>
      <c r="I832" s="62"/>
      <c r="J832" s="62"/>
      <c r="K832" s="62"/>
      <c r="L832" s="62"/>
      <c r="M832" s="62"/>
      <c r="N832" s="62"/>
      <c r="O832" s="62" t="n">
        <v>0.307692307692308</v>
      </c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 t="n">
        <v>0.307692307692308</v>
      </c>
      <c r="AD832" s="62"/>
      <c r="AE832" s="62"/>
      <c r="AF832" s="62"/>
      <c r="AG832" s="62"/>
      <c r="AH832" s="62"/>
      <c r="AI832" s="62"/>
      <c r="AJ832" s="62" t="n">
        <v>0.384615384615385</v>
      </c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5" t="str">
        <f>ROUND(SUM($CP832,$CV832),0)</f>
      </c>
      <c r="CG832" s="65" t="str">
        <f>ROUND(MAX($CP832,$CV832),0)</f>
      </c>
      <c r="CH832" t="s">
        <v>54</v>
      </c>
      <c r="CI832" s="62"/>
      <c r="CJ832" s="65" t="str">
        <f>IF(SUM($CF832)=0,"",IF(SUM($CF832)=SUM($CG832),SUM($CF832),IF(UPPER($CH832)="MAX",$CG832,IF(UPPER($CH832)="CUSTOM",MIN(MAX(ROUND($CF832+$G832*($CI832),0),$CG832),$CF832),$CF832))))</f>
      </c>
      <c r="CK832" s="65" t="str">
        <f>ROUND(SUMIFS($CW832:$FS832,$CW$14:$FS$14,"*DSD*"),0)</f>
      </c>
      <c r="CL832" s="65" t="str">
        <f>MIN_DSD</f>
      </c>
      <c r="CM832" s="65" t="str">
        <f>COUNTIFS($CW$14:$FS$14,"*DSD*",$CW832:$FS832,"&gt;0")</f>
      </c>
      <c r="CN832" t="s">
        <v>54</v>
      </c>
      <c r="CO832" s="62"/>
      <c r="CP832" s="65" t="str">
        <f>IF(SUM($CK832)=0,"",IF(OR(SUM($CK832)=SUM($CL832),AND(SUM($CK832)=ROUND(SUM($G832)*(1-SUM($I832)),0),SUM($CQ832)=0)),SUM($CK832),IF(UPPER($CN832)="MAX",$CL832,IF(UPPER($CN832)="CUSTOM",MIN(MAX(ROUND($CK832+$G832*($CO832),0),$CL832),$CK832),$CK832))))</f>
      </c>
      <c r="CQ832" s="65" t="str">
        <f>ROUND(SUMIFS($CW832:$FS832,$CW$14:$FS$14,"*TA*"),0)</f>
      </c>
      <c r="CR832" s="65" t="str">
        <f>MIN_TA</f>
      </c>
      <c r="CS832" s="65" t="str">
        <f>COUNTIFS($CW$14:$FS$14,"*TA*",$CW832:$FS832,"&gt;0")</f>
      </c>
      <c r="CT832"/>
      <c r="CU832" s="62"/>
      <c r="CV832" s="65" t="str">
        <f>IF(SUM($CQ832)=0,"",IF(OR(SUM($CQ832)=SUM($CR832),AND(SUM($CQ832)=ROUND(SUM($G832)*(1-SUM($I832)),0),SUM($CK832)=0)),SUM($CQ832),IF(UPPER($CT832)="MAX",$CR832,IF(UPPER($CT832)="CUSTOM",MIN(MAX(ROUND($CQ832+$G832*($CU832),0),$CR832),$CQ832),$CQ832))))</f>
      </c>
      <c r="CW832" s="65"/>
      <c r="CX832" s="65"/>
      <c r="CY832" s="65"/>
      <c r="CZ832" s="65"/>
      <c r="DA832" s="65"/>
      <c r="DB832" s="65"/>
      <c r="DC832" s="65"/>
      <c r="DD832" s="65"/>
      <c r="DE832" s="65"/>
      <c r="DF832" s="65"/>
      <c r="DG832" s="65"/>
      <c r="DH832" s="65"/>
      <c r="DI832" s="65"/>
      <c r="DJ832" s="65"/>
      <c r="DK832" s="65"/>
      <c r="DL832" s="65"/>
      <c r="DM832" s="65"/>
      <c r="DN832" s="65"/>
      <c r="DO832" s="65"/>
      <c r="DP832" s="65"/>
      <c r="DQ832" s="65"/>
      <c r="DR832" s="65"/>
      <c r="DS832" s="65"/>
      <c r="DT832" s="65"/>
      <c r="DU832" s="65"/>
      <c r="DV832" s="65"/>
      <c r="DW832" s="65"/>
      <c r="DX832" s="65"/>
      <c r="DY832" s="65"/>
      <c r="DZ832" s="65"/>
      <c r="EA832" s="65"/>
      <c r="EB832" s="65"/>
      <c r="EC832" s="65"/>
      <c r="ED832" s="65"/>
      <c r="EE832" s="65"/>
      <c r="EF832" s="65"/>
      <c r="EG832" s="65"/>
      <c r="EH832" s="65"/>
      <c r="EI832" s="65"/>
      <c r="EJ832" s="65"/>
      <c r="EK832" s="65"/>
      <c r="EL832" s="65"/>
      <c r="EM832" s="65"/>
      <c r="EN832" s="65"/>
      <c r="EO832" s="65"/>
      <c r="EP832" s="65"/>
      <c r="EQ832" s="65"/>
      <c r="ER832" s="65"/>
      <c r="ES832" s="65"/>
      <c r="ET832" s="65"/>
      <c r="EU832" s="65"/>
      <c r="EV832" s="65"/>
      <c r="EW832" s="65"/>
      <c r="EX832" s="65"/>
      <c r="EY832" s="65"/>
      <c r="EZ832" s="65"/>
      <c r="FA832" s="65"/>
      <c r="FB832" s="65"/>
      <c r="FC832" s="65"/>
      <c r="FD832" s="65"/>
      <c r="FE832" s="65"/>
      <c r="FF832" s="65"/>
      <c r="FG832" s="65"/>
      <c r="FH832" s="65"/>
      <c r="FI832" s="65"/>
      <c r="FJ832" s="65"/>
      <c r="FK832" s="65"/>
      <c r="FL832" s="65"/>
      <c r="FM832" s="65"/>
      <c r="FN832" s="65"/>
      <c r="FO832" s="65"/>
      <c r="FP832" s="65"/>
      <c r="FQ832" s="65"/>
      <c r="FR832" s="65"/>
      <c r="FS832" s="65"/>
    </row>
    <row r="833">
      <c r="A833" t="s">
        <v>167</v>
      </c>
      <c r="B833" t="s">
        <v>113</v>
      </c>
      <c r="C833" t="s">
        <v>114</v>
      </c>
      <c r="D833" t="s">
        <v>99</v>
      </c>
      <c r="E833"/>
      <c r="F833" t="str">
        <f>$A833&amp;IF($C833&lt;&gt;"","|"&amp;$C833,"")&amp;IF($D833&lt;&gt;"","|"&amp;$D833,"")&amp;IF($E833&lt;&gt;"","|"&amp;$E833,"")</f>
      </c>
      <c r="G833" s="65" t="n">
        <v>1</v>
      </c>
      <c r="H833" s="65" t="str">
        <f>SUM($CJ833,$CW833)</f>
      </c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5" t="str">
        <f>ROUND(SUM($CP833,$CV833),0)</f>
      </c>
      <c r="CG833" s="65" t="str">
        <f>ROUND(MAX($CP833,$CV833),0)</f>
      </c>
      <c r="CH833"/>
      <c r="CI833" s="62"/>
      <c r="CJ833" s="65" t="str">
        <f>IF(SUM($CF833)=0,"",IF(SUM($CF833)=SUM($CG833),SUM($CF833),IF(UPPER($CH833)="MAX",$CG833,IF(UPPER($CH833)="CUSTOM",MIN(MAX(ROUND($CF833+$G833*($CI833),0),$CG833),$CF833),$CF833))))</f>
      </c>
      <c r="CK833" s="65" t="str">
        <f>ROUND(SUMIFS($CW833:$FS833,$CW$14:$FS$14,"*DSD*"),0)</f>
      </c>
      <c r="CL833" s="65" t="str">
        <f>MIN_DSD</f>
      </c>
      <c r="CM833" s="65" t="str">
        <f>COUNTIFS($CW$14:$FS$14,"*DSD*",$CW833:$FS833,"&gt;0")</f>
      </c>
      <c r="CN833"/>
      <c r="CO833" s="62"/>
      <c r="CP833" s="65" t="str">
        <f>IF(SUM($CK833)=0,"",IF(OR(SUM($CK833)=SUM($CL833),AND(SUM($CK833)=ROUND(SUM($G833)*(1-SUM($I833)),0),SUM($CQ833)=0)),SUM($CK833),IF(UPPER($CN833)="MAX",$CL833,IF(UPPER($CN833)="CUSTOM",MIN(MAX(ROUND($CK833+$G833*($CO833),0),$CL833),$CK833),$CK833))))</f>
      </c>
      <c r="CQ833" s="65" t="str">
        <f>ROUND(SUMIFS($CW833:$FS833,$CW$14:$FS$14,"*TA*"),0)</f>
      </c>
      <c r="CR833" s="65" t="str">
        <f>MIN_TA</f>
      </c>
      <c r="CS833" s="65" t="str">
        <f>COUNTIFS($CW$14:$FS$14,"*TA*",$CW833:$FS833,"&gt;0")</f>
      </c>
      <c r="CT833"/>
      <c r="CU833" s="62"/>
      <c r="CV833" s="65" t="str">
        <f>IF(SUM($CQ833)=0,"",IF(OR(SUM($CQ833)=SUM($CR833),AND(SUM($CQ833)=ROUND(SUM($G833)*(1-SUM($I833)),0),SUM($CK833)=0)),SUM($CQ833),IF(UPPER($CT833)="MAX",$CR833,IF(UPPER($CT833)="CUSTOM",MIN(MAX(ROUND($CQ833+$G833*($CU833),0),$CR833),$CQ833),$CQ833))))</f>
      </c>
      <c r="CW833" s="65"/>
      <c r="CX833" s="65"/>
      <c r="CY833" s="65"/>
      <c r="CZ833" s="65"/>
      <c r="DA833" s="65"/>
      <c r="DB833" s="65"/>
      <c r="DC833" s="65"/>
      <c r="DD833" s="65"/>
      <c r="DE833" s="65"/>
      <c r="DF833" s="65"/>
      <c r="DG833" s="65"/>
      <c r="DH833" s="65"/>
      <c r="DI833" s="65"/>
      <c r="DJ833" s="65"/>
      <c r="DK833" s="65"/>
      <c r="DL833" s="65"/>
      <c r="DM833" s="65"/>
      <c r="DN833" s="65"/>
      <c r="DO833" s="65"/>
      <c r="DP833" s="65"/>
      <c r="DQ833" s="65"/>
      <c r="DR833" s="65"/>
      <c r="DS833" s="65"/>
      <c r="DT833" s="65"/>
      <c r="DU833" s="65"/>
      <c r="DV833" s="65"/>
      <c r="DW833" s="65"/>
      <c r="DX833" s="65"/>
      <c r="DY833" s="65"/>
      <c r="DZ833" s="65"/>
      <c r="EA833" s="65"/>
      <c r="EB833" s="65"/>
      <c r="EC833" s="65"/>
      <c r="ED833" s="65"/>
      <c r="EE833" s="65"/>
      <c r="EF833" s="65"/>
      <c r="EG833" s="65"/>
      <c r="EH833" s="65"/>
      <c r="EI833" s="65"/>
      <c r="EJ833" s="65"/>
      <c r="EK833" s="65"/>
      <c r="EL833" s="65"/>
      <c r="EM833" s="65"/>
      <c r="EN833" s="65"/>
      <c r="EO833" s="65"/>
      <c r="EP833" s="65"/>
      <c r="EQ833" s="65"/>
      <c r="ER833" s="65"/>
      <c r="ES833" s="65"/>
      <c r="ET833" s="65"/>
      <c r="EU833" s="65"/>
      <c r="EV833" s="65"/>
      <c r="EW833" s="65"/>
      <c r="EX833" s="65"/>
      <c r="EY833" s="65"/>
      <c r="EZ833" s="65"/>
      <c r="FA833" s="65"/>
      <c r="FB833" s="65"/>
      <c r="FC833" s="65"/>
      <c r="FD833" s="65"/>
      <c r="FE833" s="65"/>
      <c r="FF833" s="65"/>
      <c r="FG833" s="65"/>
      <c r="FH833" s="65"/>
      <c r="FI833" s="65"/>
      <c r="FJ833" s="65"/>
      <c r="FK833" s="65"/>
      <c r="FL833" s="65"/>
      <c r="FM833" s="65"/>
      <c r="FN833" s="65"/>
      <c r="FO833" s="65"/>
      <c r="FP833" s="65"/>
      <c r="FQ833" s="65"/>
      <c r="FR833" s="65"/>
      <c r="FS833" s="65"/>
    </row>
    <row r="834">
      <c r="A834" t="s">
        <v>167</v>
      </c>
      <c r="B834" t="s">
        <v>113</v>
      </c>
      <c r="C834" t="s">
        <v>114</v>
      </c>
      <c r="D834" t="s">
        <v>100</v>
      </c>
      <c r="E834"/>
      <c r="F834" t="str">
        <f>$A834&amp;IF($C834&lt;&gt;"","|"&amp;$C834,"")&amp;IF($D834&lt;&gt;"","|"&amp;$D834,"")&amp;IF($E834&lt;&gt;"","|"&amp;$E834,"")</f>
      </c>
      <c r="G834" s="65" t="n">
        <v>1</v>
      </c>
      <c r="H834" s="65" t="str">
        <f>SUM($CJ834,$CW834)</f>
      </c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5" t="str">
        <f>ROUND(SUM($CP834,$CV834),0)</f>
      </c>
      <c r="CG834" s="65" t="str">
        <f>ROUND(MAX($CP834,$CV834),0)</f>
      </c>
      <c r="CH834"/>
      <c r="CI834" s="62"/>
      <c r="CJ834" s="65" t="str">
        <f>IF(SUM($CF834)=0,"",IF(SUM($CF834)=SUM($CG834),SUM($CF834),IF(UPPER($CH834)="MAX",$CG834,IF(UPPER($CH834)="CUSTOM",MIN(MAX(ROUND($CF834+$G834*($CI834),0),$CG834),$CF834),$CF834))))</f>
      </c>
      <c r="CK834" s="65" t="str">
        <f>ROUND(SUMIFS($CW834:$FS834,$CW$14:$FS$14,"*DSD*"),0)</f>
      </c>
      <c r="CL834" s="65" t="str">
        <f>MIN_DSD</f>
      </c>
      <c r="CM834" s="65" t="str">
        <f>COUNTIFS($CW$14:$FS$14,"*DSD*",$CW834:$FS834,"&gt;0")</f>
      </c>
      <c r="CN834"/>
      <c r="CO834" s="62"/>
      <c r="CP834" s="65" t="str">
        <f>IF(SUM($CK834)=0,"",IF(OR(SUM($CK834)=SUM($CL834),AND(SUM($CK834)=ROUND(SUM($G834)*(1-SUM($I834)),0),SUM($CQ834)=0)),SUM($CK834),IF(UPPER($CN834)="MAX",$CL834,IF(UPPER($CN834)="CUSTOM",MIN(MAX(ROUND($CK834+$G834*($CO834),0),$CL834),$CK834),$CK834))))</f>
      </c>
      <c r="CQ834" s="65" t="str">
        <f>ROUND(SUMIFS($CW834:$FS834,$CW$14:$FS$14,"*TA*"),0)</f>
      </c>
      <c r="CR834" s="65" t="str">
        <f>MIN_TA</f>
      </c>
      <c r="CS834" s="65" t="str">
        <f>COUNTIFS($CW$14:$FS$14,"*TA*",$CW834:$FS834,"&gt;0")</f>
      </c>
      <c r="CT834"/>
      <c r="CU834" s="62"/>
      <c r="CV834" s="65" t="str">
        <f>IF(SUM($CQ834)=0,"",IF(OR(SUM($CQ834)=SUM($CR834),AND(SUM($CQ834)=ROUND(SUM($G834)*(1-SUM($I834)),0),SUM($CK834)=0)),SUM($CQ834),IF(UPPER($CT834)="MAX",$CR834,IF(UPPER($CT834)="CUSTOM",MIN(MAX(ROUND($CQ834+$G834*($CU834),0),$CR834),$CQ834),$CQ834))))</f>
      </c>
      <c r="CW834" s="65"/>
      <c r="CX834" s="65"/>
      <c r="CY834" s="65"/>
      <c r="CZ834" s="65"/>
      <c r="DA834" s="65"/>
      <c r="DB834" s="65"/>
      <c r="DC834" s="65"/>
      <c r="DD834" s="65"/>
      <c r="DE834" s="65"/>
      <c r="DF834" s="65"/>
      <c r="DG834" s="65"/>
      <c r="DH834" s="65"/>
      <c r="DI834" s="65"/>
      <c r="DJ834" s="65"/>
      <c r="DK834" s="65"/>
      <c r="DL834" s="65"/>
      <c r="DM834" s="65"/>
      <c r="DN834" s="65"/>
      <c r="DO834" s="65"/>
      <c r="DP834" s="65"/>
      <c r="DQ834" s="65"/>
      <c r="DR834" s="65"/>
      <c r="DS834" s="65"/>
      <c r="DT834" s="65"/>
      <c r="DU834" s="65"/>
      <c r="DV834" s="65"/>
      <c r="DW834" s="65"/>
      <c r="DX834" s="65"/>
      <c r="DY834" s="65"/>
      <c r="DZ834" s="65"/>
      <c r="EA834" s="65"/>
      <c r="EB834" s="65"/>
      <c r="EC834" s="65"/>
      <c r="ED834" s="65"/>
      <c r="EE834" s="65"/>
      <c r="EF834" s="65"/>
      <c r="EG834" s="65"/>
      <c r="EH834" s="65"/>
      <c r="EI834" s="65"/>
      <c r="EJ834" s="65"/>
      <c r="EK834" s="65"/>
      <c r="EL834" s="65"/>
      <c r="EM834" s="65"/>
      <c r="EN834" s="65"/>
      <c r="EO834" s="65"/>
      <c r="EP834" s="65"/>
      <c r="EQ834" s="65"/>
      <c r="ER834" s="65"/>
      <c r="ES834" s="65"/>
      <c r="ET834" s="65"/>
      <c r="EU834" s="65"/>
      <c r="EV834" s="65"/>
      <c r="EW834" s="65"/>
      <c r="EX834" s="65"/>
      <c r="EY834" s="65"/>
      <c r="EZ834" s="65"/>
      <c r="FA834" s="65"/>
      <c r="FB834" s="65"/>
      <c r="FC834" s="65"/>
      <c r="FD834" s="65"/>
      <c r="FE834" s="65"/>
      <c r="FF834" s="65"/>
      <c r="FG834" s="65"/>
      <c r="FH834" s="65"/>
      <c r="FI834" s="65"/>
      <c r="FJ834" s="65"/>
      <c r="FK834" s="65"/>
      <c r="FL834" s="65"/>
      <c r="FM834" s="65"/>
      <c r="FN834" s="65"/>
      <c r="FO834" s="65"/>
      <c r="FP834" s="65"/>
      <c r="FQ834" s="65"/>
      <c r="FR834" s="65"/>
      <c r="FS834" s="65"/>
    </row>
    <row r="835">
      <c r="A835" t="s">
        <v>167</v>
      </c>
      <c r="B835" t="s">
        <v>116</v>
      </c>
      <c r="C835" t="s">
        <v>114</v>
      </c>
      <c r="D835" t="s">
        <v>99</v>
      </c>
      <c r="E835"/>
      <c r="F835" t="str">
        <f>$A835&amp;IF($C835&lt;&gt;"","|"&amp;$C835,"")&amp;IF($D835&lt;&gt;"","|"&amp;$D835,"")&amp;IF($E835&lt;&gt;"","|"&amp;$E835,"")</f>
      </c>
      <c r="G835" s="65" t="n">
        <v>1</v>
      </c>
      <c r="H835" s="65" t="str">
        <f>SUM($CJ835,$CW835)</f>
      </c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5" t="str">
        <f>ROUND(SUM($CP835,$CV835),0)</f>
      </c>
      <c r="CG835" s="65" t="str">
        <f>ROUND(MAX($CP835,$CV835),0)</f>
      </c>
      <c r="CH835"/>
      <c r="CI835" s="62"/>
      <c r="CJ835" s="65" t="str">
        <f>IF(SUM($CF835)=0,"",IF(SUM($CF835)=SUM($CG835),SUM($CF835),IF(UPPER($CH835)="MAX",$CG835,IF(UPPER($CH835)="CUSTOM",MIN(MAX(ROUND($CF835+$G835*($CI835),0),$CG835),$CF835),$CF835))))</f>
      </c>
      <c r="CK835" s="65" t="str">
        <f>ROUND(SUMIFS($CW835:$FS835,$CW$14:$FS$14,"*DSD*"),0)</f>
      </c>
      <c r="CL835" s="65" t="str">
        <f>MIN_DSD</f>
      </c>
      <c r="CM835" s="65" t="str">
        <f>COUNTIFS($CW$14:$FS$14,"*DSD*",$CW835:$FS835,"&gt;0")</f>
      </c>
      <c r="CN835"/>
      <c r="CO835" s="62"/>
      <c r="CP835" s="65" t="str">
        <f>IF(SUM($CK835)=0,"",IF(OR(SUM($CK835)=SUM($CL835),AND(SUM($CK835)=ROUND(SUM($G835)*(1-SUM($I835)),0),SUM($CQ835)=0)),SUM($CK835),IF(UPPER($CN835)="MAX",$CL835,IF(UPPER($CN835)="CUSTOM",MIN(MAX(ROUND($CK835+$G835*($CO835),0),$CL835),$CK835),$CK835))))</f>
      </c>
      <c r="CQ835" s="65" t="str">
        <f>ROUND(SUMIFS($CW835:$FS835,$CW$14:$FS$14,"*TA*"),0)</f>
      </c>
      <c r="CR835" s="65" t="str">
        <f>MIN_TA</f>
      </c>
      <c r="CS835" s="65" t="str">
        <f>COUNTIFS($CW$14:$FS$14,"*TA*",$CW835:$FS835,"&gt;0")</f>
      </c>
      <c r="CT835"/>
      <c r="CU835" s="62"/>
      <c r="CV835" s="65" t="str">
        <f>IF(SUM($CQ835)=0,"",IF(OR(SUM($CQ835)=SUM($CR835),AND(SUM($CQ835)=ROUND(SUM($G835)*(1-SUM($I835)),0),SUM($CK835)=0)),SUM($CQ835),IF(UPPER($CT835)="MAX",$CR835,IF(UPPER($CT835)="CUSTOM",MIN(MAX(ROUND($CQ835+$G835*($CU835),0),$CR835),$CQ835),$CQ835))))</f>
      </c>
      <c r="CW835" s="65"/>
      <c r="CX835" s="65"/>
      <c r="CY835" s="65"/>
      <c r="CZ835" s="65"/>
      <c r="DA835" s="65"/>
      <c r="DB835" s="65"/>
      <c r="DC835" s="65"/>
      <c r="DD835" s="65"/>
      <c r="DE835" s="65"/>
      <c r="DF835" s="65"/>
      <c r="DG835" s="65"/>
      <c r="DH835" s="65"/>
      <c r="DI835" s="65"/>
      <c r="DJ835" s="65"/>
      <c r="DK835" s="65"/>
      <c r="DL835" s="65"/>
      <c r="DM835" s="65"/>
      <c r="DN835" s="65"/>
      <c r="DO835" s="65"/>
      <c r="DP835" s="65"/>
      <c r="DQ835" s="65"/>
      <c r="DR835" s="65"/>
      <c r="DS835" s="65"/>
      <c r="DT835" s="65"/>
      <c r="DU835" s="65"/>
      <c r="DV835" s="65"/>
      <c r="DW835" s="65"/>
      <c r="DX835" s="65"/>
      <c r="DY835" s="65"/>
      <c r="DZ835" s="65"/>
      <c r="EA835" s="65"/>
      <c r="EB835" s="65"/>
      <c r="EC835" s="65"/>
      <c r="ED835" s="65"/>
      <c r="EE835" s="65"/>
      <c r="EF835" s="65"/>
      <c r="EG835" s="65"/>
      <c r="EH835" s="65"/>
      <c r="EI835" s="65"/>
      <c r="EJ835" s="65"/>
      <c r="EK835" s="65"/>
      <c r="EL835" s="65"/>
      <c r="EM835" s="65"/>
      <c r="EN835" s="65"/>
      <c r="EO835" s="65"/>
      <c r="EP835" s="65"/>
      <c r="EQ835" s="65"/>
      <c r="ER835" s="65"/>
      <c r="ES835" s="65"/>
      <c r="ET835" s="65"/>
      <c r="EU835" s="65"/>
      <c r="EV835" s="65"/>
      <c r="EW835" s="65"/>
      <c r="EX835" s="65"/>
      <c r="EY835" s="65"/>
      <c r="EZ835" s="65"/>
      <c r="FA835" s="65"/>
      <c r="FB835" s="65"/>
      <c r="FC835" s="65"/>
      <c r="FD835" s="65"/>
      <c r="FE835" s="65"/>
      <c r="FF835" s="65"/>
      <c r="FG835" s="65"/>
      <c r="FH835" s="65"/>
      <c r="FI835" s="65"/>
      <c r="FJ835" s="65"/>
      <c r="FK835" s="65"/>
      <c r="FL835" s="65"/>
      <c r="FM835" s="65"/>
      <c r="FN835" s="65"/>
      <c r="FO835" s="65"/>
      <c r="FP835" s="65"/>
      <c r="FQ835" s="65"/>
      <c r="FR835" s="65"/>
      <c r="FS835" s="65"/>
    </row>
    <row r="836">
      <c r="A836" t="s">
        <v>167</v>
      </c>
      <c r="B836" t="s">
        <v>116</v>
      </c>
      <c r="C836" t="s">
        <v>114</v>
      </c>
      <c r="D836" t="s">
        <v>100</v>
      </c>
      <c r="E836"/>
      <c r="F836" t="str">
        <f>$A836&amp;IF($C836&lt;&gt;"","|"&amp;$C836,"")&amp;IF($D836&lt;&gt;"","|"&amp;$D836,"")&amp;IF($E836&lt;&gt;"","|"&amp;$E836,"")</f>
      </c>
      <c r="G836" s="65" t="n">
        <v>1</v>
      </c>
      <c r="H836" s="65" t="str">
        <f>SUM($CJ836,$CW836)</f>
      </c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5" t="str">
        <f>ROUND(SUM($CP836,$CV836),0)</f>
      </c>
      <c r="CG836" s="65" t="str">
        <f>ROUND(MAX($CP836,$CV836),0)</f>
      </c>
      <c r="CH836"/>
      <c r="CI836" s="62"/>
      <c r="CJ836" s="65" t="str">
        <f>IF(SUM($CF836)=0,"",IF(SUM($CF836)=SUM($CG836),SUM($CF836),IF(UPPER($CH836)="MAX",$CG836,IF(UPPER($CH836)="CUSTOM",MIN(MAX(ROUND($CF836+$G836*($CI836),0),$CG836),$CF836),$CF836))))</f>
      </c>
      <c r="CK836" s="65" t="str">
        <f>ROUND(SUMIFS($CW836:$FS836,$CW$14:$FS$14,"*DSD*"),0)</f>
      </c>
      <c r="CL836" s="65" t="str">
        <f>MIN_DSD</f>
      </c>
      <c r="CM836" s="65" t="str">
        <f>COUNTIFS($CW$14:$FS$14,"*DSD*",$CW836:$FS836,"&gt;0")</f>
      </c>
      <c r="CN836"/>
      <c r="CO836" s="62"/>
      <c r="CP836" s="65" t="str">
        <f>IF(SUM($CK836)=0,"",IF(OR(SUM($CK836)=SUM($CL836),AND(SUM($CK836)=ROUND(SUM($G836)*(1-SUM($I836)),0),SUM($CQ836)=0)),SUM($CK836),IF(UPPER($CN836)="MAX",$CL836,IF(UPPER($CN836)="CUSTOM",MIN(MAX(ROUND($CK836+$G836*($CO836),0),$CL836),$CK836),$CK836))))</f>
      </c>
      <c r="CQ836" s="65" t="str">
        <f>ROUND(SUMIFS($CW836:$FS836,$CW$14:$FS$14,"*TA*"),0)</f>
      </c>
      <c r="CR836" s="65" t="str">
        <f>MIN_TA</f>
      </c>
      <c r="CS836" s="65" t="str">
        <f>COUNTIFS($CW$14:$FS$14,"*TA*",$CW836:$FS836,"&gt;0")</f>
      </c>
      <c r="CT836"/>
      <c r="CU836" s="62"/>
      <c r="CV836" s="65" t="str">
        <f>IF(SUM($CQ836)=0,"",IF(OR(SUM($CQ836)=SUM($CR836),AND(SUM($CQ836)=ROUND(SUM($G836)*(1-SUM($I836)),0),SUM($CK836)=0)),SUM($CQ836),IF(UPPER($CT836)="MAX",$CR836,IF(UPPER($CT836)="CUSTOM",MIN(MAX(ROUND($CQ836+$G836*($CU836),0),$CR836),$CQ836),$CQ836))))</f>
      </c>
      <c r="CW836" s="65"/>
      <c r="CX836" s="65"/>
      <c r="CY836" s="65"/>
      <c r="CZ836" s="65"/>
      <c r="DA836" s="65"/>
      <c r="DB836" s="65"/>
      <c r="DC836" s="65"/>
      <c r="DD836" s="65"/>
      <c r="DE836" s="65"/>
      <c r="DF836" s="65"/>
      <c r="DG836" s="65"/>
      <c r="DH836" s="65"/>
      <c r="DI836" s="65"/>
      <c r="DJ836" s="65"/>
      <c r="DK836" s="65"/>
      <c r="DL836" s="65"/>
      <c r="DM836" s="65"/>
      <c r="DN836" s="65"/>
      <c r="DO836" s="65"/>
      <c r="DP836" s="65"/>
      <c r="DQ836" s="65"/>
      <c r="DR836" s="65"/>
      <c r="DS836" s="65"/>
      <c r="DT836" s="65"/>
      <c r="DU836" s="65"/>
      <c r="DV836" s="65"/>
      <c r="DW836" s="65"/>
      <c r="DX836" s="65"/>
      <c r="DY836" s="65"/>
      <c r="DZ836" s="65"/>
      <c r="EA836" s="65"/>
      <c r="EB836" s="65"/>
      <c r="EC836" s="65"/>
      <c r="ED836" s="65"/>
      <c r="EE836" s="65"/>
      <c r="EF836" s="65"/>
      <c r="EG836" s="65"/>
      <c r="EH836" s="65"/>
      <c r="EI836" s="65"/>
      <c r="EJ836" s="65"/>
      <c r="EK836" s="65"/>
      <c r="EL836" s="65"/>
      <c r="EM836" s="65"/>
      <c r="EN836" s="65"/>
      <c r="EO836" s="65"/>
      <c r="EP836" s="65"/>
      <c r="EQ836" s="65"/>
      <c r="ER836" s="65"/>
      <c r="ES836" s="65"/>
      <c r="ET836" s="65"/>
      <c r="EU836" s="65"/>
      <c r="EV836" s="65"/>
      <c r="EW836" s="65"/>
      <c r="EX836" s="65"/>
      <c r="EY836" s="65"/>
      <c r="EZ836" s="65"/>
      <c r="FA836" s="65"/>
      <c r="FB836" s="65"/>
      <c r="FC836" s="65"/>
      <c r="FD836" s="65"/>
      <c r="FE836" s="65"/>
      <c r="FF836" s="65"/>
      <c r="FG836" s="65"/>
      <c r="FH836" s="65"/>
      <c r="FI836" s="65"/>
      <c r="FJ836" s="65"/>
      <c r="FK836" s="65"/>
      <c r="FL836" s="65"/>
      <c r="FM836" s="65"/>
      <c r="FN836" s="65"/>
      <c r="FO836" s="65"/>
      <c r="FP836" s="65"/>
      <c r="FQ836" s="65"/>
      <c r="FR836" s="65"/>
      <c r="FS836" s="65"/>
    </row>
    <row r="837">
      <c r="A837" t="s">
        <v>167</v>
      </c>
      <c r="B837" t="s">
        <v>118</v>
      </c>
      <c r="C837" t="s">
        <v>103</v>
      </c>
      <c r="D837" t="s">
        <v>100</v>
      </c>
      <c r="E837"/>
      <c r="F837" t="str">
        <f>$A837&amp;IF($C837&lt;&gt;"","|"&amp;$C837,"")&amp;IF($D837&lt;&gt;"","|"&amp;$D837,"")&amp;IF($E837&lt;&gt;"","|"&amp;$E837,"")</f>
      </c>
      <c r="G837" s="65" t="n">
        <v>1</v>
      </c>
      <c r="H837" s="65" t="str">
        <f>SUM($CJ837,$CW837)</f>
      </c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 t="n">
        <v>1</v>
      </c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5" t="str">
        <f>ROUND(SUM($CP837,$CV837),0)</f>
      </c>
      <c r="CG837" s="65" t="str">
        <f>ROUND(MAX($CP837,$CV837),0)</f>
      </c>
      <c r="CH837"/>
      <c r="CI837" s="62"/>
      <c r="CJ837" s="65" t="str">
        <f>IF(SUM($CF837)=0,"",IF(SUM($CF837)=SUM($CG837),SUM($CF837),IF(UPPER($CH837)="MAX",$CG837,IF(UPPER($CH837)="CUSTOM",MIN(MAX(ROUND($CF837+$G837*($CI837),0),$CG837),$CF837),$CF837))))</f>
      </c>
      <c r="CK837" s="65" t="str">
        <f>ROUND(SUMIFS($CW837:$FS837,$CW$14:$FS$14,"*DSD*"),0)</f>
      </c>
      <c r="CL837" s="65" t="str">
        <f>MIN_DSD</f>
      </c>
      <c r="CM837" s="65" t="str">
        <f>COUNTIFS($CW$14:$FS$14,"*DSD*",$CW837:$FS837,"&gt;0")</f>
      </c>
      <c r="CN837"/>
      <c r="CO837" s="62"/>
      <c r="CP837" s="65" t="str">
        <f>IF(SUM($CK837)=0,"",IF(OR(SUM($CK837)=SUM($CL837),AND(SUM($CK837)=ROUND(SUM($G837)*(1-SUM($I837)),0),SUM($CQ837)=0)),SUM($CK837),IF(UPPER($CN837)="MAX",$CL837,IF(UPPER($CN837)="CUSTOM",MIN(MAX(ROUND($CK837+$G837*($CO837),0),$CL837),$CK837),$CK837))))</f>
      </c>
      <c r="CQ837" s="65" t="str">
        <f>ROUND(SUMIFS($CW837:$FS837,$CW$14:$FS$14,"*TA*"),0)</f>
      </c>
      <c r="CR837" s="65" t="str">
        <f>MIN_TA</f>
      </c>
      <c r="CS837" s="65" t="str">
        <f>COUNTIFS($CW$14:$FS$14,"*TA*",$CW837:$FS837,"&gt;0")</f>
      </c>
      <c r="CT837"/>
      <c r="CU837" s="62"/>
      <c r="CV837" s="65" t="str">
        <f>IF(SUM($CQ837)=0,"",IF(OR(SUM($CQ837)=SUM($CR837),AND(SUM($CQ837)=ROUND(SUM($G837)*(1-SUM($I837)),0),SUM($CK837)=0)),SUM($CQ837),IF(UPPER($CT837)="MAX",$CR837,IF(UPPER($CT837)="CUSTOM",MIN(MAX(ROUND($CQ837+$G837*($CU837),0),$CR837),$CQ837),$CQ837))))</f>
      </c>
      <c r="CW837" s="65"/>
      <c r="CX837" s="65"/>
      <c r="CY837" s="65"/>
      <c r="CZ837" s="65"/>
      <c r="DA837" s="65"/>
      <c r="DB837" s="65"/>
      <c r="DC837" s="65"/>
      <c r="DD837" s="65"/>
      <c r="DE837" s="65"/>
      <c r="DF837" s="65"/>
      <c r="DG837" s="65"/>
      <c r="DH837" s="65"/>
      <c r="DI837" s="65"/>
      <c r="DJ837" s="65"/>
      <c r="DK837" s="65"/>
      <c r="DL837" s="65"/>
      <c r="DM837" s="65"/>
      <c r="DN837" s="65"/>
      <c r="DO837" s="65"/>
      <c r="DP837" s="65"/>
      <c r="DQ837" s="65"/>
      <c r="DR837" s="65"/>
      <c r="DS837" s="65"/>
      <c r="DT837" s="65"/>
      <c r="DU837" s="65"/>
      <c r="DV837" s="65"/>
      <c r="DW837" s="65"/>
      <c r="DX837" s="65"/>
      <c r="DY837" s="65"/>
      <c r="DZ837" s="65"/>
      <c r="EA837" s="65"/>
      <c r="EB837" s="65"/>
      <c r="EC837" s="65"/>
      <c r="ED837" s="65"/>
      <c r="EE837" s="65"/>
      <c r="EF837" s="65"/>
      <c r="EG837" s="65"/>
      <c r="EH837" s="65"/>
      <c r="EI837" s="65"/>
      <c r="EJ837" s="65"/>
      <c r="EK837" s="65"/>
      <c r="EL837" s="65"/>
      <c r="EM837" s="65"/>
      <c r="EN837" s="65"/>
      <c r="EO837" s="65"/>
      <c r="EP837" s="65"/>
      <c r="EQ837" s="65"/>
      <c r="ER837" s="65"/>
      <c r="ES837" s="65"/>
      <c r="ET837" s="65"/>
      <c r="EU837" s="65"/>
      <c r="EV837" s="65"/>
      <c r="EW837" s="65"/>
      <c r="EX837" s="65"/>
      <c r="EY837" s="65"/>
      <c r="EZ837" s="65"/>
      <c r="FA837" s="65"/>
      <c r="FB837" s="65"/>
      <c r="FC837" s="65"/>
      <c r="FD837" s="65"/>
      <c r="FE837" s="65"/>
      <c r="FF837" s="65"/>
      <c r="FG837" s="65"/>
      <c r="FH837" s="65"/>
      <c r="FI837" s="65"/>
      <c r="FJ837" s="65"/>
      <c r="FK837" s="65"/>
      <c r="FL837" s="65"/>
      <c r="FM837" s="65"/>
      <c r="FN837" s="65"/>
      <c r="FO837" s="65"/>
      <c r="FP837" s="65"/>
      <c r="FQ837" s="65"/>
      <c r="FR837" s="65"/>
      <c r="FS837" s="65"/>
    </row>
    <row r="838">
      <c r="A838" t="s">
        <v>167</v>
      </c>
      <c r="B838" t="s">
        <v>119</v>
      </c>
      <c r="C838" t="s">
        <v>103</v>
      </c>
      <c r="D838" t="s">
        <v>100</v>
      </c>
      <c r="E838"/>
      <c r="F838" t="str">
        <f>$A838&amp;IF($C838&lt;&gt;"","|"&amp;$C838,"")&amp;IF($D838&lt;&gt;"","|"&amp;$D838,"")&amp;IF($E838&lt;&gt;"","|"&amp;$E838,"")</f>
      </c>
      <c r="G838" s="65" t="n">
        <v>1</v>
      </c>
      <c r="H838" s="65" t="str">
        <f>SUM($CJ838,$CW838)</f>
      </c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 t="n">
        <v>1</v>
      </c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5" t="str">
        <f>ROUND(SUM($CP838,$CV838),0)</f>
      </c>
      <c r="CG838" s="65" t="str">
        <f>ROUND(MAX($CP838,$CV838),0)</f>
      </c>
      <c r="CH838"/>
      <c r="CI838" s="62"/>
      <c r="CJ838" s="65" t="str">
        <f>IF(SUM($CF838)=0,"",IF(SUM($CF838)=SUM($CG838),SUM($CF838),IF(UPPER($CH838)="MAX",$CG838,IF(UPPER($CH838)="CUSTOM",MIN(MAX(ROUND($CF838+$G838*($CI838),0),$CG838),$CF838),$CF838))))</f>
      </c>
      <c r="CK838" s="65" t="str">
        <f>ROUND(SUMIFS($CW838:$FS838,$CW$14:$FS$14,"*DSD*"),0)</f>
      </c>
      <c r="CL838" s="65" t="str">
        <f>MIN_DSD</f>
      </c>
      <c r="CM838" s="65" t="str">
        <f>COUNTIFS($CW$14:$FS$14,"*DSD*",$CW838:$FS838,"&gt;0")</f>
      </c>
      <c r="CN838"/>
      <c r="CO838" s="62"/>
      <c r="CP838" s="65" t="str">
        <f>IF(SUM($CK838)=0,"",IF(OR(SUM($CK838)=SUM($CL838),AND(SUM($CK838)=ROUND(SUM($G838)*(1-SUM($I838)),0),SUM($CQ838)=0)),SUM($CK838),IF(UPPER($CN838)="MAX",$CL838,IF(UPPER($CN838)="CUSTOM",MIN(MAX(ROUND($CK838+$G838*($CO838),0),$CL838),$CK838),$CK838))))</f>
      </c>
      <c r="CQ838" s="65" t="str">
        <f>ROUND(SUMIFS($CW838:$FS838,$CW$14:$FS$14,"*TA*"),0)</f>
      </c>
      <c r="CR838" s="65" t="str">
        <f>MIN_TA</f>
      </c>
      <c r="CS838" s="65" t="str">
        <f>COUNTIFS($CW$14:$FS$14,"*TA*",$CW838:$FS838,"&gt;0")</f>
      </c>
      <c r="CT838"/>
      <c r="CU838" s="62"/>
      <c r="CV838" s="65" t="str">
        <f>IF(SUM($CQ838)=0,"",IF(OR(SUM($CQ838)=SUM($CR838),AND(SUM($CQ838)=ROUND(SUM($G838)*(1-SUM($I838)),0),SUM($CK838)=0)),SUM($CQ838),IF(UPPER($CT838)="MAX",$CR838,IF(UPPER($CT838)="CUSTOM",MIN(MAX(ROUND($CQ838+$G838*($CU838),0),$CR838),$CQ838),$CQ838))))</f>
      </c>
      <c r="CW838" s="65"/>
      <c r="CX838" s="65"/>
      <c r="CY838" s="65"/>
      <c r="CZ838" s="65"/>
      <c r="DA838" s="65"/>
      <c r="DB838" s="65"/>
      <c r="DC838" s="65"/>
      <c r="DD838" s="65"/>
      <c r="DE838" s="65"/>
      <c r="DF838" s="65"/>
      <c r="DG838" s="65"/>
      <c r="DH838" s="65"/>
      <c r="DI838" s="65"/>
      <c r="DJ838" s="65"/>
      <c r="DK838" s="65"/>
      <c r="DL838" s="65"/>
      <c r="DM838" s="65"/>
      <c r="DN838" s="65"/>
      <c r="DO838" s="65"/>
      <c r="DP838" s="65"/>
      <c r="DQ838" s="65"/>
      <c r="DR838" s="65"/>
      <c r="DS838" s="65"/>
      <c r="DT838" s="65"/>
      <c r="DU838" s="65"/>
      <c r="DV838" s="65"/>
      <c r="DW838" s="65"/>
      <c r="DX838" s="65"/>
      <c r="DY838" s="65"/>
      <c r="DZ838" s="65"/>
      <c r="EA838" s="65"/>
      <c r="EB838" s="65"/>
      <c r="EC838" s="65"/>
      <c r="ED838" s="65"/>
      <c r="EE838" s="65"/>
      <c r="EF838" s="65"/>
      <c r="EG838" s="65"/>
      <c r="EH838" s="65"/>
      <c r="EI838" s="65"/>
      <c r="EJ838" s="65"/>
      <c r="EK838" s="65"/>
      <c r="EL838" s="65"/>
      <c r="EM838" s="65"/>
      <c r="EN838" s="65"/>
      <c r="EO838" s="65"/>
      <c r="EP838" s="65"/>
      <c r="EQ838" s="65"/>
      <c r="ER838" s="65"/>
      <c r="ES838" s="65"/>
      <c r="ET838" s="65"/>
      <c r="EU838" s="65"/>
      <c r="EV838" s="65"/>
      <c r="EW838" s="65"/>
      <c r="EX838" s="65"/>
      <c r="EY838" s="65"/>
      <c r="EZ838" s="65"/>
      <c r="FA838" s="65"/>
      <c r="FB838" s="65"/>
      <c r="FC838" s="65"/>
      <c r="FD838" s="65"/>
      <c r="FE838" s="65"/>
      <c r="FF838" s="65"/>
      <c r="FG838" s="65"/>
      <c r="FH838" s="65"/>
      <c r="FI838" s="65"/>
      <c r="FJ838" s="65"/>
      <c r="FK838" s="65"/>
      <c r="FL838" s="65"/>
      <c r="FM838" s="65"/>
      <c r="FN838" s="65"/>
      <c r="FO838" s="65"/>
      <c r="FP838" s="65"/>
      <c r="FQ838" s="65"/>
      <c r="FR838" s="65"/>
      <c r="FS838" s="65"/>
    </row>
    <row r="839">
      <c r="A839" t="s">
        <v>167</v>
      </c>
      <c r="B839" t="s">
        <v>120</v>
      </c>
      <c r="C839"/>
      <c r="D839"/>
      <c r="E839" t="s">
        <v>135</v>
      </c>
      <c r="F839" t="str">
        <f>$A839&amp;IF($C839&lt;&gt;"","|"&amp;$C839,"")&amp;IF($D839&lt;&gt;"","|"&amp;$D839,"")&amp;IF($E839&lt;&gt;"","|"&amp;$E839,"")</f>
      </c>
      <c r="G839" s="65" t="n">
        <v>8</v>
      </c>
      <c r="H839" s="65" t="str">
        <f>SUM($CJ839,$CW839)</f>
      </c>
      <c r="I839" s="62"/>
      <c r="J839" s="62"/>
      <c r="K839" s="62"/>
      <c r="L839" s="62"/>
      <c r="M839" s="62"/>
      <c r="N839" s="62"/>
      <c r="O839" s="62" t="n">
        <v>0.5</v>
      </c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 t="n">
        <v>0.5</v>
      </c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5" t="str">
        <f>ROUND(SUM($CP839,$CV839),0)</f>
      </c>
      <c r="CG839" s="65" t="str">
        <f>ROUND(MAX($CP839,$CV839),0)</f>
      </c>
      <c r="CH839"/>
      <c r="CI839" s="62"/>
      <c r="CJ839" s="65" t="str">
        <f>IF(SUM($CF839)=0,"",IF(SUM($CF839)=SUM($CG839),SUM($CF839),IF(UPPER($CH839)="MAX",$CG839,IF(UPPER($CH839)="CUSTOM",MIN(MAX(ROUND($CF839+$G839*($CI839),0),$CG839),$CF839),$CF839))))</f>
      </c>
      <c r="CK839" s="65" t="str">
        <f>ROUND(SUMIFS($CW839:$FS839,$CW$14:$FS$14,"*DSD*"),0)</f>
      </c>
      <c r="CL839" s="65" t="str">
        <f>MIN_DSD</f>
      </c>
      <c r="CM839" s="65" t="str">
        <f>COUNTIFS($CW$14:$FS$14,"*DSD*",$CW839:$FS839,"&gt;0")</f>
      </c>
      <c r="CN839" t="s">
        <v>54</v>
      </c>
      <c r="CO839" s="62"/>
      <c r="CP839" s="65" t="str">
        <f>IF(SUM($CK839)=0,"",IF(OR(SUM($CK839)=SUM($CL839),AND(SUM($CK839)=ROUND(SUM($G839)*(1-SUM($I839)),0),SUM($CQ839)=0)),SUM($CK839),IF(UPPER($CN839)="MAX",$CL839,IF(UPPER($CN839)="CUSTOM",MIN(MAX(ROUND($CK839+$G839*($CO839),0),$CL839),$CK839),$CK839))))</f>
      </c>
      <c r="CQ839" s="65" t="str">
        <f>ROUND(SUMIFS($CW839:$FS839,$CW$14:$FS$14,"*TA*"),0)</f>
      </c>
      <c r="CR839" s="65" t="str">
        <f>MIN_TA</f>
      </c>
      <c r="CS839" s="65" t="str">
        <f>COUNTIFS($CW$14:$FS$14,"*TA*",$CW839:$FS839,"&gt;0")</f>
      </c>
      <c r="CT839"/>
      <c r="CU839" s="62"/>
      <c r="CV839" s="65" t="str">
        <f>IF(SUM($CQ839)=0,"",IF(OR(SUM($CQ839)=SUM($CR839),AND(SUM($CQ839)=ROUND(SUM($G839)*(1-SUM($I839)),0),SUM($CK839)=0)),SUM($CQ839),IF(UPPER($CT839)="MAX",$CR839,IF(UPPER($CT839)="CUSTOM",MIN(MAX(ROUND($CQ839+$G839*($CU839),0),$CR839),$CQ839),$CQ839))))</f>
      </c>
      <c r="CW839" s="65"/>
      <c r="CX839" s="65"/>
      <c r="CY839" s="65"/>
      <c r="CZ839" s="65"/>
      <c r="DA839" s="65"/>
      <c r="DB839" s="65"/>
      <c r="DC839" s="65"/>
      <c r="DD839" s="65"/>
      <c r="DE839" s="65"/>
      <c r="DF839" s="65"/>
      <c r="DG839" s="65"/>
      <c r="DH839" s="65"/>
      <c r="DI839" s="65"/>
      <c r="DJ839" s="65"/>
      <c r="DK839" s="65"/>
      <c r="DL839" s="65"/>
      <c r="DM839" s="65"/>
      <c r="DN839" s="65"/>
      <c r="DO839" s="65"/>
      <c r="DP839" s="65"/>
      <c r="DQ839" s="65"/>
      <c r="DR839" s="65"/>
      <c r="DS839" s="65"/>
      <c r="DT839" s="65"/>
      <c r="DU839" s="65"/>
      <c r="DV839" s="65"/>
      <c r="DW839" s="65"/>
      <c r="DX839" s="65"/>
      <c r="DY839" s="65"/>
      <c r="DZ839" s="65"/>
      <c r="EA839" s="65"/>
      <c r="EB839" s="65"/>
      <c r="EC839" s="65"/>
      <c r="ED839" s="65"/>
      <c r="EE839" s="65"/>
      <c r="EF839" s="65"/>
      <c r="EG839" s="65"/>
      <c r="EH839" s="65"/>
      <c r="EI839" s="65"/>
      <c r="EJ839" s="65"/>
      <c r="EK839" s="65"/>
      <c r="EL839" s="65"/>
      <c r="EM839" s="65"/>
      <c r="EN839" s="65"/>
      <c r="EO839" s="65"/>
      <c r="EP839" s="65"/>
      <c r="EQ839" s="65"/>
      <c r="ER839" s="65"/>
      <c r="ES839" s="65"/>
      <c r="ET839" s="65"/>
      <c r="EU839" s="65"/>
      <c r="EV839" s="65"/>
      <c r="EW839" s="65"/>
      <c r="EX839" s="65"/>
      <c r="EY839" s="65"/>
      <c r="EZ839" s="65"/>
      <c r="FA839" s="65"/>
      <c r="FB839" s="65"/>
      <c r="FC839" s="65"/>
      <c r="FD839" s="65"/>
      <c r="FE839" s="65"/>
      <c r="FF839" s="65"/>
      <c r="FG839" s="65"/>
      <c r="FH839" s="65"/>
      <c r="FI839" s="65"/>
      <c r="FJ839" s="65"/>
      <c r="FK839" s="65"/>
      <c r="FL839" s="65"/>
      <c r="FM839" s="65"/>
      <c r="FN839" s="65"/>
      <c r="FO839" s="65"/>
      <c r="FP839" s="65"/>
      <c r="FQ839" s="65"/>
      <c r="FR839" s="65"/>
      <c r="FS839" s="65"/>
    </row>
    <row r="840">
      <c r="A840" t="s">
        <v>167</v>
      </c>
      <c r="B840" t="s">
        <v>126</v>
      </c>
      <c r="C840"/>
      <c r="D840"/>
      <c r="E840" t="s">
        <v>135</v>
      </c>
      <c r="F840" t="str">
        <f>$A840&amp;IF($C840&lt;&gt;"","|"&amp;$C840,"")&amp;IF($D840&lt;&gt;"","|"&amp;$D840,"")&amp;IF($E840&lt;&gt;"","|"&amp;$E840,"")</f>
      </c>
      <c r="G840" s="65" t="n">
        <v>8</v>
      </c>
      <c r="H840" s="65" t="str">
        <f>SUM($CJ840,$CW840)</f>
      </c>
      <c r="I840" s="62"/>
      <c r="J840" s="62"/>
      <c r="K840" s="62"/>
      <c r="L840" s="62"/>
      <c r="M840" s="62"/>
      <c r="N840" s="62"/>
      <c r="O840" s="62" t="n">
        <v>0.5</v>
      </c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 t="n">
        <v>0.5</v>
      </c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5" t="str">
        <f>ROUND(SUM($CP840,$CV840),0)</f>
      </c>
      <c r="CG840" s="65" t="str">
        <f>ROUND(MAX($CP840,$CV840),0)</f>
      </c>
      <c r="CH840"/>
      <c r="CI840" s="62"/>
      <c r="CJ840" s="65" t="str">
        <f>IF(SUM($CF840)=0,"",IF(SUM($CF840)=SUM($CG840),SUM($CF840),IF(UPPER($CH840)="MAX",$CG840,IF(UPPER($CH840)="CUSTOM",MIN(MAX(ROUND($CF840+$G840*($CI840),0),$CG840),$CF840),$CF840))))</f>
      </c>
      <c r="CK840" s="65" t="str">
        <f>ROUND(SUMIFS($CW840:$FS840,$CW$14:$FS$14,"*DSD*"),0)</f>
      </c>
      <c r="CL840" s="65" t="str">
        <f>MIN_DSD</f>
      </c>
      <c r="CM840" s="65" t="str">
        <f>COUNTIFS($CW$14:$FS$14,"*DSD*",$CW840:$FS840,"&gt;0")</f>
      </c>
      <c r="CN840" t="s">
        <v>54</v>
      </c>
      <c r="CO840" s="62"/>
      <c r="CP840" s="65" t="str">
        <f>IF(SUM($CK840)=0,"",IF(OR(SUM($CK840)=SUM($CL840),AND(SUM($CK840)=ROUND(SUM($G840)*(1-SUM($I840)),0),SUM($CQ840)=0)),SUM($CK840),IF(UPPER($CN840)="MAX",$CL840,IF(UPPER($CN840)="CUSTOM",MIN(MAX(ROUND($CK840+$G840*($CO840),0),$CL840),$CK840),$CK840))))</f>
      </c>
      <c r="CQ840" s="65" t="str">
        <f>ROUND(SUMIFS($CW840:$FS840,$CW$14:$FS$14,"*TA*"),0)</f>
      </c>
      <c r="CR840" s="65" t="str">
        <f>MIN_TA</f>
      </c>
      <c r="CS840" s="65" t="str">
        <f>COUNTIFS($CW$14:$FS$14,"*TA*",$CW840:$FS840,"&gt;0")</f>
      </c>
      <c r="CT840"/>
      <c r="CU840" s="62"/>
      <c r="CV840" s="65" t="str">
        <f>IF(SUM($CQ840)=0,"",IF(OR(SUM($CQ840)=SUM($CR840),AND(SUM($CQ840)=ROUND(SUM($G840)*(1-SUM($I840)),0),SUM($CK840)=0)),SUM($CQ840),IF(UPPER($CT840)="MAX",$CR840,IF(UPPER($CT840)="CUSTOM",MIN(MAX(ROUND($CQ840+$G840*($CU840),0),$CR840),$CQ840),$CQ840))))</f>
      </c>
      <c r="CW840" s="65"/>
      <c r="CX840" s="65"/>
      <c r="CY840" s="65"/>
      <c r="CZ840" s="65"/>
      <c r="DA840" s="65"/>
      <c r="DB840" s="65"/>
      <c r="DC840" s="65"/>
      <c r="DD840" s="65"/>
      <c r="DE840" s="65"/>
      <c r="DF840" s="65"/>
      <c r="DG840" s="65"/>
      <c r="DH840" s="65"/>
      <c r="DI840" s="65"/>
      <c r="DJ840" s="65"/>
      <c r="DK840" s="65"/>
      <c r="DL840" s="65"/>
      <c r="DM840" s="65"/>
      <c r="DN840" s="65"/>
      <c r="DO840" s="65"/>
      <c r="DP840" s="65"/>
      <c r="DQ840" s="65"/>
      <c r="DR840" s="65"/>
      <c r="DS840" s="65"/>
      <c r="DT840" s="65"/>
      <c r="DU840" s="65"/>
      <c r="DV840" s="65"/>
      <c r="DW840" s="65"/>
      <c r="DX840" s="65"/>
      <c r="DY840" s="65"/>
      <c r="DZ840" s="65"/>
      <c r="EA840" s="65"/>
      <c r="EB840" s="65"/>
      <c r="EC840" s="65"/>
      <c r="ED840" s="65"/>
      <c r="EE840" s="65"/>
      <c r="EF840" s="65"/>
      <c r="EG840" s="65"/>
      <c r="EH840" s="65"/>
      <c r="EI840" s="65"/>
      <c r="EJ840" s="65"/>
      <c r="EK840" s="65"/>
      <c r="EL840" s="65"/>
      <c r="EM840" s="65"/>
      <c r="EN840" s="65"/>
      <c r="EO840" s="65"/>
      <c r="EP840" s="65"/>
      <c r="EQ840" s="65"/>
      <c r="ER840" s="65"/>
      <c r="ES840" s="65"/>
      <c r="ET840" s="65"/>
      <c r="EU840" s="65"/>
      <c r="EV840" s="65"/>
      <c r="EW840" s="65"/>
      <c r="EX840" s="65"/>
      <c r="EY840" s="65"/>
      <c r="EZ840" s="65"/>
      <c r="FA840" s="65"/>
      <c r="FB840" s="65"/>
      <c r="FC840" s="65"/>
      <c r="FD840" s="65"/>
      <c r="FE840" s="65"/>
      <c r="FF840" s="65"/>
      <c r="FG840" s="65"/>
      <c r="FH840" s="65"/>
      <c r="FI840" s="65"/>
      <c r="FJ840" s="65"/>
      <c r="FK840" s="65"/>
      <c r="FL840" s="65"/>
      <c r="FM840" s="65"/>
      <c r="FN840" s="65"/>
      <c r="FO840" s="65"/>
      <c r="FP840" s="65"/>
      <c r="FQ840" s="65"/>
      <c r="FR840" s="65"/>
      <c r="FS840" s="65"/>
    </row>
    <row r="841">
      <c r="A841" t="s">
        <v>167</v>
      </c>
      <c r="B841" t="s">
        <v>127</v>
      </c>
      <c r="C841" t="s">
        <v>103</v>
      </c>
      <c r="D841" t="s">
        <v>99</v>
      </c>
      <c r="E841"/>
      <c r="F841" t="str">
        <f>$A841&amp;IF($C841&lt;&gt;"","|"&amp;$C841,"")&amp;IF($D841&lt;&gt;"","|"&amp;$D841,"")&amp;IF($E841&lt;&gt;"","|"&amp;$E841,"")</f>
      </c>
      <c r="G841" s="65" t="n">
        <v>2</v>
      </c>
      <c r="H841" s="65" t="str">
        <f>SUM($CJ841,$CW841)</f>
      </c>
      <c r="I841" s="62"/>
      <c r="J841" s="62"/>
      <c r="K841" s="62"/>
      <c r="L841" s="62"/>
      <c r="M841" s="62"/>
      <c r="N841" s="62"/>
      <c r="O841" s="62" t="n">
        <v>0.542372881355932</v>
      </c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 t="n">
        <v>0.322033898305085</v>
      </c>
      <c r="AD841" s="62"/>
      <c r="AE841" s="62"/>
      <c r="AF841" s="62"/>
      <c r="AG841" s="62"/>
      <c r="AH841" s="62"/>
      <c r="AI841" s="62"/>
      <c r="AJ841" s="62" t="n">
        <v>0.677966101694915</v>
      </c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5" t="str">
        <f>ROUND(SUM($CP841,$CV841),0)</f>
      </c>
      <c r="CG841" s="65" t="str">
        <f>ROUND(MAX($CP841,$CV841),0)</f>
      </c>
      <c r="CH841" t="s">
        <v>56</v>
      </c>
      <c r="CI841" s="62"/>
      <c r="CJ841" s="65" t="str">
        <f>IF(SUM($CF841)=0,"",IF(SUM($CF841)=SUM($CG841),SUM($CF841),IF(UPPER($CH841)="MAX",$CG841,IF(UPPER($CH841)="CUSTOM",MIN(MAX(ROUND($CF841+$G841*($CI841),0),$CG841),$CF841),$CF841))))</f>
      </c>
      <c r="CK841" s="65" t="str">
        <f>ROUND(SUMIFS($CW841:$FS841,$CW$14:$FS$14,"*DSD*"),0)</f>
      </c>
      <c r="CL841" s="65" t="str">
        <f>MIN_DSD</f>
      </c>
      <c r="CM841" s="65" t="str">
        <f>COUNTIFS($CW$14:$FS$14,"*DSD*",$CW841:$FS841,"&gt;0")</f>
      </c>
      <c r="CN841" t="s">
        <v>56</v>
      </c>
      <c r="CO841" s="62" t="n">
        <v>-0.542372881355932</v>
      </c>
      <c r="CP841" s="65" t="str">
        <f>IF(SUM($CK841)=0,"",IF(OR(SUM($CK841)=SUM($CL841),AND(SUM($CK841)=ROUND(SUM($G841)*(1-SUM($I841)),0),SUM($CQ841)=0)),SUM($CK841),IF(UPPER($CN841)="MAX",$CL841,IF(UPPER($CN841)="CUSTOM",MIN(MAX(ROUND($CK841+$G841*($CO841),0),$CL841),$CK841),$CK841))))</f>
      </c>
      <c r="CQ841" s="65" t="str">
        <f>ROUND(SUMIFS($CW841:$FS841,$CW$14:$FS$14,"*TA*"),0)</f>
      </c>
      <c r="CR841" s="65" t="str">
        <f>MIN_TA</f>
      </c>
      <c r="CS841" s="65" t="str">
        <f>COUNTIFS($CW$14:$FS$14,"*TA*",$CW841:$FS841,"&gt;0")</f>
      </c>
      <c r="CT841"/>
      <c r="CU841" s="62"/>
      <c r="CV841" s="65" t="str">
        <f>IF(SUM($CQ841)=0,"",IF(OR(SUM($CQ841)=SUM($CR841),AND(SUM($CQ841)=ROUND(SUM($G841)*(1-SUM($I841)),0),SUM($CK841)=0)),SUM($CQ841),IF(UPPER($CT841)="MAX",$CR841,IF(UPPER($CT841)="CUSTOM",MIN(MAX(ROUND($CQ841+$G841*($CU841),0),$CR841),$CQ841),$CQ841))))</f>
      </c>
      <c r="CW841" s="65"/>
      <c r="CX841" s="65"/>
      <c r="CY841" s="65"/>
      <c r="CZ841" s="65"/>
      <c r="DA841" s="65"/>
      <c r="DB841" s="65"/>
      <c r="DC841" s="65"/>
      <c r="DD841" s="65"/>
      <c r="DE841" s="65"/>
      <c r="DF841" s="65"/>
      <c r="DG841" s="65"/>
      <c r="DH841" s="65"/>
      <c r="DI841" s="65"/>
      <c r="DJ841" s="65"/>
      <c r="DK841" s="65"/>
      <c r="DL841" s="65"/>
      <c r="DM841" s="65"/>
      <c r="DN841" s="65"/>
      <c r="DO841" s="65"/>
      <c r="DP841" s="65"/>
      <c r="DQ841" s="65"/>
      <c r="DR841" s="65"/>
      <c r="DS841" s="65"/>
      <c r="DT841" s="65"/>
      <c r="DU841" s="65"/>
      <c r="DV841" s="65"/>
      <c r="DW841" s="65"/>
      <c r="DX841" s="65"/>
      <c r="DY841" s="65"/>
      <c r="DZ841" s="65"/>
      <c r="EA841" s="65"/>
      <c r="EB841" s="65"/>
      <c r="EC841" s="65"/>
      <c r="ED841" s="65"/>
      <c r="EE841" s="65"/>
      <c r="EF841" s="65"/>
      <c r="EG841" s="65"/>
      <c r="EH841" s="65"/>
      <c r="EI841" s="65"/>
      <c r="EJ841" s="65"/>
      <c r="EK841" s="65"/>
      <c r="EL841" s="65"/>
      <c r="EM841" s="65"/>
      <c r="EN841" s="65"/>
      <c r="EO841" s="65"/>
      <c r="EP841" s="65"/>
      <c r="EQ841" s="65"/>
      <c r="ER841" s="65"/>
      <c r="ES841" s="65"/>
      <c r="ET841" s="65"/>
      <c r="EU841" s="65"/>
      <c r="EV841" s="65"/>
      <c r="EW841" s="65"/>
      <c r="EX841" s="65"/>
      <c r="EY841" s="65"/>
      <c r="EZ841" s="65"/>
      <c r="FA841" s="65"/>
      <c r="FB841" s="65"/>
      <c r="FC841" s="65"/>
      <c r="FD841" s="65"/>
      <c r="FE841" s="65"/>
      <c r="FF841" s="65"/>
      <c r="FG841" s="65"/>
      <c r="FH841" s="65"/>
      <c r="FI841" s="65"/>
      <c r="FJ841" s="65"/>
      <c r="FK841" s="65"/>
      <c r="FL841" s="65"/>
      <c r="FM841" s="65"/>
      <c r="FN841" s="65"/>
      <c r="FO841" s="65"/>
      <c r="FP841" s="65"/>
      <c r="FQ841" s="65"/>
      <c r="FR841" s="65"/>
      <c r="FS841" s="65"/>
    </row>
    <row r="842">
      <c r="A842" t="s">
        <v>167</v>
      </c>
      <c r="B842" t="s">
        <v>127</v>
      </c>
      <c r="C842" t="s">
        <v>103</v>
      </c>
      <c r="D842" t="s">
        <v>100</v>
      </c>
      <c r="E842"/>
      <c r="F842" t="str">
        <f>$A842&amp;IF($C842&lt;&gt;"","|"&amp;$C842,"")&amp;IF($D842&lt;&gt;"","|"&amp;$D842,"")&amp;IF($E842&lt;&gt;"","|"&amp;$E842,"")</f>
      </c>
      <c r="G842" s="65" t="n">
        <v>3</v>
      </c>
      <c r="H842" s="65" t="str">
        <f>SUM($CJ842,$CW842)</f>
      </c>
      <c r="I842" s="62"/>
      <c r="J842" s="62"/>
      <c r="K842" s="62"/>
      <c r="L842" s="62"/>
      <c r="M842" s="62"/>
      <c r="N842" s="62"/>
      <c r="O842" s="62" t="n">
        <v>0.53448275862069</v>
      </c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 t="n">
        <v>0.327586206896552</v>
      </c>
      <c r="AD842" s="62"/>
      <c r="AE842" s="62"/>
      <c r="AF842" s="62"/>
      <c r="AG842" s="62"/>
      <c r="AH842" s="62"/>
      <c r="AI842" s="62"/>
      <c r="AJ842" s="62" t="n">
        <v>0.672413793103448</v>
      </c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5" t="str">
        <f>ROUND(SUM($CP842,$CV842),0)</f>
      </c>
      <c r="CG842" s="65" t="str">
        <f>ROUND(MAX($CP842,$CV842),0)</f>
      </c>
      <c r="CH842" t="s">
        <v>56</v>
      </c>
      <c r="CI842" s="62"/>
      <c r="CJ842" s="65" t="str">
        <f>IF(SUM($CF842)=0,"",IF(SUM($CF842)=SUM($CG842),SUM($CF842),IF(UPPER($CH842)="MAX",$CG842,IF(UPPER($CH842)="CUSTOM",MIN(MAX(ROUND($CF842+$G842*($CI842),0),$CG842),$CF842),$CF842))))</f>
      </c>
      <c r="CK842" s="65" t="str">
        <f>ROUND(SUMIFS($CW842:$FS842,$CW$14:$FS$14,"*DSD*"),0)</f>
      </c>
      <c r="CL842" s="65" t="str">
        <f>MIN_DSD</f>
      </c>
      <c r="CM842" s="65" t="str">
        <f>COUNTIFS($CW$14:$FS$14,"*DSD*",$CW842:$FS842,"&gt;0")</f>
      </c>
      <c r="CN842" t="s">
        <v>55</v>
      </c>
      <c r="CO842" s="62" t="n">
        <v>-0.53448275862069</v>
      </c>
      <c r="CP842" s="65" t="str">
        <f>IF(SUM($CK842)=0,"",IF(OR(SUM($CK842)=SUM($CL842),AND(SUM($CK842)=ROUND(SUM($G842)*(1-SUM($I842)),0),SUM($CQ842)=0)),SUM($CK842),IF(UPPER($CN842)="MAX",$CL842,IF(UPPER($CN842)="CUSTOM",MIN(MAX(ROUND($CK842+$G842*($CO842),0),$CL842),$CK842),$CK842))))</f>
      </c>
      <c r="CQ842" s="65" t="str">
        <f>ROUND(SUMIFS($CW842:$FS842,$CW$14:$FS$14,"*TA*"),0)</f>
      </c>
      <c r="CR842" s="65" t="str">
        <f>MIN_TA</f>
      </c>
      <c r="CS842" s="65" t="str">
        <f>COUNTIFS($CW$14:$FS$14,"*TA*",$CW842:$FS842,"&gt;0")</f>
      </c>
      <c r="CT842"/>
      <c r="CU842" s="62"/>
      <c r="CV842" s="65" t="str">
        <f>IF(SUM($CQ842)=0,"",IF(OR(SUM($CQ842)=SUM($CR842),AND(SUM($CQ842)=ROUND(SUM($G842)*(1-SUM($I842)),0),SUM($CK842)=0)),SUM($CQ842),IF(UPPER($CT842)="MAX",$CR842,IF(UPPER($CT842)="CUSTOM",MIN(MAX(ROUND($CQ842+$G842*($CU842),0),$CR842),$CQ842),$CQ842))))</f>
      </c>
      <c r="CW842" s="65"/>
      <c r="CX842" s="65"/>
      <c r="CY842" s="65"/>
      <c r="CZ842" s="65"/>
      <c r="DA842" s="65"/>
      <c r="DB842" s="65"/>
      <c r="DC842" s="65"/>
      <c r="DD842" s="65"/>
      <c r="DE842" s="65"/>
      <c r="DF842" s="65"/>
      <c r="DG842" s="65"/>
      <c r="DH842" s="65"/>
      <c r="DI842" s="65"/>
      <c r="DJ842" s="65"/>
      <c r="DK842" s="65"/>
      <c r="DL842" s="65"/>
      <c r="DM842" s="65"/>
      <c r="DN842" s="65"/>
      <c r="DO842" s="65"/>
      <c r="DP842" s="65"/>
      <c r="DQ842" s="65"/>
      <c r="DR842" s="65"/>
      <c r="DS842" s="65"/>
      <c r="DT842" s="65"/>
      <c r="DU842" s="65"/>
      <c r="DV842" s="65"/>
      <c r="DW842" s="65"/>
      <c r="DX842" s="65"/>
      <c r="DY842" s="65"/>
      <c r="DZ842" s="65"/>
      <c r="EA842" s="65"/>
      <c r="EB842" s="65"/>
      <c r="EC842" s="65"/>
      <c r="ED842" s="65"/>
      <c r="EE842" s="65"/>
      <c r="EF842" s="65"/>
      <c r="EG842" s="65"/>
      <c r="EH842" s="65"/>
      <c r="EI842" s="65"/>
      <c r="EJ842" s="65"/>
      <c r="EK842" s="65"/>
      <c r="EL842" s="65"/>
      <c r="EM842" s="65"/>
      <c r="EN842" s="65"/>
      <c r="EO842" s="65"/>
      <c r="EP842" s="65"/>
      <c r="EQ842" s="65"/>
      <c r="ER842" s="65"/>
      <c r="ES842" s="65"/>
      <c r="ET842" s="65"/>
      <c r="EU842" s="65"/>
      <c r="EV842" s="65"/>
      <c r="EW842" s="65"/>
      <c r="EX842" s="65"/>
      <c r="EY842" s="65"/>
      <c r="EZ842" s="65"/>
      <c r="FA842" s="65"/>
      <c r="FB842" s="65"/>
      <c r="FC842" s="65"/>
      <c r="FD842" s="65"/>
      <c r="FE842" s="65"/>
      <c r="FF842" s="65"/>
      <c r="FG842" s="65"/>
      <c r="FH842" s="65"/>
      <c r="FI842" s="65"/>
      <c r="FJ842" s="65"/>
      <c r="FK842" s="65"/>
      <c r="FL842" s="65"/>
      <c r="FM842" s="65"/>
      <c r="FN842" s="65"/>
      <c r="FO842" s="65"/>
      <c r="FP842" s="65"/>
      <c r="FQ842" s="65"/>
      <c r="FR842" s="65"/>
      <c r="FS842" s="65"/>
    </row>
    <row r="843">
      <c r="A843" t="s">
        <v>167</v>
      </c>
      <c r="B843" t="s">
        <v>128</v>
      </c>
      <c r="C843"/>
      <c r="D843"/>
      <c r="E843" t="s">
        <v>135</v>
      </c>
      <c r="F843" t="str">
        <f>$A843&amp;IF($C843&lt;&gt;"","|"&amp;$C843,"")&amp;IF($D843&lt;&gt;"","|"&amp;$D843,"")&amp;IF($E843&lt;&gt;"","|"&amp;$E843,"")</f>
      </c>
      <c r="G843" s="65" t="n">
        <v>8</v>
      </c>
      <c r="H843" s="65" t="str">
        <f>SUM($CJ843,$CW843)</f>
      </c>
      <c r="I843" s="62"/>
      <c r="J843" s="62"/>
      <c r="K843" s="62"/>
      <c r="L843" s="62"/>
      <c r="M843" s="62"/>
      <c r="N843" s="62"/>
      <c r="O843" s="62" t="n">
        <v>0.473684210526316</v>
      </c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 t="n">
        <v>0.526315789473684</v>
      </c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5" t="str">
        <f>ROUND(SUM($CP843,$CV843),0)</f>
      </c>
      <c r="CG843" s="65" t="str">
        <f>ROUND(MAX($CP843,$CV843),0)</f>
      </c>
      <c r="CH843"/>
      <c r="CI843" s="62"/>
      <c r="CJ843" s="65" t="str">
        <f>IF(SUM($CF843)=0,"",IF(SUM($CF843)=SUM($CG843),SUM($CF843),IF(UPPER($CH843)="MAX",$CG843,IF(UPPER($CH843)="CUSTOM",MIN(MAX(ROUND($CF843+$G843*($CI843),0),$CG843),$CF843),$CF843))))</f>
      </c>
      <c r="CK843" s="65" t="str">
        <f>ROUND(SUMIFS($CW843:$FS843,$CW$14:$FS$14,"*DSD*"),0)</f>
      </c>
      <c r="CL843" s="65" t="str">
        <f>MIN_DSD</f>
      </c>
      <c r="CM843" s="65" t="str">
        <f>COUNTIFS($CW$14:$FS$14,"*DSD*",$CW843:$FS843,"&gt;0")</f>
      </c>
      <c r="CN843" t="s">
        <v>54</v>
      </c>
      <c r="CO843" s="62"/>
      <c r="CP843" s="65" t="str">
        <f>IF(SUM($CK843)=0,"",IF(OR(SUM($CK843)=SUM($CL843),AND(SUM($CK843)=ROUND(SUM($G843)*(1-SUM($I843)),0),SUM($CQ843)=0)),SUM($CK843),IF(UPPER($CN843)="MAX",$CL843,IF(UPPER($CN843)="CUSTOM",MIN(MAX(ROUND($CK843+$G843*($CO843),0),$CL843),$CK843),$CK843))))</f>
      </c>
      <c r="CQ843" s="65" t="str">
        <f>ROUND(SUMIFS($CW843:$FS843,$CW$14:$FS$14,"*TA*"),0)</f>
      </c>
      <c r="CR843" s="65" t="str">
        <f>MIN_TA</f>
      </c>
      <c r="CS843" s="65" t="str">
        <f>COUNTIFS($CW$14:$FS$14,"*TA*",$CW843:$FS843,"&gt;0")</f>
      </c>
      <c r="CT843"/>
      <c r="CU843" s="62"/>
      <c r="CV843" s="65" t="str">
        <f>IF(SUM($CQ843)=0,"",IF(OR(SUM($CQ843)=SUM($CR843),AND(SUM($CQ843)=ROUND(SUM($G843)*(1-SUM($I843)),0),SUM($CK843)=0)),SUM($CQ843),IF(UPPER($CT843)="MAX",$CR843,IF(UPPER($CT843)="CUSTOM",MIN(MAX(ROUND($CQ843+$G843*($CU843),0),$CR843),$CQ843),$CQ843))))</f>
      </c>
      <c r="CW843" s="65"/>
      <c r="CX843" s="65"/>
      <c r="CY843" s="65"/>
      <c r="CZ843" s="65"/>
      <c r="DA843" s="65"/>
      <c r="DB843" s="65"/>
      <c r="DC843" s="65"/>
      <c r="DD843" s="65"/>
      <c r="DE843" s="65"/>
      <c r="DF843" s="65"/>
      <c r="DG843" s="65"/>
      <c r="DH843" s="65"/>
      <c r="DI843" s="65"/>
      <c r="DJ843" s="65"/>
      <c r="DK843" s="65"/>
      <c r="DL843" s="65"/>
      <c r="DM843" s="65"/>
      <c r="DN843" s="65"/>
      <c r="DO843" s="65"/>
      <c r="DP843" s="65"/>
      <c r="DQ843" s="65"/>
      <c r="DR843" s="65"/>
      <c r="DS843" s="65"/>
      <c r="DT843" s="65"/>
      <c r="DU843" s="65"/>
      <c r="DV843" s="65"/>
      <c r="DW843" s="65"/>
      <c r="DX843" s="65"/>
      <c r="DY843" s="65"/>
      <c r="DZ843" s="65"/>
      <c r="EA843" s="65"/>
      <c r="EB843" s="65"/>
      <c r="EC843" s="65"/>
      <c r="ED843" s="65"/>
      <c r="EE843" s="65"/>
      <c r="EF843" s="65"/>
      <c r="EG843" s="65"/>
      <c r="EH843" s="65"/>
      <c r="EI843" s="65"/>
      <c r="EJ843" s="65"/>
      <c r="EK843" s="65"/>
      <c r="EL843" s="65"/>
      <c r="EM843" s="65"/>
      <c r="EN843" s="65"/>
      <c r="EO843" s="65"/>
      <c r="EP843" s="65"/>
      <c r="EQ843" s="65"/>
      <c r="ER843" s="65"/>
      <c r="ES843" s="65"/>
      <c r="ET843" s="65"/>
      <c r="EU843" s="65"/>
      <c r="EV843" s="65"/>
      <c r="EW843" s="65"/>
      <c r="EX843" s="65"/>
      <c r="EY843" s="65"/>
      <c r="EZ843" s="65"/>
      <c r="FA843" s="65"/>
      <c r="FB843" s="65"/>
      <c r="FC843" s="65"/>
      <c r="FD843" s="65"/>
      <c r="FE843" s="65"/>
      <c r="FF843" s="65"/>
      <c r="FG843" s="65"/>
      <c r="FH843" s="65"/>
      <c r="FI843" s="65"/>
      <c r="FJ843" s="65"/>
      <c r="FK843" s="65"/>
      <c r="FL843" s="65"/>
      <c r="FM843" s="65"/>
      <c r="FN843" s="65"/>
      <c r="FO843" s="65"/>
      <c r="FP843" s="65"/>
      <c r="FQ843" s="65"/>
      <c r="FR843" s="65"/>
      <c r="FS843" s="65"/>
    </row>
    <row r="844">
      <c r="A844" t="s">
        <v>167</v>
      </c>
      <c r="B844" t="s">
        <v>129</v>
      </c>
      <c r="C844" t="s">
        <v>103</v>
      </c>
      <c r="D844" t="s">
        <v>99</v>
      </c>
      <c r="E844"/>
      <c r="F844" t="str">
        <f>$A844&amp;IF($C844&lt;&gt;"","|"&amp;$C844,"")&amp;IF($D844&lt;&gt;"","|"&amp;$D844,"")&amp;IF($E844&lt;&gt;"","|"&amp;$E844,"")</f>
      </c>
      <c r="G844" s="65" t="n">
        <v>2</v>
      </c>
      <c r="H844" s="65" t="str">
        <f>SUM($CJ844,$CW844)</f>
      </c>
      <c r="I844" s="62"/>
      <c r="J844" s="62"/>
      <c r="K844" s="62"/>
      <c r="L844" s="62"/>
      <c r="M844" s="62"/>
      <c r="N844" s="62"/>
      <c r="O844" s="62" t="n">
        <v>0.535714285714286</v>
      </c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 t="n">
        <v>0.321428571428571</v>
      </c>
      <c r="AD844" s="62"/>
      <c r="AE844" s="62"/>
      <c r="AF844" s="62"/>
      <c r="AG844" s="62"/>
      <c r="AH844" s="62"/>
      <c r="AI844" s="62"/>
      <c r="AJ844" s="62" t="n">
        <v>0.678571428571429</v>
      </c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5" t="str">
        <f>ROUND(SUM($CP844,$CV844),0)</f>
      </c>
      <c r="CG844" s="65" t="str">
        <f>ROUND(MAX($CP844,$CV844),0)</f>
      </c>
      <c r="CH844" t="s">
        <v>56</v>
      </c>
      <c r="CI844" s="62"/>
      <c r="CJ844" s="65" t="str">
        <f>IF(SUM($CF844)=0,"",IF(SUM($CF844)=SUM($CG844),SUM($CF844),IF(UPPER($CH844)="MAX",$CG844,IF(UPPER($CH844)="CUSTOM",MIN(MAX(ROUND($CF844+$G844*($CI844),0),$CG844),$CF844),$CF844))))</f>
      </c>
      <c r="CK844" s="65" t="str">
        <f>ROUND(SUMIFS($CW844:$FS844,$CW$14:$FS$14,"*DSD*"),0)</f>
      </c>
      <c r="CL844" s="65" t="str">
        <f>MIN_DSD</f>
      </c>
      <c r="CM844" s="65" t="str">
        <f>COUNTIFS($CW$14:$FS$14,"*DSD*",$CW844:$FS844,"&gt;0")</f>
      </c>
      <c r="CN844" t="s">
        <v>56</v>
      </c>
      <c r="CO844" s="62" t="n">
        <v>-0.535714285714286</v>
      </c>
      <c r="CP844" s="65" t="str">
        <f>IF(SUM($CK844)=0,"",IF(OR(SUM($CK844)=SUM($CL844),AND(SUM($CK844)=ROUND(SUM($G844)*(1-SUM($I844)),0),SUM($CQ844)=0)),SUM($CK844),IF(UPPER($CN844)="MAX",$CL844,IF(UPPER($CN844)="CUSTOM",MIN(MAX(ROUND($CK844+$G844*($CO844),0),$CL844),$CK844),$CK844))))</f>
      </c>
      <c r="CQ844" s="65" t="str">
        <f>ROUND(SUMIFS($CW844:$FS844,$CW$14:$FS$14,"*TA*"),0)</f>
      </c>
      <c r="CR844" s="65" t="str">
        <f>MIN_TA</f>
      </c>
      <c r="CS844" s="65" t="str">
        <f>COUNTIFS($CW$14:$FS$14,"*TA*",$CW844:$FS844,"&gt;0")</f>
      </c>
      <c r="CT844"/>
      <c r="CU844" s="62"/>
      <c r="CV844" s="65" t="str">
        <f>IF(SUM($CQ844)=0,"",IF(OR(SUM($CQ844)=SUM($CR844),AND(SUM($CQ844)=ROUND(SUM($G844)*(1-SUM($I844)),0),SUM($CK844)=0)),SUM($CQ844),IF(UPPER($CT844)="MAX",$CR844,IF(UPPER($CT844)="CUSTOM",MIN(MAX(ROUND($CQ844+$G844*($CU844),0),$CR844),$CQ844),$CQ844))))</f>
      </c>
      <c r="CW844" s="65"/>
      <c r="CX844" s="65"/>
      <c r="CY844" s="65"/>
      <c r="CZ844" s="65"/>
      <c r="DA844" s="65"/>
      <c r="DB844" s="65"/>
      <c r="DC844" s="65"/>
      <c r="DD844" s="65"/>
      <c r="DE844" s="65"/>
      <c r="DF844" s="65"/>
      <c r="DG844" s="65"/>
      <c r="DH844" s="65"/>
      <c r="DI844" s="65"/>
      <c r="DJ844" s="65"/>
      <c r="DK844" s="65"/>
      <c r="DL844" s="65"/>
      <c r="DM844" s="65"/>
      <c r="DN844" s="65"/>
      <c r="DO844" s="65"/>
      <c r="DP844" s="65"/>
      <c r="DQ844" s="65"/>
      <c r="DR844" s="65"/>
      <c r="DS844" s="65"/>
      <c r="DT844" s="65"/>
      <c r="DU844" s="65"/>
      <c r="DV844" s="65"/>
      <c r="DW844" s="65"/>
      <c r="DX844" s="65"/>
      <c r="DY844" s="65"/>
      <c r="DZ844" s="65"/>
      <c r="EA844" s="65"/>
      <c r="EB844" s="65"/>
      <c r="EC844" s="65"/>
      <c r="ED844" s="65"/>
      <c r="EE844" s="65"/>
      <c r="EF844" s="65"/>
      <c r="EG844" s="65"/>
      <c r="EH844" s="65"/>
      <c r="EI844" s="65"/>
      <c r="EJ844" s="65"/>
      <c r="EK844" s="65"/>
      <c r="EL844" s="65"/>
      <c r="EM844" s="65"/>
      <c r="EN844" s="65"/>
      <c r="EO844" s="65"/>
      <c r="EP844" s="65"/>
      <c r="EQ844" s="65"/>
      <c r="ER844" s="65"/>
      <c r="ES844" s="65"/>
      <c r="ET844" s="65"/>
      <c r="EU844" s="65"/>
      <c r="EV844" s="65"/>
      <c r="EW844" s="65"/>
      <c r="EX844" s="65"/>
      <c r="EY844" s="65"/>
      <c r="EZ844" s="65"/>
      <c r="FA844" s="65"/>
      <c r="FB844" s="65"/>
      <c r="FC844" s="65"/>
      <c r="FD844" s="65"/>
      <c r="FE844" s="65"/>
      <c r="FF844" s="65"/>
      <c r="FG844" s="65"/>
      <c r="FH844" s="65"/>
      <c r="FI844" s="65"/>
      <c r="FJ844" s="65"/>
      <c r="FK844" s="65"/>
      <c r="FL844" s="65"/>
      <c r="FM844" s="65"/>
      <c r="FN844" s="65"/>
      <c r="FO844" s="65"/>
      <c r="FP844" s="65"/>
      <c r="FQ844" s="65"/>
      <c r="FR844" s="65"/>
      <c r="FS844" s="65"/>
    </row>
    <row r="845">
      <c r="A845" t="s">
        <v>167</v>
      </c>
      <c r="B845" t="s">
        <v>129</v>
      </c>
      <c r="C845" t="s">
        <v>103</v>
      </c>
      <c r="D845" t="s">
        <v>100</v>
      </c>
      <c r="E845"/>
      <c r="F845" t="str">
        <f>$A845&amp;IF($C845&lt;&gt;"","|"&amp;$C845,"")&amp;IF($D845&lt;&gt;"","|"&amp;$D845,"")&amp;IF($E845&lt;&gt;"","|"&amp;$E845,"")</f>
      </c>
      <c r="G845" s="65" t="n">
        <v>3</v>
      </c>
      <c r="H845" s="65" t="str">
        <f>SUM($CJ845,$CW845)</f>
      </c>
      <c r="I845" s="62"/>
      <c r="J845" s="62"/>
      <c r="K845" s="62"/>
      <c r="L845" s="62"/>
      <c r="M845" s="62"/>
      <c r="N845" s="62"/>
      <c r="O845" s="62" t="n">
        <v>0.535714285714286</v>
      </c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 t="n">
        <v>0.321428571428571</v>
      </c>
      <c r="AD845" s="62"/>
      <c r="AE845" s="62"/>
      <c r="AF845" s="62"/>
      <c r="AG845" s="62"/>
      <c r="AH845" s="62"/>
      <c r="AI845" s="62"/>
      <c r="AJ845" s="62" t="n">
        <v>0.678571428571429</v>
      </c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5" t="str">
        <f>ROUND(SUM($CP845,$CV845),0)</f>
      </c>
      <c r="CG845" s="65" t="str">
        <f>ROUND(MAX($CP845,$CV845),0)</f>
      </c>
      <c r="CH845" t="s">
        <v>56</v>
      </c>
      <c r="CI845" s="62"/>
      <c r="CJ845" s="65" t="str">
        <f>IF(SUM($CF845)=0,"",IF(SUM($CF845)=SUM($CG845),SUM($CF845),IF(UPPER($CH845)="MAX",$CG845,IF(UPPER($CH845)="CUSTOM",MIN(MAX(ROUND($CF845+$G845*($CI845),0),$CG845),$CF845),$CF845))))</f>
      </c>
      <c r="CK845" s="65" t="str">
        <f>ROUND(SUMIFS($CW845:$FS845,$CW$14:$FS$14,"*DSD*"),0)</f>
      </c>
      <c r="CL845" s="65" t="str">
        <f>MIN_DSD</f>
      </c>
      <c r="CM845" s="65" t="str">
        <f>COUNTIFS($CW$14:$FS$14,"*DSD*",$CW845:$FS845,"&gt;0")</f>
      </c>
      <c r="CN845" t="s">
        <v>56</v>
      </c>
      <c r="CO845" s="62" t="n">
        <v>-0.535714285714286</v>
      </c>
      <c r="CP845" s="65" t="str">
        <f>IF(SUM($CK845)=0,"",IF(OR(SUM($CK845)=SUM($CL845),AND(SUM($CK845)=ROUND(SUM($G845)*(1-SUM($I845)),0),SUM($CQ845)=0)),SUM($CK845),IF(UPPER($CN845)="MAX",$CL845,IF(UPPER($CN845)="CUSTOM",MIN(MAX(ROUND($CK845+$G845*($CO845),0),$CL845),$CK845),$CK845))))</f>
      </c>
      <c r="CQ845" s="65" t="str">
        <f>ROUND(SUMIFS($CW845:$FS845,$CW$14:$FS$14,"*TA*"),0)</f>
      </c>
      <c r="CR845" s="65" t="str">
        <f>MIN_TA</f>
      </c>
      <c r="CS845" s="65" t="str">
        <f>COUNTIFS($CW$14:$FS$14,"*TA*",$CW845:$FS845,"&gt;0")</f>
      </c>
      <c r="CT845"/>
      <c r="CU845" s="62"/>
      <c r="CV845" s="65" t="str">
        <f>IF(SUM($CQ845)=0,"",IF(OR(SUM($CQ845)=SUM($CR845),AND(SUM($CQ845)=ROUND(SUM($G845)*(1-SUM($I845)),0),SUM($CK845)=0)),SUM($CQ845),IF(UPPER($CT845)="MAX",$CR845,IF(UPPER($CT845)="CUSTOM",MIN(MAX(ROUND($CQ845+$G845*($CU845),0),$CR845),$CQ845),$CQ845))))</f>
      </c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  <c r="DR845" s="65"/>
      <c r="DS845" s="65"/>
      <c r="DT845" s="65"/>
      <c r="DU845" s="65"/>
      <c r="DV845" s="65"/>
      <c r="DW845" s="65"/>
      <c r="DX845" s="65"/>
      <c r="DY845" s="65"/>
      <c r="DZ845" s="65"/>
      <c r="EA845" s="65"/>
      <c r="EB845" s="65"/>
      <c r="EC845" s="65"/>
      <c r="ED845" s="65"/>
      <c r="EE845" s="65"/>
      <c r="EF845" s="65"/>
      <c r="EG845" s="65"/>
      <c r="EH845" s="65"/>
      <c r="EI845" s="65"/>
      <c r="EJ845" s="65"/>
      <c r="EK845" s="65"/>
      <c r="EL845" s="65"/>
      <c r="EM845" s="65"/>
      <c r="EN845" s="65"/>
      <c r="EO845" s="65"/>
      <c r="EP845" s="65"/>
      <c r="EQ845" s="65"/>
      <c r="ER845" s="65"/>
      <c r="ES845" s="65"/>
      <c r="ET845" s="65"/>
      <c r="EU845" s="65"/>
      <c r="EV845" s="65"/>
      <c r="EW845" s="65"/>
      <c r="EX845" s="65"/>
      <c r="EY845" s="65"/>
      <c r="EZ845" s="65"/>
      <c r="FA845" s="65"/>
      <c r="FB845" s="65"/>
      <c r="FC845" s="65"/>
      <c r="FD845" s="65"/>
      <c r="FE845" s="65"/>
      <c r="FF845" s="65"/>
      <c r="FG845" s="65"/>
      <c r="FH845" s="65"/>
      <c r="FI845" s="65"/>
      <c r="FJ845" s="65"/>
      <c r="FK845" s="65"/>
      <c r="FL845" s="65"/>
      <c r="FM845" s="65"/>
      <c r="FN845" s="65"/>
      <c r="FO845" s="65"/>
      <c r="FP845" s="65"/>
      <c r="FQ845" s="65"/>
      <c r="FR845" s="65"/>
      <c r="FS845" s="65"/>
    </row>
    <row r="846">
      <c r="A846" t="s">
        <v>167</v>
      </c>
      <c r="B846" t="s">
        <v>130</v>
      </c>
      <c r="C846" t="s">
        <v>114</v>
      </c>
      <c r="D846" t="s">
        <v>99</v>
      </c>
      <c r="E846"/>
      <c r="F846" t="str">
        <f>$A846&amp;IF($C846&lt;&gt;"","|"&amp;$C846,"")&amp;IF($D846&lt;&gt;"","|"&amp;$D846,"")&amp;IF($E846&lt;&gt;"","|"&amp;$E846,"")</f>
      </c>
      <c r="G846" s="65" t="n">
        <v>1</v>
      </c>
      <c r="H846" s="65" t="str">
        <f>SUM($CJ846,$CW846)</f>
      </c>
      <c r="I846" s="62"/>
      <c r="J846" s="62"/>
      <c r="K846" s="62"/>
      <c r="L846" s="62"/>
      <c r="M846" s="62"/>
      <c r="N846" s="62"/>
      <c r="O846" s="62" t="n">
        <v>0.275862068965517</v>
      </c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 t="n">
        <v>0.318965517241379</v>
      </c>
      <c r="AD846" s="62"/>
      <c r="AE846" s="62"/>
      <c r="AF846" s="62"/>
      <c r="AG846" s="62"/>
      <c r="AH846" s="62"/>
      <c r="AI846" s="62"/>
      <c r="AJ846" s="62" t="n">
        <v>0.405172413793103</v>
      </c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5" t="str">
        <f>ROUND(SUM($CP846,$CV846),0)</f>
      </c>
      <c r="CG846" s="65" t="str">
        <f>ROUND(MAX($CP846,$CV846),0)</f>
      </c>
      <c r="CH846" t="s">
        <v>54</v>
      </c>
      <c r="CI846" s="62"/>
      <c r="CJ846" s="65" t="str">
        <f>IF(SUM($CF846)=0,"",IF(SUM($CF846)=SUM($CG846),SUM($CF846),IF(UPPER($CH846)="MAX",$CG846,IF(UPPER($CH846)="CUSTOM",MIN(MAX(ROUND($CF846+$G846*($CI846),0),$CG846),$CF846),$CF846))))</f>
      </c>
      <c r="CK846" s="65" t="str">
        <f>ROUND(SUMIFS($CW846:$FS846,$CW$14:$FS$14,"*DSD*"),0)</f>
      </c>
      <c r="CL846" s="65" t="str">
        <f>MIN_DSD</f>
      </c>
      <c r="CM846" s="65" t="str">
        <f>COUNTIFS($CW$14:$FS$14,"*DSD*",$CW846:$FS846,"&gt;0")</f>
      </c>
      <c r="CN846" t="s">
        <v>54</v>
      </c>
      <c r="CO846" s="62"/>
      <c r="CP846" s="65" t="str">
        <f>IF(SUM($CK846)=0,"",IF(OR(SUM($CK846)=SUM($CL846),AND(SUM($CK846)=ROUND(SUM($G846)*(1-SUM($I846)),0),SUM($CQ846)=0)),SUM($CK846),IF(UPPER($CN846)="MAX",$CL846,IF(UPPER($CN846)="CUSTOM",MIN(MAX(ROUND($CK846+$G846*($CO846),0),$CL846),$CK846),$CK846))))</f>
      </c>
      <c r="CQ846" s="65" t="str">
        <f>ROUND(SUMIFS($CW846:$FS846,$CW$14:$FS$14,"*TA*"),0)</f>
      </c>
      <c r="CR846" s="65" t="str">
        <f>MIN_TA</f>
      </c>
      <c r="CS846" s="65" t="str">
        <f>COUNTIFS($CW$14:$FS$14,"*TA*",$CW846:$FS846,"&gt;0")</f>
      </c>
      <c r="CT846"/>
      <c r="CU846" s="62"/>
      <c r="CV846" s="65" t="str">
        <f>IF(SUM($CQ846)=0,"",IF(OR(SUM($CQ846)=SUM($CR846),AND(SUM($CQ846)=ROUND(SUM($G846)*(1-SUM($I846)),0),SUM($CK846)=0)),SUM($CQ846),IF(UPPER($CT846)="MAX",$CR846,IF(UPPER($CT846)="CUSTOM",MIN(MAX(ROUND($CQ846+$G846*($CU846),0),$CR846),$CQ846),$CQ846))))</f>
      </c>
      <c r="CW846" s="65"/>
      <c r="CX846" s="65"/>
      <c r="CY846" s="65"/>
      <c r="CZ846" s="65"/>
      <c r="DA846" s="65"/>
      <c r="DB846" s="65"/>
      <c r="DC846" s="65"/>
      <c r="DD846" s="65"/>
      <c r="DE846" s="65"/>
      <c r="DF846" s="65"/>
      <c r="DG846" s="65"/>
      <c r="DH846" s="65"/>
      <c r="DI846" s="65"/>
      <c r="DJ846" s="65"/>
      <c r="DK846" s="65"/>
      <c r="DL846" s="65"/>
      <c r="DM846" s="65"/>
      <c r="DN846" s="65"/>
      <c r="DO846" s="65"/>
      <c r="DP846" s="65"/>
      <c r="DQ846" s="65"/>
      <c r="DR846" s="65"/>
      <c r="DS846" s="65"/>
      <c r="DT846" s="65"/>
      <c r="DU846" s="65"/>
      <c r="DV846" s="65"/>
      <c r="DW846" s="65"/>
      <c r="DX846" s="65"/>
      <c r="DY846" s="65"/>
      <c r="DZ846" s="65"/>
      <c r="EA846" s="65"/>
      <c r="EB846" s="65"/>
      <c r="EC846" s="65"/>
      <c r="ED846" s="65"/>
      <c r="EE846" s="65"/>
      <c r="EF846" s="65"/>
      <c r="EG846" s="65"/>
      <c r="EH846" s="65"/>
      <c r="EI846" s="65"/>
      <c r="EJ846" s="65"/>
      <c r="EK846" s="65"/>
      <c r="EL846" s="65"/>
      <c r="EM846" s="65"/>
      <c r="EN846" s="65"/>
      <c r="EO846" s="65"/>
      <c r="EP846" s="65"/>
      <c r="EQ846" s="65"/>
      <c r="ER846" s="65"/>
      <c r="ES846" s="65"/>
      <c r="ET846" s="65"/>
      <c r="EU846" s="65"/>
      <c r="EV846" s="65"/>
      <c r="EW846" s="65"/>
      <c r="EX846" s="65"/>
      <c r="EY846" s="65"/>
      <c r="EZ846" s="65"/>
      <c r="FA846" s="65"/>
      <c r="FB846" s="65"/>
      <c r="FC846" s="65"/>
      <c r="FD846" s="65"/>
      <c r="FE846" s="65"/>
      <c r="FF846" s="65"/>
      <c r="FG846" s="65"/>
      <c r="FH846" s="65"/>
      <c r="FI846" s="65"/>
      <c r="FJ846" s="65"/>
      <c r="FK846" s="65"/>
      <c r="FL846" s="65"/>
      <c r="FM846" s="65"/>
      <c r="FN846" s="65"/>
      <c r="FO846" s="65"/>
      <c r="FP846" s="65"/>
      <c r="FQ846" s="65"/>
      <c r="FR846" s="65"/>
      <c r="FS846" s="65"/>
    </row>
    <row r="847">
      <c r="A847" t="s">
        <v>167</v>
      </c>
      <c r="B847" t="s">
        <v>130</v>
      </c>
      <c r="C847" t="s">
        <v>114</v>
      </c>
      <c r="D847" t="s">
        <v>100</v>
      </c>
      <c r="E847"/>
      <c r="F847" t="str">
        <f>$A847&amp;IF($C847&lt;&gt;"","|"&amp;$C847,"")&amp;IF($D847&lt;&gt;"","|"&amp;$D847,"")&amp;IF($E847&lt;&gt;"","|"&amp;$E847,"")</f>
      </c>
      <c r="G847" s="65" t="n">
        <v>1</v>
      </c>
      <c r="H847" s="65" t="str">
        <f>SUM($CJ847,$CW847)</f>
      </c>
      <c r="I847" s="62"/>
      <c r="J847" s="62"/>
      <c r="K847" s="62"/>
      <c r="L847" s="62"/>
      <c r="M847" s="62"/>
      <c r="N847" s="62"/>
      <c r="O847" s="62" t="n">
        <v>0.270833333333333</v>
      </c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 t="n">
        <v>0.322916666666667</v>
      </c>
      <c r="AD847" s="62"/>
      <c r="AE847" s="62"/>
      <c r="AF847" s="62"/>
      <c r="AG847" s="62"/>
      <c r="AH847" s="62"/>
      <c r="AI847" s="62"/>
      <c r="AJ847" s="62" t="n">
        <v>0.40625</v>
      </c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5" t="str">
        <f>ROUND(SUM($CP847,$CV847),0)</f>
      </c>
      <c r="CG847" s="65" t="str">
        <f>ROUND(MAX($CP847,$CV847),0)</f>
      </c>
      <c r="CH847" t="s">
        <v>54</v>
      </c>
      <c r="CI847" s="62"/>
      <c r="CJ847" s="65" t="str">
        <f>IF(SUM($CF847)=0,"",IF(SUM($CF847)=SUM($CG847),SUM($CF847),IF(UPPER($CH847)="MAX",$CG847,IF(UPPER($CH847)="CUSTOM",MIN(MAX(ROUND($CF847+$G847*($CI847),0),$CG847),$CF847),$CF847))))</f>
      </c>
      <c r="CK847" s="65" t="str">
        <f>ROUND(SUMIFS($CW847:$FS847,$CW$14:$FS$14,"*DSD*"),0)</f>
      </c>
      <c r="CL847" s="65" t="str">
        <f>MIN_DSD</f>
      </c>
      <c r="CM847" s="65" t="str">
        <f>COUNTIFS($CW$14:$FS$14,"*DSD*",$CW847:$FS847,"&gt;0")</f>
      </c>
      <c r="CN847" t="s">
        <v>54</v>
      </c>
      <c r="CO847" s="62"/>
      <c r="CP847" s="65" t="str">
        <f>IF(SUM($CK847)=0,"",IF(OR(SUM($CK847)=SUM($CL847),AND(SUM($CK847)=ROUND(SUM($G847)*(1-SUM($I847)),0),SUM($CQ847)=0)),SUM($CK847),IF(UPPER($CN847)="MAX",$CL847,IF(UPPER($CN847)="CUSTOM",MIN(MAX(ROUND($CK847+$G847*($CO847),0),$CL847),$CK847),$CK847))))</f>
      </c>
      <c r="CQ847" s="65" t="str">
        <f>ROUND(SUMIFS($CW847:$FS847,$CW$14:$FS$14,"*TA*"),0)</f>
      </c>
      <c r="CR847" s="65" t="str">
        <f>MIN_TA</f>
      </c>
      <c r="CS847" s="65" t="str">
        <f>COUNTIFS($CW$14:$FS$14,"*TA*",$CW847:$FS847,"&gt;0")</f>
      </c>
      <c r="CT847"/>
      <c r="CU847" s="62"/>
      <c r="CV847" s="65" t="str">
        <f>IF(SUM($CQ847)=0,"",IF(OR(SUM($CQ847)=SUM($CR847),AND(SUM($CQ847)=ROUND(SUM($G847)*(1-SUM($I847)),0),SUM($CK847)=0)),SUM($CQ847),IF(UPPER($CT847)="MAX",$CR847,IF(UPPER($CT847)="CUSTOM",MIN(MAX(ROUND($CQ847+$G847*($CU847),0),$CR847),$CQ847),$CQ847))))</f>
      </c>
      <c r="CW847" s="65"/>
      <c r="CX847" s="65"/>
      <c r="CY847" s="65"/>
      <c r="CZ847" s="65"/>
      <c r="DA847" s="65"/>
      <c r="DB847" s="65"/>
      <c r="DC847" s="65"/>
      <c r="DD847" s="65"/>
      <c r="DE847" s="65"/>
      <c r="DF847" s="65"/>
      <c r="DG847" s="65"/>
      <c r="DH847" s="65"/>
      <c r="DI847" s="65"/>
      <c r="DJ847" s="65"/>
      <c r="DK847" s="65"/>
      <c r="DL847" s="65"/>
      <c r="DM847" s="65"/>
      <c r="DN847" s="65"/>
      <c r="DO847" s="65"/>
      <c r="DP847" s="65"/>
      <c r="DQ847" s="65"/>
      <c r="DR847" s="65"/>
      <c r="DS847" s="65"/>
      <c r="DT847" s="65"/>
      <c r="DU847" s="65"/>
      <c r="DV847" s="65"/>
      <c r="DW847" s="65"/>
      <c r="DX847" s="65"/>
      <c r="DY847" s="65"/>
      <c r="DZ847" s="65"/>
      <c r="EA847" s="65"/>
      <c r="EB847" s="65"/>
      <c r="EC847" s="65"/>
      <c r="ED847" s="65"/>
      <c r="EE847" s="65"/>
      <c r="EF847" s="65"/>
      <c r="EG847" s="65"/>
      <c r="EH847" s="65"/>
      <c r="EI847" s="65"/>
      <c r="EJ847" s="65"/>
      <c r="EK847" s="65"/>
      <c r="EL847" s="65"/>
      <c r="EM847" s="65"/>
      <c r="EN847" s="65"/>
      <c r="EO847" s="65"/>
      <c r="EP847" s="65"/>
      <c r="EQ847" s="65"/>
      <c r="ER847" s="65"/>
      <c r="ES847" s="65"/>
      <c r="ET847" s="65"/>
      <c r="EU847" s="65"/>
      <c r="EV847" s="65"/>
      <c r="EW847" s="65"/>
      <c r="EX847" s="65"/>
      <c r="EY847" s="65"/>
      <c r="EZ847" s="65"/>
      <c r="FA847" s="65"/>
      <c r="FB847" s="65"/>
      <c r="FC847" s="65"/>
      <c r="FD847" s="65"/>
      <c r="FE847" s="65"/>
      <c r="FF847" s="65"/>
      <c r="FG847" s="65"/>
      <c r="FH847" s="65"/>
      <c r="FI847" s="65"/>
      <c r="FJ847" s="65"/>
      <c r="FK847" s="65"/>
      <c r="FL847" s="65"/>
      <c r="FM847" s="65"/>
      <c r="FN847" s="65"/>
      <c r="FO847" s="65"/>
      <c r="FP847" s="65"/>
      <c r="FQ847" s="65"/>
      <c r="FR847" s="65"/>
      <c r="FS847" s="65"/>
    </row>
    <row r="848">
      <c r="A848" t="s">
        <v>168</v>
      </c>
      <c r="B848" t="s">
        <v>95</v>
      </c>
      <c r="C848"/>
      <c r="D848"/>
      <c r="E848" t="s">
        <v>96</v>
      </c>
      <c r="F848" t="str">
        <f>$A848&amp;IF($C848&lt;&gt;"","|"&amp;$C848,"")&amp;IF($D848&lt;&gt;"","|"&amp;$D848,"")&amp;IF($E848&lt;&gt;"","|"&amp;$E848,"")</f>
      </c>
      <c r="G848" s="65" t="n">
        <v>1</v>
      </c>
      <c r="H848" s="65" t="str">
        <f>SUM($CJ848,$CW848)</f>
      </c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5" t="str">
        <f>ROUND(SUM($CP848,$CV848),0)</f>
      </c>
      <c r="CG848" s="65" t="str">
        <f>ROUND(MAX($CP848,$CV848),0)</f>
      </c>
      <c r="CH848"/>
      <c r="CI848" s="62"/>
      <c r="CJ848" s="65" t="str">
        <f>IF(SUM($CF848)=0,"",IF(SUM($CF848)=SUM($CG848),SUM($CF848),IF(UPPER($CH848)="MAX",$CG848,IF(UPPER($CH848)="CUSTOM",MIN(MAX(ROUND($CF848+$G848*($CI848),0),$CG848),$CF848),$CF848))))</f>
      </c>
      <c r="CK848" s="65" t="str">
        <f>ROUND(SUMIFS($CW848:$FS848,$CW$14:$FS$14,"*DSD*"),0)</f>
      </c>
      <c r="CL848" s="65" t="str">
        <f>MIN_DSD</f>
      </c>
      <c r="CM848" s="65" t="str">
        <f>COUNTIFS($CW$14:$FS$14,"*DSD*",$CW848:$FS848,"&gt;0")</f>
      </c>
      <c r="CN848"/>
      <c r="CO848" s="62"/>
      <c r="CP848" s="65" t="str">
        <f>IF(SUM($CK848)=0,"",IF(OR(SUM($CK848)=SUM($CL848),AND(SUM($CK848)=ROUND(SUM($G848)*(1-SUM($I848)),0),SUM($CQ848)=0)),SUM($CK848),IF(UPPER($CN848)="MAX",$CL848,IF(UPPER($CN848)="CUSTOM",MIN(MAX(ROUND($CK848+$G848*($CO848),0),$CL848),$CK848),$CK848))))</f>
      </c>
      <c r="CQ848" s="65" t="str">
        <f>ROUND(SUMIFS($CW848:$FS848,$CW$14:$FS$14,"*TA*"),0)</f>
      </c>
      <c r="CR848" s="65" t="str">
        <f>MIN_TA</f>
      </c>
      <c r="CS848" s="65" t="str">
        <f>COUNTIFS($CW$14:$FS$14,"*TA*",$CW848:$FS848,"&gt;0")</f>
      </c>
      <c r="CT848"/>
      <c r="CU848" s="62"/>
      <c r="CV848" s="65" t="str">
        <f>IF(SUM($CQ848)=0,"",IF(OR(SUM($CQ848)=SUM($CR848),AND(SUM($CQ848)=ROUND(SUM($G848)*(1-SUM($I848)),0),SUM($CK848)=0)),SUM($CQ848),IF(UPPER($CT848)="MAX",$CR848,IF(UPPER($CT848)="CUSTOM",MIN(MAX(ROUND($CQ848+$G848*($CU848),0),$CR848),$CQ848),$CQ848))))</f>
      </c>
      <c r="CW848" s="65"/>
      <c r="CX848" s="65"/>
      <c r="CY848" s="65"/>
      <c r="CZ848" s="65"/>
      <c r="DA848" s="65"/>
      <c r="DB848" s="65"/>
      <c r="DC848" s="65"/>
      <c r="DD848" s="65"/>
      <c r="DE848" s="65"/>
      <c r="DF848" s="65"/>
      <c r="DG848" s="65"/>
      <c r="DH848" s="65"/>
      <c r="DI848" s="65"/>
      <c r="DJ848" s="65"/>
      <c r="DK848" s="65"/>
      <c r="DL848" s="65"/>
      <c r="DM848" s="65"/>
      <c r="DN848" s="65"/>
      <c r="DO848" s="65"/>
      <c r="DP848" s="65"/>
      <c r="DQ848" s="65"/>
      <c r="DR848" s="65"/>
      <c r="DS848" s="65"/>
      <c r="DT848" s="65"/>
      <c r="DU848" s="65"/>
      <c r="DV848" s="65"/>
      <c r="DW848" s="65"/>
      <c r="DX848" s="65"/>
      <c r="DY848" s="65"/>
      <c r="DZ848" s="65"/>
      <c r="EA848" s="65"/>
      <c r="EB848" s="65"/>
      <c r="EC848" s="65"/>
      <c r="ED848" s="65"/>
      <c r="EE848" s="65"/>
      <c r="EF848" s="65"/>
      <c r="EG848" s="65"/>
      <c r="EH848" s="65"/>
      <c r="EI848" s="65"/>
      <c r="EJ848" s="65"/>
      <c r="EK848" s="65"/>
      <c r="EL848" s="65"/>
      <c r="EM848" s="65"/>
      <c r="EN848" s="65"/>
      <c r="EO848" s="65"/>
      <c r="EP848" s="65"/>
      <c r="EQ848" s="65"/>
      <c r="ER848" s="65"/>
      <c r="ES848" s="65"/>
      <c r="ET848" s="65"/>
      <c r="EU848" s="65"/>
      <c r="EV848" s="65"/>
      <c r="EW848" s="65"/>
      <c r="EX848" s="65"/>
      <c r="EY848" s="65"/>
      <c r="EZ848" s="65"/>
      <c r="FA848" s="65"/>
      <c r="FB848" s="65"/>
      <c r="FC848" s="65"/>
      <c r="FD848" s="65"/>
      <c r="FE848" s="65"/>
      <c r="FF848" s="65"/>
      <c r="FG848" s="65"/>
      <c r="FH848" s="65"/>
      <c r="FI848" s="65"/>
      <c r="FJ848" s="65"/>
      <c r="FK848" s="65"/>
      <c r="FL848" s="65"/>
      <c r="FM848" s="65"/>
      <c r="FN848" s="65"/>
      <c r="FO848" s="65"/>
      <c r="FP848" s="65"/>
      <c r="FQ848" s="65"/>
      <c r="FR848" s="65"/>
      <c r="FS848" s="65"/>
    </row>
    <row r="849">
      <c r="A849" t="s">
        <v>168</v>
      </c>
      <c r="B849" t="s">
        <v>97</v>
      </c>
      <c r="C849" t="s">
        <v>98</v>
      </c>
      <c r="D849" t="s">
        <v>99</v>
      </c>
      <c r="E849"/>
      <c r="F849" t="str">
        <f>$A849&amp;IF($C849&lt;&gt;"","|"&amp;$C849,"")&amp;IF($D849&lt;&gt;"","|"&amp;$D849,"")&amp;IF($E849&lt;&gt;"","|"&amp;$E849,"")</f>
      </c>
      <c r="G849" s="65" t="n">
        <v>66</v>
      </c>
      <c r="H849" s="65" t="str">
        <f>SUM($CJ849,$CW849)</f>
      </c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 t="n">
        <v>0.0808080808080808</v>
      </c>
      <c r="V849" s="62"/>
      <c r="W849" s="62"/>
      <c r="X849" s="62"/>
      <c r="Y849" s="62"/>
      <c r="Z849" s="62"/>
      <c r="AA849" s="62"/>
      <c r="AB849" s="62"/>
      <c r="AC849" s="62"/>
      <c r="AD849" s="62"/>
      <c r="AE849" s="62" t="n">
        <v>0.919191919191919</v>
      </c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5" t="str">
        <f>ROUND(SUM($CP849,$CV849),0)</f>
      </c>
      <c r="CG849" s="65" t="str">
        <f>ROUND(MAX($CP849,$CV849),0)</f>
      </c>
      <c r="CH849"/>
      <c r="CI849" s="62"/>
      <c r="CJ849" s="65" t="str">
        <f>IF(SUM($CF849)=0,"",IF(SUM($CF849)=SUM($CG849),SUM($CF849),IF(UPPER($CH849)="MAX",$CG849,IF(UPPER($CH849)="CUSTOM",MIN(MAX(ROUND($CF849+$G849*($CI849),0),$CG849),$CF849),$CF849))))</f>
      </c>
      <c r="CK849" s="65" t="str">
        <f>ROUND(SUMIFS($CW849:$FS849,$CW$14:$FS$14,"*DSD*"),0)</f>
      </c>
      <c r="CL849" s="65" t="str">
        <f>MIN_DSD</f>
      </c>
      <c r="CM849" s="65" t="str">
        <f>COUNTIFS($CW$14:$FS$14,"*DSD*",$CW849:$FS849,"&gt;0")</f>
      </c>
      <c r="CN849" t="s">
        <v>54</v>
      </c>
      <c r="CO849" s="62"/>
      <c r="CP849" s="65" t="str">
        <f>IF(SUM($CK849)=0,"",IF(OR(SUM($CK849)=SUM($CL849),AND(SUM($CK849)=ROUND(SUM($G849)*(1-SUM($I849)),0),SUM($CQ849)=0)),SUM($CK849),IF(UPPER($CN849)="MAX",$CL849,IF(UPPER($CN849)="CUSTOM",MIN(MAX(ROUND($CK849+$G849*($CO849),0),$CL849),$CK849),$CK849))))</f>
      </c>
      <c r="CQ849" s="65" t="str">
        <f>ROUND(SUMIFS($CW849:$FS849,$CW$14:$FS$14,"*TA*"),0)</f>
      </c>
      <c r="CR849" s="65" t="str">
        <f>MIN_TA</f>
      </c>
      <c r="CS849" s="65" t="str">
        <f>COUNTIFS($CW$14:$FS$14,"*TA*",$CW849:$FS849,"&gt;0")</f>
      </c>
      <c r="CT849"/>
      <c r="CU849" s="62"/>
      <c r="CV849" s="65" t="str">
        <f>IF(SUM($CQ849)=0,"",IF(OR(SUM($CQ849)=SUM($CR849),AND(SUM($CQ849)=ROUND(SUM($G849)*(1-SUM($I849)),0),SUM($CK849)=0)),SUM($CQ849),IF(UPPER($CT849)="MAX",$CR849,IF(UPPER($CT849)="CUSTOM",MIN(MAX(ROUND($CQ849+$G849*($CU849),0),$CR849),$CQ849),$CQ849))))</f>
      </c>
      <c r="CW849" s="65"/>
      <c r="CX849" s="65"/>
      <c r="CY849" s="65"/>
      <c r="CZ849" s="65"/>
      <c r="DA849" s="65"/>
      <c r="DB849" s="65"/>
      <c r="DC849" s="65"/>
      <c r="DD849" s="65"/>
      <c r="DE849" s="65"/>
      <c r="DF849" s="65"/>
      <c r="DG849" s="65"/>
      <c r="DH849" s="65"/>
      <c r="DI849" s="65"/>
      <c r="DJ849" s="65"/>
      <c r="DK849" s="65"/>
      <c r="DL849" s="65"/>
      <c r="DM849" s="65"/>
      <c r="DN849" s="65"/>
      <c r="DO849" s="65"/>
      <c r="DP849" s="65"/>
      <c r="DQ849" s="65"/>
      <c r="DR849" s="65"/>
      <c r="DS849" s="65"/>
      <c r="DT849" s="65"/>
      <c r="DU849" s="65"/>
      <c r="DV849" s="65"/>
      <c r="DW849" s="65"/>
      <c r="DX849" s="65"/>
      <c r="DY849" s="65"/>
      <c r="DZ849" s="65"/>
      <c r="EA849" s="65"/>
      <c r="EB849" s="65"/>
      <c r="EC849" s="65"/>
      <c r="ED849" s="65"/>
      <c r="EE849" s="65"/>
      <c r="EF849" s="65"/>
      <c r="EG849" s="65"/>
      <c r="EH849" s="65"/>
      <c r="EI849" s="65"/>
      <c r="EJ849" s="65"/>
      <c r="EK849" s="65"/>
      <c r="EL849" s="65"/>
      <c r="EM849" s="65"/>
      <c r="EN849" s="65"/>
      <c r="EO849" s="65"/>
      <c r="EP849" s="65"/>
      <c r="EQ849" s="65"/>
      <c r="ER849" s="65"/>
      <c r="ES849" s="65"/>
      <c r="ET849" s="65"/>
      <c r="EU849" s="65"/>
      <c r="EV849" s="65"/>
      <c r="EW849" s="65"/>
      <c r="EX849" s="65"/>
      <c r="EY849" s="65"/>
      <c r="EZ849" s="65"/>
      <c r="FA849" s="65"/>
      <c r="FB849" s="65"/>
      <c r="FC849" s="65"/>
      <c r="FD849" s="65"/>
      <c r="FE849" s="65"/>
      <c r="FF849" s="65"/>
      <c r="FG849" s="65"/>
      <c r="FH849" s="65"/>
      <c r="FI849" s="65"/>
      <c r="FJ849" s="65"/>
      <c r="FK849" s="65"/>
      <c r="FL849" s="65"/>
      <c r="FM849" s="65"/>
      <c r="FN849" s="65"/>
      <c r="FO849" s="65"/>
      <c r="FP849" s="65"/>
      <c r="FQ849" s="65"/>
      <c r="FR849" s="65"/>
      <c r="FS849" s="65"/>
    </row>
    <row r="850">
      <c r="A850" t="s">
        <v>168</v>
      </c>
      <c r="B850" t="s">
        <v>97</v>
      </c>
      <c r="C850" t="s">
        <v>98</v>
      </c>
      <c r="D850" t="s">
        <v>100</v>
      </c>
      <c r="E850"/>
      <c r="F850" t="str">
        <f>$A850&amp;IF($C850&lt;&gt;"","|"&amp;$C850,"")&amp;IF($D850&lt;&gt;"","|"&amp;$D850,"")&amp;IF($E850&lt;&gt;"","|"&amp;$E850,"")</f>
      </c>
      <c r="G850" s="65" t="n">
        <v>73</v>
      </c>
      <c r="H850" s="65" t="str">
        <f>SUM($CJ850,$CW850)</f>
      </c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 t="n">
        <v>0.128654970760234</v>
      </c>
      <c r="V850" s="62"/>
      <c r="W850" s="62"/>
      <c r="X850" s="62"/>
      <c r="Y850" s="62"/>
      <c r="Z850" s="62"/>
      <c r="AA850" s="62"/>
      <c r="AB850" s="62"/>
      <c r="AC850" s="62"/>
      <c r="AD850" s="62"/>
      <c r="AE850" s="62" t="n">
        <v>0.871345029239766</v>
      </c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5" t="str">
        <f>ROUND(SUM($CP850,$CV850),0)</f>
      </c>
      <c r="CG850" s="65" t="str">
        <f>ROUND(MAX($CP850,$CV850),0)</f>
      </c>
      <c r="CH850"/>
      <c r="CI850" s="62"/>
      <c r="CJ850" s="65" t="str">
        <f>IF(SUM($CF850)=0,"",IF(SUM($CF850)=SUM($CG850),SUM($CF850),IF(UPPER($CH850)="MAX",$CG850,IF(UPPER($CH850)="CUSTOM",MIN(MAX(ROUND($CF850+$G850*($CI850),0),$CG850),$CF850),$CF850))))</f>
      </c>
      <c r="CK850" s="65" t="str">
        <f>ROUND(SUMIFS($CW850:$FS850,$CW$14:$FS$14,"*DSD*"),0)</f>
      </c>
      <c r="CL850" s="65" t="str">
        <f>MIN_DSD</f>
      </c>
      <c r="CM850" s="65" t="str">
        <f>COUNTIFS($CW$14:$FS$14,"*DSD*",$CW850:$FS850,"&gt;0")</f>
      </c>
      <c r="CN850" t="s">
        <v>54</v>
      </c>
      <c r="CO850" s="62"/>
      <c r="CP850" s="65" t="str">
        <f>IF(SUM($CK850)=0,"",IF(OR(SUM($CK850)=SUM($CL850),AND(SUM($CK850)=ROUND(SUM($G850)*(1-SUM($I850)),0),SUM($CQ850)=0)),SUM($CK850),IF(UPPER($CN850)="MAX",$CL850,IF(UPPER($CN850)="CUSTOM",MIN(MAX(ROUND($CK850+$G850*($CO850),0),$CL850),$CK850),$CK850))))</f>
      </c>
      <c r="CQ850" s="65" t="str">
        <f>ROUND(SUMIFS($CW850:$FS850,$CW$14:$FS$14,"*TA*"),0)</f>
      </c>
      <c r="CR850" s="65" t="str">
        <f>MIN_TA</f>
      </c>
      <c r="CS850" s="65" t="str">
        <f>COUNTIFS($CW$14:$FS$14,"*TA*",$CW850:$FS850,"&gt;0")</f>
      </c>
      <c r="CT850"/>
      <c r="CU850" s="62"/>
      <c r="CV850" s="65" t="str">
        <f>IF(SUM($CQ850)=0,"",IF(OR(SUM($CQ850)=SUM($CR850),AND(SUM($CQ850)=ROUND(SUM($G850)*(1-SUM($I850)),0),SUM($CK850)=0)),SUM($CQ850),IF(UPPER($CT850)="MAX",$CR850,IF(UPPER($CT850)="CUSTOM",MIN(MAX(ROUND($CQ850+$G850*($CU850),0),$CR850),$CQ850),$CQ850))))</f>
      </c>
      <c r="CW850" s="65"/>
      <c r="CX850" s="65"/>
      <c r="CY850" s="65"/>
      <c r="CZ850" s="65"/>
      <c r="DA850" s="65"/>
      <c r="DB850" s="65"/>
      <c r="DC850" s="65"/>
      <c r="DD850" s="65"/>
      <c r="DE850" s="65"/>
      <c r="DF850" s="65"/>
      <c r="DG850" s="65"/>
      <c r="DH850" s="65"/>
      <c r="DI850" s="65"/>
      <c r="DJ850" s="65"/>
      <c r="DK850" s="65"/>
      <c r="DL850" s="65"/>
      <c r="DM850" s="65"/>
      <c r="DN850" s="65"/>
      <c r="DO850" s="65"/>
      <c r="DP850" s="65"/>
      <c r="DQ850" s="65"/>
      <c r="DR850" s="65"/>
      <c r="DS850" s="65"/>
      <c r="DT850" s="65"/>
      <c r="DU850" s="65"/>
      <c r="DV850" s="65"/>
      <c r="DW850" s="65"/>
      <c r="DX850" s="65"/>
      <c r="DY850" s="65"/>
      <c r="DZ850" s="65"/>
      <c r="EA850" s="65"/>
      <c r="EB850" s="65"/>
      <c r="EC850" s="65"/>
      <c r="ED850" s="65"/>
      <c r="EE850" s="65"/>
      <c r="EF850" s="65"/>
      <c r="EG850" s="65"/>
      <c r="EH850" s="65"/>
      <c r="EI850" s="65"/>
      <c r="EJ850" s="65"/>
      <c r="EK850" s="65"/>
      <c r="EL850" s="65"/>
      <c r="EM850" s="65"/>
      <c r="EN850" s="65"/>
      <c r="EO850" s="65"/>
      <c r="EP850" s="65"/>
      <c r="EQ850" s="65"/>
      <c r="ER850" s="65"/>
      <c r="ES850" s="65"/>
      <c r="ET850" s="65"/>
      <c r="EU850" s="65"/>
      <c r="EV850" s="65"/>
      <c r="EW850" s="65"/>
      <c r="EX850" s="65"/>
      <c r="EY850" s="65"/>
      <c r="EZ850" s="65"/>
      <c r="FA850" s="65"/>
      <c r="FB850" s="65"/>
      <c r="FC850" s="65"/>
      <c r="FD850" s="65"/>
      <c r="FE850" s="65"/>
      <c r="FF850" s="65"/>
      <c r="FG850" s="65"/>
      <c r="FH850" s="65"/>
      <c r="FI850" s="65"/>
      <c r="FJ850" s="65"/>
      <c r="FK850" s="65"/>
      <c r="FL850" s="65"/>
      <c r="FM850" s="65"/>
      <c r="FN850" s="65"/>
      <c r="FO850" s="65"/>
      <c r="FP850" s="65"/>
      <c r="FQ850" s="65"/>
      <c r="FR850" s="65"/>
      <c r="FS850" s="65"/>
    </row>
    <row r="851">
      <c r="A851" t="s">
        <v>168</v>
      </c>
      <c r="B851" t="s">
        <v>101</v>
      </c>
      <c r="C851"/>
      <c r="D851"/>
      <c r="E851" t="s">
        <v>96</v>
      </c>
      <c r="F851" t="str">
        <f>$A851&amp;IF($C851&lt;&gt;"","|"&amp;$C851,"")&amp;IF($D851&lt;&gt;"","|"&amp;$D851,"")&amp;IF($E851&lt;&gt;"","|"&amp;$E851,"")</f>
      </c>
      <c r="G851" s="65" t="n">
        <v>1</v>
      </c>
      <c r="H851" s="65" t="str">
        <f>SUM($CJ851,$CW851)</f>
      </c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 t="n">
        <v>1</v>
      </c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5" t="str">
        <f>ROUND(SUM($CP851,$CV851),0)</f>
      </c>
      <c r="CG851" s="65" t="str">
        <f>ROUND(MAX($CP851,$CV851),0)</f>
      </c>
      <c r="CH851"/>
      <c r="CI851" s="62"/>
      <c r="CJ851" s="65" t="str">
        <f>IF(SUM($CF851)=0,"",IF(SUM($CF851)=SUM($CG851),SUM($CF851),IF(UPPER($CH851)="MAX",$CG851,IF(UPPER($CH851)="CUSTOM",MIN(MAX(ROUND($CF851+$G851*($CI851),0),$CG851),$CF851),$CF851))))</f>
      </c>
      <c r="CK851" s="65" t="str">
        <f>ROUND(SUMIFS($CW851:$FS851,$CW$14:$FS$14,"*DSD*"),0)</f>
      </c>
      <c r="CL851" s="65" t="str">
        <f>MIN_DSD</f>
      </c>
      <c r="CM851" s="65" t="str">
        <f>COUNTIFS($CW$14:$FS$14,"*DSD*",$CW851:$FS851,"&gt;0")</f>
      </c>
      <c r="CN851"/>
      <c r="CO851" s="62"/>
      <c r="CP851" s="65" t="str">
        <f>IF(SUM($CK851)=0,"",IF(OR(SUM($CK851)=SUM($CL851),AND(SUM($CK851)=ROUND(SUM($G851)*(1-SUM($I851)),0),SUM($CQ851)=0)),SUM($CK851),IF(UPPER($CN851)="MAX",$CL851,IF(UPPER($CN851)="CUSTOM",MIN(MAX(ROUND($CK851+$G851*($CO851),0),$CL851),$CK851),$CK851))))</f>
      </c>
      <c r="CQ851" s="65" t="str">
        <f>ROUND(SUMIFS($CW851:$FS851,$CW$14:$FS$14,"*TA*"),0)</f>
      </c>
      <c r="CR851" s="65" t="str">
        <f>MIN_TA</f>
      </c>
      <c r="CS851" s="65" t="str">
        <f>COUNTIFS($CW$14:$FS$14,"*TA*",$CW851:$FS851,"&gt;0")</f>
      </c>
      <c r="CT851"/>
      <c r="CU851" s="62"/>
      <c r="CV851" s="65" t="str">
        <f>IF(SUM($CQ851)=0,"",IF(OR(SUM($CQ851)=SUM($CR851),AND(SUM($CQ851)=ROUND(SUM($G851)*(1-SUM($I851)),0),SUM($CK851)=0)),SUM($CQ851),IF(UPPER($CT851)="MAX",$CR851,IF(UPPER($CT851)="CUSTOM",MIN(MAX(ROUND($CQ851+$G851*($CU851),0),$CR851),$CQ851),$CQ851))))</f>
      </c>
      <c r="CW851" s="65"/>
      <c r="CX851" s="65"/>
      <c r="CY851" s="65"/>
      <c r="CZ851" s="65"/>
      <c r="DA851" s="65"/>
      <c r="DB851" s="65"/>
      <c r="DC851" s="65"/>
      <c r="DD851" s="65"/>
      <c r="DE851" s="65"/>
      <c r="DF851" s="65"/>
      <c r="DG851" s="65"/>
      <c r="DH851" s="65"/>
      <c r="DI851" s="65"/>
      <c r="DJ851" s="65"/>
      <c r="DK851" s="65"/>
      <c r="DL851" s="65"/>
      <c r="DM851" s="65"/>
      <c r="DN851" s="65"/>
      <c r="DO851" s="65"/>
      <c r="DP851" s="65"/>
      <c r="DQ851" s="65"/>
      <c r="DR851" s="65"/>
      <c r="DS851" s="65"/>
      <c r="DT851" s="65"/>
      <c r="DU851" s="65"/>
      <c r="DV851" s="65"/>
      <c r="DW851" s="65"/>
      <c r="DX851" s="65"/>
      <c r="DY851" s="65"/>
      <c r="DZ851" s="65"/>
      <c r="EA851" s="65"/>
      <c r="EB851" s="65"/>
      <c r="EC851" s="65"/>
      <c r="ED851" s="65"/>
      <c r="EE851" s="65"/>
      <c r="EF851" s="65"/>
      <c r="EG851" s="65"/>
      <c r="EH851" s="65"/>
      <c r="EI851" s="65"/>
      <c r="EJ851" s="65"/>
      <c r="EK851" s="65"/>
      <c r="EL851" s="65"/>
      <c r="EM851" s="65"/>
      <c r="EN851" s="65"/>
      <c r="EO851" s="65"/>
      <c r="EP851" s="65"/>
      <c r="EQ851" s="65"/>
      <c r="ER851" s="65"/>
      <c r="ES851" s="65"/>
      <c r="ET851" s="65"/>
      <c r="EU851" s="65"/>
      <c r="EV851" s="65"/>
      <c r="EW851" s="65"/>
      <c r="EX851" s="65"/>
      <c r="EY851" s="65"/>
      <c r="EZ851" s="65"/>
      <c r="FA851" s="65"/>
      <c r="FB851" s="65"/>
      <c r="FC851" s="65"/>
      <c r="FD851" s="65"/>
      <c r="FE851" s="65"/>
      <c r="FF851" s="65"/>
      <c r="FG851" s="65"/>
      <c r="FH851" s="65"/>
      <c r="FI851" s="65"/>
      <c r="FJ851" s="65"/>
      <c r="FK851" s="65"/>
      <c r="FL851" s="65"/>
      <c r="FM851" s="65"/>
      <c r="FN851" s="65"/>
      <c r="FO851" s="65"/>
      <c r="FP851" s="65"/>
      <c r="FQ851" s="65"/>
      <c r="FR851" s="65"/>
      <c r="FS851" s="65"/>
    </row>
    <row r="852">
      <c r="A852" t="s">
        <v>168</v>
      </c>
      <c r="B852" t="s">
        <v>102</v>
      </c>
      <c r="C852" t="s">
        <v>103</v>
      </c>
      <c r="D852" t="s">
        <v>99</v>
      </c>
      <c r="E852"/>
      <c r="F852" t="str">
        <f>$A852&amp;IF($C852&lt;&gt;"","|"&amp;$C852,"")&amp;IF($D852&lt;&gt;"","|"&amp;$D852,"")&amp;IF($E852&lt;&gt;"","|"&amp;$E852,"")</f>
      </c>
      <c r="G852" s="65" t="n">
        <v>1</v>
      </c>
      <c r="H852" s="65" t="str">
        <f>SUM($CJ852,$CW852)</f>
      </c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 t="n">
        <v>0.05</v>
      </c>
      <c r="AD852" s="62"/>
      <c r="AE852" s="62" t="n">
        <v>0.95</v>
      </c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5" t="str">
        <f>ROUND(SUM($CP852,$CV852),0)</f>
      </c>
      <c r="CG852" s="65" t="str">
        <f>ROUND(MAX($CP852,$CV852),0)</f>
      </c>
      <c r="CH852" t="s">
        <v>54</v>
      </c>
      <c r="CI852" s="62"/>
      <c r="CJ852" s="65" t="str">
        <f>IF(SUM($CF852)=0,"",IF(SUM($CF852)=SUM($CG852),SUM($CF852),IF(UPPER($CH852)="MAX",$CG852,IF(UPPER($CH852)="CUSTOM",MIN(MAX(ROUND($CF852+$G852*($CI852),0),$CG852),$CF852),$CF852))))</f>
      </c>
      <c r="CK852" s="65" t="str">
        <f>ROUND(SUMIFS($CW852:$FS852,$CW$14:$FS$14,"*DSD*"),0)</f>
      </c>
      <c r="CL852" s="65" t="str">
        <f>MIN_DSD</f>
      </c>
      <c r="CM852" s="65" t="str">
        <f>COUNTIFS($CW$14:$FS$14,"*DSD*",$CW852:$FS852,"&gt;0")</f>
      </c>
      <c r="CN852"/>
      <c r="CO852" s="62"/>
      <c r="CP852" s="65" t="str">
        <f>IF(SUM($CK852)=0,"",IF(OR(SUM($CK852)=SUM($CL852),AND(SUM($CK852)=ROUND(SUM($G852)*(1-SUM($I852)),0),SUM($CQ852)=0)),SUM($CK852),IF(UPPER($CN852)="MAX",$CL852,IF(UPPER($CN852)="CUSTOM",MIN(MAX(ROUND($CK852+$G852*($CO852),0),$CL852),$CK852),$CK852))))</f>
      </c>
      <c r="CQ852" s="65" t="str">
        <f>ROUND(SUMIFS($CW852:$FS852,$CW$14:$FS$14,"*TA*"),0)</f>
      </c>
      <c r="CR852" s="65" t="str">
        <f>MIN_TA</f>
      </c>
      <c r="CS852" s="65" t="str">
        <f>COUNTIFS($CW$14:$FS$14,"*TA*",$CW852:$FS852,"&gt;0")</f>
      </c>
      <c r="CT852"/>
      <c r="CU852" s="62"/>
      <c r="CV852" s="65" t="str">
        <f>IF(SUM($CQ852)=0,"",IF(OR(SUM($CQ852)=SUM($CR852),AND(SUM($CQ852)=ROUND(SUM($G852)*(1-SUM($I852)),0),SUM($CK852)=0)),SUM($CQ852),IF(UPPER($CT852)="MAX",$CR852,IF(UPPER($CT852)="CUSTOM",MIN(MAX(ROUND($CQ852+$G852*($CU852),0),$CR852),$CQ852),$CQ852))))</f>
      </c>
      <c r="CW852" s="65"/>
      <c r="CX852" s="65"/>
      <c r="CY852" s="65"/>
      <c r="CZ852" s="65"/>
      <c r="DA852" s="65"/>
      <c r="DB852" s="65"/>
      <c r="DC852" s="65"/>
      <c r="DD852" s="65"/>
      <c r="DE852" s="65"/>
      <c r="DF852" s="65"/>
      <c r="DG852" s="65"/>
      <c r="DH852" s="65"/>
      <c r="DI852" s="65"/>
      <c r="DJ852" s="65"/>
      <c r="DK852" s="65"/>
      <c r="DL852" s="65"/>
      <c r="DM852" s="65"/>
      <c r="DN852" s="65"/>
      <c r="DO852" s="65"/>
      <c r="DP852" s="65"/>
      <c r="DQ852" s="65"/>
      <c r="DR852" s="65"/>
      <c r="DS852" s="65"/>
      <c r="DT852" s="65"/>
      <c r="DU852" s="65"/>
      <c r="DV852" s="65"/>
      <c r="DW852" s="65"/>
      <c r="DX852" s="65"/>
      <c r="DY852" s="65"/>
      <c r="DZ852" s="65"/>
      <c r="EA852" s="65"/>
      <c r="EB852" s="65"/>
      <c r="EC852" s="65"/>
      <c r="ED852" s="65"/>
      <c r="EE852" s="65"/>
      <c r="EF852" s="65"/>
      <c r="EG852" s="65"/>
      <c r="EH852" s="65"/>
      <c r="EI852" s="65"/>
      <c r="EJ852" s="65"/>
      <c r="EK852" s="65"/>
      <c r="EL852" s="65"/>
      <c r="EM852" s="65"/>
      <c r="EN852" s="65"/>
      <c r="EO852" s="65"/>
      <c r="EP852" s="65"/>
      <c r="EQ852" s="65"/>
      <c r="ER852" s="65"/>
      <c r="ES852" s="65"/>
      <c r="ET852" s="65"/>
      <c r="EU852" s="65"/>
      <c r="EV852" s="65"/>
      <c r="EW852" s="65"/>
      <c r="EX852" s="65"/>
      <c r="EY852" s="65"/>
      <c r="EZ852" s="65"/>
      <c r="FA852" s="65"/>
      <c r="FB852" s="65"/>
      <c r="FC852" s="65"/>
      <c r="FD852" s="65"/>
      <c r="FE852" s="65"/>
      <c r="FF852" s="65"/>
      <c r="FG852" s="65"/>
      <c r="FH852" s="65"/>
      <c r="FI852" s="65"/>
      <c r="FJ852" s="65"/>
      <c r="FK852" s="65"/>
      <c r="FL852" s="65"/>
      <c r="FM852" s="65"/>
      <c r="FN852" s="65"/>
      <c r="FO852" s="65"/>
      <c r="FP852" s="65"/>
      <c r="FQ852" s="65"/>
      <c r="FR852" s="65"/>
      <c r="FS852" s="65"/>
    </row>
    <row r="853">
      <c r="A853" t="s">
        <v>168</v>
      </c>
      <c r="B853" t="s">
        <v>104</v>
      </c>
      <c r="C853"/>
      <c r="D853"/>
      <c r="E853"/>
      <c r="F853" t="str">
        <f>$A853&amp;IF($C853&lt;&gt;"","|"&amp;$C853,"")&amp;IF($D853&lt;&gt;"","|"&amp;$D853,"")&amp;IF($E853&lt;&gt;"","|"&amp;$E853,"")</f>
      </c>
      <c r="G853" s="65" t="n">
        <v>1493</v>
      </c>
      <c r="H853" s="65" t="str">
        <f>SUM($CJ853,$CW853)</f>
      </c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 t="n">
        <v>1</v>
      </c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5" t="str">
        <f>ROUND(SUM($CP853,$CV853),0)</f>
      </c>
      <c r="CG853" s="65" t="str">
        <f>ROUND(MAX($CP853,$CV853),0)</f>
      </c>
      <c r="CH853"/>
      <c r="CI853" s="62"/>
      <c r="CJ853" s="65" t="str">
        <f>IF(SUM($CF853)=0,"",IF(SUM($CF853)=SUM($CG853),SUM($CF853),IF(UPPER($CH853)="MAX",$CG853,IF(UPPER($CH853)="CUSTOM",MIN(MAX(ROUND($CF853+$G853*($CI853),0),$CG853),$CF853),$CF853))))</f>
      </c>
      <c r="CK853" s="65" t="str">
        <f>ROUND(SUMIFS($CW853:$FS853,$CW$14:$FS$14,"*DSD*"),0)</f>
      </c>
      <c r="CL853" s="65" t="str">
        <f>MIN_DSD</f>
      </c>
      <c r="CM853" s="65" t="str">
        <f>COUNTIFS($CW$14:$FS$14,"*DSD*",$CW853:$FS853,"&gt;0")</f>
      </c>
      <c r="CN853"/>
      <c r="CO853" s="62"/>
      <c r="CP853" s="65" t="str">
        <f>IF(SUM($CK853)=0,"",IF(OR(SUM($CK853)=SUM($CL853),AND(SUM($CK853)=ROUND(SUM($G853)*(1-SUM($I853)),0),SUM($CQ853)=0)),SUM($CK853),IF(UPPER($CN853)="MAX",$CL853,IF(UPPER($CN853)="CUSTOM",MIN(MAX(ROUND($CK853+$G853*($CO853),0),$CL853),$CK853),$CK853))))</f>
      </c>
      <c r="CQ853" s="65" t="str">
        <f>ROUND(SUMIFS($CW853:$FS853,$CW$14:$FS$14,"*TA*"),0)</f>
      </c>
      <c r="CR853" s="65" t="str">
        <f>MIN_TA</f>
      </c>
      <c r="CS853" s="65" t="str">
        <f>COUNTIFS($CW$14:$FS$14,"*TA*",$CW853:$FS853,"&gt;0")</f>
      </c>
      <c r="CT853"/>
      <c r="CU853" s="62"/>
      <c r="CV853" s="65" t="str">
        <f>IF(SUM($CQ853)=0,"",IF(OR(SUM($CQ853)=SUM($CR853),AND(SUM($CQ853)=ROUND(SUM($G853)*(1-SUM($I853)),0),SUM($CK853)=0)),SUM($CQ853),IF(UPPER($CT853)="MAX",$CR853,IF(UPPER($CT853)="CUSTOM",MIN(MAX(ROUND($CQ853+$G853*($CU853),0),$CR853),$CQ853),$CQ853))))</f>
      </c>
      <c r="CW853" s="65"/>
      <c r="CX853" s="65"/>
      <c r="CY853" s="65"/>
      <c r="CZ853" s="65"/>
      <c r="DA853" s="65"/>
      <c r="DB853" s="65"/>
      <c r="DC853" s="65"/>
      <c r="DD853" s="65"/>
      <c r="DE853" s="65"/>
      <c r="DF853" s="65"/>
      <c r="DG853" s="65"/>
      <c r="DH853" s="65"/>
      <c r="DI853" s="65"/>
      <c r="DJ853" s="65"/>
      <c r="DK853" s="65"/>
      <c r="DL853" s="65"/>
      <c r="DM853" s="65"/>
      <c r="DN853" s="65"/>
      <c r="DO853" s="65"/>
      <c r="DP853" s="65"/>
      <c r="DQ853" s="65"/>
      <c r="DR853" s="65"/>
      <c r="DS853" s="65"/>
      <c r="DT853" s="65"/>
      <c r="DU853" s="65"/>
      <c r="DV853" s="65"/>
      <c r="DW853" s="65"/>
      <c r="DX853" s="65"/>
      <c r="DY853" s="65"/>
      <c r="DZ853" s="65"/>
      <c r="EA853" s="65"/>
      <c r="EB853" s="65"/>
      <c r="EC853" s="65"/>
      <c r="ED853" s="65"/>
      <c r="EE853" s="65"/>
      <c r="EF853" s="65"/>
      <c r="EG853" s="65"/>
      <c r="EH853" s="65"/>
      <c r="EI853" s="65"/>
      <c r="EJ853" s="65"/>
      <c r="EK853" s="65"/>
      <c r="EL853" s="65"/>
      <c r="EM853" s="65"/>
      <c r="EN853" s="65"/>
      <c r="EO853" s="65"/>
      <c r="EP853" s="65"/>
      <c r="EQ853" s="65"/>
      <c r="ER853" s="65"/>
      <c r="ES853" s="65"/>
      <c r="ET853" s="65"/>
      <c r="EU853" s="65"/>
      <c r="EV853" s="65"/>
      <c r="EW853" s="65"/>
      <c r="EX853" s="65"/>
      <c r="EY853" s="65"/>
      <c r="EZ853" s="65"/>
      <c r="FA853" s="65"/>
      <c r="FB853" s="65"/>
      <c r="FC853" s="65"/>
      <c r="FD853" s="65"/>
      <c r="FE853" s="65"/>
      <c r="FF853" s="65"/>
      <c r="FG853" s="65"/>
      <c r="FH853" s="65"/>
      <c r="FI853" s="65"/>
      <c r="FJ853" s="65"/>
      <c r="FK853" s="65"/>
      <c r="FL853" s="65"/>
      <c r="FM853" s="65"/>
      <c r="FN853" s="65"/>
      <c r="FO853" s="65"/>
      <c r="FP853" s="65"/>
      <c r="FQ853" s="65"/>
      <c r="FR853" s="65"/>
      <c r="FS853" s="65"/>
    </row>
    <row r="854">
      <c r="A854" t="s">
        <v>168</v>
      </c>
      <c r="B854" t="s">
        <v>105</v>
      </c>
      <c r="C854" t="s">
        <v>137</v>
      </c>
      <c r="D854" t="s">
        <v>99</v>
      </c>
      <c r="E854"/>
      <c r="F854" t="str">
        <f>$A854&amp;IF($C854&lt;&gt;"","|"&amp;$C854,"")&amp;IF($D854&lt;&gt;"","|"&amp;$D854,"")&amp;IF($E854&lt;&gt;"","|"&amp;$E854,"")</f>
      </c>
      <c r="G854" s="65" t="n">
        <v>16</v>
      </c>
      <c r="H854" s="65" t="str">
        <f>SUM($CJ854,$CW854)</f>
      </c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 t="n">
        <v>1</v>
      </c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5" t="str">
        <f>ROUND(SUM($CP854,$CV854),0)</f>
      </c>
      <c r="CG854" s="65" t="str">
        <f>ROUND(MAX($CP854,$CV854),0)</f>
      </c>
      <c r="CH854"/>
      <c r="CI854" s="62"/>
      <c r="CJ854" s="65" t="str">
        <f>IF(SUM($CF854)=0,"",IF(SUM($CF854)=SUM($CG854),SUM($CF854),IF(UPPER($CH854)="MAX",$CG854,IF(UPPER($CH854)="CUSTOM",MIN(MAX(ROUND($CF854+$G854*($CI854),0),$CG854),$CF854),$CF854))))</f>
      </c>
      <c r="CK854" s="65" t="str">
        <f>ROUND(SUMIFS($CW854:$FS854,$CW$14:$FS$14,"*DSD*"),0)</f>
      </c>
      <c r="CL854" s="65" t="str">
        <f>MIN_DSD</f>
      </c>
      <c r="CM854" s="65" t="str">
        <f>COUNTIFS($CW$14:$FS$14,"*DSD*",$CW854:$FS854,"&gt;0")</f>
      </c>
      <c r="CN854"/>
      <c r="CO854" s="62"/>
      <c r="CP854" s="65" t="str">
        <f>IF(SUM($CK854)=0,"",IF(OR(SUM($CK854)=SUM($CL854),AND(SUM($CK854)=ROUND(SUM($G854)*(1-SUM($I854)),0),SUM($CQ854)=0)),SUM($CK854),IF(UPPER($CN854)="MAX",$CL854,IF(UPPER($CN854)="CUSTOM",MIN(MAX(ROUND($CK854+$G854*($CO854),0),$CL854),$CK854),$CK854))))</f>
      </c>
      <c r="CQ854" s="65" t="str">
        <f>ROUND(SUMIFS($CW854:$FS854,$CW$14:$FS$14,"*TA*"),0)</f>
      </c>
      <c r="CR854" s="65" t="str">
        <f>MIN_TA</f>
      </c>
      <c r="CS854" s="65" t="str">
        <f>COUNTIFS($CW$14:$FS$14,"*TA*",$CW854:$FS854,"&gt;0")</f>
      </c>
      <c r="CT854"/>
      <c r="CU854" s="62"/>
      <c r="CV854" s="65" t="str">
        <f>IF(SUM($CQ854)=0,"",IF(OR(SUM($CQ854)=SUM($CR854),AND(SUM($CQ854)=ROUND(SUM($G854)*(1-SUM($I854)),0),SUM($CK854)=0)),SUM($CQ854),IF(UPPER($CT854)="MAX",$CR854,IF(UPPER($CT854)="CUSTOM",MIN(MAX(ROUND($CQ854+$G854*($CU854),0),$CR854),$CQ854),$CQ854))))</f>
      </c>
      <c r="CW854" s="65"/>
      <c r="CX854" s="65"/>
      <c r="CY854" s="65"/>
      <c r="CZ854" s="65"/>
      <c r="DA854" s="65"/>
      <c r="DB854" s="65"/>
      <c r="DC854" s="65"/>
      <c r="DD854" s="65"/>
      <c r="DE854" s="65"/>
      <c r="DF854" s="65"/>
      <c r="DG854" s="65"/>
      <c r="DH854" s="65"/>
      <c r="DI854" s="65"/>
      <c r="DJ854" s="65"/>
      <c r="DK854" s="65"/>
      <c r="DL854" s="65"/>
      <c r="DM854" s="65"/>
      <c r="DN854" s="65"/>
      <c r="DO854" s="65"/>
      <c r="DP854" s="65"/>
      <c r="DQ854" s="65"/>
      <c r="DR854" s="65"/>
      <c r="DS854" s="65"/>
      <c r="DT854" s="65"/>
      <c r="DU854" s="65"/>
      <c r="DV854" s="65"/>
      <c r="DW854" s="65"/>
      <c r="DX854" s="65"/>
      <c r="DY854" s="65"/>
      <c r="DZ854" s="65"/>
      <c r="EA854" s="65"/>
      <c r="EB854" s="65"/>
      <c r="EC854" s="65"/>
      <c r="ED854" s="65"/>
      <c r="EE854" s="65"/>
      <c r="EF854" s="65"/>
      <c r="EG854" s="65"/>
      <c r="EH854" s="65"/>
      <c r="EI854" s="65"/>
      <c r="EJ854" s="65"/>
      <c r="EK854" s="65"/>
      <c r="EL854" s="65"/>
      <c r="EM854" s="65"/>
      <c r="EN854" s="65"/>
      <c r="EO854" s="65"/>
      <c r="EP854" s="65"/>
      <c r="EQ854" s="65"/>
      <c r="ER854" s="65"/>
      <c r="ES854" s="65"/>
      <c r="ET854" s="65"/>
      <c r="EU854" s="65"/>
      <c r="EV854" s="65"/>
      <c r="EW854" s="65"/>
      <c r="EX854" s="65"/>
      <c r="EY854" s="65"/>
      <c r="EZ854" s="65"/>
      <c r="FA854" s="65"/>
      <c r="FB854" s="65"/>
      <c r="FC854" s="65"/>
      <c r="FD854" s="65"/>
      <c r="FE854" s="65"/>
      <c r="FF854" s="65"/>
      <c r="FG854" s="65"/>
      <c r="FH854" s="65"/>
      <c r="FI854" s="65"/>
      <c r="FJ854" s="65"/>
      <c r="FK854" s="65"/>
      <c r="FL854" s="65"/>
      <c r="FM854" s="65"/>
      <c r="FN854" s="65"/>
      <c r="FO854" s="65"/>
      <c r="FP854" s="65"/>
      <c r="FQ854" s="65"/>
      <c r="FR854" s="65"/>
      <c r="FS854" s="65"/>
    </row>
    <row r="855">
      <c r="A855" t="s">
        <v>168</v>
      </c>
      <c r="B855" t="s">
        <v>105</v>
      </c>
      <c r="C855" t="s">
        <v>137</v>
      </c>
      <c r="D855" t="s">
        <v>100</v>
      </c>
      <c r="E855"/>
      <c r="F855" t="str">
        <f>$A855&amp;IF($C855&lt;&gt;"","|"&amp;$C855,"")&amp;IF($D855&lt;&gt;"","|"&amp;$D855,"")&amp;IF($E855&lt;&gt;"","|"&amp;$E855,"")</f>
      </c>
      <c r="G855" s="65" t="n">
        <v>65</v>
      </c>
      <c r="H855" s="65" t="str">
        <f>SUM($CJ855,$CW855)</f>
      </c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 t="n">
        <v>1</v>
      </c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5" t="str">
        <f>ROUND(SUM($CP855,$CV855),0)</f>
      </c>
      <c r="CG855" s="65" t="str">
        <f>ROUND(MAX($CP855,$CV855),0)</f>
      </c>
      <c r="CH855"/>
      <c r="CI855" s="62"/>
      <c r="CJ855" s="65" t="str">
        <f>IF(SUM($CF855)=0,"",IF(SUM($CF855)=SUM($CG855),SUM($CF855),IF(UPPER($CH855)="MAX",$CG855,IF(UPPER($CH855)="CUSTOM",MIN(MAX(ROUND($CF855+$G855*($CI855),0),$CG855),$CF855),$CF855))))</f>
      </c>
      <c r="CK855" s="65" t="str">
        <f>ROUND(SUMIFS($CW855:$FS855,$CW$14:$FS$14,"*DSD*"),0)</f>
      </c>
      <c r="CL855" s="65" t="str">
        <f>MIN_DSD</f>
      </c>
      <c r="CM855" s="65" t="str">
        <f>COUNTIFS($CW$14:$FS$14,"*DSD*",$CW855:$FS855,"&gt;0")</f>
      </c>
      <c r="CN855"/>
      <c r="CO855" s="62"/>
      <c r="CP855" s="65" t="str">
        <f>IF(SUM($CK855)=0,"",IF(OR(SUM($CK855)=SUM($CL855),AND(SUM($CK855)=ROUND(SUM($G855)*(1-SUM($I855)),0),SUM($CQ855)=0)),SUM($CK855),IF(UPPER($CN855)="MAX",$CL855,IF(UPPER($CN855)="CUSTOM",MIN(MAX(ROUND($CK855+$G855*($CO855),0),$CL855),$CK855),$CK855))))</f>
      </c>
      <c r="CQ855" s="65" t="str">
        <f>ROUND(SUMIFS($CW855:$FS855,$CW$14:$FS$14,"*TA*"),0)</f>
      </c>
      <c r="CR855" s="65" t="str">
        <f>MIN_TA</f>
      </c>
      <c r="CS855" s="65" t="str">
        <f>COUNTIFS($CW$14:$FS$14,"*TA*",$CW855:$FS855,"&gt;0")</f>
      </c>
      <c r="CT855"/>
      <c r="CU855" s="62"/>
      <c r="CV855" s="65" t="str">
        <f>IF(SUM($CQ855)=0,"",IF(OR(SUM($CQ855)=SUM($CR855),AND(SUM($CQ855)=ROUND(SUM($G855)*(1-SUM($I855)),0),SUM($CK855)=0)),SUM($CQ855),IF(UPPER($CT855)="MAX",$CR855,IF(UPPER($CT855)="CUSTOM",MIN(MAX(ROUND($CQ855+$G855*($CU855),0),$CR855),$CQ855),$CQ855))))</f>
      </c>
      <c r="CW855" s="65"/>
      <c r="CX855" s="65"/>
      <c r="CY855" s="65"/>
      <c r="CZ855" s="65"/>
      <c r="DA855" s="65"/>
      <c r="DB855" s="65"/>
      <c r="DC855" s="65"/>
      <c r="DD855" s="65"/>
      <c r="DE855" s="65"/>
      <c r="DF855" s="65"/>
      <c r="DG855" s="65"/>
      <c r="DH855" s="65"/>
      <c r="DI855" s="65"/>
      <c r="DJ855" s="65"/>
      <c r="DK855" s="65"/>
      <c r="DL855" s="65"/>
      <c r="DM855" s="65"/>
      <c r="DN855" s="65"/>
      <c r="DO855" s="65"/>
      <c r="DP855" s="65"/>
      <c r="DQ855" s="65"/>
      <c r="DR855" s="65"/>
      <c r="DS855" s="65"/>
      <c r="DT855" s="65"/>
      <c r="DU855" s="65"/>
      <c r="DV855" s="65"/>
      <c r="DW855" s="65"/>
      <c r="DX855" s="65"/>
      <c r="DY855" s="65"/>
      <c r="DZ855" s="65"/>
      <c r="EA855" s="65"/>
      <c r="EB855" s="65"/>
      <c r="EC855" s="65"/>
      <c r="ED855" s="65"/>
      <c r="EE855" s="65"/>
      <c r="EF855" s="65"/>
      <c r="EG855" s="65"/>
      <c r="EH855" s="65"/>
      <c r="EI855" s="65"/>
      <c r="EJ855" s="65"/>
      <c r="EK855" s="65"/>
      <c r="EL855" s="65"/>
      <c r="EM855" s="65"/>
      <c r="EN855" s="65"/>
      <c r="EO855" s="65"/>
      <c r="EP855" s="65"/>
      <c r="EQ855" s="65"/>
      <c r="ER855" s="65"/>
      <c r="ES855" s="65"/>
      <c r="ET855" s="65"/>
      <c r="EU855" s="65"/>
      <c r="EV855" s="65"/>
      <c r="EW855" s="65"/>
      <c r="EX855" s="65"/>
      <c r="EY855" s="65"/>
      <c r="EZ855" s="65"/>
      <c r="FA855" s="65"/>
      <c r="FB855" s="65"/>
      <c r="FC855" s="65"/>
      <c r="FD855" s="65"/>
      <c r="FE855" s="65"/>
      <c r="FF855" s="65"/>
      <c r="FG855" s="65"/>
      <c r="FH855" s="65"/>
      <c r="FI855" s="65"/>
      <c r="FJ855" s="65"/>
      <c r="FK855" s="65"/>
      <c r="FL855" s="65"/>
      <c r="FM855" s="65"/>
      <c r="FN855" s="65"/>
      <c r="FO855" s="65"/>
      <c r="FP855" s="65"/>
      <c r="FQ855" s="65"/>
      <c r="FR855" s="65"/>
      <c r="FS855" s="65"/>
    </row>
    <row r="856">
      <c r="A856" t="s">
        <v>168</v>
      </c>
      <c r="B856" t="s">
        <v>105</v>
      </c>
      <c r="C856" t="s">
        <v>138</v>
      </c>
      <c r="D856" t="s">
        <v>99</v>
      </c>
      <c r="E856"/>
      <c r="F856" t="str">
        <f>$A856&amp;IF($C856&lt;&gt;"","|"&amp;$C856,"")&amp;IF($D856&lt;&gt;"","|"&amp;$D856,"")&amp;IF($E856&lt;&gt;"","|"&amp;$E856,"")</f>
      </c>
      <c r="G856" s="65" t="n">
        <v>22</v>
      </c>
      <c r="H856" s="65" t="str">
        <f>SUM($CJ856,$CW856)</f>
      </c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 t="n">
        <v>1</v>
      </c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5" t="str">
        <f>ROUND(SUM($CP856,$CV856),0)</f>
      </c>
      <c r="CG856" s="65" t="str">
        <f>ROUND(MAX($CP856,$CV856),0)</f>
      </c>
      <c r="CH856"/>
      <c r="CI856" s="62"/>
      <c r="CJ856" s="65" t="str">
        <f>IF(SUM($CF856)=0,"",IF(SUM($CF856)=SUM($CG856),SUM($CF856),IF(UPPER($CH856)="MAX",$CG856,IF(UPPER($CH856)="CUSTOM",MIN(MAX(ROUND($CF856+$G856*($CI856),0),$CG856),$CF856),$CF856))))</f>
      </c>
      <c r="CK856" s="65" t="str">
        <f>ROUND(SUMIFS($CW856:$FS856,$CW$14:$FS$14,"*DSD*"),0)</f>
      </c>
      <c r="CL856" s="65" t="str">
        <f>MIN_DSD</f>
      </c>
      <c r="CM856" s="65" t="str">
        <f>COUNTIFS($CW$14:$FS$14,"*DSD*",$CW856:$FS856,"&gt;0")</f>
      </c>
      <c r="CN856"/>
      <c r="CO856" s="62"/>
      <c r="CP856" s="65" t="str">
        <f>IF(SUM($CK856)=0,"",IF(OR(SUM($CK856)=SUM($CL856),AND(SUM($CK856)=ROUND(SUM($G856)*(1-SUM($I856)),0),SUM($CQ856)=0)),SUM($CK856),IF(UPPER($CN856)="MAX",$CL856,IF(UPPER($CN856)="CUSTOM",MIN(MAX(ROUND($CK856+$G856*($CO856),0),$CL856),$CK856),$CK856))))</f>
      </c>
      <c r="CQ856" s="65" t="str">
        <f>ROUND(SUMIFS($CW856:$FS856,$CW$14:$FS$14,"*TA*"),0)</f>
      </c>
      <c r="CR856" s="65" t="str">
        <f>MIN_TA</f>
      </c>
      <c r="CS856" s="65" t="str">
        <f>COUNTIFS($CW$14:$FS$14,"*TA*",$CW856:$FS856,"&gt;0")</f>
      </c>
      <c r="CT856"/>
      <c r="CU856" s="62"/>
      <c r="CV856" s="65" t="str">
        <f>IF(SUM($CQ856)=0,"",IF(OR(SUM($CQ856)=SUM($CR856),AND(SUM($CQ856)=ROUND(SUM($G856)*(1-SUM($I856)),0),SUM($CK856)=0)),SUM($CQ856),IF(UPPER($CT856)="MAX",$CR856,IF(UPPER($CT856)="CUSTOM",MIN(MAX(ROUND($CQ856+$G856*($CU856),0),$CR856),$CQ856),$CQ856))))</f>
      </c>
      <c r="CW856" s="65"/>
      <c r="CX856" s="65"/>
      <c r="CY856" s="65"/>
      <c r="CZ856" s="65"/>
      <c r="DA856" s="65"/>
      <c r="DB856" s="65"/>
      <c r="DC856" s="65"/>
      <c r="DD856" s="65"/>
      <c r="DE856" s="65"/>
      <c r="DF856" s="65"/>
      <c r="DG856" s="65"/>
      <c r="DH856" s="65"/>
      <c r="DI856" s="65"/>
      <c r="DJ856" s="65"/>
      <c r="DK856" s="65"/>
      <c r="DL856" s="65"/>
      <c r="DM856" s="65"/>
      <c r="DN856" s="65"/>
      <c r="DO856" s="65"/>
      <c r="DP856" s="65"/>
      <c r="DQ856" s="65"/>
      <c r="DR856" s="65"/>
      <c r="DS856" s="65"/>
      <c r="DT856" s="65"/>
      <c r="DU856" s="65"/>
      <c r="DV856" s="65"/>
      <c r="DW856" s="65"/>
      <c r="DX856" s="65"/>
      <c r="DY856" s="65"/>
      <c r="DZ856" s="65"/>
      <c r="EA856" s="65"/>
      <c r="EB856" s="65"/>
      <c r="EC856" s="65"/>
      <c r="ED856" s="65"/>
      <c r="EE856" s="65"/>
      <c r="EF856" s="65"/>
      <c r="EG856" s="65"/>
      <c r="EH856" s="65"/>
      <c r="EI856" s="65"/>
      <c r="EJ856" s="65"/>
      <c r="EK856" s="65"/>
      <c r="EL856" s="65"/>
      <c r="EM856" s="65"/>
      <c r="EN856" s="65"/>
      <c r="EO856" s="65"/>
      <c r="EP856" s="65"/>
      <c r="EQ856" s="65"/>
      <c r="ER856" s="65"/>
      <c r="ES856" s="65"/>
      <c r="ET856" s="65"/>
      <c r="EU856" s="65"/>
      <c r="EV856" s="65"/>
      <c r="EW856" s="65"/>
      <c r="EX856" s="65"/>
      <c r="EY856" s="65"/>
      <c r="EZ856" s="65"/>
      <c r="FA856" s="65"/>
      <c r="FB856" s="65"/>
      <c r="FC856" s="65"/>
      <c r="FD856" s="65"/>
      <c r="FE856" s="65"/>
      <c r="FF856" s="65"/>
      <c r="FG856" s="65"/>
      <c r="FH856" s="65"/>
      <c r="FI856" s="65"/>
      <c r="FJ856" s="65"/>
      <c r="FK856" s="65"/>
      <c r="FL856" s="65"/>
      <c r="FM856" s="65"/>
      <c r="FN856" s="65"/>
      <c r="FO856" s="65"/>
      <c r="FP856" s="65"/>
      <c r="FQ856" s="65"/>
      <c r="FR856" s="65"/>
      <c r="FS856" s="65"/>
    </row>
    <row r="857">
      <c r="A857" t="s">
        <v>168</v>
      </c>
      <c r="B857" t="s">
        <v>105</v>
      </c>
      <c r="C857" t="s">
        <v>138</v>
      </c>
      <c r="D857" t="s">
        <v>100</v>
      </c>
      <c r="E857"/>
      <c r="F857" t="str">
        <f>$A857&amp;IF($C857&lt;&gt;"","|"&amp;$C857,"")&amp;IF($D857&lt;&gt;"","|"&amp;$D857,"")&amp;IF($E857&lt;&gt;"","|"&amp;$E857,"")</f>
      </c>
      <c r="G857" s="65" t="n">
        <v>16</v>
      </c>
      <c r="H857" s="65" t="str">
        <f>SUM($CJ857,$CW857)</f>
      </c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 t="n">
        <v>1</v>
      </c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5" t="str">
        <f>ROUND(SUM($CP857,$CV857),0)</f>
      </c>
      <c r="CG857" s="65" t="str">
        <f>ROUND(MAX($CP857,$CV857),0)</f>
      </c>
      <c r="CH857"/>
      <c r="CI857" s="62"/>
      <c r="CJ857" s="65" t="str">
        <f>IF(SUM($CF857)=0,"",IF(SUM($CF857)=SUM($CG857),SUM($CF857),IF(UPPER($CH857)="MAX",$CG857,IF(UPPER($CH857)="CUSTOM",MIN(MAX(ROUND($CF857+$G857*($CI857),0),$CG857),$CF857),$CF857))))</f>
      </c>
      <c r="CK857" s="65" t="str">
        <f>ROUND(SUMIFS($CW857:$FS857,$CW$14:$FS$14,"*DSD*"),0)</f>
      </c>
      <c r="CL857" s="65" t="str">
        <f>MIN_DSD</f>
      </c>
      <c r="CM857" s="65" t="str">
        <f>COUNTIFS($CW$14:$FS$14,"*DSD*",$CW857:$FS857,"&gt;0")</f>
      </c>
      <c r="CN857"/>
      <c r="CO857" s="62"/>
      <c r="CP857" s="65" t="str">
        <f>IF(SUM($CK857)=0,"",IF(OR(SUM($CK857)=SUM($CL857),AND(SUM($CK857)=ROUND(SUM($G857)*(1-SUM($I857)),0),SUM($CQ857)=0)),SUM($CK857),IF(UPPER($CN857)="MAX",$CL857,IF(UPPER($CN857)="CUSTOM",MIN(MAX(ROUND($CK857+$G857*($CO857),0),$CL857),$CK857),$CK857))))</f>
      </c>
      <c r="CQ857" s="65" t="str">
        <f>ROUND(SUMIFS($CW857:$FS857,$CW$14:$FS$14,"*TA*"),0)</f>
      </c>
      <c r="CR857" s="65" t="str">
        <f>MIN_TA</f>
      </c>
      <c r="CS857" s="65" t="str">
        <f>COUNTIFS($CW$14:$FS$14,"*TA*",$CW857:$FS857,"&gt;0")</f>
      </c>
      <c r="CT857"/>
      <c r="CU857" s="62"/>
      <c r="CV857" s="65" t="str">
        <f>IF(SUM($CQ857)=0,"",IF(OR(SUM($CQ857)=SUM($CR857),AND(SUM($CQ857)=ROUND(SUM($G857)*(1-SUM($I857)),0),SUM($CK857)=0)),SUM($CQ857),IF(UPPER($CT857)="MAX",$CR857,IF(UPPER($CT857)="CUSTOM",MIN(MAX(ROUND($CQ857+$G857*($CU857),0),$CR857),$CQ857),$CQ857))))</f>
      </c>
      <c r="CW857" s="65"/>
      <c r="CX857" s="65"/>
      <c r="CY857" s="65"/>
      <c r="CZ857" s="65"/>
      <c r="DA857" s="65"/>
      <c r="DB857" s="65"/>
      <c r="DC857" s="65"/>
      <c r="DD857" s="65"/>
      <c r="DE857" s="65"/>
      <c r="DF857" s="65"/>
      <c r="DG857" s="65"/>
      <c r="DH857" s="65"/>
      <c r="DI857" s="65"/>
      <c r="DJ857" s="65"/>
      <c r="DK857" s="65"/>
      <c r="DL857" s="65"/>
      <c r="DM857" s="65"/>
      <c r="DN857" s="65"/>
      <c r="DO857" s="65"/>
      <c r="DP857" s="65"/>
      <c r="DQ857" s="65"/>
      <c r="DR857" s="65"/>
      <c r="DS857" s="65"/>
      <c r="DT857" s="65"/>
      <c r="DU857" s="65"/>
      <c r="DV857" s="65"/>
      <c r="DW857" s="65"/>
      <c r="DX857" s="65"/>
      <c r="DY857" s="65"/>
      <c r="DZ857" s="65"/>
      <c r="EA857" s="65"/>
      <c r="EB857" s="65"/>
      <c r="EC857" s="65"/>
      <c r="ED857" s="65"/>
      <c r="EE857" s="65"/>
      <c r="EF857" s="65"/>
      <c r="EG857" s="65"/>
      <c r="EH857" s="65"/>
      <c r="EI857" s="65"/>
      <c r="EJ857" s="65"/>
      <c r="EK857" s="65"/>
      <c r="EL857" s="65"/>
      <c r="EM857" s="65"/>
      <c r="EN857" s="65"/>
      <c r="EO857" s="65"/>
      <c r="EP857" s="65"/>
      <c r="EQ857" s="65"/>
      <c r="ER857" s="65"/>
      <c r="ES857" s="65"/>
      <c r="ET857" s="65"/>
      <c r="EU857" s="65"/>
      <c r="EV857" s="65"/>
      <c r="EW857" s="65"/>
      <c r="EX857" s="65"/>
      <c r="EY857" s="65"/>
      <c r="EZ857" s="65"/>
      <c r="FA857" s="65"/>
      <c r="FB857" s="65"/>
      <c r="FC857" s="65"/>
      <c r="FD857" s="65"/>
      <c r="FE857" s="65"/>
      <c r="FF857" s="65"/>
      <c r="FG857" s="65"/>
      <c r="FH857" s="65"/>
      <c r="FI857" s="65"/>
      <c r="FJ857" s="65"/>
      <c r="FK857" s="65"/>
      <c r="FL857" s="65"/>
      <c r="FM857" s="65"/>
      <c r="FN857" s="65"/>
      <c r="FO857" s="65"/>
      <c r="FP857" s="65"/>
      <c r="FQ857" s="65"/>
      <c r="FR857" s="65"/>
      <c r="FS857" s="65"/>
    </row>
    <row r="858">
      <c r="A858" t="s">
        <v>168</v>
      </c>
      <c r="B858" t="s">
        <v>105</v>
      </c>
      <c r="C858" t="s">
        <v>103</v>
      </c>
      <c r="D858" t="s">
        <v>99</v>
      </c>
      <c r="E858"/>
      <c r="F858" t="str">
        <f>$A858&amp;IF($C858&lt;&gt;"","|"&amp;$C858,"")&amp;IF($D858&lt;&gt;"","|"&amp;$D858,"")&amp;IF($E858&lt;&gt;"","|"&amp;$E858,"")</f>
      </c>
      <c r="G858" s="65" t="n">
        <v>746</v>
      </c>
      <c r="H858" s="65" t="str">
        <f>SUM($CJ858,$CW858)</f>
      </c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 t="n">
        <v>1</v>
      </c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5" t="str">
        <f>ROUND(SUM($CP858,$CV858),0)</f>
      </c>
      <c r="CG858" s="65" t="str">
        <f>ROUND(MAX($CP858,$CV858),0)</f>
      </c>
      <c r="CH858"/>
      <c r="CI858" s="62"/>
      <c r="CJ858" s="65" t="str">
        <f>IF(SUM($CF858)=0,"",IF(SUM($CF858)=SUM($CG858),SUM($CF858),IF(UPPER($CH858)="MAX",$CG858,IF(UPPER($CH858)="CUSTOM",MIN(MAX(ROUND($CF858+$G858*($CI858),0),$CG858),$CF858),$CF858))))</f>
      </c>
      <c r="CK858" s="65" t="str">
        <f>ROUND(SUMIFS($CW858:$FS858,$CW$14:$FS$14,"*DSD*"),0)</f>
      </c>
      <c r="CL858" s="65" t="str">
        <f>MIN_DSD</f>
      </c>
      <c r="CM858" s="65" t="str">
        <f>COUNTIFS($CW$14:$FS$14,"*DSD*",$CW858:$FS858,"&gt;0")</f>
      </c>
      <c r="CN858"/>
      <c r="CO858" s="62"/>
      <c r="CP858" s="65" t="str">
        <f>IF(SUM($CK858)=0,"",IF(OR(SUM($CK858)=SUM($CL858),AND(SUM($CK858)=ROUND(SUM($G858)*(1-SUM($I858)),0),SUM($CQ858)=0)),SUM($CK858),IF(UPPER($CN858)="MAX",$CL858,IF(UPPER($CN858)="CUSTOM",MIN(MAX(ROUND($CK858+$G858*($CO858),0),$CL858),$CK858),$CK858))))</f>
      </c>
      <c r="CQ858" s="65" t="str">
        <f>ROUND(SUMIFS($CW858:$FS858,$CW$14:$FS$14,"*TA*"),0)</f>
      </c>
      <c r="CR858" s="65" t="str">
        <f>MIN_TA</f>
      </c>
      <c r="CS858" s="65" t="str">
        <f>COUNTIFS($CW$14:$FS$14,"*TA*",$CW858:$FS858,"&gt;0")</f>
      </c>
      <c r="CT858"/>
      <c r="CU858" s="62"/>
      <c r="CV858" s="65" t="str">
        <f>IF(SUM($CQ858)=0,"",IF(OR(SUM($CQ858)=SUM($CR858),AND(SUM($CQ858)=ROUND(SUM($G858)*(1-SUM($I858)),0),SUM($CK858)=0)),SUM($CQ858),IF(UPPER($CT858)="MAX",$CR858,IF(UPPER($CT858)="CUSTOM",MIN(MAX(ROUND($CQ858+$G858*($CU858),0),$CR858),$CQ858),$CQ858))))</f>
      </c>
      <c r="CW858" s="65"/>
      <c r="CX858" s="65"/>
      <c r="CY858" s="65"/>
      <c r="CZ858" s="65"/>
      <c r="DA858" s="65"/>
      <c r="DB858" s="65"/>
      <c r="DC858" s="65"/>
      <c r="DD858" s="65"/>
      <c r="DE858" s="65"/>
      <c r="DF858" s="65"/>
      <c r="DG858" s="65"/>
      <c r="DH858" s="65"/>
      <c r="DI858" s="65"/>
      <c r="DJ858" s="65"/>
      <c r="DK858" s="65"/>
      <c r="DL858" s="65"/>
      <c r="DM858" s="65"/>
      <c r="DN858" s="65"/>
      <c r="DO858" s="65"/>
      <c r="DP858" s="65"/>
      <c r="DQ858" s="65"/>
      <c r="DR858" s="65"/>
      <c r="DS858" s="65"/>
      <c r="DT858" s="65"/>
      <c r="DU858" s="65"/>
      <c r="DV858" s="65"/>
      <c r="DW858" s="65"/>
      <c r="DX858" s="65"/>
      <c r="DY858" s="65"/>
      <c r="DZ858" s="65"/>
      <c r="EA858" s="65"/>
      <c r="EB858" s="65"/>
      <c r="EC858" s="65"/>
      <c r="ED858" s="65"/>
      <c r="EE858" s="65"/>
      <c r="EF858" s="65"/>
      <c r="EG858" s="65"/>
      <c r="EH858" s="65"/>
      <c r="EI858" s="65"/>
      <c r="EJ858" s="65"/>
      <c r="EK858" s="65"/>
      <c r="EL858" s="65"/>
      <c r="EM858" s="65"/>
      <c r="EN858" s="65"/>
      <c r="EO858" s="65"/>
      <c r="EP858" s="65"/>
      <c r="EQ858" s="65"/>
      <c r="ER858" s="65"/>
      <c r="ES858" s="65"/>
      <c r="ET858" s="65"/>
      <c r="EU858" s="65"/>
      <c r="EV858" s="65"/>
      <c r="EW858" s="65"/>
      <c r="EX858" s="65"/>
      <c r="EY858" s="65"/>
      <c r="EZ858" s="65"/>
      <c r="FA858" s="65"/>
      <c r="FB858" s="65"/>
      <c r="FC858" s="65"/>
      <c r="FD858" s="65"/>
      <c r="FE858" s="65"/>
      <c r="FF858" s="65"/>
      <c r="FG858" s="65"/>
      <c r="FH858" s="65"/>
      <c r="FI858" s="65"/>
      <c r="FJ858" s="65"/>
      <c r="FK858" s="65"/>
      <c r="FL858" s="65"/>
      <c r="FM858" s="65"/>
      <c r="FN858" s="65"/>
      <c r="FO858" s="65"/>
      <c r="FP858" s="65"/>
      <c r="FQ858" s="65"/>
      <c r="FR858" s="65"/>
      <c r="FS858" s="65"/>
    </row>
    <row r="859">
      <c r="A859" t="s">
        <v>168</v>
      </c>
      <c r="B859" t="s">
        <v>105</v>
      </c>
      <c r="C859" t="s">
        <v>103</v>
      </c>
      <c r="D859" t="s">
        <v>100</v>
      </c>
      <c r="E859"/>
      <c r="F859" t="str">
        <f>$A859&amp;IF($C859&lt;&gt;"","|"&amp;$C859,"")&amp;IF($D859&lt;&gt;"","|"&amp;$D859,"")&amp;IF($E859&lt;&gt;"","|"&amp;$E859,"")</f>
      </c>
      <c r="G859" s="65" t="n">
        <v>130</v>
      </c>
      <c r="H859" s="65" t="str">
        <f>SUM($CJ859,$CW859)</f>
      </c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 t="n">
        <v>1</v>
      </c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5" t="str">
        <f>ROUND(SUM($CP859,$CV859),0)</f>
      </c>
      <c r="CG859" s="65" t="str">
        <f>ROUND(MAX($CP859,$CV859),0)</f>
      </c>
      <c r="CH859"/>
      <c r="CI859" s="62"/>
      <c r="CJ859" s="65" t="str">
        <f>IF(SUM($CF859)=0,"",IF(SUM($CF859)=SUM($CG859),SUM($CF859),IF(UPPER($CH859)="MAX",$CG859,IF(UPPER($CH859)="CUSTOM",MIN(MAX(ROUND($CF859+$G859*($CI859),0),$CG859),$CF859),$CF859))))</f>
      </c>
      <c r="CK859" s="65" t="str">
        <f>ROUND(SUMIFS($CW859:$FS859,$CW$14:$FS$14,"*DSD*"),0)</f>
      </c>
      <c r="CL859" s="65" t="str">
        <f>MIN_DSD</f>
      </c>
      <c r="CM859" s="65" t="str">
        <f>COUNTIFS($CW$14:$FS$14,"*DSD*",$CW859:$FS859,"&gt;0")</f>
      </c>
      <c r="CN859"/>
      <c r="CO859" s="62"/>
      <c r="CP859" s="65" t="str">
        <f>IF(SUM($CK859)=0,"",IF(OR(SUM($CK859)=SUM($CL859),AND(SUM($CK859)=ROUND(SUM($G859)*(1-SUM($I859)),0),SUM($CQ859)=0)),SUM($CK859),IF(UPPER($CN859)="MAX",$CL859,IF(UPPER($CN859)="CUSTOM",MIN(MAX(ROUND($CK859+$G859*($CO859),0),$CL859),$CK859),$CK859))))</f>
      </c>
      <c r="CQ859" s="65" t="str">
        <f>ROUND(SUMIFS($CW859:$FS859,$CW$14:$FS$14,"*TA*"),0)</f>
      </c>
      <c r="CR859" s="65" t="str">
        <f>MIN_TA</f>
      </c>
      <c r="CS859" s="65" t="str">
        <f>COUNTIFS($CW$14:$FS$14,"*TA*",$CW859:$FS859,"&gt;0")</f>
      </c>
      <c r="CT859"/>
      <c r="CU859" s="62"/>
      <c r="CV859" s="65" t="str">
        <f>IF(SUM($CQ859)=0,"",IF(OR(SUM($CQ859)=SUM($CR859),AND(SUM($CQ859)=ROUND(SUM($G859)*(1-SUM($I859)),0),SUM($CK859)=0)),SUM($CQ859),IF(UPPER($CT859)="MAX",$CR859,IF(UPPER($CT859)="CUSTOM",MIN(MAX(ROUND($CQ859+$G859*($CU859),0),$CR859),$CQ859),$CQ859))))</f>
      </c>
      <c r="CW859" s="65"/>
      <c r="CX859" s="65"/>
      <c r="CY859" s="65"/>
      <c r="CZ859" s="65"/>
      <c r="DA859" s="65"/>
      <c r="DB859" s="65"/>
      <c r="DC859" s="65"/>
      <c r="DD859" s="65"/>
      <c r="DE859" s="65"/>
      <c r="DF859" s="65"/>
      <c r="DG859" s="65"/>
      <c r="DH859" s="65"/>
      <c r="DI859" s="65"/>
      <c r="DJ859" s="65"/>
      <c r="DK859" s="65"/>
      <c r="DL859" s="65"/>
      <c r="DM859" s="65"/>
      <c r="DN859" s="65"/>
      <c r="DO859" s="65"/>
      <c r="DP859" s="65"/>
      <c r="DQ859" s="65"/>
      <c r="DR859" s="65"/>
      <c r="DS859" s="65"/>
      <c r="DT859" s="65"/>
      <c r="DU859" s="65"/>
      <c r="DV859" s="65"/>
      <c r="DW859" s="65"/>
      <c r="DX859" s="65"/>
      <c r="DY859" s="65"/>
      <c r="DZ859" s="65"/>
      <c r="EA859" s="65"/>
      <c r="EB859" s="65"/>
      <c r="EC859" s="65"/>
      <c r="ED859" s="65"/>
      <c r="EE859" s="65"/>
      <c r="EF859" s="65"/>
      <c r="EG859" s="65"/>
      <c r="EH859" s="65"/>
      <c r="EI859" s="65"/>
      <c r="EJ859" s="65"/>
      <c r="EK859" s="65"/>
      <c r="EL859" s="65"/>
      <c r="EM859" s="65"/>
      <c r="EN859" s="65"/>
      <c r="EO859" s="65"/>
      <c r="EP859" s="65"/>
      <c r="EQ859" s="65"/>
      <c r="ER859" s="65"/>
      <c r="ES859" s="65"/>
      <c r="ET859" s="65"/>
      <c r="EU859" s="65"/>
      <c r="EV859" s="65"/>
      <c r="EW859" s="65"/>
      <c r="EX859" s="65"/>
      <c r="EY859" s="65"/>
      <c r="EZ859" s="65"/>
      <c r="FA859" s="65"/>
      <c r="FB859" s="65"/>
      <c r="FC859" s="65"/>
      <c r="FD859" s="65"/>
      <c r="FE859" s="65"/>
      <c r="FF859" s="65"/>
      <c r="FG859" s="65"/>
      <c r="FH859" s="65"/>
      <c r="FI859" s="65"/>
      <c r="FJ859" s="65"/>
      <c r="FK859" s="65"/>
      <c r="FL859" s="65"/>
      <c r="FM859" s="65"/>
      <c r="FN859" s="65"/>
      <c r="FO859" s="65"/>
      <c r="FP859" s="65"/>
      <c r="FQ859" s="65"/>
      <c r="FR859" s="65"/>
      <c r="FS859" s="65"/>
    </row>
    <row r="860">
      <c r="A860" t="s">
        <v>168</v>
      </c>
      <c r="B860" t="s">
        <v>105</v>
      </c>
      <c r="C860" t="s">
        <v>139</v>
      </c>
      <c r="D860" t="s">
        <v>99</v>
      </c>
      <c r="E860"/>
      <c r="F860" t="str">
        <f>$A860&amp;IF($C860&lt;&gt;"","|"&amp;$C860,"")&amp;IF($D860&lt;&gt;"","|"&amp;$D860,"")&amp;IF($E860&lt;&gt;"","|"&amp;$E860,"")</f>
      </c>
      <c r="G860" s="65" t="n">
        <v>63</v>
      </c>
      <c r="H860" s="65" t="str">
        <f>SUM($CJ860,$CW860)</f>
      </c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 t="n">
        <v>1</v>
      </c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5" t="str">
        <f>ROUND(SUM($CP860,$CV860),0)</f>
      </c>
      <c r="CG860" s="65" t="str">
        <f>ROUND(MAX($CP860,$CV860),0)</f>
      </c>
      <c r="CH860"/>
      <c r="CI860" s="62"/>
      <c r="CJ860" s="65" t="str">
        <f>IF(SUM($CF860)=0,"",IF(SUM($CF860)=SUM($CG860),SUM($CF860),IF(UPPER($CH860)="MAX",$CG860,IF(UPPER($CH860)="CUSTOM",MIN(MAX(ROUND($CF860+$G860*($CI860),0),$CG860),$CF860),$CF860))))</f>
      </c>
      <c r="CK860" s="65" t="str">
        <f>ROUND(SUMIFS($CW860:$FS860,$CW$14:$FS$14,"*DSD*"),0)</f>
      </c>
      <c r="CL860" s="65" t="str">
        <f>MIN_DSD</f>
      </c>
      <c r="CM860" s="65" t="str">
        <f>COUNTIFS($CW$14:$FS$14,"*DSD*",$CW860:$FS860,"&gt;0")</f>
      </c>
      <c r="CN860"/>
      <c r="CO860" s="62"/>
      <c r="CP860" s="65" t="str">
        <f>IF(SUM($CK860)=0,"",IF(OR(SUM($CK860)=SUM($CL860),AND(SUM($CK860)=ROUND(SUM($G860)*(1-SUM($I860)),0),SUM($CQ860)=0)),SUM($CK860),IF(UPPER($CN860)="MAX",$CL860,IF(UPPER($CN860)="CUSTOM",MIN(MAX(ROUND($CK860+$G860*($CO860),0),$CL860),$CK860),$CK860))))</f>
      </c>
      <c r="CQ860" s="65" t="str">
        <f>ROUND(SUMIFS($CW860:$FS860,$CW$14:$FS$14,"*TA*"),0)</f>
      </c>
      <c r="CR860" s="65" t="str">
        <f>MIN_TA</f>
      </c>
      <c r="CS860" s="65" t="str">
        <f>COUNTIFS($CW$14:$FS$14,"*TA*",$CW860:$FS860,"&gt;0")</f>
      </c>
      <c r="CT860"/>
      <c r="CU860" s="62"/>
      <c r="CV860" s="65" t="str">
        <f>IF(SUM($CQ860)=0,"",IF(OR(SUM($CQ860)=SUM($CR860),AND(SUM($CQ860)=ROUND(SUM($G860)*(1-SUM($I860)),0),SUM($CK860)=0)),SUM($CQ860),IF(UPPER($CT860)="MAX",$CR860,IF(UPPER($CT860)="CUSTOM",MIN(MAX(ROUND($CQ860+$G860*($CU860),0),$CR860),$CQ860),$CQ860))))</f>
      </c>
      <c r="CW860" s="65"/>
      <c r="CX860" s="65"/>
      <c r="CY860" s="65"/>
      <c r="CZ860" s="65"/>
      <c r="DA860" s="65"/>
      <c r="DB860" s="65"/>
      <c r="DC860" s="65"/>
      <c r="DD860" s="65"/>
      <c r="DE860" s="65"/>
      <c r="DF860" s="65"/>
      <c r="DG860" s="65"/>
      <c r="DH860" s="65"/>
      <c r="DI860" s="65"/>
      <c r="DJ860" s="65"/>
      <c r="DK860" s="65"/>
      <c r="DL860" s="65"/>
      <c r="DM860" s="65"/>
      <c r="DN860" s="65"/>
      <c r="DO860" s="65"/>
      <c r="DP860" s="65"/>
      <c r="DQ860" s="65"/>
      <c r="DR860" s="65"/>
      <c r="DS860" s="65"/>
      <c r="DT860" s="65"/>
      <c r="DU860" s="65"/>
      <c r="DV860" s="65"/>
      <c r="DW860" s="65"/>
      <c r="DX860" s="65"/>
      <c r="DY860" s="65"/>
      <c r="DZ860" s="65"/>
      <c r="EA860" s="65"/>
      <c r="EB860" s="65"/>
      <c r="EC860" s="65"/>
      <c r="ED860" s="65"/>
      <c r="EE860" s="65"/>
      <c r="EF860" s="65"/>
      <c r="EG860" s="65"/>
      <c r="EH860" s="65"/>
      <c r="EI860" s="65"/>
      <c r="EJ860" s="65"/>
      <c r="EK860" s="65"/>
      <c r="EL860" s="65"/>
      <c r="EM860" s="65"/>
      <c r="EN860" s="65"/>
      <c r="EO860" s="65"/>
      <c r="EP860" s="65"/>
      <c r="EQ860" s="65"/>
      <c r="ER860" s="65"/>
      <c r="ES860" s="65"/>
      <c r="ET860" s="65"/>
      <c r="EU860" s="65"/>
      <c r="EV860" s="65"/>
      <c r="EW860" s="65"/>
      <c r="EX860" s="65"/>
      <c r="EY860" s="65"/>
      <c r="EZ860" s="65"/>
      <c r="FA860" s="65"/>
      <c r="FB860" s="65"/>
      <c r="FC860" s="65"/>
      <c r="FD860" s="65"/>
      <c r="FE860" s="65"/>
      <c r="FF860" s="65"/>
      <c r="FG860" s="65"/>
      <c r="FH860" s="65"/>
      <c r="FI860" s="65"/>
      <c r="FJ860" s="65"/>
      <c r="FK860" s="65"/>
      <c r="FL860" s="65"/>
      <c r="FM860" s="65"/>
      <c r="FN860" s="65"/>
      <c r="FO860" s="65"/>
      <c r="FP860" s="65"/>
      <c r="FQ860" s="65"/>
      <c r="FR860" s="65"/>
      <c r="FS860" s="65"/>
    </row>
    <row r="861">
      <c r="A861" t="s">
        <v>168</v>
      </c>
      <c r="B861" t="s">
        <v>105</v>
      </c>
      <c r="C861" t="s">
        <v>139</v>
      </c>
      <c r="D861" t="s">
        <v>100</v>
      </c>
      <c r="E861"/>
      <c r="F861" t="str">
        <f>$A861&amp;IF($C861&lt;&gt;"","|"&amp;$C861,"")&amp;IF($D861&lt;&gt;"","|"&amp;$D861,"")&amp;IF($E861&lt;&gt;"","|"&amp;$E861,"")</f>
      </c>
      <c r="G861" s="65" t="n">
        <v>10</v>
      </c>
      <c r="H861" s="65" t="str">
        <f>SUM($CJ861,$CW861)</f>
      </c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 t="n">
        <v>1</v>
      </c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5" t="str">
        <f>ROUND(SUM($CP861,$CV861),0)</f>
      </c>
      <c r="CG861" s="65" t="str">
        <f>ROUND(MAX($CP861,$CV861),0)</f>
      </c>
      <c r="CH861"/>
      <c r="CI861" s="62"/>
      <c r="CJ861" s="65" t="str">
        <f>IF(SUM($CF861)=0,"",IF(SUM($CF861)=SUM($CG861),SUM($CF861),IF(UPPER($CH861)="MAX",$CG861,IF(UPPER($CH861)="CUSTOM",MIN(MAX(ROUND($CF861+$G861*($CI861),0),$CG861),$CF861),$CF861))))</f>
      </c>
      <c r="CK861" s="65" t="str">
        <f>ROUND(SUMIFS($CW861:$FS861,$CW$14:$FS$14,"*DSD*"),0)</f>
      </c>
      <c r="CL861" s="65" t="str">
        <f>MIN_DSD</f>
      </c>
      <c r="CM861" s="65" t="str">
        <f>COUNTIFS($CW$14:$FS$14,"*DSD*",$CW861:$FS861,"&gt;0")</f>
      </c>
      <c r="CN861"/>
      <c r="CO861" s="62"/>
      <c r="CP861" s="65" t="str">
        <f>IF(SUM($CK861)=0,"",IF(OR(SUM($CK861)=SUM($CL861),AND(SUM($CK861)=ROUND(SUM($G861)*(1-SUM($I861)),0),SUM($CQ861)=0)),SUM($CK861),IF(UPPER($CN861)="MAX",$CL861,IF(UPPER($CN861)="CUSTOM",MIN(MAX(ROUND($CK861+$G861*($CO861),0),$CL861),$CK861),$CK861))))</f>
      </c>
      <c r="CQ861" s="65" t="str">
        <f>ROUND(SUMIFS($CW861:$FS861,$CW$14:$FS$14,"*TA*"),0)</f>
      </c>
      <c r="CR861" s="65" t="str">
        <f>MIN_TA</f>
      </c>
      <c r="CS861" s="65" t="str">
        <f>COUNTIFS($CW$14:$FS$14,"*TA*",$CW861:$FS861,"&gt;0")</f>
      </c>
      <c r="CT861"/>
      <c r="CU861" s="62"/>
      <c r="CV861" s="65" t="str">
        <f>IF(SUM($CQ861)=0,"",IF(OR(SUM($CQ861)=SUM($CR861),AND(SUM($CQ861)=ROUND(SUM($G861)*(1-SUM($I861)),0),SUM($CK861)=0)),SUM($CQ861),IF(UPPER($CT861)="MAX",$CR861,IF(UPPER($CT861)="CUSTOM",MIN(MAX(ROUND($CQ861+$G861*($CU861),0),$CR861),$CQ861),$CQ861))))</f>
      </c>
      <c r="CW861" s="65"/>
      <c r="CX861" s="65"/>
      <c r="CY861" s="65"/>
      <c r="CZ861" s="65"/>
      <c r="DA861" s="65"/>
      <c r="DB861" s="65"/>
      <c r="DC861" s="65"/>
      <c r="DD861" s="65"/>
      <c r="DE861" s="65"/>
      <c r="DF861" s="65"/>
      <c r="DG861" s="65"/>
      <c r="DH861" s="65"/>
      <c r="DI861" s="65"/>
      <c r="DJ861" s="65"/>
      <c r="DK861" s="65"/>
      <c r="DL861" s="65"/>
      <c r="DM861" s="65"/>
      <c r="DN861" s="65"/>
      <c r="DO861" s="65"/>
      <c r="DP861" s="65"/>
      <c r="DQ861" s="65"/>
      <c r="DR861" s="65"/>
      <c r="DS861" s="65"/>
      <c r="DT861" s="65"/>
      <c r="DU861" s="65"/>
      <c r="DV861" s="65"/>
      <c r="DW861" s="65"/>
      <c r="DX861" s="65"/>
      <c r="DY861" s="65"/>
      <c r="DZ861" s="65"/>
      <c r="EA861" s="65"/>
      <c r="EB861" s="65"/>
      <c r="EC861" s="65"/>
      <c r="ED861" s="65"/>
      <c r="EE861" s="65"/>
      <c r="EF861" s="65"/>
      <c r="EG861" s="65"/>
      <c r="EH861" s="65"/>
      <c r="EI861" s="65"/>
      <c r="EJ861" s="65"/>
      <c r="EK861" s="65"/>
      <c r="EL861" s="65"/>
      <c r="EM861" s="65"/>
      <c r="EN861" s="65"/>
      <c r="EO861" s="65"/>
      <c r="EP861" s="65"/>
      <c r="EQ861" s="65"/>
      <c r="ER861" s="65"/>
      <c r="ES861" s="65"/>
      <c r="ET861" s="65"/>
      <c r="EU861" s="65"/>
      <c r="EV861" s="65"/>
      <c r="EW861" s="65"/>
      <c r="EX861" s="65"/>
      <c r="EY861" s="65"/>
      <c r="EZ861" s="65"/>
      <c r="FA861" s="65"/>
      <c r="FB861" s="65"/>
      <c r="FC861" s="65"/>
      <c r="FD861" s="65"/>
      <c r="FE861" s="65"/>
      <c r="FF861" s="65"/>
      <c r="FG861" s="65"/>
      <c r="FH861" s="65"/>
      <c r="FI861" s="65"/>
      <c r="FJ861" s="65"/>
      <c r="FK861" s="65"/>
      <c r="FL861" s="65"/>
      <c r="FM861" s="65"/>
      <c r="FN861" s="65"/>
      <c r="FO861" s="65"/>
      <c r="FP861" s="65"/>
      <c r="FQ861" s="65"/>
      <c r="FR861" s="65"/>
      <c r="FS861" s="65"/>
    </row>
    <row r="862">
      <c r="A862" t="s">
        <v>168</v>
      </c>
      <c r="B862" t="s">
        <v>105</v>
      </c>
      <c r="C862" t="s">
        <v>140</v>
      </c>
      <c r="D862" t="s">
        <v>99</v>
      </c>
      <c r="E862"/>
      <c r="F862" t="str">
        <f>$A862&amp;IF($C862&lt;&gt;"","|"&amp;$C862,"")&amp;IF($D862&lt;&gt;"","|"&amp;$D862,"")&amp;IF($E862&lt;&gt;"","|"&amp;$E862,"")</f>
      </c>
      <c r="G862" s="65" t="n">
        <v>450</v>
      </c>
      <c r="H862" s="65" t="str">
        <f>SUM($CJ862,$CW862)</f>
      </c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 t="n">
        <v>1</v>
      </c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5" t="str">
        <f>ROUND(SUM($CP862,$CV862),0)</f>
      </c>
      <c r="CG862" s="65" t="str">
        <f>ROUND(MAX($CP862,$CV862),0)</f>
      </c>
      <c r="CH862"/>
      <c r="CI862" s="62"/>
      <c r="CJ862" s="65" t="str">
        <f>IF(SUM($CF862)=0,"",IF(SUM($CF862)=SUM($CG862),SUM($CF862),IF(UPPER($CH862)="MAX",$CG862,IF(UPPER($CH862)="CUSTOM",MIN(MAX(ROUND($CF862+$G862*($CI862),0),$CG862),$CF862),$CF862))))</f>
      </c>
      <c r="CK862" s="65" t="str">
        <f>ROUND(SUMIFS($CW862:$FS862,$CW$14:$FS$14,"*DSD*"),0)</f>
      </c>
      <c r="CL862" s="65" t="str">
        <f>MIN_DSD</f>
      </c>
      <c r="CM862" s="65" t="str">
        <f>COUNTIFS($CW$14:$FS$14,"*DSD*",$CW862:$FS862,"&gt;0")</f>
      </c>
      <c r="CN862"/>
      <c r="CO862" s="62"/>
      <c r="CP862" s="65" t="str">
        <f>IF(SUM($CK862)=0,"",IF(OR(SUM($CK862)=SUM($CL862),AND(SUM($CK862)=ROUND(SUM($G862)*(1-SUM($I862)),0),SUM($CQ862)=0)),SUM($CK862),IF(UPPER($CN862)="MAX",$CL862,IF(UPPER($CN862)="CUSTOM",MIN(MAX(ROUND($CK862+$G862*($CO862),0),$CL862),$CK862),$CK862))))</f>
      </c>
      <c r="CQ862" s="65" t="str">
        <f>ROUND(SUMIFS($CW862:$FS862,$CW$14:$FS$14,"*TA*"),0)</f>
      </c>
      <c r="CR862" s="65" t="str">
        <f>MIN_TA</f>
      </c>
      <c r="CS862" s="65" t="str">
        <f>COUNTIFS($CW$14:$FS$14,"*TA*",$CW862:$FS862,"&gt;0")</f>
      </c>
      <c r="CT862"/>
      <c r="CU862" s="62"/>
      <c r="CV862" s="65" t="str">
        <f>IF(SUM($CQ862)=0,"",IF(OR(SUM($CQ862)=SUM($CR862),AND(SUM($CQ862)=ROUND(SUM($G862)*(1-SUM($I862)),0),SUM($CK862)=0)),SUM($CQ862),IF(UPPER($CT862)="MAX",$CR862,IF(UPPER($CT862)="CUSTOM",MIN(MAX(ROUND($CQ862+$G862*($CU862),0),$CR862),$CQ862),$CQ862))))</f>
      </c>
      <c r="CW862" s="65"/>
      <c r="CX862" s="65"/>
      <c r="CY862" s="65"/>
      <c r="CZ862" s="65"/>
      <c r="DA862" s="65"/>
      <c r="DB862" s="65"/>
      <c r="DC862" s="65"/>
      <c r="DD862" s="65"/>
      <c r="DE862" s="65"/>
      <c r="DF862" s="65"/>
      <c r="DG862" s="65"/>
      <c r="DH862" s="65"/>
      <c r="DI862" s="65"/>
      <c r="DJ862" s="65"/>
      <c r="DK862" s="65"/>
      <c r="DL862" s="65"/>
      <c r="DM862" s="65"/>
      <c r="DN862" s="65"/>
      <c r="DO862" s="65"/>
      <c r="DP862" s="65"/>
      <c r="DQ862" s="65"/>
      <c r="DR862" s="65"/>
      <c r="DS862" s="65"/>
      <c r="DT862" s="65"/>
      <c r="DU862" s="65"/>
      <c r="DV862" s="65"/>
      <c r="DW862" s="65"/>
      <c r="DX862" s="65"/>
      <c r="DY862" s="65"/>
      <c r="DZ862" s="65"/>
      <c r="EA862" s="65"/>
      <c r="EB862" s="65"/>
      <c r="EC862" s="65"/>
      <c r="ED862" s="65"/>
      <c r="EE862" s="65"/>
      <c r="EF862" s="65"/>
      <c r="EG862" s="65"/>
      <c r="EH862" s="65"/>
      <c r="EI862" s="65"/>
      <c r="EJ862" s="65"/>
      <c r="EK862" s="65"/>
      <c r="EL862" s="65"/>
      <c r="EM862" s="65"/>
      <c r="EN862" s="65"/>
      <c r="EO862" s="65"/>
      <c r="EP862" s="65"/>
      <c r="EQ862" s="65"/>
      <c r="ER862" s="65"/>
      <c r="ES862" s="65"/>
      <c r="ET862" s="65"/>
      <c r="EU862" s="65"/>
      <c r="EV862" s="65"/>
      <c r="EW862" s="65"/>
      <c r="EX862" s="65"/>
      <c r="EY862" s="65"/>
      <c r="EZ862" s="65"/>
      <c r="FA862" s="65"/>
      <c r="FB862" s="65"/>
      <c r="FC862" s="65"/>
      <c r="FD862" s="65"/>
      <c r="FE862" s="65"/>
      <c r="FF862" s="65"/>
      <c r="FG862" s="65"/>
      <c r="FH862" s="65"/>
      <c r="FI862" s="65"/>
      <c r="FJ862" s="65"/>
      <c r="FK862" s="65"/>
      <c r="FL862" s="65"/>
      <c r="FM862" s="65"/>
      <c r="FN862" s="65"/>
      <c r="FO862" s="65"/>
      <c r="FP862" s="65"/>
      <c r="FQ862" s="65"/>
      <c r="FR862" s="65"/>
      <c r="FS862" s="65"/>
    </row>
    <row r="863">
      <c r="A863" t="s">
        <v>168</v>
      </c>
      <c r="B863" t="s">
        <v>105</v>
      </c>
      <c r="C863" t="s">
        <v>140</v>
      </c>
      <c r="D863" t="s">
        <v>100</v>
      </c>
      <c r="E863"/>
      <c r="F863" t="str">
        <f>$A863&amp;IF($C863&lt;&gt;"","|"&amp;$C863,"")&amp;IF($D863&lt;&gt;"","|"&amp;$D863,"")&amp;IF($E863&lt;&gt;"","|"&amp;$E863,"")</f>
      </c>
      <c r="G863" s="65" t="n">
        <v>25</v>
      </c>
      <c r="H863" s="65" t="str">
        <f>SUM($CJ863,$CW863)</f>
      </c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 t="n">
        <v>1</v>
      </c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5" t="str">
        <f>ROUND(SUM($CP863,$CV863),0)</f>
      </c>
      <c r="CG863" s="65" t="str">
        <f>ROUND(MAX($CP863,$CV863),0)</f>
      </c>
      <c r="CH863"/>
      <c r="CI863" s="62"/>
      <c r="CJ863" s="65" t="str">
        <f>IF(SUM($CF863)=0,"",IF(SUM($CF863)=SUM($CG863),SUM($CF863),IF(UPPER($CH863)="MAX",$CG863,IF(UPPER($CH863)="CUSTOM",MIN(MAX(ROUND($CF863+$G863*($CI863),0),$CG863),$CF863),$CF863))))</f>
      </c>
      <c r="CK863" s="65" t="str">
        <f>ROUND(SUMIFS($CW863:$FS863,$CW$14:$FS$14,"*DSD*"),0)</f>
      </c>
      <c r="CL863" s="65" t="str">
        <f>MIN_DSD</f>
      </c>
      <c r="CM863" s="65" t="str">
        <f>COUNTIFS($CW$14:$FS$14,"*DSD*",$CW863:$FS863,"&gt;0")</f>
      </c>
      <c r="CN863"/>
      <c r="CO863" s="62"/>
      <c r="CP863" s="65" t="str">
        <f>IF(SUM($CK863)=0,"",IF(OR(SUM($CK863)=SUM($CL863),AND(SUM($CK863)=ROUND(SUM($G863)*(1-SUM($I863)),0),SUM($CQ863)=0)),SUM($CK863),IF(UPPER($CN863)="MAX",$CL863,IF(UPPER($CN863)="CUSTOM",MIN(MAX(ROUND($CK863+$G863*($CO863),0),$CL863),$CK863),$CK863))))</f>
      </c>
      <c r="CQ863" s="65" t="str">
        <f>ROUND(SUMIFS($CW863:$FS863,$CW$14:$FS$14,"*TA*"),0)</f>
      </c>
      <c r="CR863" s="65" t="str">
        <f>MIN_TA</f>
      </c>
      <c r="CS863" s="65" t="str">
        <f>COUNTIFS($CW$14:$FS$14,"*TA*",$CW863:$FS863,"&gt;0")</f>
      </c>
      <c r="CT863"/>
      <c r="CU863" s="62"/>
      <c r="CV863" s="65" t="str">
        <f>IF(SUM($CQ863)=0,"",IF(OR(SUM($CQ863)=SUM($CR863),AND(SUM($CQ863)=ROUND(SUM($G863)*(1-SUM($I863)),0),SUM($CK863)=0)),SUM($CQ863),IF(UPPER($CT863)="MAX",$CR863,IF(UPPER($CT863)="CUSTOM",MIN(MAX(ROUND($CQ863+$G863*($CU863),0),$CR863),$CQ863),$CQ863))))</f>
      </c>
      <c r="CW863" s="65"/>
      <c r="CX863" s="65"/>
      <c r="CY863" s="65"/>
      <c r="CZ863" s="65"/>
      <c r="DA863" s="65"/>
      <c r="DB863" s="65"/>
      <c r="DC863" s="65"/>
      <c r="DD863" s="65"/>
      <c r="DE863" s="65"/>
      <c r="DF863" s="65"/>
      <c r="DG863" s="65"/>
      <c r="DH863" s="65"/>
      <c r="DI863" s="65"/>
      <c r="DJ863" s="65"/>
      <c r="DK863" s="65"/>
      <c r="DL863" s="65"/>
      <c r="DM863" s="65"/>
      <c r="DN863" s="65"/>
      <c r="DO863" s="65"/>
      <c r="DP863" s="65"/>
      <c r="DQ863" s="65"/>
      <c r="DR863" s="65"/>
      <c r="DS863" s="65"/>
      <c r="DT863" s="65"/>
      <c r="DU863" s="65"/>
      <c r="DV863" s="65"/>
      <c r="DW863" s="65"/>
      <c r="DX863" s="65"/>
      <c r="DY863" s="65"/>
      <c r="DZ863" s="65"/>
      <c r="EA863" s="65"/>
      <c r="EB863" s="65"/>
      <c r="EC863" s="65"/>
      <c r="ED863" s="65"/>
      <c r="EE863" s="65"/>
      <c r="EF863" s="65"/>
      <c r="EG863" s="65"/>
      <c r="EH863" s="65"/>
      <c r="EI863" s="65"/>
      <c r="EJ863" s="65"/>
      <c r="EK863" s="65"/>
      <c r="EL863" s="65"/>
      <c r="EM863" s="65"/>
      <c r="EN863" s="65"/>
      <c r="EO863" s="65"/>
      <c r="EP863" s="65"/>
      <c r="EQ863" s="65"/>
      <c r="ER863" s="65"/>
      <c r="ES863" s="65"/>
      <c r="ET863" s="65"/>
      <c r="EU863" s="65"/>
      <c r="EV863" s="65"/>
      <c r="EW863" s="65"/>
      <c r="EX863" s="65"/>
      <c r="EY863" s="65"/>
      <c r="EZ863" s="65"/>
      <c r="FA863" s="65"/>
      <c r="FB863" s="65"/>
      <c r="FC863" s="65"/>
      <c r="FD863" s="65"/>
      <c r="FE863" s="65"/>
      <c r="FF863" s="65"/>
      <c r="FG863" s="65"/>
      <c r="FH863" s="65"/>
      <c r="FI863" s="65"/>
      <c r="FJ863" s="65"/>
      <c r="FK863" s="65"/>
      <c r="FL863" s="65"/>
      <c r="FM863" s="65"/>
      <c r="FN863" s="65"/>
      <c r="FO863" s="65"/>
      <c r="FP863" s="65"/>
      <c r="FQ863" s="65"/>
      <c r="FR863" s="65"/>
      <c r="FS863" s="65"/>
    </row>
    <row r="864">
      <c r="A864" t="s">
        <v>168</v>
      </c>
      <c r="B864" t="s">
        <v>105</v>
      </c>
      <c r="C864" t="s">
        <v>141</v>
      </c>
      <c r="D864" t="s">
        <v>99</v>
      </c>
      <c r="E864"/>
      <c r="F864" t="str">
        <f>$A864&amp;IF($C864&lt;&gt;"","|"&amp;$C864,"")&amp;IF($D864&lt;&gt;"","|"&amp;$D864,"")&amp;IF($E864&lt;&gt;"","|"&amp;$E864,"")</f>
      </c>
      <c r="G864" s="65" t="n">
        <v>2</v>
      </c>
      <c r="H864" s="65" t="str">
        <f>SUM($CJ864,$CW864)</f>
      </c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 t="n">
        <v>1</v>
      </c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5" t="str">
        <f>ROUND(SUM($CP864,$CV864),0)</f>
      </c>
      <c r="CG864" s="65" t="str">
        <f>ROUND(MAX($CP864,$CV864),0)</f>
      </c>
      <c r="CH864"/>
      <c r="CI864" s="62"/>
      <c r="CJ864" s="65" t="str">
        <f>IF(SUM($CF864)=0,"",IF(SUM($CF864)=SUM($CG864),SUM($CF864),IF(UPPER($CH864)="MAX",$CG864,IF(UPPER($CH864)="CUSTOM",MIN(MAX(ROUND($CF864+$G864*($CI864),0),$CG864),$CF864),$CF864))))</f>
      </c>
      <c r="CK864" s="65" t="str">
        <f>ROUND(SUMIFS($CW864:$FS864,$CW$14:$FS$14,"*DSD*"),0)</f>
      </c>
      <c r="CL864" s="65" t="str">
        <f>MIN_DSD</f>
      </c>
      <c r="CM864" s="65" t="str">
        <f>COUNTIFS($CW$14:$FS$14,"*DSD*",$CW864:$FS864,"&gt;0")</f>
      </c>
      <c r="CN864"/>
      <c r="CO864" s="62"/>
      <c r="CP864" s="65" t="str">
        <f>IF(SUM($CK864)=0,"",IF(OR(SUM($CK864)=SUM($CL864),AND(SUM($CK864)=ROUND(SUM($G864)*(1-SUM($I864)),0),SUM($CQ864)=0)),SUM($CK864),IF(UPPER($CN864)="MAX",$CL864,IF(UPPER($CN864)="CUSTOM",MIN(MAX(ROUND($CK864+$G864*($CO864),0),$CL864),$CK864),$CK864))))</f>
      </c>
      <c r="CQ864" s="65" t="str">
        <f>ROUND(SUMIFS($CW864:$FS864,$CW$14:$FS$14,"*TA*"),0)</f>
      </c>
      <c r="CR864" s="65" t="str">
        <f>MIN_TA</f>
      </c>
      <c r="CS864" s="65" t="str">
        <f>COUNTIFS($CW$14:$FS$14,"*TA*",$CW864:$FS864,"&gt;0")</f>
      </c>
      <c r="CT864"/>
      <c r="CU864" s="62"/>
      <c r="CV864" s="65" t="str">
        <f>IF(SUM($CQ864)=0,"",IF(OR(SUM($CQ864)=SUM($CR864),AND(SUM($CQ864)=ROUND(SUM($G864)*(1-SUM($I864)),0),SUM($CK864)=0)),SUM($CQ864),IF(UPPER($CT864)="MAX",$CR864,IF(UPPER($CT864)="CUSTOM",MIN(MAX(ROUND($CQ864+$G864*($CU864),0),$CR864),$CQ864),$CQ864))))</f>
      </c>
      <c r="CW864" s="65"/>
      <c r="CX864" s="65"/>
      <c r="CY864" s="65"/>
      <c r="CZ864" s="65"/>
      <c r="DA864" s="65"/>
      <c r="DB864" s="65"/>
      <c r="DC864" s="65"/>
      <c r="DD864" s="65"/>
      <c r="DE864" s="65"/>
      <c r="DF864" s="65"/>
      <c r="DG864" s="65"/>
      <c r="DH864" s="65"/>
      <c r="DI864" s="65"/>
      <c r="DJ864" s="65"/>
      <c r="DK864" s="65"/>
      <c r="DL864" s="65"/>
      <c r="DM864" s="65"/>
      <c r="DN864" s="65"/>
      <c r="DO864" s="65"/>
      <c r="DP864" s="65"/>
      <c r="DQ864" s="65"/>
      <c r="DR864" s="65"/>
      <c r="DS864" s="65"/>
      <c r="DT864" s="65"/>
      <c r="DU864" s="65"/>
      <c r="DV864" s="65"/>
      <c r="DW864" s="65"/>
      <c r="DX864" s="65"/>
      <c r="DY864" s="65"/>
      <c r="DZ864" s="65"/>
      <c r="EA864" s="65"/>
      <c r="EB864" s="65"/>
      <c r="EC864" s="65"/>
      <c r="ED864" s="65"/>
      <c r="EE864" s="65"/>
      <c r="EF864" s="65"/>
      <c r="EG864" s="65"/>
      <c r="EH864" s="65"/>
      <c r="EI864" s="65"/>
      <c r="EJ864" s="65"/>
      <c r="EK864" s="65"/>
      <c r="EL864" s="65"/>
      <c r="EM864" s="65"/>
      <c r="EN864" s="65"/>
      <c r="EO864" s="65"/>
      <c r="EP864" s="65"/>
      <c r="EQ864" s="65"/>
      <c r="ER864" s="65"/>
      <c r="ES864" s="65"/>
      <c r="ET864" s="65"/>
      <c r="EU864" s="65"/>
      <c r="EV864" s="65"/>
      <c r="EW864" s="65"/>
      <c r="EX864" s="65"/>
      <c r="EY864" s="65"/>
      <c r="EZ864" s="65"/>
      <c r="FA864" s="65"/>
      <c r="FB864" s="65"/>
      <c r="FC864" s="65"/>
      <c r="FD864" s="65"/>
      <c r="FE864" s="65"/>
      <c r="FF864" s="65"/>
      <c r="FG864" s="65"/>
      <c r="FH864" s="65"/>
      <c r="FI864" s="65"/>
      <c r="FJ864" s="65"/>
      <c r="FK864" s="65"/>
      <c r="FL864" s="65"/>
      <c r="FM864" s="65"/>
      <c r="FN864" s="65"/>
      <c r="FO864" s="65"/>
      <c r="FP864" s="65"/>
      <c r="FQ864" s="65"/>
      <c r="FR864" s="65"/>
      <c r="FS864" s="65"/>
    </row>
    <row r="865">
      <c r="A865" t="s">
        <v>168</v>
      </c>
      <c r="B865" t="s">
        <v>105</v>
      </c>
      <c r="C865" t="s">
        <v>141</v>
      </c>
      <c r="D865" t="s">
        <v>100</v>
      </c>
      <c r="E865"/>
      <c r="F865" t="str">
        <f>$A865&amp;IF($C865&lt;&gt;"","|"&amp;$C865,"")&amp;IF($D865&lt;&gt;"","|"&amp;$D865,"")&amp;IF($E865&lt;&gt;"","|"&amp;$E865,"")</f>
      </c>
      <c r="G865" s="65" t="n">
        <v>8</v>
      </c>
      <c r="H865" s="65" t="str">
        <f>SUM($CJ865,$CW865)</f>
      </c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 t="n">
        <v>1</v>
      </c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5" t="str">
        <f>ROUND(SUM($CP865,$CV865),0)</f>
      </c>
      <c r="CG865" s="65" t="str">
        <f>ROUND(MAX($CP865,$CV865),0)</f>
      </c>
      <c r="CH865"/>
      <c r="CI865" s="62"/>
      <c r="CJ865" s="65" t="str">
        <f>IF(SUM($CF865)=0,"",IF(SUM($CF865)=SUM($CG865),SUM($CF865),IF(UPPER($CH865)="MAX",$CG865,IF(UPPER($CH865)="CUSTOM",MIN(MAX(ROUND($CF865+$G865*($CI865),0),$CG865),$CF865),$CF865))))</f>
      </c>
      <c r="CK865" s="65" t="str">
        <f>ROUND(SUMIFS($CW865:$FS865,$CW$14:$FS$14,"*DSD*"),0)</f>
      </c>
      <c r="CL865" s="65" t="str">
        <f>MIN_DSD</f>
      </c>
      <c r="CM865" s="65" t="str">
        <f>COUNTIFS($CW$14:$FS$14,"*DSD*",$CW865:$FS865,"&gt;0")</f>
      </c>
      <c r="CN865"/>
      <c r="CO865" s="62"/>
      <c r="CP865" s="65" t="str">
        <f>IF(SUM($CK865)=0,"",IF(OR(SUM($CK865)=SUM($CL865),AND(SUM($CK865)=ROUND(SUM($G865)*(1-SUM($I865)),0),SUM($CQ865)=0)),SUM($CK865),IF(UPPER($CN865)="MAX",$CL865,IF(UPPER($CN865)="CUSTOM",MIN(MAX(ROUND($CK865+$G865*($CO865),0),$CL865),$CK865),$CK865))))</f>
      </c>
      <c r="CQ865" s="65" t="str">
        <f>ROUND(SUMIFS($CW865:$FS865,$CW$14:$FS$14,"*TA*"),0)</f>
      </c>
      <c r="CR865" s="65" t="str">
        <f>MIN_TA</f>
      </c>
      <c r="CS865" s="65" t="str">
        <f>COUNTIFS($CW$14:$FS$14,"*TA*",$CW865:$FS865,"&gt;0")</f>
      </c>
      <c r="CT865"/>
      <c r="CU865" s="62"/>
      <c r="CV865" s="65" t="str">
        <f>IF(SUM($CQ865)=0,"",IF(OR(SUM($CQ865)=SUM($CR865),AND(SUM($CQ865)=ROUND(SUM($G865)*(1-SUM($I865)),0),SUM($CK865)=0)),SUM($CQ865),IF(UPPER($CT865)="MAX",$CR865,IF(UPPER($CT865)="CUSTOM",MIN(MAX(ROUND($CQ865+$G865*($CU865),0),$CR865),$CQ865),$CQ865))))</f>
      </c>
      <c r="CW865" s="65"/>
      <c r="CX865" s="65"/>
      <c r="CY865" s="65"/>
      <c r="CZ865" s="65"/>
      <c r="DA865" s="65"/>
      <c r="DB865" s="65"/>
      <c r="DC865" s="65"/>
      <c r="DD865" s="65"/>
      <c r="DE865" s="65"/>
      <c r="DF865" s="65"/>
      <c r="DG865" s="65"/>
      <c r="DH865" s="65"/>
      <c r="DI865" s="65"/>
      <c r="DJ865" s="65"/>
      <c r="DK865" s="65"/>
      <c r="DL865" s="65"/>
      <c r="DM865" s="65"/>
      <c r="DN865" s="65"/>
      <c r="DO865" s="65"/>
      <c r="DP865" s="65"/>
      <c r="DQ865" s="65"/>
      <c r="DR865" s="65"/>
      <c r="DS865" s="65"/>
      <c r="DT865" s="65"/>
      <c r="DU865" s="65"/>
      <c r="DV865" s="65"/>
      <c r="DW865" s="65"/>
      <c r="DX865" s="65"/>
      <c r="DY865" s="65"/>
      <c r="DZ865" s="65"/>
      <c r="EA865" s="65"/>
      <c r="EB865" s="65"/>
      <c r="EC865" s="65"/>
      <c r="ED865" s="65"/>
      <c r="EE865" s="65"/>
      <c r="EF865" s="65"/>
      <c r="EG865" s="65"/>
      <c r="EH865" s="65"/>
      <c r="EI865" s="65"/>
      <c r="EJ865" s="65"/>
      <c r="EK865" s="65"/>
      <c r="EL865" s="65"/>
      <c r="EM865" s="65"/>
      <c r="EN865" s="65"/>
      <c r="EO865" s="65"/>
      <c r="EP865" s="65"/>
      <c r="EQ865" s="65"/>
      <c r="ER865" s="65"/>
      <c r="ES865" s="65"/>
      <c r="ET865" s="65"/>
      <c r="EU865" s="65"/>
      <c r="EV865" s="65"/>
      <c r="EW865" s="65"/>
      <c r="EX865" s="65"/>
      <c r="EY865" s="65"/>
      <c r="EZ865" s="65"/>
      <c r="FA865" s="65"/>
      <c r="FB865" s="65"/>
      <c r="FC865" s="65"/>
      <c r="FD865" s="65"/>
      <c r="FE865" s="65"/>
      <c r="FF865" s="65"/>
      <c r="FG865" s="65"/>
      <c r="FH865" s="65"/>
      <c r="FI865" s="65"/>
      <c r="FJ865" s="65"/>
      <c r="FK865" s="65"/>
      <c r="FL865" s="65"/>
      <c r="FM865" s="65"/>
      <c r="FN865" s="65"/>
      <c r="FO865" s="65"/>
      <c r="FP865" s="65"/>
      <c r="FQ865" s="65"/>
      <c r="FR865" s="65"/>
      <c r="FS865" s="65"/>
    </row>
    <row r="866">
      <c r="A866" t="s">
        <v>168</v>
      </c>
      <c r="B866" t="s">
        <v>105</v>
      </c>
      <c r="C866" t="s">
        <v>123</v>
      </c>
      <c r="D866" t="s">
        <v>99</v>
      </c>
      <c r="E866"/>
      <c r="F866" t="str">
        <f>$A866&amp;IF($C866&lt;&gt;"","|"&amp;$C866,"")&amp;IF($D866&lt;&gt;"","|"&amp;$D866,"")&amp;IF($E866&lt;&gt;"","|"&amp;$E866,"")</f>
      </c>
      <c r="G866" s="65" t="n">
        <v>47</v>
      </c>
      <c r="H866" s="65" t="str">
        <f>SUM($CJ866,$CW866)</f>
      </c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 t="n">
        <v>1</v>
      </c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5" t="str">
        <f>ROUND(SUM($CP866,$CV866),0)</f>
      </c>
      <c r="CG866" s="65" t="str">
        <f>ROUND(MAX($CP866,$CV866),0)</f>
      </c>
      <c r="CH866"/>
      <c r="CI866" s="62"/>
      <c r="CJ866" s="65" t="str">
        <f>IF(SUM($CF866)=0,"",IF(SUM($CF866)=SUM($CG866),SUM($CF866),IF(UPPER($CH866)="MAX",$CG866,IF(UPPER($CH866)="CUSTOM",MIN(MAX(ROUND($CF866+$G866*($CI866),0),$CG866),$CF866),$CF866))))</f>
      </c>
      <c r="CK866" s="65" t="str">
        <f>ROUND(SUMIFS($CW866:$FS866,$CW$14:$FS$14,"*DSD*"),0)</f>
      </c>
      <c r="CL866" s="65" t="str">
        <f>MIN_DSD</f>
      </c>
      <c r="CM866" s="65" t="str">
        <f>COUNTIFS($CW$14:$FS$14,"*DSD*",$CW866:$FS866,"&gt;0")</f>
      </c>
      <c r="CN866"/>
      <c r="CO866" s="62"/>
      <c r="CP866" s="65" t="str">
        <f>IF(SUM($CK866)=0,"",IF(OR(SUM($CK866)=SUM($CL866),AND(SUM($CK866)=ROUND(SUM($G866)*(1-SUM($I866)),0),SUM($CQ866)=0)),SUM($CK866),IF(UPPER($CN866)="MAX",$CL866,IF(UPPER($CN866)="CUSTOM",MIN(MAX(ROUND($CK866+$G866*($CO866),0),$CL866),$CK866),$CK866))))</f>
      </c>
      <c r="CQ866" s="65" t="str">
        <f>ROUND(SUMIFS($CW866:$FS866,$CW$14:$FS$14,"*TA*"),0)</f>
      </c>
      <c r="CR866" s="65" t="str">
        <f>MIN_TA</f>
      </c>
      <c r="CS866" s="65" t="str">
        <f>COUNTIFS($CW$14:$FS$14,"*TA*",$CW866:$FS866,"&gt;0")</f>
      </c>
      <c r="CT866"/>
      <c r="CU866" s="62"/>
      <c r="CV866" s="65" t="str">
        <f>IF(SUM($CQ866)=0,"",IF(OR(SUM($CQ866)=SUM($CR866),AND(SUM($CQ866)=ROUND(SUM($G866)*(1-SUM($I866)),0),SUM($CK866)=0)),SUM($CQ866),IF(UPPER($CT866)="MAX",$CR866,IF(UPPER($CT866)="CUSTOM",MIN(MAX(ROUND($CQ866+$G866*($CU866),0),$CR866),$CQ866),$CQ866))))</f>
      </c>
      <c r="CW866" s="65"/>
      <c r="CX866" s="65"/>
      <c r="CY866" s="65"/>
      <c r="CZ866" s="65"/>
      <c r="DA866" s="65"/>
      <c r="DB866" s="65"/>
      <c r="DC866" s="65"/>
      <c r="DD866" s="65"/>
      <c r="DE866" s="65"/>
      <c r="DF866" s="65"/>
      <c r="DG866" s="65"/>
      <c r="DH866" s="65"/>
      <c r="DI866" s="65"/>
      <c r="DJ866" s="65"/>
      <c r="DK866" s="65"/>
      <c r="DL866" s="65"/>
      <c r="DM866" s="65"/>
      <c r="DN866" s="65"/>
      <c r="DO866" s="65"/>
      <c r="DP866" s="65"/>
      <c r="DQ866" s="65"/>
      <c r="DR866" s="65"/>
      <c r="DS866" s="65"/>
      <c r="DT866" s="65"/>
      <c r="DU866" s="65"/>
      <c r="DV866" s="65"/>
      <c r="DW866" s="65"/>
      <c r="DX866" s="65"/>
      <c r="DY866" s="65"/>
      <c r="DZ866" s="65"/>
      <c r="EA866" s="65"/>
      <c r="EB866" s="65"/>
      <c r="EC866" s="65"/>
      <c r="ED866" s="65"/>
      <c r="EE866" s="65"/>
      <c r="EF866" s="65"/>
      <c r="EG866" s="65"/>
      <c r="EH866" s="65"/>
      <c r="EI866" s="65"/>
      <c r="EJ866" s="65"/>
      <c r="EK866" s="65"/>
      <c r="EL866" s="65"/>
      <c r="EM866" s="65"/>
      <c r="EN866" s="65"/>
      <c r="EO866" s="65"/>
      <c r="EP866" s="65"/>
      <c r="EQ866" s="65"/>
      <c r="ER866" s="65"/>
      <c r="ES866" s="65"/>
      <c r="ET866" s="65"/>
      <c r="EU866" s="65"/>
      <c r="EV866" s="65"/>
      <c r="EW866" s="65"/>
      <c r="EX866" s="65"/>
      <c r="EY866" s="65"/>
      <c r="EZ866" s="65"/>
      <c r="FA866" s="65"/>
      <c r="FB866" s="65"/>
      <c r="FC866" s="65"/>
      <c r="FD866" s="65"/>
      <c r="FE866" s="65"/>
      <c r="FF866" s="65"/>
      <c r="FG866" s="65"/>
      <c r="FH866" s="65"/>
      <c r="FI866" s="65"/>
      <c r="FJ866" s="65"/>
      <c r="FK866" s="65"/>
      <c r="FL866" s="65"/>
      <c r="FM866" s="65"/>
      <c r="FN866" s="65"/>
      <c r="FO866" s="65"/>
      <c r="FP866" s="65"/>
      <c r="FQ866" s="65"/>
      <c r="FR866" s="65"/>
      <c r="FS866" s="65"/>
    </row>
    <row r="867">
      <c r="A867" t="s">
        <v>168</v>
      </c>
      <c r="B867" t="s">
        <v>105</v>
      </c>
      <c r="C867" t="s">
        <v>123</v>
      </c>
      <c r="D867" t="s">
        <v>100</v>
      </c>
      <c r="E867"/>
      <c r="F867" t="str">
        <f>$A867&amp;IF($C867&lt;&gt;"","|"&amp;$C867,"")&amp;IF($D867&lt;&gt;"","|"&amp;$D867,"")&amp;IF($E867&lt;&gt;"","|"&amp;$E867,"")</f>
      </c>
      <c r="G867" s="65" t="n">
        <v>78</v>
      </c>
      <c r="H867" s="65" t="str">
        <f>SUM($CJ867,$CW867)</f>
      </c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 t="n">
        <v>1</v>
      </c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5" t="str">
        <f>ROUND(SUM($CP867,$CV867),0)</f>
      </c>
      <c r="CG867" s="65" t="str">
        <f>ROUND(MAX($CP867,$CV867),0)</f>
      </c>
      <c r="CH867"/>
      <c r="CI867" s="62"/>
      <c r="CJ867" s="65" t="str">
        <f>IF(SUM($CF867)=0,"",IF(SUM($CF867)=SUM($CG867),SUM($CF867),IF(UPPER($CH867)="MAX",$CG867,IF(UPPER($CH867)="CUSTOM",MIN(MAX(ROUND($CF867+$G867*($CI867),0),$CG867),$CF867),$CF867))))</f>
      </c>
      <c r="CK867" s="65" t="str">
        <f>ROUND(SUMIFS($CW867:$FS867,$CW$14:$FS$14,"*DSD*"),0)</f>
      </c>
      <c r="CL867" s="65" t="str">
        <f>MIN_DSD</f>
      </c>
      <c r="CM867" s="65" t="str">
        <f>COUNTIFS($CW$14:$FS$14,"*DSD*",$CW867:$FS867,"&gt;0")</f>
      </c>
      <c r="CN867"/>
      <c r="CO867" s="62"/>
      <c r="CP867" s="65" t="str">
        <f>IF(SUM($CK867)=0,"",IF(OR(SUM($CK867)=SUM($CL867),AND(SUM($CK867)=ROUND(SUM($G867)*(1-SUM($I867)),0),SUM($CQ867)=0)),SUM($CK867),IF(UPPER($CN867)="MAX",$CL867,IF(UPPER($CN867)="CUSTOM",MIN(MAX(ROUND($CK867+$G867*($CO867),0),$CL867),$CK867),$CK867))))</f>
      </c>
      <c r="CQ867" s="65" t="str">
        <f>ROUND(SUMIFS($CW867:$FS867,$CW$14:$FS$14,"*TA*"),0)</f>
      </c>
      <c r="CR867" s="65" t="str">
        <f>MIN_TA</f>
      </c>
      <c r="CS867" s="65" t="str">
        <f>COUNTIFS($CW$14:$FS$14,"*TA*",$CW867:$FS867,"&gt;0")</f>
      </c>
      <c r="CT867"/>
      <c r="CU867" s="62"/>
      <c r="CV867" s="65" t="str">
        <f>IF(SUM($CQ867)=0,"",IF(OR(SUM($CQ867)=SUM($CR867),AND(SUM($CQ867)=ROUND(SUM($G867)*(1-SUM($I867)),0),SUM($CK867)=0)),SUM($CQ867),IF(UPPER($CT867)="MAX",$CR867,IF(UPPER($CT867)="CUSTOM",MIN(MAX(ROUND($CQ867+$G867*($CU867),0),$CR867),$CQ867),$CQ867))))</f>
      </c>
      <c r="CW867" s="65"/>
      <c r="CX867" s="65"/>
      <c r="CY867" s="65"/>
      <c r="CZ867" s="65"/>
      <c r="DA867" s="65"/>
      <c r="DB867" s="65"/>
      <c r="DC867" s="65"/>
      <c r="DD867" s="65"/>
      <c r="DE867" s="65"/>
      <c r="DF867" s="65"/>
      <c r="DG867" s="65"/>
      <c r="DH867" s="65"/>
      <c r="DI867" s="65"/>
      <c r="DJ867" s="65"/>
      <c r="DK867" s="65"/>
      <c r="DL867" s="65"/>
      <c r="DM867" s="65"/>
      <c r="DN867" s="65"/>
      <c r="DO867" s="65"/>
      <c r="DP867" s="65"/>
      <c r="DQ867" s="65"/>
      <c r="DR867" s="65"/>
      <c r="DS867" s="65"/>
      <c r="DT867" s="65"/>
      <c r="DU867" s="65"/>
      <c r="DV867" s="65"/>
      <c r="DW867" s="65"/>
      <c r="DX867" s="65"/>
      <c r="DY867" s="65"/>
      <c r="DZ867" s="65"/>
      <c r="EA867" s="65"/>
      <c r="EB867" s="65"/>
      <c r="EC867" s="65"/>
      <c r="ED867" s="65"/>
      <c r="EE867" s="65"/>
      <c r="EF867" s="65"/>
      <c r="EG867" s="65"/>
      <c r="EH867" s="65"/>
      <c r="EI867" s="65"/>
      <c r="EJ867" s="65"/>
      <c r="EK867" s="65"/>
      <c r="EL867" s="65"/>
      <c r="EM867" s="65"/>
      <c r="EN867" s="65"/>
      <c r="EO867" s="65"/>
      <c r="EP867" s="65"/>
      <c r="EQ867" s="65"/>
      <c r="ER867" s="65"/>
      <c r="ES867" s="65"/>
      <c r="ET867" s="65"/>
      <c r="EU867" s="65"/>
      <c r="EV867" s="65"/>
      <c r="EW867" s="65"/>
      <c r="EX867" s="65"/>
      <c r="EY867" s="65"/>
      <c r="EZ867" s="65"/>
      <c r="FA867" s="65"/>
      <c r="FB867" s="65"/>
      <c r="FC867" s="65"/>
      <c r="FD867" s="65"/>
      <c r="FE867" s="65"/>
      <c r="FF867" s="65"/>
      <c r="FG867" s="65"/>
      <c r="FH867" s="65"/>
      <c r="FI867" s="65"/>
      <c r="FJ867" s="65"/>
      <c r="FK867" s="65"/>
      <c r="FL867" s="65"/>
      <c r="FM867" s="65"/>
      <c r="FN867" s="65"/>
      <c r="FO867" s="65"/>
      <c r="FP867" s="65"/>
      <c r="FQ867" s="65"/>
      <c r="FR867" s="65"/>
      <c r="FS867" s="65"/>
    </row>
    <row r="868">
      <c r="A868" t="s">
        <v>168</v>
      </c>
      <c r="B868" t="s">
        <v>106</v>
      </c>
      <c r="C868" t="s">
        <v>137</v>
      </c>
      <c r="D868" t="s">
        <v>99</v>
      </c>
      <c r="E868"/>
      <c r="F868" t="str">
        <f>$A868&amp;IF($C868&lt;&gt;"","|"&amp;$C868,"")&amp;IF($D868&lt;&gt;"","|"&amp;$D868,"")&amp;IF($E868&lt;&gt;"","|"&amp;$E868,"")</f>
      </c>
      <c r="G868" s="65" t="n">
        <v>4</v>
      </c>
      <c r="H868" s="65" t="str">
        <f>SUM($CJ868,$CW868)</f>
      </c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 t="n">
        <v>1</v>
      </c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5" t="str">
        <f>ROUND(SUM($CP868,$CV868),0)</f>
      </c>
      <c r="CG868" s="65" t="str">
        <f>ROUND(MAX($CP868,$CV868),0)</f>
      </c>
      <c r="CH868"/>
      <c r="CI868" s="62"/>
      <c r="CJ868" s="65" t="str">
        <f>IF(SUM($CF868)=0,"",IF(SUM($CF868)=SUM($CG868),SUM($CF868),IF(UPPER($CH868)="MAX",$CG868,IF(UPPER($CH868)="CUSTOM",MIN(MAX(ROUND($CF868+$G868*($CI868),0),$CG868),$CF868),$CF868))))</f>
      </c>
      <c r="CK868" s="65" t="str">
        <f>ROUND(SUMIFS($CW868:$FS868,$CW$14:$FS$14,"*DSD*"),0)</f>
      </c>
      <c r="CL868" s="65" t="str">
        <f>MIN_DSD</f>
      </c>
      <c r="CM868" s="65" t="str">
        <f>COUNTIFS($CW$14:$FS$14,"*DSD*",$CW868:$FS868,"&gt;0")</f>
      </c>
      <c r="CN868"/>
      <c r="CO868" s="62"/>
      <c r="CP868" s="65" t="str">
        <f>IF(SUM($CK868)=0,"",IF(OR(SUM($CK868)=SUM($CL868),AND(SUM($CK868)=ROUND(SUM($G868)*(1-SUM($I868)),0),SUM($CQ868)=0)),SUM($CK868),IF(UPPER($CN868)="MAX",$CL868,IF(UPPER($CN868)="CUSTOM",MIN(MAX(ROUND($CK868+$G868*($CO868),0),$CL868),$CK868),$CK868))))</f>
      </c>
      <c r="CQ868" s="65" t="str">
        <f>ROUND(SUMIFS($CW868:$FS868,$CW$14:$FS$14,"*TA*"),0)</f>
      </c>
      <c r="CR868" s="65" t="str">
        <f>MIN_TA</f>
      </c>
      <c r="CS868" s="65" t="str">
        <f>COUNTIFS($CW$14:$FS$14,"*TA*",$CW868:$FS868,"&gt;0")</f>
      </c>
      <c r="CT868"/>
      <c r="CU868" s="62"/>
      <c r="CV868" s="65" t="str">
        <f>IF(SUM($CQ868)=0,"",IF(OR(SUM($CQ868)=SUM($CR868),AND(SUM($CQ868)=ROUND(SUM($G868)*(1-SUM($I868)),0),SUM($CK868)=0)),SUM($CQ868),IF(UPPER($CT868)="MAX",$CR868,IF(UPPER($CT868)="CUSTOM",MIN(MAX(ROUND($CQ868+$G868*($CU868),0),$CR868),$CQ868),$CQ868))))</f>
      </c>
      <c r="CW868" s="65"/>
      <c r="CX868" s="65"/>
      <c r="CY868" s="65"/>
      <c r="CZ868" s="65"/>
      <c r="DA868" s="65"/>
      <c r="DB868" s="65"/>
      <c r="DC868" s="65"/>
      <c r="DD868" s="65"/>
      <c r="DE868" s="65"/>
      <c r="DF868" s="65"/>
      <c r="DG868" s="65"/>
      <c r="DH868" s="65"/>
      <c r="DI868" s="65"/>
      <c r="DJ868" s="65"/>
      <c r="DK868" s="65"/>
      <c r="DL868" s="65"/>
      <c r="DM868" s="65"/>
      <c r="DN868" s="65"/>
      <c r="DO868" s="65"/>
      <c r="DP868" s="65"/>
      <c r="DQ868" s="65"/>
      <c r="DR868" s="65"/>
      <c r="DS868" s="65"/>
      <c r="DT868" s="65"/>
      <c r="DU868" s="65"/>
      <c r="DV868" s="65"/>
      <c r="DW868" s="65"/>
      <c r="DX868" s="65"/>
      <c r="DY868" s="65"/>
      <c r="DZ868" s="65"/>
      <c r="EA868" s="65"/>
      <c r="EB868" s="65"/>
      <c r="EC868" s="65"/>
      <c r="ED868" s="65"/>
      <c r="EE868" s="65"/>
      <c r="EF868" s="65"/>
      <c r="EG868" s="65"/>
      <c r="EH868" s="65"/>
      <c r="EI868" s="65"/>
      <c r="EJ868" s="65"/>
      <c r="EK868" s="65"/>
      <c r="EL868" s="65"/>
      <c r="EM868" s="65"/>
      <c r="EN868" s="65"/>
      <c r="EO868" s="65"/>
      <c r="EP868" s="65"/>
      <c r="EQ868" s="65"/>
      <c r="ER868" s="65"/>
      <c r="ES868" s="65"/>
      <c r="ET868" s="65"/>
      <c r="EU868" s="65"/>
      <c r="EV868" s="65"/>
      <c r="EW868" s="65"/>
      <c r="EX868" s="65"/>
      <c r="EY868" s="65"/>
      <c r="EZ868" s="65"/>
      <c r="FA868" s="65"/>
      <c r="FB868" s="65"/>
      <c r="FC868" s="65"/>
      <c r="FD868" s="65"/>
      <c r="FE868" s="65"/>
      <c r="FF868" s="65"/>
      <c r="FG868" s="65"/>
      <c r="FH868" s="65"/>
      <c r="FI868" s="65"/>
      <c r="FJ868" s="65"/>
      <c r="FK868" s="65"/>
      <c r="FL868" s="65"/>
      <c r="FM868" s="65"/>
      <c r="FN868" s="65"/>
      <c r="FO868" s="65"/>
      <c r="FP868" s="65"/>
      <c r="FQ868" s="65"/>
      <c r="FR868" s="65"/>
      <c r="FS868" s="65"/>
    </row>
    <row r="869">
      <c r="A869" t="s">
        <v>168</v>
      </c>
      <c r="B869" t="s">
        <v>106</v>
      </c>
      <c r="C869" t="s">
        <v>137</v>
      </c>
      <c r="D869" t="s">
        <v>100</v>
      </c>
      <c r="E869"/>
      <c r="F869" t="str">
        <f>$A869&amp;IF($C869&lt;&gt;"","|"&amp;$C869,"")&amp;IF($D869&lt;&gt;"","|"&amp;$D869,"")&amp;IF($E869&lt;&gt;"","|"&amp;$E869,"")</f>
      </c>
      <c r="G869" s="65" t="n">
        <v>16</v>
      </c>
      <c r="H869" s="65" t="str">
        <f>SUM($CJ869,$CW869)</f>
      </c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 t="n">
        <v>1</v>
      </c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5" t="str">
        <f>ROUND(SUM($CP869,$CV869),0)</f>
      </c>
      <c r="CG869" s="65" t="str">
        <f>ROUND(MAX($CP869,$CV869),0)</f>
      </c>
      <c r="CH869"/>
      <c r="CI869" s="62"/>
      <c r="CJ869" s="65" t="str">
        <f>IF(SUM($CF869)=0,"",IF(SUM($CF869)=SUM($CG869),SUM($CF869),IF(UPPER($CH869)="MAX",$CG869,IF(UPPER($CH869)="CUSTOM",MIN(MAX(ROUND($CF869+$G869*($CI869),0),$CG869),$CF869),$CF869))))</f>
      </c>
      <c r="CK869" s="65" t="str">
        <f>ROUND(SUMIFS($CW869:$FS869,$CW$14:$FS$14,"*DSD*"),0)</f>
      </c>
      <c r="CL869" s="65" t="str">
        <f>MIN_DSD</f>
      </c>
      <c r="CM869" s="65" t="str">
        <f>COUNTIFS($CW$14:$FS$14,"*DSD*",$CW869:$FS869,"&gt;0")</f>
      </c>
      <c r="CN869"/>
      <c r="CO869" s="62"/>
      <c r="CP869" s="65" t="str">
        <f>IF(SUM($CK869)=0,"",IF(OR(SUM($CK869)=SUM($CL869),AND(SUM($CK869)=ROUND(SUM($G869)*(1-SUM($I869)),0),SUM($CQ869)=0)),SUM($CK869),IF(UPPER($CN869)="MAX",$CL869,IF(UPPER($CN869)="CUSTOM",MIN(MAX(ROUND($CK869+$G869*($CO869),0),$CL869),$CK869),$CK869))))</f>
      </c>
      <c r="CQ869" s="65" t="str">
        <f>ROUND(SUMIFS($CW869:$FS869,$CW$14:$FS$14,"*TA*"),0)</f>
      </c>
      <c r="CR869" s="65" t="str">
        <f>MIN_TA</f>
      </c>
      <c r="CS869" s="65" t="str">
        <f>COUNTIFS($CW$14:$FS$14,"*TA*",$CW869:$FS869,"&gt;0")</f>
      </c>
      <c r="CT869"/>
      <c r="CU869" s="62"/>
      <c r="CV869" s="65" t="str">
        <f>IF(SUM($CQ869)=0,"",IF(OR(SUM($CQ869)=SUM($CR869),AND(SUM($CQ869)=ROUND(SUM($G869)*(1-SUM($I869)),0),SUM($CK869)=0)),SUM($CQ869),IF(UPPER($CT869)="MAX",$CR869,IF(UPPER($CT869)="CUSTOM",MIN(MAX(ROUND($CQ869+$G869*($CU869),0),$CR869),$CQ869),$CQ869))))</f>
      </c>
      <c r="CW869" s="65"/>
      <c r="CX869" s="65"/>
      <c r="CY869" s="65"/>
      <c r="CZ869" s="65"/>
      <c r="DA869" s="65"/>
      <c r="DB869" s="65"/>
      <c r="DC869" s="65"/>
      <c r="DD869" s="65"/>
      <c r="DE869" s="65"/>
      <c r="DF869" s="65"/>
      <c r="DG869" s="65"/>
      <c r="DH869" s="65"/>
      <c r="DI869" s="65"/>
      <c r="DJ869" s="65"/>
      <c r="DK869" s="65"/>
      <c r="DL869" s="65"/>
      <c r="DM869" s="65"/>
      <c r="DN869" s="65"/>
      <c r="DO869" s="65"/>
      <c r="DP869" s="65"/>
      <c r="DQ869" s="65"/>
      <c r="DR869" s="65"/>
      <c r="DS869" s="65"/>
      <c r="DT869" s="65"/>
      <c r="DU869" s="65"/>
      <c r="DV869" s="65"/>
      <c r="DW869" s="65"/>
      <c r="DX869" s="65"/>
      <c r="DY869" s="65"/>
      <c r="DZ869" s="65"/>
      <c r="EA869" s="65"/>
      <c r="EB869" s="65"/>
      <c r="EC869" s="65"/>
      <c r="ED869" s="65"/>
      <c r="EE869" s="65"/>
      <c r="EF869" s="65"/>
      <c r="EG869" s="65"/>
      <c r="EH869" s="65"/>
      <c r="EI869" s="65"/>
      <c r="EJ869" s="65"/>
      <c r="EK869" s="65"/>
      <c r="EL869" s="65"/>
      <c r="EM869" s="65"/>
      <c r="EN869" s="65"/>
      <c r="EO869" s="65"/>
      <c r="EP869" s="65"/>
      <c r="EQ869" s="65"/>
      <c r="ER869" s="65"/>
      <c r="ES869" s="65"/>
      <c r="ET869" s="65"/>
      <c r="EU869" s="65"/>
      <c r="EV869" s="65"/>
      <c r="EW869" s="65"/>
      <c r="EX869" s="65"/>
      <c r="EY869" s="65"/>
      <c r="EZ869" s="65"/>
      <c r="FA869" s="65"/>
      <c r="FB869" s="65"/>
      <c r="FC869" s="65"/>
      <c r="FD869" s="65"/>
      <c r="FE869" s="65"/>
      <c r="FF869" s="65"/>
      <c r="FG869" s="65"/>
      <c r="FH869" s="65"/>
      <c r="FI869" s="65"/>
      <c r="FJ869" s="65"/>
      <c r="FK869" s="65"/>
      <c r="FL869" s="65"/>
      <c r="FM869" s="65"/>
      <c r="FN869" s="65"/>
      <c r="FO869" s="65"/>
      <c r="FP869" s="65"/>
      <c r="FQ869" s="65"/>
      <c r="FR869" s="65"/>
      <c r="FS869" s="65"/>
    </row>
    <row r="870">
      <c r="A870" t="s">
        <v>168</v>
      </c>
      <c r="B870" t="s">
        <v>106</v>
      </c>
      <c r="C870" t="s">
        <v>138</v>
      </c>
      <c r="D870" t="s">
        <v>99</v>
      </c>
      <c r="E870"/>
      <c r="F870" t="str">
        <f>$A870&amp;IF($C870&lt;&gt;"","|"&amp;$C870,"")&amp;IF($D870&lt;&gt;"","|"&amp;$D870,"")&amp;IF($E870&lt;&gt;"","|"&amp;$E870,"")</f>
      </c>
      <c r="G870" s="65" t="n">
        <v>5</v>
      </c>
      <c r="H870" s="65" t="str">
        <f>SUM($CJ870,$CW870)</f>
      </c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 t="n">
        <v>1</v>
      </c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5" t="str">
        <f>ROUND(SUM($CP870,$CV870),0)</f>
      </c>
      <c r="CG870" s="65" t="str">
        <f>ROUND(MAX($CP870,$CV870),0)</f>
      </c>
      <c r="CH870"/>
      <c r="CI870" s="62"/>
      <c r="CJ870" s="65" t="str">
        <f>IF(SUM($CF870)=0,"",IF(SUM($CF870)=SUM($CG870),SUM($CF870),IF(UPPER($CH870)="MAX",$CG870,IF(UPPER($CH870)="CUSTOM",MIN(MAX(ROUND($CF870+$G870*($CI870),0),$CG870),$CF870),$CF870))))</f>
      </c>
      <c r="CK870" s="65" t="str">
        <f>ROUND(SUMIFS($CW870:$FS870,$CW$14:$FS$14,"*DSD*"),0)</f>
      </c>
      <c r="CL870" s="65" t="str">
        <f>MIN_DSD</f>
      </c>
      <c r="CM870" s="65" t="str">
        <f>COUNTIFS($CW$14:$FS$14,"*DSD*",$CW870:$FS870,"&gt;0")</f>
      </c>
      <c r="CN870"/>
      <c r="CO870" s="62"/>
      <c r="CP870" s="65" t="str">
        <f>IF(SUM($CK870)=0,"",IF(OR(SUM($CK870)=SUM($CL870),AND(SUM($CK870)=ROUND(SUM($G870)*(1-SUM($I870)),0),SUM($CQ870)=0)),SUM($CK870),IF(UPPER($CN870)="MAX",$CL870,IF(UPPER($CN870)="CUSTOM",MIN(MAX(ROUND($CK870+$G870*($CO870),0),$CL870),$CK870),$CK870))))</f>
      </c>
      <c r="CQ870" s="65" t="str">
        <f>ROUND(SUMIFS($CW870:$FS870,$CW$14:$FS$14,"*TA*"),0)</f>
      </c>
      <c r="CR870" s="65" t="str">
        <f>MIN_TA</f>
      </c>
      <c r="CS870" s="65" t="str">
        <f>COUNTIFS($CW$14:$FS$14,"*TA*",$CW870:$FS870,"&gt;0")</f>
      </c>
      <c r="CT870"/>
      <c r="CU870" s="62"/>
      <c r="CV870" s="65" t="str">
        <f>IF(SUM($CQ870)=0,"",IF(OR(SUM($CQ870)=SUM($CR870),AND(SUM($CQ870)=ROUND(SUM($G870)*(1-SUM($I870)),0),SUM($CK870)=0)),SUM($CQ870),IF(UPPER($CT870)="MAX",$CR870,IF(UPPER($CT870)="CUSTOM",MIN(MAX(ROUND($CQ870+$G870*($CU870),0),$CR870),$CQ870),$CQ870))))</f>
      </c>
      <c r="CW870" s="65"/>
      <c r="CX870" s="65"/>
      <c r="CY870" s="65"/>
      <c r="CZ870" s="65"/>
      <c r="DA870" s="65"/>
      <c r="DB870" s="65"/>
      <c r="DC870" s="65"/>
      <c r="DD870" s="65"/>
      <c r="DE870" s="65"/>
      <c r="DF870" s="65"/>
      <c r="DG870" s="65"/>
      <c r="DH870" s="65"/>
      <c r="DI870" s="65"/>
      <c r="DJ870" s="65"/>
      <c r="DK870" s="65"/>
      <c r="DL870" s="65"/>
      <c r="DM870" s="65"/>
      <c r="DN870" s="65"/>
      <c r="DO870" s="65"/>
      <c r="DP870" s="65"/>
      <c r="DQ870" s="65"/>
      <c r="DR870" s="65"/>
      <c r="DS870" s="65"/>
      <c r="DT870" s="65"/>
      <c r="DU870" s="65"/>
      <c r="DV870" s="65"/>
      <c r="DW870" s="65"/>
      <c r="DX870" s="65"/>
      <c r="DY870" s="65"/>
      <c r="DZ870" s="65"/>
      <c r="EA870" s="65"/>
      <c r="EB870" s="65"/>
      <c r="EC870" s="65"/>
      <c r="ED870" s="65"/>
      <c r="EE870" s="65"/>
      <c r="EF870" s="65"/>
      <c r="EG870" s="65"/>
      <c r="EH870" s="65"/>
      <c r="EI870" s="65"/>
      <c r="EJ870" s="65"/>
      <c r="EK870" s="65"/>
      <c r="EL870" s="65"/>
      <c r="EM870" s="65"/>
      <c r="EN870" s="65"/>
      <c r="EO870" s="65"/>
      <c r="EP870" s="65"/>
      <c r="EQ870" s="65"/>
      <c r="ER870" s="65"/>
      <c r="ES870" s="65"/>
      <c r="ET870" s="65"/>
      <c r="EU870" s="65"/>
      <c r="EV870" s="65"/>
      <c r="EW870" s="65"/>
      <c r="EX870" s="65"/>
      <c r="EY870" s="65"/>
      <c r="EZ870" s="65"/>
      <c r="FA870" s="65"/>
      <c r="FB870" s="65"/>
      <c r="FC870" s="65"/>
      <c r="FD870" s="65"/>
      <c r="FE870" s="65"/>
      <c r="FF870" s="65"/>
      <c r="FG870" s="65"/>
      <c r="FH870" s="65"/>
      <c r="FI870" s="65"/>
      <c r="FJ870" s="65"/>
      <c r="FK870" s="65"/>
      <c r="FL870" s="65"/>
      <c r="FM870" s="65"/>
      <c r="FN870" s="65"/>
      <c r="FO870" s="65"/>
      <c r="FP870" s="65"/>
      <c r="FQ870" s="65"/>
      <c r="FR870" s="65"/>
      <c r="FS870" s="65"/>
    </row>
    <row r="871">
      <c r="A871" t="s">
        <v>168</v>
      </c>
      <c r="B871" t="s">
        <v>106</v>
      </c>
      <c r="C871" t="s">
        <v>138</v>
      </c>
      <c r="D871" t="s">
        <v>100</v>
      </c>
      <c r="E871"/>
      <c r="F871" t="str">
        <f>$A871&amp;IF($C871&lt;&gt;"","|"&amp;$C871,"")&amp;IF($D871&lt;&gt;"","|"&amp;$D871,"")&amp;IF($E871&lt;&gt;"","|"&amp;$E871,"")</f>
      </c>
      <c r="G871" s="65" t="n">
        <v>4</v>
      </c>
      <c r="H871" s="65" t="str">
        <f>SUM($CJ871,$CW871)</f>
      </c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 t="n">
        <v>1</v>
      </c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5" t="str">
        <f>ROUND(SUM($CP871,$CV871),0)</f>
      </c>
      <c r="CG871" s="65" t="str">
        <f>ROUND(MAX($CP871,$CV871),0)</f>
      </c>
      <c r="CH871"/>
      <c r="CI871" s="62"/>
      <c r="CJ871" s="65" t="str">
        <f>IF(SUM($CF871)=0,"",IF(SUM($CF871)=SUM($CG871),SUM($CF871),IF(UPPER($CH871)="MAX",$CG871,IF(UPPER($CH871)="CUSTOM",MIN(MAX(ROUND($CF871+$G871*($CI871),0),$CG871),$CF871),$CF871))))</f>
      </c>
      <c r="CK871" s="65" t="str">
        <f>ROUND(SUMIFS($CW871:$FS871,$CW$14:$FS$14,"*DSD*"),0)</f>
      </c>
      <c r="CL871" s="65" t="str">
        <f>MIN_DSD</f>
      </c>
      <c r="CM871" s="65" t="str">
        <f>COUNTIFS($CW$14:$FS$14,"*DSD*",$CW871:$FS871,"&gt;0")</f>
      </c>
      <c r="CN871"/>
      <c r="CO871" s="62"/>
      <c r="CP871" s="65" t="str">
        <f>IF(SUM($CK871)=0,"",IF(OR(SUM($CK871)=SUM($CL871),AND(SUM($CK871)=ROUND(SUM($G871)*(1-SUM($I871)),0),SUM($CQ871)=0)),SUM($CK871),IF(UPPER($CN871)="MAX",$CL871,IF(UPPER($CN871)="CUSTOM",MIN(MAX(ROUND($CK871+$G871*($CO871),0),$CL871),$CK871),$CK871))))</f>
      </c>
      <c r="CQ871" s="65" t="str">
        <f>ROUND(SUMIFS($CW871:$FS871,$CW$14:$FS$14,"*TA*"),0)</f>
      </c>
      <c r="CR871" s="65" t="str">
        <f>MIN_TA</f>
      </c>
      <c r="CS871" s="65" t="str">
        <f>COUNTIFS($CW$14:$FS$14,"*TA*",$CW871:$FS871,"&gt;0")</f>
      </c>
      <c r="CT871"/>
      <c r="CU871" s="62"/>
      <c r="CV871" s="65" t="str">
        <f>IF(SUM($CQ871)=0,"",IF(OR(SUM($CQ871)=SUM($CR871),AND(SUM($CQ871)=ROUND(SUM($G871)*(1-SUM($I871)),0),SUM($CK871)=0)),SUM($CQ871),IF(UPPER($CT871)="MAX",$CR871,IF(UPPER($CT871)="CUSTOM",MIN(MAX(ROUND($CQ871+$G871*($CU871),0),$CR871),$CQ871),$CQ871))))</f>
      </c>
      <c r="CW871" s="65"/>
      <c r="CX871" s="65"/>
      <c r="CY871" s="65"/>
      <c r="CZ871" s="65"/>
      <c r="DA871" s="65"/>
      <c r="DB871" s="65"/>
      <c r="DC871" s="65"/>
      <c r="DD871" s="65"/>
      <c r="DE871" s="65"/>
      <c r="DF871" s="65"/>
      <c r="DG871" s="65"/>
      <c r="DH871" s="65"/>
      <c r="DI871" s="65"/>
      <c r="DJ871" s="65"/>
      <c r="DK871" s="65"/>
      <c r="DL871" s="65"/>
      <c r="DM871" s="65"/>
      <c r="DN871" s="65"/>
      <c r="DO871" s="65"/>
      <c r="DP871" s="65"/>
      <c r="DQ871" s="65"/>
      <c r="DR871" s="65"/>
      <c r="DS871" s="65"/>
      <c r="DT871" s="65"/>
      <c r="DU871" s="65"/>
      <c r="DV871" s="65"/>
      <c r="DW871" s="65"/>
      <c r="DX871" s="65"/>
      <c r="DY871" s="65"/>
      <c r="DZ871" s="65"/>
      <c r="EA871" s="65"/>
      <c r="EB871" s="65"/>
      <c r="EC871" s="65"/>
      <c r="ED871" s="65"/>
      <c r="EE871" s="65"/>
      <c r="EF871" s="65"/>
      <c r="EG871" s="65"/>
      <c r="EH871" s="65"/>
      <c r="EI871" s="65"/>
      <c r="EJ871" s="65"/>
      <c r="EK871" s="65"/>
      <c r="EL871" s="65"/>
      <c r="EM871" s="65"/>
      <c r="EN871" s="65"/>
      <c r="EO871" s="65"/>
      <c r="EP871" s="65"/>
      <c r="EQ871" s="65"/>
      <c r="ER871" s="65"/>
      <c r="ES871" s="65"/>
      <c r="ET871" s="65"/>
      <c r="EU871" s="65"/>
      <c r="EV871" s="65"/>
      <c r="EW871" s="65"/>
      <c r="EX871" s="65"/>
      <c r="EY871" s="65"/>
      <c r="EZ871" s="65"/>
      <c r="FA871" s="65"/>
      <c r="FB871" s="65"/>
      <c r="FC871" s="65"/>
      <c r="FD871" s="65"/>
      <c r="FE871" s="65"/>
      <c r="FF871" s="65"/>
      <c r="FG871" s="65"/>
      <c r="FH871" s="65"/>
      <c r="FI871" s="65"/>
      <c r="FJ871" s="65"/>
      <c r="FK871" s="65"/>
      <c r="FL871" s="65"/>
      <c r="FM871" s="65"/>
      <c r="FN871" s="65"/>
      <c r="FO871" s="65"/>
      <c r="FP871" s="65"/>
      <c r="FQ871" s="65"/>
      <c r="FR871" s="65"/>
      <c r="FS871" s="65"/>
    </row>
    <row r="872">
      <c r="A872" t="s">
        <v>168</v>
      </c>
      <c r="B872" t="s">
        <v>106</v>
      </c>
      <c r="C872" t="s">
        <v>103</v>
      </c>
      <c r="D872" t="s">
        <v>99</v>
      </c>
      <c r="E872"/>
      <c r="F872" t="str">
        <f>$A872&amp;IF($C872&lt;&gt;"","|"&amp;$C872,"")&amp;IF($D872&lt;&gt;"","|"&amp;$D872,"")&amp;IF($E872&lt;&gt;"","|"&amp;$E872,"")</f>
      </c>
      <c r="G872" s="65" t="n">
        <v>187</v>
      </c>
      <c r="H872" s="65" t="str">
        <f>SUM($CJ872,$CW872)</f>
      </c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 t="n">
        <v>1</v>
      </c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5" t="str">
        <f>ROUND(SUM($CP872,$CV872),0)</f>
      </c>
      <c r="CG872" s="65" t="str">
        <f>ROUND(MAX($CP872,$CV872),0)</f>
      </c>
      <c r="CH872"/>
      <c r="CI872" s="62"/>
      <c r="CJ872" s="65" t="str">
        <f>IF(SUM($CF872)=0,"",IF(SUM($CF872)=SUM($CG872),SUM($CF872),IF(UPPER($CH872)="MAX",$CG872,IF(UPPER($CH872)="CUSTOM",MIN(MAX(ROUND($CF872+$G872*($CI872),0),$CG872),$CF872),$CF872))))</f>
      </c>
      <c r="CK872" s="65" t="str">
        <f>ROUND(SUMIFS($CW872:$FS872,$CW$14:$FS$14,"*DSD*"),0)</f>
      </c>
      <c r="CL872" s="65" t="str">
        <f>MIN_DSD</f>
      </c>
      <c r="CM872" s="65" t="str">
        <f>COUNTIFS($CW$14:$FS$14,"*DSD*",$CW872:$FS872,"&gt;0")</f>
      </c>
      <c r="CN872"/>
      <c r="CO872" s="62"/>
      <c r="CP872" s="65" t="str">
        <f>IF(SUM($CK872)=0,"",IF(OR(SUM($CK872)=SUM($CL872),AND(SUM($CK872)=ROUND(SUM($G872)*(1-SUM($I872)),0),SUM($CQ872)=0)),SUM($CK872),IF(UPPER($CN872)="MAX",$CL872,IF(UPPER($CN872)="CUSTOM",MIN(MAX(ROUND($CK872+$G872*($CO872),0),$CL872),$CK872),$CK872))))</f>
      </c>
      <c r="CQ872" s="65" t="str">
        <f>ROUND(SUMIFS($CW872:$FS872,$CW$14:$FS$14,"*TA*"),0)</f>
      </c>
      <c r="CR872" s="65" t="str">
        <f>MIN_TA</f>
      </c>
      <c r="CS872" s="65" t="str">
        <f>COUNTIFS($CW$14:$FS$14,"*TA*",$CW872:$FS872,"&gt;0")</f>
      </c>
      <c r="CT872"/>
      <c r="CU872" s="62"/>
      <c r="CV872" s="65" t="str">
        <f>IF(SUM($CQ872)=0,"",IF(OR(SUM($CQ872)=SUM($CR872),AND(SUM($CQ872)=ROUND(SUM($G872)*(1-SUM($I872)),0),SUM($CK872)=0)),SUM($CQ872),IF(UPPER($CT872)="MAX",$CR872,IF(UPPER($CT872)="CUSTOM",MIN(MAX(ROUND($CQ872+$G872*($CU872),0),$CR872),$CQ872),$CQ872))))</f>
      </c>
      <c r="CW872" s="65"/>
      <c r="CX872" s="65"/>
      <c r="CY872" s="65"/>
      <c r="CZ872" s="65"/>
      <c r="DA872" s="65"/>
      <c r="DB872" s="65"/>
      <c r="DC872" s="65"/>
      <c r="DD872" s="65"/>
      <c r="DE872" s="65"/>
      <c r="DF872" s="65"/>
      <c r="DG872" s="65"/>
      <c r="DH872" s="65"/>
      <c r="DI872" s="65"/>
      <c r="DJ872" s="65"/>
      <c r="DK872" s="65"/>
      <c r="DL872" s="65"/>
      <c r="DM872" s="65"/>
      <c r="DN872" s="65"/>
      <c r="DO872" s="65"/>
      <c r="DP872" s="65"/>
      <c r="DQ872" s="65"/>
      <c r="DR872" s="65"/>
      <c r="DS872" s="65"/>
      <c r="DT872" s="65"/>
      <c r="DU872" s="65"/>
      <c r="DV872" s="65"/>
      <c r="DW872" s="65"/>
      <c r="DX872" s="65"/>
      <c r="DY872" s="65"/>
      <c r="DZ872" s="65"/>
      <c r="EA872" s="65"/>
      <c r="EB872" s="65"/>
      <c r="EC872" s="65"/>
      <c r="ED872" s="65"/>
      <c r="EE872" s="65"/>
      <c r="EF872" s="65"/>
      <c r="EG872" s="65"/>
      <c r="EH872" s="65"/>
      <c r="EI872" s="65"/>
      <c r="EJ872" s="65"/>
      <c r="EK872" s="65"/>
      <c r="EL872" s="65"/>
      <c r="EM872" s="65"/>
      <c r="EN872" s="65"/>
      <c r="EO872" s="65"/>
      <c r="EP872" s="65"/>
      <c r="EQ872" s="65"/>
      <c r="ER872" s="65"/>
      <c r="ES872" s="65"/>
      <c r="ET872" s="65"/>
      <c r="EU872" s="65"/>
      <c r="EV872" s="65"/>
      <c r="EW872" s="65"/>
      <c r="EX872" s="65"/>
      <c r="EY872" s="65"/>
      <c r="EZ872" s="65"/>
      <c r="FA872" s="65"/>
      <c r="FB872" s="65"/>
      <c r="FC872" s="65"/>
      <c r="FD872" s="65"/>
      <c r="FE872" s="65"/>
      <c r="FF872" s="65"/>
      <c r="FG872" s="65"/>
      <c r="FH872" s="65"/>
      <c r="FI872" s="65"/>
      <c r="FJ872" s="65"/>
      <c r="FK872" s="65"/>
      <c r="FL872" s="65"/>
      <c r="FM872" s="65"/>
      <c r="FN872" s="65"/>
      <c r="FO872" s="65"/>
      <c r="FP872" s="65"/>
      <c r="FQ872" s="65"/>
      <c r="FR872" s="65"/>
      <c r="FS872" s="65"/>
    </row>
    <row r="873">
      <c r="A873" t="s">
        <v>168</v>
      </c>
      <c r="B873" t="s">
        <v>106</v>
      </c>
      <c r="C873" t="s">
        <v>103</v>
      </c>
      <c r="D873" t="s">
        <v>100</v>
      </c>
      <c r="E873"/>
      <c r="F873" t="str">
        <f>$A873&amp;IF($C873&lt;&gt;"","|"&amp;$C873,"")&amp;IF($D873&lt;&gt;"","|"&amp;$D873,"")&amp;IF($E873&lt;&gt;"","|"&amp;$E873,"")</f>
      </c>
      <c r="G873" s="65" t="n">
        <v>33</v>
      </c>
      <c r="H873" s="65" t="str">
        <f>SUM($CJ873,$CW873)</f>
      </c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 t="n">
        <v>1</v>
      </c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5" t="str">
        <f>ROUND(SUM($CP873,$CV873),0)</f>
      </c>
      <c r="CG873" s="65" t="str">
        <f>ROUND(MAX($CP873,$CV873),0)</f>
      </c>
      <c r="CH873"/>
      <c r="CI873" s="62"/>
      <c r="CJ873" s="65" t="str">
        <f>IF(SUM($CF873)=0,"",IF(SUM($CF873)=SUM($CG873),SUM($CF873),IF(UPPER($CH873)="MAX",$CG873,IF(UPPER($CH873)="CUSTOM",MIN(MAX(ROUND($CF873+$G873*($CI873),0),$CG873),$CF873),$CF873))))</f>
      </c>
      <c r="CK873" s="65" t="str">
        <f>ROUND(SUMIFS($CW873:$FS873,$CW$14:$FS$14,"*DSD*"),0)</f>
      </c>
      <c r="CL873" s="65" t="str">
        <f>MIN_DSD</f>
      </c>
      <c r="CM873" s="65" t="str">
        <f>COUNTIFS($CW$14:$FS$14,"*DSD*",$CW873:$FS873,"&gt;0")</f>
      </c>
      <c r="CN873"/>
      <c r="CO873" s="62"/>
      <c r="CP873" s="65" t="str">
        <f>IF(SUM($CK873)=0,"",IF(OR(SUM($CK873)=SUM($CL873),AND(SUM($CK873)=ROUND(SUM($G873)*(1-SUM($I873)),0),SUM($CQ873)=0)),SUM($CK873),IF(UPPER($CN873)="MAX",$CL873,IF(UPPER($CN873)="CUSTOM",MIN(MAX(ROUND($CK873+$G873*($CO873),0),$CL873),$CK873),$CK873))))</f>
      </c>
      <c r="CQ873" s="65" t="str">
        <f>ROUND(SUMIFS($CW873:$FS873,$CW$14:$FS$14,"*TA*"),0)</f>
      </c>
      <c r="CR873" s="65" t="str">
        <f>MIN_TA</f>
      </c>
      <c r="CS873" s="65" t="str">
        <f>COUNTIFS($CW$14:$FS$14,"*TA*",$CW873:$FS873,"&gt;0")</f>
      </c>
      <c r="CT873"/>
      <c r="CU873" s="62"/>
      <c r="CV873" s="65" t="str">
        <f>IF(SUM($CQ873)=0,"",IF(OR(SUM($CQ873)=SUM($CR873),AND(SUM($CQ873)=ROUND(SUM($G873)*(1-SUM($I873)),0),SUM($CK873)=0)),SUM($CQ873),IF(UPPER($CT873)="MAX",$CR873,IF(UPPER($CT873)="CUSTOM",MIN(MAX(ROUND($CQ873+$G873*($CU873),0),$CR873),$CQ873),$CQ873))))</f>
      </c>
      <c r="CW873" s="65"/>
      <c r="CX873" s="65"/>
      <c r="CY873" s="65"/>
      <c r="CZ873" s="65"/>
      <c r="DA873" s="65"/>
      <c r="DB873" s="65"/>
      <c r="DC873" s="65"/>
      <c r="DD873" s="65"/>
      <c r="DE873" s="65"/>
      <c r="DF873" s="65"/>
      <c r="DG873" s="65"/>
      <c r="DH873" s="65"/>
      <c r="DI873" s="65"/>
      <c r="DJ873" s="65"/>
      <c r="DK873" s="65"/>
      <c r="DL873" s="65"/>
      <c r="DM873" s="65"/>
      <c r="DN873" s="65"/>
      <c r="DO873" s="65"/>
      <c r="DP873" s="65"/>
      <c r="DQ873" s="65"/>
      <c r="DR873" s="65"/>
      <c r="DS873" s="65"/>
      <c r="DT873" s="65"/>
      <c r="DU873" s="65"/>
      <c r="DV873" s="65"/>
      <c r="DW873" s="65"/>
      <c r="DX873" s="65"/>
      <c r="DY873" s="65"/>
      <c r="DZ873" s="65"/>
      <c r="EA873" s="65"/>
      <c r="EB873" s="65"/>
      <c r="EC873" s="65"/>
      <c r="ED873" s="65"/>
      <c r="EE873" s="65"/>
      <c r="EF873" s="65"/>
      <c r="EG873" s="65"/>
      <c r="EH873" s="65"/>
      <c r="EI873" s="65"/>
      <c r="EJ873" s="65"/>
      <c r="EK873" s="65"/>
      <c r="EL873" s="65"/>
      <c r="EM873" s="65"/>
      <c r="EN873" s="65"/>
      <c r="EO873" s="65"/>
      <c r="EP873" s="65"/>
      <c r="EQ873" s="65"/>
      <c r="ER873" s="65"/>
      <c r="ES873" s="65"/>
      <c r="ET873" s="65"/>
      <c r="EU873" s="65"/>
      <c r="EV873" s="65"/>
      <c r="EW873" s="65"/>
      <c r="EX873" s="65"/>
      <c r="EY873" s="65"/>
      <c r="EZ873" s="65"/>
      <c r="FA873" s="65"/>
      <c r="FB873" s="65"/>
      <c r="FC873" s="65"/>
      <c r="FD873" s="65"/>
      <c r="FE873" s="65"/>
      <c r="FF873" s="65"/>
      <c r="FG873" s="65"/>
      <c r="FH873" s="65"/>
      <c r="FI873" s="65"/>
      <c r="FJ873" s="65"/>
      <c r="FK873" s="65"/>
      <c r="FL873" s="65"/>
      <c r="FM873" s="65"/>
      <c r="FN873" s="65"/>
      <c r="FO873" s="65"/>
      <c r="FP873" s="65"/>
      <c r="FQ873" s="65"/>
      <c r="FR873" s="65"/>
      <c r="FS873" s="65"/>
    </row>
    <row r="874">
      <c r="A874" t="s">
        <v>168</v>
      </c>
      <c r="B874" t="s">
        <v>106</v>
      </c>
      <c r="C874" t="s">
        <v>139</v>
      </c>
      <c r="D874" t="s">
        <v>99</v>
      </c>
      <c r="E874"/>
      <c r="F874" t="str">
        <f>$A874&amp;IF($C874&lt;&gt;"","|"&amp;$C874,"")&amp;IF($D874&lt;&gt;"","|"&amp;$D874,"")&amp;IF($E874&lt;&gt;"","|"&amp;$E874,"")</f>
      </c>
      <c r="G874" s="65" t="n">
        <v>16</v>
      </c>
      <c r="H874" s="65" t="str">
        <f>SUM($CJ874,$CW874)</f>
      </c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 t="n">
        <v>1</v>
      </c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5" t="str">
        <f>ROUND(SUM($CP874,$CV874),0)</f>
      </c>
      <c r="CG874" s="65" t="str">
        <f>ROUND(MAX($CP874,$CV874),0)</f>
      </c>
      <c r="CH874"/>
      <c r="CI874" s="62"/>
      <c r="CJ874" s="65" t="str">
        <f>IF(SUM($CF874)=0,"",IF(SUM($CF874)=SUM($CG874),SUM($CF874),IF(UPPER($CH874)="MAX",$CG874,IF(UPPER($CH874)="CUSTOM",MIN(MAX(ROUND($CF874+$G874*($CI874),0),$CG874),$CF874),$CF874))))</f>
      </c>
      <c r="CK874" s="65" t="str">
        <f>ROUND(SUMIFS($CW874:$FS874,$CW$14:$FS$14,"*DSD*"),0)</f>
      </c>
      <c r="CL874" s="65" t="str">
        <f>MIN_DSD</f>
      </c>
      <c r="CM874" s="65" t="str">
        <f>COUNTIFS($CW$14:$FS$14,"*DSD*",$CW874:$FS874,"&gt;0")</f>
      </c>
      <c r="CN874"/>
      <c r="CO874" s="62"/>
      <c r="CP874" s="65" t="str">
        <f>IF(SUM($CK874)=0,"",IF(OR(SUM($CK874)=SUM($CL874),AND(SUM($CK874)=ROUND(SUM($G874)*(1-SUM($I874)),0),SUM($CQ874)=0)),SUM($CK874),IF(UPPER($CN874)="MAX",$CL874,IF(UPPER($CN874)="CUSTOM",MIN(MAX(ROUND($CK874+$G874*($CO874),0),$CL874),$CK874),$CK874))))</f>
      </c>
      <c r="CQ874" s="65" t="str">
        <f>ROUND(SUMIFS($CW874:$FS874,$CW$14:$FS$14,"*TA*"),0)</f>
      </c>
      <c r="CR874" s="65" t="str">
        <f>MIN_TA</f>
      </c>
      <c r="CS874" s="65" t="str">
        <f>COUNTIFS($CW$14:$FS$14,"*TA*",$CW874:$FS874,"&gt;0")</f>
      </c>
      <c r="CT874"/>
      <c r="CU874" s="62"/>
      <c r="CV874" s="65" t="str">
        <f>IF(SUM($CQ874)=0,"",IF(OR(SUM($CQ874)=SUM($CR874),AND(SUM($CQ874)=ROUND(SUM($G874)*(1-SUM($I874)),0),SUM($CK874)=0)),SUM($CQ874),IF(UPPER($CT874)="MAX",$CR874,IF(UPPER($CT874)="CUSTOM",MIN(MAX(ROUND($CQ874+$G874*($CU874),0),$CR874),$CQ874),$CQ874))))</f>
      </c>
      <c r="CW874" s="65"/>
      <c r="CX874" s="65"/>
      <c r="CY874" s="65"/>
      <c r="CZ874" s="65"/>
      <c r="DA874" s="65"/>
      <c r="DB874" s="65"/>
      <c r="DC874" s="65"/>
      <c r="DD874" s="65"/>
      <c r="DE874" s="65"/>
      <c r="DF874" s="65"/>
      <c r="DG874" s="65"/>
      <c r="DH874" s="65"/>
      <c r="DI874" s="65"/>
      <c r="DJ874" s="65"/>
      <c r="DK874" s="65"/>
      <c r="DL874" s="65"/>
      <c r="DM874" s="65"/>
      <c r="DN874" s="65"/>
      <c r="DO874" s="65"/>
      <c r="DP874" s="65"/>
      <c r="DQ874" s="65"/>
      <c r="DR874" s="65"/>
      <c r="DS874" s="65"/>
      <c r="DT874" s="65"/>
      <c r="DU874" s="65"/>
      <c r="DV874" s="65"/>
      <c r="DW874" s="65"/>
      <c r="DX874" s="65"/>
      <c r="DY874" s="65"/>
      <c r="DZ874" s="65"/>
      <c r="EA874" s="65"/>
      <c r="EB874" s="65"/>
      <c r="EC874" s="65"/>
      <c r="ED874" s="65"/>
      <c r="EE874" s="65"/>
      <c r="EF874" s="65"/>
      <c r="EG874" s="65"/>
      <c r="EH874" s="65"/>
      <c r="EI874" s="65"/>
      <c r="EJ874" s="65"/>
      <c r="EK874" s="65"/>
      <c r="EL874" s="65"/>
      <c r="EM874" s="65"/>
      <c r="EN874" s="65"/>
      <c r="EO874" s="65"/>
      <c r="EP874" s="65"/>
      <c r="EQ874" s="65"/>
      <c r="ER874" s="65"/>
      <c r="ES874" s="65"/>
      <c r="ET874" s="65"/>
      <c r="EU874" s="65"/>
      <c r="EV874" s="65"/>
      <c r="EW874" s="65"/>
      <c r="EX874" s="65"/>
      <c r="EY874" s="65"/>
      <c r="EZ874" s="65"/>
      <c r="FA874" s="65"/>
      <c r="FB874" s="65"/>
      <c r="FC874" s="65"/>
      <c r="FD874" s="65"/>
      <c r="FE874" s="65"/>
      <c r="FF874" s="65"/>
      <c r="FG874" s="65"/>
      <c r="FH874" s="65"/>
      <c r="FI874" s="65"/>
      <c r="FJ874" s="65"/>
      <c r="FK874" s="65"/>
      <c r="FL874" s="65"/>
      <c r="FM874" s="65"/>
      <c r="FN874" s="65"/>
      <c r="FO874" s="65"/>
      <c r="FP874" s="65"/>
      <c r="FQ874" s="65"/>
      <c r="FR874" s="65"/>
      <c r="FS874" s="65"/>
    </row>
    <row r="875">
      <c r="A875" t="s">
        <v>168</v>
      </c>
      <c r="B875" t="s">
        <v>106</v>
      </c>
      <c r="C875" t="s">
        <v>139</v>
      </c>
      <c r="D875" t="s">
        <v>100</v>
      </c>
      <c r="E875"/>
      <c r="F875" t="str">
        <f>$A875&amp;IF($C875&lt;&gt;"","|"&amp;$C875,"")&amp;IF($D875&lt;&gt;"","|"&amp;$D875,"")&amp;IF($E875&lt;&gt;"","|"&amp;$E875,"")</f>
      </c>
      <c r="G875" s="65" t="n">
        <v>3</v>
      </c>
      <c r="H875" s="65" t="str">
        <f>SUM($CJ875,$CW875)</f>
      </c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 t="n">
        <v>1</v>
      </c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5" t="str">
        <f>ROUND(SUM($CP875,$CV875),0)</f>
      </c>
      <c r="CG875" s="65" t="str">
        <f>ROUND(MAX($CP875,$CV875),0)</f>
      </c>
      <c r="CH875"/>
      <c r="CI875" s="62"/>
      <c r="CJ875" s="65" t="str">
        <f>IF(SUM($CF875)=0,"",IF(SUM($CF875)=SUM($CG875),SUM($CF875),IF(UPPER($CH875)="MAX",$CG875,IF(UPPER($CH875)="CUSTOM",MIN(MAX(ROUND($CF875+$G875*($CI875),0),$CG875),$CF875),$CF875))))</f>
      </c>
      <c r="CK875" s="65" t="str">
        <f>ROUND(SUMIFS($CW875:$FS875,$CW$14:$FS$14,"*DSD*"),0)</f>
      </c>
      <c r="CL875" s="65" t="str">
        <f>MIN_DSD</f>
      </c>
      <c r="CM875" s="65" t="str">
        <f>COUNTIFS($CW$14:$FS$14,"*DSD*",$CW875:$FS875,"&gt;0")</f>
      </c>
      <c r="CN875"/>
      <c r="CO875" s="62"/>
      <c r="CP875" s="65" t="str">
        <f>IF(SUM($CK875)=0,"",IF(OR(SUM($CK875)=SUM($CL875),AND(SUM($CK875)=ROUND(SUM($G875)*(1-SUM($I875)),0),SUM($CQ875)=0)),SUM($CK875),IF(UPPER($CN875)="MAX",$CL875,IF(UPPER($CN875)="CUSTOM",MIN(MAX(ROUND($CK875+$G875*($CO875),0),$CL875),$CK875),$CK875))))</f>
      </c>
      <c r="CQ875" s="65" t="str">
        <f>ROUND(SUMIFS($CW875:$FS875,$CW$14:$FS$14,"*TA*"),0)</f>
      </c>
      <c r="CR875" s="65" t="str">
        <f>MIN_TA</f>
      </c>
      <c r="CS875" s="65" t="str">
        <f>COUNTIFS($CW$14:$FS$14,"*TA*",$CW875:$FS875,"&gt;0")</f>
      </c>
      <c r="CT875"/>
      <c r="CU875" s="62"/>
      <c r="CV875" s="65" t="str">
        <f>IF(SUM($CQ875)=0,"",IF(OR(SUM($CQ875)=SUM($CR875),AND(SUM($CQ875)=ROUND(SUM($G875)*(1-SUM($I875)),0),SUM($CK875)=0)),SUM($CQ875),IF(UPPER($CT875)="MAX",$CR875,IF(UPPER($CT875)="CUSTOM",MIN(MAX(ROUND($CQ875+$G875*($CU875),0),$CR875),$CQ875),$CQ875))))</f>
      </c>
      <c r="CW875" s="65"/>
      <c r="CX875" s="65"/>
      <c r="CY875" s="65"/>
      <c r="CZ875" s="65"/>
      <c r="DA875" s="65"/>
      <c r="DB875" s="65"/>
      <c r="DC875" s="65"/>
      <c r="DD875" s="65"/>
      <c r="DE875" s="65"/>
      <c r="DF875" s="65"/>
      <c r="DG875" s="65"/>
      <c r="DH875" s="65"/>
      <c r="DI875" s="65"/>
      <c r="DJ875" s="65"/>
      <c r="DK875" s="65"/>
      <c r="DL875" s="65"/>
      <c r="DM875" s="65"/>
      <c r="DN875" s="65"/>
      <c r="DO875" s="65"/>
      <c r="DP875" s="65"/>
      <c r="DQ875" s="65"/>
      <c r="DR875" s="65"/>
      <c r="DS875" s="65"/>
      <c r="DT875" s="65"/>
      <c r="DU875" s="65"/>
      <c r="DV875" s="65"/>
      <c r="DW875" s="65"/>
      <c r="DX875" s="65"/>
      <c r="DY875" s="65"/>
      <c r="DZ875" s="65"/>
      <c r="EA875" s="65"/>
      <c r="EB875" s="65"/>
      <c r="EC875" s="65"/>
      <c r="ED875" s="65"/>
      <c r="EE875" s="65"/>
      <c r="EF875" s="65"/>
      <c r="EG875" s="65"/>
      <c r="EH875" s="65"/>
      <c r="EI875" s="65"/>
      <c r="EJ875" s="65"/>
      <c r="EK875" s="65"/>
      <c r="EL875" s="65"/>
      <c r="EM875" s="65"/>
      <c r="EN875" s="65"/>
      <c r="EO875" s="65"/>
      <c r="EP875" s="65"/>
      <c r="EQ875" s="65"/>
      <c r="ER875" s="65"/>
      <c r="ES875" s="65"/>
      <c r="ET875" s="65"/>
      <c r="EU875" s="65"/>
      <c r="EV875" s="65"/>
      <c r="EW875" s="65"/>
      <c r="EX875" s="65"/>
      <c r="EY875" s="65"/>
      <c r="EZ875" s="65"/>
      <c r="FA875" s="65"/>
      <c r="FB875" s="65"/>
      <c r="FC875" s="65"/>
      <c r="FD875" s="65"/>
      <c r="FE875" s="65"/>
      <c r="FF875" s="65"/>
      <c r="FG875" s="65"/>
      <c r="FH875" s="65"/>
      <c r="FI875" s="65"/>
      <c r="FJ875" s="65"/>
      <c r="FK875" s="65"/>
      <c r="FL875" s="65"/>
      <c r="FM875" s="65"/>
      <c r="FN875" s="65"/>
      <c r="FO875" s="65"/>
      <c r="FP875" s="65"/>
      <c r="FQ875" s="65"/>
      <c r="FR875" s="65"/>
      <c r="FS875" s="65"/>
    </row>
    <row r="876">
      <c r="A876" t="s">
        <v>168</v>
      </c>
      <c r="B876" t="s">
        <v>106</v>
      </c>
      <c r="C876" t="s">
        <v>140</v>
      </c>
      <c r="D876" t="s">
        <v>99</v>
      </c>
      <c r="E876"/>
      <c r="F876" t="str">
        <f>$A876&amp;IF($C876&lt;&gt;"","|"&amp;$C876,"")&amp;IF($D876&lt;&gt;"","|"&amp;$D876,"")&amp;IF($E876&lt;&gt;"","|"&amp;$E876,"")</f>
      </c>
      <c r="G876" s="65" t="n">
        <v>113</v>
      </c>
      <c r="H876" s="65" t="str">
        <f>SUM($CJ876,$CW876)</f>
      </c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 t="n">
        <v>1</v>
      </c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5" t="str">
        <f>ROUND(SUM($CP876,$CV876),0)</f>
      </c>
      <c r="CG876" s="65" t="str">
        <f>ROUND(MAX($CP876,$CV876),0)</f>
      </c>
      <c r="CH876"/>
      <c r="CI876" s="62"/>
      <c r="CJ876" s="65" t="str">
        <f>IF(SUM($CF876)=0,"",IF(SUM($CF876)=SUM($CG876),SUM($CF876),IF(UPPER($CH876)="MAX",$CG876,IF(UPPER($CH876)="CUSTOM",MIN(MAX(ROUND($CF876+$G876*($CI876),0),$CG876),$CF876),$CF876))))</f>
      </c>
      <c r="CK876" s="65" t="str">
        <f>ROUND(SUMIFS($CW876:$FS876,$CW$14:$FS$14,"*DSD*"),0)</f>
      </c>
      <c r="CL876" s="65" t="str">
        <f>MIN_DSD</f>
      </c>
      <c r="CM876" s="65" t="str">
        <f>COUNTIFS($CW$14:$FS$14,"*DSD*",$CW876:$FS876,"&gt;0")</f>
      </c>
      <c r="CN876"/>
      <c r="CO876" s="62"/>
      <c r="CP876" s="65" t="str">
        <f>IF(SUM($CK876)=0,"",IF(OR(SUM($CK876)=SUM($CL876),AND(SUM($CK876)=ROUND(SUM($G876)*(1-SUM($I876)),0),SUM($CQ876)=0)),SUM($CK876),IF(UPPER($CN876)="MAX",$CL876,IF(UPPER($CN876)="CUSTOM",MIN(MAX(ROUND($CK876+$G876*($CO876),0),$CL876),$CK876),$CK876))))</f>
      </c>
      <c r="CQ876" s="65" t="str">
        <f>ROUND(SUMIFS($CW876:$FS876,$CW$14:$FS$14,"*TA*"),0)</f>
      </c>
      <c r="CR876" s="65" t="str">
        <f>MIN_TA</f>
      </c>
      <c r="CS876" s="65" t="str">
        <f>COUNTIFS($CW$14:$FS$14,"*TA*",$CW876:$FS876,"&gt;0")</f>
      </c>
      <c r="CT876"/>
      <c r="CU876" s="62"/>
      <c r="CV876" s="65" t="str">
        <f>IF(SUM($CQ876)=0,"",IF(OR(SUM($CQ876)=SUM($CR876),AND(SUM($CQ876)=ROUND(SUM($G876)*(1-SUM($I876)),0),SUM($CK876)=0)),SUM($CQ876),IF(UPPER($CT876)="MAX",$CR876,IF(UPPER($CT876)="CUSTOM",MIN(MAX(ROUND($CQ876+$G876*($CU876),0),$CR876),$CQ876),$CQ876))))</f>
      </c>
      <c r="CW876" s="65"/>
      <c r="CX876" s="65"/>
      <c r="CY876" s="65"/>
      <c r="CZ876" s="65"/>
      <c r="DA876" s="65"/>
      <c r="DB876" s="65"/>
      <c r="DC876" s="65"/>
      <c r="DD876" s="65"/>
      <c r="DE876" s="65"/>
      <c r="DF876" s="65"/>
      <c r="DG876" s="65"/>
      <c r="DH876" s="65"/>
      <c r="DI876" s="65"/>
      <c r="DJ876" s="65"/>
      <c r="DK876" s="65"/>
      <c r="DL876" s="65"/>
      <c r="DM876" s="65"/>
      <c r="DN876" s="65"/>
      <c r="DO876" s="65"/>
      <c r="DP876" s="65"/>
      <c r="DQ876" s="65"/>
      <c r="DR876" s="65"/>
      <c r="DS876" s="65"/>
      <c r="DT876" s="65"/>
      <c r="DU876" s="65"/>
      <c r="DV876" s="65"/>
      <c r="DW876" s="65"/>
      <c r="DX876" s="65"/>
      <c r="DY876" s="65"/>
      <c r="DZ876" s="65"/>
      <c r="EA876" s="65"/>
      <c r="EB876" s="65"/>
      <c r="EC876" s="65"/>
      <c r="ED876" s="65"/>
      <c r="EE876" s="65"/>
      <c r="EF876" s="65"/>
      <c r="EG876" s="65"/>
      <c r="EH876" s="65"/>
      <c r="EI876" s="65"/>
      <c r="EJ876" s="65"/>
      <c r="EK876" s="65"/>
      <c r="EL876" s="65"/>
      <c r="EM876" s="65"/>
      <c r="EN876" s="65"/>
      <c r="EO876" s="65"/>
      <c r="EP876" s="65"/>
      <c r="EQ876" s="65"/>
      <c r="ER876" s="65"/>
      <c r="ES876" s="65"/>
      <c r="ET876" s="65"/>
      <c r="EU876" s="65"/>
      <c r="EV876" s="65"/>
      <c r="EW876" s="65"/>
      <c r="EX876" s="65"/>
      <c r="EY876" s="65"/>
      <c r="EZ876" s="65"/>
      <c r="FA876" s="65"/>
      <c r="FB876" s="65"/>
      <c r="FC876" s="65"/>
      <c r="FD876" s="65"/>
      <c r="FE876" s="65"/>
      <c r="FF876" s="65"/>
      <c r="FG876" s="65"/>
      <c r="FH876" s="65"/>
      <c r="FI876" s="65"/>
      <c r="FJ876" s="65"/>
      <c r="FK876" s="65"/>
      <c r="FL876" s="65"/>
      <c r="FM876" s="65"/>
      <c r="FN876" s="65"/>
      <c r="FO876" s="65"/>
      <c r="FP876" s="65"/>
      <c r="FQ876" s="65"/>
      <c r="FR876" s="65"/>
      <c r="FS876" s="65"/>
    </row>
    <row r="877">
      <c r="A877" t="s">
        <v>168</v>
      </c>
      <c r="B877" t="s">
        <v>106</v>
      </c>
      <c r="C877" t="s">
        <v>140</v>
      </c>
      <c r="D877" t="s">
        <v>100</v>
      </c>
      <c r="E877"/>
      <c r="F877" t="str">
        <f>$A877&amp;IF($C877&lt;&gt;"","|"&amp;$C877,"")&amp;IF($D877&lt;&gt;"","|"&amp;$D877,"")&amp;IF($E877&lt;&gt;"","|"&amp;$E877,"")</f>
      </c>
      <c r="G877" s="65" t="n">
        <v>6</v>
      </c>
      <c r="H877" s="65" t="str">
        <f>SUM($CJ877,$CW877)</f>
      </c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 t="n">
        <v>1</v>
      </c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5" t="str">
        <f>ROUND(SUM($CP877,$CV877),0)</f>
      </c>
      <c r="CG877" s="65" t="str">
        <f>ROUND(MAX($CP877,$CV877),0)</f>
      </c>
      <c r="CH877"/>
      <c r="CI877" s="62"/>
      <c r="CJ877" s="65" t="str">
        <f>IF(SUM($CF877)=0,"",IF(SUM($CF877)=SUM($CG877),SUM($CF877),IF(UPPER($CH877)="MAX",$CG877,IF(UPPER($CH877)="CUSTOM",MIN(MAX(ROUND($CF877+$G877*($CI877),0),$CG877),$CF877),$CF877))))</f>
      </c>
      <c r="CK877" s="65" t="str">
        <f>ROUND(SUMIFS($CW877:$FS877,$CW$14:$FS$14,"*DSD*"),0)</f>
      </c>
      <c r="CL877" s="65" t="str">
        <f>MIN_DSD</f>
      </c>
      <c r="CM877" s="65" t="str">
        <f>COUNTIFS($CW$14:$FS$14,"*DSD*",$CW877:$FS877,"&gt;0")</f>
      </c>
      <c r="CN877"/>
      <c r="CO877" s="62"/>
      <c r="CP877" s="65" t="str">
        <f>IF(SUM($CK877)=0,"",IF(OR(SUM($CK877)=SUM($CL877),AND(SUM($CK877)=ROUND(SUM($G877)*(1-SUM($I877)),0),SUM($CQ877)=0)),SUM($CK877),IF(UPPER($CN877)="MAX",$CL877,IF(UPPER($CN877)="CUSTOM",MIN(MAX(ROUND($CK877+$G877*($CO877),0),$CL877),$CK877),$CK877))))</f>
      </c>
      <c r="CQ877" s="65" t="str">
        <f>ROUND(SUMIFS($CW877:$FS877,$CW$14:$FS$14,"*TA*"),0)</f>
      </c>
      <c r="CR877" s="65" t="str">
        <f>MIN_TA</f>
      </c>
      <c r="CS877" s="65" t="str">
        <f>COUNTIFS($CW$14:$FS$14,"*TA*",$CW877:$FS877,"&gt;0")</f>
      </c>
      <c r="CT877"/>
      <c r="CU877" s="62"/>
      <c r="CV877" s="65" t="str">
        <f>IF(SUM($CQ877)=0,"",IF(OR(SUM($CQ877)=SUM($CR877),AND(SUM($CQ877)=ROUND(SUM($G877)*(1-SUM($I877)),0),SUM($CK877)=0)),SUM($CQ877),IF(UPPER($CT877)="MAX",$CR877,IF(UPPER($CT877)="CUSTOM",MIN(MAX(ROUND($CQ877+$G877*($CU877),0),$CR877),$CQ877),$CQ877))))</f>
      </c>
      <c r="CW877" s="65"/>
      <c r="CX877" s="65"/>
      <c r="CY877" s="65"/>
      <c r="CZ877" s="65"/>
      <c r="DA877" s="65"/>
      <c r="DB877" s="65"/>
      <c r="DC877" s="65"/>
      <c r="DD877" s="65"/>
      <c r="DE877" s="65"/>
      <c r="DF877" s="65"/>
      <c r="DG877" s="65"/>
      <c r="DH877" s="65"/>
      <c r="DI877" s="65"/>
      <c r="DJ877" s="65"/>
      <c r="DK877" s="65"/>
      <c r="DL877" s="65"/>
      <c r="DM877" s="65"/>
      <c r="DN877" s="65"/>
      <c r="DO877" s="65"/>
      <c r="DP877" s="65"/>
      <c r="DQ877" s="65"/>
      <c r="DR877" s="65"/>
      <c r="DS877" s="65"/>
      <c r="DT877" s="65"/>
      <c r="DU877" s="65"/>
      <c r="DV877" s="65"/>
      <c r="DW877" s="65"/>
      <c r="DX877" s="65"/>
      <c r="DY877" s="65"/>
      <c r="DZ877" s="65"/>
      <c r="EA877" s="65"/>
      <c r="EB877" s="65"/>
      <c r="EC877" s="65"/>
      <c r="ED877" s="65"/>
      <c r="EE877" s="65"/>
      <c r="EF877" s="65"/>
      <c r="EG877" s="65"/>
      <c r="EH877" s="65"/>
      <c r="EI877" s="65"/>
      <c r="EJ877" s="65"/>
      <c r="EK877" s="65"/>
      <c r="EL877" s="65"/>
      <c r="EM877" s="65"/>
      <c r="EN877" s="65"/>
      <c r="EO877" s="65"/>
      <c r="EP877" s="65"/>
      <c r="EQ877" s="65"/>
      <c r="ER877" s="65"/>
      <c r="ES877" s="65"/>
      <c r="ET877" s="65"/>
      <c r="EU877" s="65"/>
      <c r="EV877" s="65"/>
      <c r="EW877" s="65"/>
      <c r="EX877" s="65"/>
      <c r="EY877" s="65"/>
      <c r="EZ877" s="65"/>
      <c r="FA877" s="65"/>
      <c r="FB877" s="65"/>
      <c r="FC877" s="65"/>
      <c r="FD877" s="65"/>
      <c r="FE877" s="65"/>
      <c r="FF877" s="65"/>
      <c r="FG877" s="65"/>
      <c r="FH877" s="65"/>
      <c r="FI877" s="65"/>
      <c r="FJ877" s="65"/>
      <c r="FK877" s="65"/>
      <c r="FL877" s="65"/>
      <c r="FM877" s="65"/>
      <c r="FN877" s="65"/>
      <c r="FO877" s="65"/>
      <c r="FP877" s="65"/>
      <c r="FQ877" s="65"/>
      <c r="FR877" s="65"/>
      <c r="FS877" s="65"/>
    </row>
    <row r="878">
      <c r="A878" t="s">
        <v>168</v>
      </c>
      <c r="B878" t="s">
        <v>106</v>
      </c>
      <c r="C878" t="s">
        <v>141</v>
      </c>
      <c r="D878" t="s">
        <v>99</v>
      </c>
      <c r="E878"/>
      <c r="F878" t="str">
        <f>$A878&amp;IF($C878&lt;&gt;"","|"&amp;$C878,"")&amp;IF($D878&lt;&gt;"","|"&amp;$D878,"")&amp;IF($E878&lt;&gt;"","|"&amp;$E878,"")</f>
      </c>
      <c r="G878" s="65" t="n">
        <v>1</v>
      </c>
      <c r="H878" s="65" t="str">
        <f>SUM($CJ878,$CW878)</f>
      </c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 t="n">
        <v>1</v>
      </c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5" t="str">
        <f>ROUND(SUM($CP878,$CV878),0)</f>
      </c>
      <c r="CG878" s="65" t="str">
        <f>ROUND(MAX($CP878,$CV878),0)</f>
      </c>
      <c r="CH878"/>
      <c r="CI878" s="62"/>
      <c r="CJ878" s="65" t="str">
        <f>IF(SUM($CF878)=0,"",IF(SUM($CF878)=SUM($CG878),SUM($CF878),IF(UPPER($CH878)="MAX",$CG878,IF(UPPER($CH878)="CUSTOM",MIN(MAX(ROUND($CF878+$G878*($CI878),0),$CG878),$CF878),$CF878))))</f>
      </c>
      <c r="CK878" s="65" t="str">
        <f>ROUND(SUMIFS($CW878:$FS878,$CW$14:$FS$14,"*DSD*"),0)</f>
      </c>
      <c r="CL878" s="65" t="str">
        <f>MIN_DSD</f>
      </c>
      <c r="CM878" s="65" t="str">
        <f>COUNTIFS($CW$14:$FS$14,"*DSD*",$CW878:$FS878,"&gt;0")</f>
      </c>
      <c r="CN878"/>
      <c r="CO878" s="62"/>
      <c r="CP878" s="65" t="str">
        <f>IF(SUM($CK878)=0,"",IF(OR(SUM($CK878)=SUM($CL878),AND(SUM($CK878)=ROUND(SUM($G878)*(1-SUM($I878)),0),SUM($CQ878)=0)),SUM($CK878),IF(UPPER($CN878)="MAX",$CL878,IF(UPPER($CN878)="CUSTOM",MIN(MAX(ROUND($CK878+$G878*($CO878),0),$CL878),$CK878),$CK878))))</f>
      </c>
      <c r="CQ878" s="65" t="str">
        <f>ROUND(SUMIFS($CW878:$FS878,$CW$14:$FS$14,"*TA*"),0)</f>
      </c>
      <c r="CR878" s="65" t="str">
        <f>MIN_TA</f>
      </c>
      <c r="CS878" s="65" t="str">
        <f>COUNTIFS($CW$14:$FS$14,"*TA*",$CW878:$FS878,"&gt;0")</f>
      </c>
      <c r="CT878"/>
      <c r="CU878" s="62"/>
      <c r="CV878" s="65" t="str">
        <f>IF(SUM($CQ878)=0,"",IF(OR(SUM($CQ878)=SUM($CR878),AND(SUM($CQ878)=ROUND(SUM($G878)*(1-SUM($I878)),0),SUM($CK878)=0)),SUM($CQ878),IF(UPPER($CT878)="MAX",$CR878,IF(UPPER($CT878)="CUSTOM",MIN(MAX(ROUND($CQ878+$G878*($CU878),0),$CR878),$CQ878),$CQ878))))</f>
      </c>
      <c r="CW878" s="65"/>
      <c r="CX878" s="65"/>
      <c r="CY878" s="65"/>
      <c r="CZ878" s="65"/>
      <c r="DA878" s="65"/>
      <c r="DB878" s="65"/>
      <c r="DC878" s="65"/>
      <c r="DD878" s="65"/>
      <c r="DE878" s="65"/>
      <c r="DF878" s="65"/>
      <c r="DG878" s="65"/>
      <c r="DH878" s="65"/>
      <c r="DI878" s="65"/>
      <c r="DJ878" s="65"/>
      <c r="DK878" s="65"/>
      <c r="DL878" s="65"/>
      <c r="DM878" s="65"/>
      <c r="DN878" s="65"/>
      <c r="DO878" s="65"/>
      <c r="DP878" s="65"/>
      <c r="DQ878" s="65"/>
      <c r="DR878" s="65"/>
      <c r="DS878" s="65"/>
      <c r="DT878" s="65"/>
      <c r="DU878" s="65"/>
      <c r="DV878" s="65"/>
      <c r="DW878" s="65"/>
      <c r="DX878" s="65"/>
      <c r="DY878" s="65"/>
      <c r="DZ878" s="65"/>
      <c r="EA878" s="65"/>
      <c r="EB878" s="65"/>
      <c r="EC878" s="65"/>
      <c r="ED878" s="65"/>
      <c r="EE878" s="65"/>
      <c r="EF878" s="65"/>
      <c r="EG878" s="65"/>
      <c r="EH878" s="65"/>
      <c r="EI878" s="65"/>
      <c r="EJ878" s="65"/>
      <c r="EK878" s="65"/>
      <c r="EL878" s="65"/>
      <c r="EM878" s="65"/>
      <c r="EN878" s="65"/>
      <c r="EO878" s="65"/>
      <c r="EP878" s="65"/>
      <c r="EQ878" s="65"/>
      <c r="ER878" s="65"/>
      <c r="ES878" s="65"/>
      <c r="ET878" s="65"/>
      <c r="EU878" s="65"/>
      <c r="EV878" s="65"/>
      <c r="EW878" s="65"/>
      <c r="EX878" s="65"/>
      <c r="EY878" s="65"/>
      <c r="EZ878" s="65"/>
      <c r="FA878" s="65"/>
      <c r="FB878" s="65"/>
      <c r="FC878" s="65"/>
      <c r="FD878" s="65"/>
      <c r="FE878" s="65"/>
      <c r="FF878" s="65"/>
      <c r="FG878" s="65"/>
      <c r="FH878" s="65"/>
      <c r="FI878" s="65"/>
      <c r="FJ878" s="65"/>
      <c r="FK878" s="65"/>
      <c r="FL878" s="65"/>
      <c r="FM878" s="65"/>
      <c r="FN878" s="65"/>
      <c r="FO878" s="65"/>
      <c r="FP878" s="65"/>
      <c r="FQ878" s="65"/>
      <c r="FR878" s="65"/>
      <c r="FS878" s="65"/>
    </row>
    <row r="879">
      <c r="A879" t="s">
        <v>168</v>
      </c>
      <c r="B879" t="s">
        <v>106</v>
      </c>
      <c r="C879" t="s">
        <v>141</v>
      </c>
      <c r="D879" t="s">
        <v>100</v>
      </c>
      <c r="E879"/>
      <c r="F879" t="str">
        <f>$A879&amp;IF($C879&lt;&gt;"","|"&amp;$C879,"")&amp;IF($D879&lt;&gt;"","|"&amp;$D879,"")&amp;IF($E879&lt;&gt;"","|"&amp;$E879,"")</f>
      </c>
      <c r="G879" s="65" t="n">
        <v>2</v>
      </c>
      <c r="H879" s="65" t="str">
        <f>SUM($CJ879,$CW879)</f>
      </c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 t="n">
        <v>1</v>
      </c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5" t="str">
        <f>ROUND(SUM($CP879,$CV879),0)</f>
      </c>
      <c r="CG879" s="65" t="str">
        <f>ROUND(MAX($CP879,$CV879),0)</f>
      </c>
      <c r="CH879"/>
      <c r="CI879" s="62"/>
      <c r="CJ879" s="65" t="str">
        <f>IF(SUM($CF879)=0,"",IF(SUM($CF879)=SUM($CG879),SUM($CF879),IF(UPPER($CH879)="MAX",$CG879,IF(UPPER($CH879)="CUSTOM",MIN(MAX(ROUND($CF879+$G879*($CI879),0),$CG879),$CF879),$CF879))))</f>
      </c>
      <c r="CK879" s="65" t="str">
        <f>ROUND(SUMIFS($CW879:$FS879,$CW$14:$FS$14,"*DSD*"),0)</f>
      </c>
      <c r="CL879" s="65" t="str">
        <f>MIN_DSD</f>
      </c>
      <c r="CM879" s="65" t="str">
        <f>COUNTIFS($CW$14:$FS$14,"*DSD*",$CW879:$FS879,"&gt;0")</f>
      </c>
      <c r="CN879"/>
      <c r="CO879" s="62"/>
      <c r="CP879" s="65" t="str">
        <f>IF(SUM($CK879)=0,"",IF(OR(SUM($CK879)=SUM($CL879),AND(SUM($CK879)=ROUND(SUM($G879)*(1-SUM($I879)),0),SUM($CQ879)=0)),SUM($CK879),IF(UPPER($CN879)="MAX",$CL879,IF(UPPER($CN879)="CUSTOM",MIN(MAX(ROUND($CK879+$G879*($CO879),0),$CL879),$CK879),$CK879))))</f>
      </c>
      <c r="CQ879" s="65" t="str">
        <f>ROUND(SUMIFS($CW879:$FS879,$CW$14:$FS$14,"*TA*"),0)</f>
      </c>
      <c r="CR879" s="65" t="str">
        <f>MIN_TA</f>
      </c>
      <c r="CS879" s="65" t="str">
        <f>COUNTIFS($CW$14:$FS$14,"*TA*",$CW879:$FS879,"&gt;0")</f>
      </c>
      <c r="CT879"/>
      <c r="CU879" s="62"/>
      <c r="CV879" s="65" t="str">
        <f>IF(SUM($CQ879)=0,"",IF(OR(SUM($CQ879)=SUM($CR879),AND(SUM($CQ879)=ROUND(SUM($G879)*(1-SUM($I879)),0),SUM($CK879)=0)),SUM($CQ879),IF(UPPER($CT879)="MAX",$CR879,IF(UPPER($CT879)="CUSTOM",MIN(MAX(ROUND($CQ879+$G879*($CU879),0),$CR879),$CQ879),$CQ879))))</f>
      </c>
      <c r="CW879" s="65"/>
      <c r="CX879" s="65"/>
      <c r="CY879" s="65"/>
      <c r="CZ879" s="65"/>
      <c r="DA879" s="65"/>
      <c r="DB879" s="65"/>
      <c r="DC879" s="65"/>
      <c r="DD879" s="65"/>
      <c r="DE879" s="65"/>
      <c r="DF879" s="65"/>
      <c r="DG879" s="65"/>
      <c r="DH879" s="65"/>
      <c r="DI879" s="65"/>
      <c r="DJ879" s="65"/>
      <c r="DK879" s="65"/>
      <c r="DL879" s="65"/>
      <c r="DM879" s="65"/>
      <c r="DN879" s="65"/>
      <c r="DO879" s="65"/>
      <c r="DP879" s="65"/>
      <c r="DQ879" s="65"/>
      <c r="DR879" s="65"/>
      <c r="DS879" s="65"/>
      <c r="DT879" s="65"/>
      <c r="DU879" s="65"/>
      <c r="DV879" s="65"/>
      <c r="DW879" s="65"/>
      <c r="DX879" s="65"/>
      <c r="DY879" s="65"/>
      <c r="DZ879" s="65"/>
      <c r="EA879" s="65"/>
      <c r="EB879" s="65"/>
      <c r="EC879" s="65"/>
      <c r="ED879" s="65"/>
      <c r="EE879" s="65"/>
      <c r="EF879" s="65"/>
      <c r="EG879" s="65"/>
      <c r="EH879" s="65"/>
      <c r="EI879" s="65"/>
      <c r="EJ879" s="65"/>
      <c r="EK879" s="65"/>
      <c r="EL879" s="65"/>
      <c r="EM879" s="65"/>
      <c r="EN879" s="65"/>
      <c r="EO879" s="65"/>
      <c r="EP879" s="65"/>
      <c r="EQ879" s="65"/>
      <c r="ER879" s="65"/>
      <c r="ES879" s="65"/>
      <c r="ET879" s="65"/>
      <c r="EU879" s="65"/>
      <c r="EV879" s="65"/>
      <c r="EW879" s="65"/>
      <c r="EX879" s="65"/>
      <c r="EY879" s="65"/>
      <c r="EZ879" s="65"/>
      <c r="FA879" s="65"/>
      <c r="FB879" s="65"/>
      <c r="FC879" s="65"/>
      <c r="FD879" s="65"/>
      <c r="FE879" s="65"/>
      <c r="FF879" s="65"/>
      <c r="FG879" s="65"/>
      <c r="FH879" s="65"/>
      <c r="FI879" s="65"/>
      <c r="FJ879" s="65"/>
      <c r="FK879" s="65"/>
      <c r="FL879" s="65"/>
      <c r="FM879" s="65"/>
      <c r="FN879" s="65"/>
      <c r="FO879" s="65"/>
      <c r="FP879" s="65"/>
      <c r="FQ879" s="65"/>
      <c r="FR879" s="65"/>
      <c r="FS879" s="65"/>
    </row>
    <row r="880">
      <c r="A880" t="s">
        <v>168</v>
      </c>
      <c r="B880" t="s">
        <v>106</v>
      </c>
      <c r="C880" t="s">
        <v>123</v>
      </c>
      <c r="D880" t="s">
        <v>99</v>
      </c>
      <c r="E880"/>
      <c r="F880" t="str">
        <f>$A880&amp;IF($C880&lt;&gt;"","|"&amp;$C880,"")&amp;IF($D880&lt;&gt;"","|"&amp;$D880,"")&amp;IF($E880&lt;&gt;"","|"&amp;$E880,"")</f>
      </c>
      <c r="G880" s="65" t="n">
        <v>12</v>
      </c>
      <c r="H880" s="65" t="str">
        <f>SUM($CJ880,$CW880)</f>
      </c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 t="n">
        <v>1</v>
      </c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5" t="str">
        <f>ROUND(SUM($CP880,$CV880),0)</f>
      </c>
      <c r="CG880" s="65" t="str">
        <f>ROUND(MAX($CP880,$CV880),0)</f>
      </c>
      <c r="CH880"/>
      <c r="CI880" s="62"/>
      <c r="CJ880" s="65" t="str">
        <f>IF(SUM($CF880)=0,"",IF(SUM($CF880)=SUM($CG880),SUM($CF880),IF(UPPER($CH880)="MAX",$CG880,IF(UPPER($CH880)="CUSTOM",MIN(MAX(ROUND($CF880+$G880*($CI880),0),$CG880),$CF880),$CF880))))</f>
      </c>
      <c r="CK880" s="65" t="str">
        <f>ROUND(SUMIFS($CW880:$FS880,$CW$14:$FS$14,"*DSD*"),0)</f>
      </c>
      <c r="CL880" s="65" t="str">
        <f>MIN_DSD</f>
      </c>
      <c r="CM880" s="65" t="str">
        <f>COUNTIFS($CW$14:$FS$14,"*DSD*",$CW880:$FS880,"&gt;0")</f>
      </c>
      <c r="CN880"/>
      <c r="CO880" s="62"/>
      <c r="CP880" s="65" t="str">
        <f>IF(SUM($CK880)=0,"",IF(OR(SUM($CK880)=SUM($CL880),AND(SUM($CK880)=ROUND(SUM($G880)*(1-SUM($I880)),0),SUM($CQ880)=0)),SUM($CK880),IF(UPPER($CN880)="MAX",$CL880,IF(UPPER($CN880)="CUSTOM",MIN(MAX(ROUND($CK880+$G880*($CO880),0),$CL880),$CK880),$CK880))))</f>
      </c>
      <c r="CQ880" s="65" t="str">
        <f>ROUND(SUMIFS($CW880:$FS880,$CW$14:$FS$14,"*TA*"),0)</f>
      </c>
      <c r="CR880" s="65" t="str">
        <f>MIN_TA</f>
      </c>
      <c r="CS880" s="65" t="str">
        <f>COUNTIFS($CW$14:$FS$14,"*TA*",$CW880:$FS880,"&gt;0")</f>
      </c>
      <c r="CT880"/>
      <c r="CU880" s="62"/>
      <c r="CV880" s="65" t="str">
        <f>IF(SUM($CQ880)=0,"",IF(OR(SUM($CQ880)=SUM($CR880),AND(SUM($CQ880)=ROUND(SUM($G880)*(1-SUM($I880)),0),SUM($CK880)=0)),SUM($CQ880),IF(UPPER($CT880)="MAX",$CR880,IF(UPPER($CT880)="CUSTOM",MIN(MAX(ROUND($CQ880+$G880*($CU880),0),$CR880),$CQ880),$CQ880))))</f>
      </c>
      <c r="CW880" s="65"/>
      <c r="CX880" s="65"/>
      <c r="CY880" s="65"/>
      <c r="CZ880" s="65"/>
      <c r="DA880" s="65"/>
      <c r="DB880" s="65"/>
      <c r="DC880" s="65"/>
      <c r="DD880" s="65"/>
      <c r="DE880" s="65"/>
      <c r="DF880" s="65"/>
      <c r="DG880" s="65"/>
      <c r="DH880" s="65"/>
      <c r="DI880" s="65"/>
      <c r="DJ880" s="65"/>
      <c r="DK880" s="65"/>
      <c r="DL880" s="65"/>
      <c r="DM880" s="65"/>
      <c r="DN880" s="65"/>
      <c r="DO880" s="65"/>
      <c r="DP880" s="65"/>
      <c r="DQ880" s="65"/>
      <c r="DR880" s="65"/>
      <c r="DS880" s="65"/>
      <c r="DT880" s="65"/>
      <c r="DU880" s="65"/>
      <c r="DV880" s="65"/>
      <c r="DW880" s="65"/>
      <c r="DX880" s="65"/>
      <c r="DY880" s="65"/>
      <c r="DZ880" s="65"/>
      <c r="EA880" s="65"/>
      <c r="EB880" s="65"/>
      <c r="EC880" s="65"/>
      <c r="ED880" s="65"/>
      <c r="EE880" s="65"/>
      <c r="EF880" s="65"/>
      <c r="EG880" s="65"/>
      <c r="EH880" s="65"/>
      <c r="EI880" s="65"/>
      <c r="EJ880" s="65"/>
      <c r="EK880" s="65"/>
      <c r="EL880" s="65"/>
      <c r="EM880" s="65"/>
      <c r="EN880" s="65"/>
      <c r="EO880" s="65"/>
      <c r="EP880" s="65"/>
      <c r="EQ880" s="65"/>
      <c r="ER880" s="65"/>
      <c r="ES880" s="65"/>
      <c r="ET880" s="65"/>
      <c r="EU880" s="65"/>
      <c r="EV880" s="65"/>
      <c r="EW880" s="65"/>
      <c r="EX880" s="65"/>
      <c r="EY880" s="65"/>
      <c r="EZ880" s="65"/>
      <c r="FA880" s="65"/>
      <c r="FB880" s="65"/>
      <c r="FC880" s="65"/>
      <c r="FD880" s="65"/>
      <c r="FE880" s="65"/>
      <c r="FF880" s="65"/>
      <c r="FG880" s="65"/>
      <c r="FH880" s="65"/>
      <c r="FI880" s="65"/>
      <c r="FJ880" s="65"/>
      <c r="FK880" s="65"/>
      <c r="FL880" s="65"/>
      <c r="FM880" s="65"/>
      <c r="FN880" s="65"/>
      <c r="FO880" s="65"/>
      <c r="FP880" s="65"/>
      <c r="FQ880" s="65"/>
      <c r="FR880" s="65"/>
      <c r="FS880" s="65"/>
    </row>
    <row r="881">
      <c r="A881" t="s">
        <v>168</v>
      </c>
      <c r="B881" t="s">
        <v>106</v>
      </c>
      <c r="C881" t="s">
        <v>123</v>
      </c>
      <c r="D881" t="s">
        <v>100</v>
      </c>
      <c r="E881"/>
      <c r="F881" t="str">
        <f>$A881&amp;IF($C881&lt;&gt;"","|"&amp;$C881,"")&amp;IF($D881&lt;&gt;"","|"&amp;$D881,"")&amp;IF($E881&lt;&gt;"","|"&amp;$E881,"")</f>
      </c>
      <c r="G881" s="65" t="n">
        <v>20</v>
      </c>
      <c r="H881" s="65" t="str">
        <f>SUM($CJ881,$CW881)</f>
      </c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 t="n">
        <v>1</v>
      </c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5" t="str">
        <f>ROUND(SUM($CP881,$CV881),0)</f>
      </c>
      <c r="CG881" s="65" t="str">
        <f>ROUND(MAX($CP881,$CV881),0)</f>
      </c>
      <c r="CH881"/>
      <c r="CI881" s="62"/>
      <c r="CJ881" s="65" t="str">
        <f>IF(SUM($CF881)=0,"",IF(SUM($CF881)=SUM($CG881),SUM($CF881),IF(UPPER($CH881)="MAX",$CG881,IF(UPPER($CH881)="CUSTOM",MIN(MAX(ROUND($CF881+$G881*($CI881),0),$CG881),$CF881),$CF881))))</f>
      </c>
      <c r="CK881" s="65" t="str">
        <f>ROUND(SUMIFS($CW881:$FS881,$CW$14:$FS$14,"*DSD*"),0)</f>
      </c>
      <c r="CL881" s="65" t="str">
        <f>MIN_DSD</f>
      </c>
      <c r="CM881" s="65" t="str">
        <f>COUNTIFS($CW$14:$FS$14,"*DSD*",$CW881:$FS881,"&gt;0")</f>
      </c>
      <c r="CN881"/>
      <c r="CO881" s="62"/>
      <c r="CP881" s="65" t="str">
        <f>IF(SUM($CK881)=0,"",IF(OR(SUM($CK881)=SUM($CL881),AND(SUM($CK881)=ROUND(SUM($G881)*(1-SUM($I881)),0),SUM($CQ881)=0)),SUM($CK881),IF(UPPER($CN881)="MAX",$CL881,IF(UPPER($CN881)="CUSTOM",MIN(MAX(ROUND($CK881+$G881*($CO881),0),$CL881),$CK881),$CK881))))</f>
      </c>
      <c r="CQ881" s="65" t="str">
        <f>ROUND(SUMIFS($CW881:$FS881,$CW$14:$FS$14,"*TA*"),0)</f>
      </c>
      <c r="CR881" s="65" t="str">
        <f>MIN_TA</f>
      </c>
      <c r="CS881" s="65" t="str">
        <f>COUNTIFS($CW$14:$FS$14,"*TA*",$CW881:$FS881,"&gt;0")</f>
      </c>
      <c r="CT881"/>
      <c r="CU881" s="62"/>
      <c r="CV881" s="65" t="str">
        <f>IF(SUM($CQ881)=0,"",IF(OR(SUM($CQ881)=SUM($CR881),AND(SUM($CQ881)=ROUND(SUM($G881)*(1-SUM($I881)),0),SUM($CK881)=0)),SUM($CQ881),IF(UPPER($CT881)="MAX",$CR881,IF(UPPER($CT881)="CUSTOM",MIN(MAX(ROUND($CQ881+$G881*($CU881),0),$CR881),$CQ881),$CQ881))))</f>
      </c>
      <c r="CW881" s="65"/>
      <c r="CX881" s="65"/>
      <c r="CY881" s="65"/>
      <c r="CZ881" s="65"/>
      <c r="DA881" s="65"/>
      <c r="DB881" s="65"/>
      <c r="DC881" s="65"/>
      <c r="DD881" s="65"/>
      <c r="DE881" s="65"/>
      <c r="DF881" s="65"/>
      <c r="DG881" s="65"/>
      <c r="DH881" s="65"/>
      <c r="DI881" s="65"/>
      <c r="DJ881" s="65"/>
      <c r="DK881" s="65"/>
      <c r="DL881" s="65"/>
      <c r="DM881" s="65"/>
      <c r="DN881" s="65"/>
      <c r="DO881" s="65"/>
      <c r="DP881" s="65"/>
      <c r="DQ881" s="65"/>
      <c r="DR881" s="65"/>
      <c r="DS881" s="65"/>
      <c r="DT881" s="65"/>
      <c r="DU881" s="65"/>
      <c r="DV881" s="65"/>
      <c r="DW881" s="65"/>
      <c r="DX881" s="65"/>
      <c r="DY881" s="65"/>
      <c r="DZ881" s="65"/>
      <c r="EA881" s="65"/>
      <c r="EB881" s="65"/>
      <c r="EC881" s="65"/>
      <c r="ED881" s="65"/>
      <c r="EE881" s="65"/>
      <c r="EF881" s="65"/>
      <c r="EG881" s="65"/>
      <c r="EH881" s="65"/>
      <c r="EI881" s="65"/>
      <c r="EJ881" s="65"/>
      <c r="EK881" s="65"/>
      <c r="EL881" s="65"/>
      <c r="EM881" s="65"/>
      <c r="EN881" s="65"/>
      <c r="EO881" s="65"/>
      <c r="EP881" s="65"/>
      <c r="EQ881" s="65"/>
      <c r="ER881" s="65"/>
      <c r="ES881" s="65"/>
      <c r="ET881" s="65"/>
      <c r="EU881" s="65"/>
      <c r="EV881" s="65"/>
      <c r="EW881" s="65"/>
      <c r="EX881" s="65"/>
      <c r="EY881" s="65"/>
      <c r="EZ881" s="65"/>
      <c r="FA881" s="65"/>
      <c r="FB881" s="65"/>
      <c r="FC881" s="65"/>
      <c r="FD881" s="65"/>
      <c r="FE881" s="65"/>
      <c r="FF881" s="65"/>
      <c r="FG881" s="65"/>
      <c r="FH881" s="65"/>
      <c r="FI881" s="65"/>
      <c r="FJ881" s="65"/>
      <c r="FK881" s="65"/>
      <c r="FL881" s="65"/>
      <c r="FM881" s="65"/>
      <c r="FN881" s="65"/>
      <c r="FO881" s="65"/>
      <c r="FP881" s="65"/>
      <c r="FQ881" s="65"/>
      <c r="FR881" s="65"/>
      <c r="FS881" s="65"/>
    </row>
    <row r="882">
      <c r="A882" t="s">
        <v>168</v>
      </c>
      <c r="B882" t="s">
        <v>107</v>
      </c>
      <c r="C882" t="s">
        <v>103</v>
      </c>
      <c r="D882" t="s">
        <v>99</v>
      </c>
      <c r="E882"/>
      <c r="F882" t="str">
        <f>$A882&amp;IF($C882&lt;&gt;"","|"&amp;$C882,"")&amp;IF($D882&lt;&gt;"","|"&amp;$D882,"")&amp;IF($E882&lt;&gt;"","|"&amp;$E882,"")</f>
      </c>
      <c r="G882" s="65" t="n">
        <v>3</v>
      </c>
      <c r="H882" s="65" t="str">
        <f>SUM($CJ882,$CW882)</f>
      </c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 t="n">
        <v>1</v>
      </c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5" t="str">
        <f>ROUND(SUM($CP882,$CV882),0)</f>
      </c>
      <c r="CG882" s="65" t="str">
        <f>ROUND(MAX($CP882,$CV882),0)</f>
      </c>
      <c r="CH882"/>
      <c r="CI882" s="62"/>
      <c r="CJ882" s="65" t="str">
        <f>IF(SUM($CF882)=0,"",IF(SUM($CF882)=SUM($CG882),SUM($CF882),IF(UPPER($CH882)="MAX",$CG882,IF(UPPER($CH882)="CUSTOM",MIN(MAX(ROUND($CF882+$G882*($CI882),0),$CG882),$CF882),$CF882))))</f>
      </c>
      <c r="CK882" s="65" t="str">
        <f>ROUND(SUMIFS($CW882:$FS882,$CW$14:$FS$14,"*DSD*"),0)</f>
      </c>
      <c r="CL882" s="65" t="str">
        <f>MIN_DSD</f>
      </c>
      <c r="CM882" s="65" t="str">
        <f>COUNTIFS($CW$14:$FS$14,"*DSD*",$CW882:$FS882,"&gt;0")</f>
      </c>
      <c r="CN882"/>
      <c r="CO882" s="62"/>
      <c r="CP882" s="65" t="str">
        <f>IF(SUM($CK882)=0,"",IF(OR(SUM($CK882)=SUM($CL882),AND(SUM($CK882)=ROUND(SUM($G882)*(1-SUM($I882)),0),SUM($CQ882)=0)),SUM($CK882),IF(UPPER($CN882)="MAX",$CL882,IF(UPPER($CN882)="CUSTOM",MIN(MAX(ROUND($CK882+$G882*($CO882),0),$CL882),$CK882),$CK882))))</f>
      </c>
      <c r="CQ882" s="65" t="str">
        <f>ROUND(SUMIFS($CW882:$FS882,$CW$14:$FS$14,"*TA*"),0)</f>
      </c>
      <c r="CR882" s="65" t="str">
        <f>MIN_TA</f>
      </c>
      <c r="CS882" s="65" t="str">
        <f>COUNTIFS($CW$14:$FS$14,"*TA*",$CW882:$FS882,"&gt;0")</f>
      </c>
      <c r="CT882"/>
      <c r="CU882" s="62"/>
      <c r="CV882" s="65" t="str">
        <f>IF(SUM($CQ882)=0,"",IF(OR(SUM($CQ882)=SUM($CR882),AND(SUM($CQ882)=ROUND(SUM($G882)*(1-SUM($I882)),0),SUM($CK882)=0)),SUM($CQ882),IF(UPPER($CT882)="MAX",$CR882,IF(UPPER($CT882)="CUSTOM",MIN(MAX(ROUND($CQ882+$G882*($CU882),0),$CR882),$CQ882),$CQ882))))</f>
      </c>
      <c r="CW882" s="65"/>
      <c r="CX882" s="65"/>
      <c r="CY882" s="65"/>
      <c r="CZ882" s="65"/>
      <c r="DA882" s="65"/>
      <c r="DB882" s="65"/>
      <c r="DC882" s="65"/>
      <c r="DD882" s="65"/>
      <c r="DE882" s="65"/>
      <c r="DF882" s="65"/>
      <c r="DG882" s="65"/>
      <c r="DH882" s="65"/>
      <c r="DI882" s="65"/>
      <c r="DJ882" s="65"/>
      <c r="DK882" s="65"/>
      <c r="DL882" s="65"/>
      <c r="DM882" s="65"/>
      <c r="DN882" s="65"/>
      <c r="DO882" s="65"/>
      <c r="DP882" s="65"/>
      <c r="DQ882" s="65"/>
      <c r="DR882" s="65"/>
      <c r="DS882" s="65"/>
      <c r="DT882" s="65"/>
      <c r="DU882" s="65"/>
      <c r="DV882" s="65"/>
      <c r="DW882" s="65"/>
      <c r="DX882" s="65"/>
      <c r="DY882" s="65"/>
      <c r="DZ882" s="65"/>
      <c r="EA882" s="65"/>
      <c r="EB882" s="65"/>
      <c r="EC882" s="65"/>
      <c r="ED882" s="65"/>
      <c r="EE882" s="65"/>
      <c r="EF882" s="65"/>
      <c r="EG882" s="65"/>
      <c r="EH882" s="65"/>
      <c r="EI882" s="65"/>
      <c r="EJ882" s="65"/>
      <c r="EK882" s="65"/>
      <c r="EL882" s="65"/>
      <c r="EM882" s="65"/>
      <c r="EN882" s="65"/>
      <c r="EO882" s="65"/>
      <c r="EP882" s="65"/>
      <c r="EQ882" s="65"/>
      <c r="ER882" s="65"/>
      <c r="ES882" s="65"/>
      <c r="ET882" s="65"/>
      <c r="EU882" s="65"/>
      <c r="EV882" s="65"/>
      <c r="EW882" s="65"/>
      <c r="EX882" s="65"/>
      <c r="EY882" s="65"/>
      <c r="EZ882" s="65"/>
      <c r="FA882" s="65"/>
      <c r="FB882" s="65"/>
      <c r="FC882" s="65"/>
      <c r="FD882" s="65"/>
      <c r="FE882" s="65"/>
      <c r="FF882" s="65"/>
      <c r="FG882" s="65"/>
      <c r="FH882" s="65"/>
      <c r="FI882" s="65"/>
      <c r="FJ882" s="65"/>
      <c r="FK882" s="65"/>
      <c r="FL882" s="65"/>
      <c r="FM882" s="65"/>
      <c r="FN882" s="65"/>
      <c r="FO882" s="65"/>
      <c r="FP882" s="65"/>
      <c r="FQ882" s="65"/>
      <c r="FR882" s="65"/>
      <c r="FS882" s="65"/>
    </row>
    <row r="883">
      <c r="A883" t="s">
        <v>168</v>
      </c>
      <c r="B883" t="s">
        <v>108</v>
      </c>
      <c r="C883"/>
      <c r="D883"/>
      <c r="E883"/>
      <c r="F883" t="str">
        <f>$A883&amp;IF($C883&lt;&gt;"","|"&amp;$C883,"")&amp;IF($D883&lt;&gt;"","|"&amp;$D883,"")&amp;IF($E883&lt;&gt;"","|"&amp;$E883,"")</f>
      </c>
      <c r="G883" s="65" t="n">
        <v>3</v>
      </c>
      <c r="H883" s="65" t="str">
        <f>SUM($CJ883,$CW883)</f>
      </c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 t="n">
        <v>0.0401203610832497</v>
      </c>
      <c r="AD883" s="62"/>
      <c r="AE883" s="62" t="n">
        <v>0.95987963891675</v>
      </c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5" t="str">
        <f>ROUND(SUM($CP883,$CV883),0)</f>
      </c>
      <c r="CG883" s="65" t="str">
        <f>ROUND(MAX($CP883,$CV883),0)</f>
      </c>
      <c r="CH883" t="s">
        <v>54</v>
      </c>
      <c r="CI883" s="62"/>
      <c r="CJ883" s="65" t="str">
        <f>IF(SUM($CF883)=0,"",IF(SUM($CF883)=SUM($CG883),SUM($CF883),IF(UPPER($CH883)="MAX",$CG883,IF(UPPER($CH883)="CUSTOM",MIN(MAX(ROUND($CF883+$G883*($CI883),0),$CG883),$CF883),$CF883))))</f>
      </c>
      <c r="CK883" s="65" t="str">
        <f>ROUND(SUMIFS($CW883:$FS883,$CW$14:$FS$14,"*DSD*"),0)</f>
      </c>
      <c r="CL883" s="65" t="str">
        <f>MIN_DSD</f>
      </c>
      <c r="CM883" s="65" t="str">
        <f>COUNTIFS($CW$14:$FS$14,"*DSD*",$CW883:$FS883,"&gt;0")</f>
      </c>
      <c r="CN883"/>
      <c r="CO883" s="62"/>
      <c r="CP883" s="65" t="str">
        <f>IF(SUM($CK883)=0,"",IF(OR(SUM($CK883)=SUM($CL883),AND(SUM($CK883)=ROUND(SUM($G883)*(1-SUM($I883)),0),SUM($CQ883)=0)),SUM($CK883),IF(UPPER($CN883)="MAX",$CL883,IF(UPPER($CN883)="CUSTOM",MIN(MAX(ROUND($CK883+$G883*($CO883),0),$CL883),$CK883),$CK883))))</f>
      </c>
      <c r="CQ883" s="65" t="str">
        <f>ROUND(SUMIFS($CW883:$FS883,$CW$14:$FS$14,"*TA*"),0)</f>
      </c>
      <c r="CR883" s="65" t="str">
        <f>MIN_TA</f>
      </c>
      <c r="CS883" s="65" t="str">
        <f>COUNTIFS($CW$14:$FS$14,"*TA*",$CW883:$FS883,"&gt;0")</f>
      </c>
      <c r="CT883"/>
      <c r="CU883" s="62"/>
      <c r="CV883" s="65" t="str">
        <f>IF(SUM($CQ883)=0,"",IF(OR(SUM($CQ883)=SUM($CR883),AND(SUM($CQ883)=ROUND(SUM($G883)*(1-SUM($I883)),0),SUM($CK883)=0)),SUM($CQ883),IF(UPPER($CT883)="MAX",$CR883,IF(UPPER($CT883)="CUSTOM",MIN(MAX(ROUND($CQ883+$G883*($CU883),0),$CR883),$CQ883),$CQ883))))</f>
      </c>
      <c r="CW883" s="65"/>
      <c r="CX883" s="65"/>
      <c r="CY883" s="65"/>
      <c r="CZ883" s="65"/>
      <c r="DA883" s="65"/>
      <c r="DB883" s="65"/>
      <c r="DC883" s="65"/>
      <c r="DD883" s="65"/>
      <c r="DE883" s="65"/>
      <c r="DF883" s="65"/>
      <c r="DG883" s="65"/>
      <c r="DH883" s="65"/>
      <c r="DI883" s="65"/>
      <c r="DJ883" s="65"/>
      <c r="DK883" s="65"/>
      <c r="DL883" s="65"/>
      <c r="DM883" s="65"/>
      <c r="DN883" s="65"/>
      <c r="DO883" s="65"/>
      <c r="DP883" s="65"/>
      <c r="DQ883" s="65"/>
      <c r="DR883" s="65"/>
      <c r="DS883" s="65"/>
      <c r="DT883" s="65"/>
      <c r="DU883" s="65"/>
      <c r="DV883" s="65"/>
      <c r="DW883" s="65"/>
      <c r="DX883" s="65"/>
      <c r="DY883" s="65"/>
      <c r="DZ883" s="65"/>
      <c r="EA883" s="65"/>
      <c r="EB883" s="65"/>
      <c r="EC883" s="65"/>
      <c r="ED883" s="65"/>
      <c r="EE883" s="65"/>
      <c r="EF883" s="65"/>
      <c r="EG883" s="65"/>
      <c r="EH883" s="65"/>
      <c r="EI883" s="65"/>
      <c r="EJ883" s="65"/>
      <c r="EK883" s="65"/>
      <c r="EL883" s="65"/>
      <c r="EM883" s="65"/>
      <c r="EN883" s="65"/>
      <c r="EO883" s="65"/>
      <c r="EP883" s="65"/>
      <c r="EQ883" s="65"/>
      <c r="ER883" s="65"/>
      <c r="ES883" s="65"/>
      <c r="ET883" s="65"/>
      <c r="EU883" s="65"/>
      <c r="EV883" s="65"/>
      <c r="EW883" s="65"/>
      <c r="EX883" s="65"/>
      <c r="EY883" s="65"/>
      <c r="EZ883" s="65"/>
      <c r="FA883" s="65"/>
      <c r="FB883" s="65"/>
      <c r="FC883" s="65"/>
      <c r="FD883" s="65"/>
      <c r="FE883" s="65"/>
      <c r="FF883" s="65"/>
      <c r="FG883" s="65"/>
      <c r="FH883" s="65"/>
      <c r="FI883" s="65"/>
      <c r="FJ883" s="65"/>
      <c r="FK883" s="65"/>
      <c r="FL883" s="65"/>
      <c r="FM883" s="65"/>
      <c r="FN883" s="65"/>
      <c r="FO883" s="65"/>
      <c r="FP883" s="65"/>
      <c r="FQ883" s="65"/>
      <c r="FR883" s="65"/>
      <c r="FS883" s="65"/>
    </row>
    <row r="884">
      <c r="A884" t="s">
        <v>168</v>
      </c>
      <c r="B884" t="s">
        <v>109</v>
      </c>
      <c r="C884" t="s">
        <v>103</v>
      </c>
      <c r="D884" t="s">
        <v>99</v>
      </c>
      <c r="E884"/>
      <c r="F884" t="str">
        <f>$A884&amp;IF($C884&lt;&gt;"","|"&amp;$C884,"")&amp;IF($D884&lt;&gt;"","|"&amp;$D884,"")&amp;IF($E884&lt;&gt;"","|"&amp;$E884,"")</f>
      </c>
      <c r="G884" s="65" t="n">
        <v>4</v>
      </c>
      <c r="H884" s="65" t="str">
        <f>SUM($CJ884,$CW884)</f>
      </c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 t="n">
        <v>0.0487804878048781</v>
      </c>
      <c r="AD884" s="62"/>
      <c r="AE884" s="62" t="n">
        <v>0.951219512195122</v>
      </c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5" t="str">
        <f>ROUND(SUM($CP884,$CV884),0)</f>
      </c>
      <c r="CG884" s="65" t="str">
        <f>ROUND(MAX($CP884,$CV884),0)</f>
      </c>
      <c r="CH884" t="s">
        <v>54</v>
      </c>
      <c r="CI884" s="62"/>
      <c r="CJ884" s="65" t="str">
        <f>IF(SUM($CF884)=0,"",IF(SUM($CF884)=SUM($CG884),SUM($CF884),IF(UPPER($CH884)="MAX",$CG884,IF(UPPER($CH884)="CUSTOM",MIN(MAX(ROUND($CF884+$G884*($CI884),0),$CG884),$CF884),$CF884))))</f>
      </c>
      <c r="CK884" s="65" t="str">
        <f>ROUND(SUMIFS($CW884:$FS884,$CW$14:$FS$14,"*DSD*"),0)</f>
      </c>
      <c r="CL884" s="65" t="str">
        <f>MIN_DSD</f>
      </c>
      <c r="CM884" s="65" t="str">
        <f>COUNTIFS($CW$14:$FS$14,"*DSD*",$CW884:$FS884,"&gt;0")</f>
      </c>
      <c r="CN884"/>
      <c r="CO884" s="62"/>
      <c r="CP884" s="65" t="str">
        <f>IF(SUM($CK884)=0,"",IF(OR(SUM($CK884)=SUM($CL884),AND(SUM($CK884)=ROUND(SUM($G884)*(1-SUM($I884)),0),SUM($CQ884)=0)),SUM($CK884),IF(UPPER($CN884)="MAX",$CL884,IF(UPPER($CN884)="CUSTOM",MIN(MAX(ROUND($CK884+$G884*($CO884),0),$CL884),$CK884),$CK884))))</f>
      </c>
      <c r="CQ884" s="65" t="str">
        <f>ROUND(SUMIFS($CW884:$FS884,$CW$14:$FS$14,"*TA*"),0)</f>
      </c>
      <c r="CR884" s="65" t="str">
        <f>MIN_TA</f>
      </c>
      <c r="CS884" s="65" t="str">
        <f>COUNTIFS($CW$14:$FS$14,"*TA*",$CW884:$FS884,"&gt;0")</f>
      </c>
      <c r="CT884"/>
      <c r="CU884" s="62"/>
      <c r="CV884" s="65" t="str">
        <f>IF(SUM($CQ884)=0,"",IF(OR(SUM($CQ884)=SUM($CR884),AND(SUM($CQ884)=ROUND(SUM($G884)*(1-SUM($I884)),0),SUM($CK884)=0)),SUM($CQ884),IF(UPPER($CT884)="MAX",$CR884,IF(UPPER($CT884)="CUSTOM",MIN(MAX(ROUND($CQ884+$G884*($CU884),0),$CR884),$CQ884),$CQ884))))</f>
      </c>
      <c r="CW884" s="65"/>
      <c r="CX884" s="65"/>
      <c r="CY884" s="65"/>
      <c r="CZ884" s="65"/>
      <c r="DA884" s="65"/>
      <c r="DB884" s="65"/>
      <c r="DC884" s="65"/>
      <c r="DD884" s="65"/>
      <c r="DE884" s="65"/>
      <c r="DF884" s="65"/>
      <c r="DG884" s="65"/>
      <c r="DH884" s="65"/>
      <c r="DI884" s="65"/>
      <c r="DJ884" s="65"/>
      <c r="DK884" s="65"/>
      <c r="DL884" s="65"/>
      <c r="DM884" s="65"/>
      <c r="DN884" s="65"/>
      <c r="DO884" s="65"/>
      <c r="DP884" s="65"/>
      <c r="DQ884" s="65"/>
      <c r="DR884" s="65"/>
      <c r="DS884" s="65"/>
      <c r="DT884" s="65"/>
      <c r="DU884" s="65"/>
      <c r="DV884" s="65"/>
      <c r="DW884" s="65"/>
      <c r="DX884" s="65"/>
      <c r="DY884" s="65"/>
      <c r="DZ884" s="65"/>
      <c r="EA884" s="65"/>
      <c r="EB884" s="65"/>
      <c r="EC884" s="65"/>
      <c r="ED884" s="65"/>
      <c r="EE884" s="65"/>
      <c r="EF884" s="65"/>
      <c r="EG884" s="65"/>
      <c r="EH884" s="65"/>
      <c r="EI884" s="65"/>
      <c r="EJ884" s="65"/>
      <c r="EK884" s="65"/>
      <c r="EL884" s="65"/>
      <c r="EM884" s="65"/>
      <c r="EN884" s="65"/>
      <c r="EO884" s="65"/>
      <c r="EP884" s="65"/>
      <c r="EQ884" s="65"/>
      <c r="ER884" s="65"/>
      <c r="ES884" s="65"/>
      <c r="ET884" s="65"/>
      <c r="EU884" s="65"/>
      <c r="EV884" s="65"/>
      <c r="EW884" s="65"/>
      <c r="EX884" s="65"/>
      <c r="EY884" s="65"/>
      <c r="EZ884" s="65"/>
      <c r="FA884" s="65"/>
      <c r="FB884" s="65"/>
      <c r="FC884" s="65"/>
      <c r="FD884" s="65"/>
      <c r="FE884" s="65"/>
      <c r="FF884" s="65"/>
      <c r="FG884" s="65"/>
      <c r="FH884" s="65"/>
      <c r="FI884" s="65"/>
      <c r="FJ884" s="65"/>
      <c r="FK884" s="65"/>
      <c r="FL884" s="65"/>
      <c r="FM884" s="65"/>
      <c r="FN884" s="65"/>
      <c r="FO884" s="65"/>
      <c r="FP884" s="65"/>
      <c r="FQ884" s="65"/>
      <c r="FR884" s="65"/>
      <c r="FS884" s="65"/>
    </row>
    <row r="885">
      <c r="A885" t="s">
        <v>168</v>
      </c>
      <c r="B885" t="s">
        <v>110</v>
      </c>
      <c r="C885" t="s">
        <v>103</v>
      </c>
      <c r="D885" t="s">
        <v>99</v>
      </c>
      <c r="E885"/>
      <c r="F885" t="str">
        <f>$A885&amp;IF($C885&lt;&gt;"","|"&amp;$C885,"")&amp;IF($D885&lt;&gt;"","|"&amp;$D885,"")&amp;IF($E885&lt;&gt;"","|"&amp;$E885,"")</f>
      </c>
      <c r="G885" s="65" t="n">
        <v>3</v>
      </c>
      <c r="H885" s="65" t="str">
        <f>SUM($CJ885,$CW885)</f>
      </c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 t="n">
        <v>1</v>
      </c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5" t="str">
        <f>ROUND(SUM($CP885,$CV885),0)</f>
      </c>
      <c r="CG885" s="65" t="str">
        <f>ROUND(MAX($CP885,$CV885),0)</f>
      </c>
      <c r="CH885"/>
      <c r="CI885" s="62"/>
      <c r="CJ885" s="65" t="str">
        <f>IF(SUM($CF885)=0,"",IF(SUM($CF885)=SUM($CG885),SUM($CF885),IF(UPPER($CH885)="MAX",$CG885,IF(UPPER($CH885)="CUSTOM",MIN(MAX(ROUND($CF885+$G885*($CI885),0),$CG885),$CF885),$CF885))))</f>
      </c>
      <c r="CK885" s="65" t="str">
        <f>ROUND(SUMIFS($CW885:$FS885,$CW$14:$FS$14,"*DSD*"),0)</f>
      </c>
      <c r="CL885" s="65" t="str">
        <f>MIN_DSD</f>
      </c>
      <c r="CM885" s="65" t="str">
        <f>COUNTIFS($CW$14:$FS$14,"*DSD*",$CW885:$FS885,"&gt;0")</f>
      </c>
      <c r="CN885"/>
      <c r="CO885" s="62"/>
      <c r="CP885" s="65" t="str">
        <f>IF(SUM($CK885)=0,"",IF(OR(SUM($CK885)=SUM($CL885),AND(SUM($CK885)=ROUND(SUM($G885)*(1-SUM($I885)),0),SUM($CQ885)=0)),SUM($CK885),IF(UPPER($CN885)="MAX",$CL885,IF(UPPER($CN885)="CUSTOM",MIN(MAX(ROUND($CK885+$G885*($CO885),0),$CL885),$CK885),$CK885))))</f>
      </c>
      <c r="CQ885" s="65" t="str">
        <f>ROUND(SUMIFS($CW885:$FS885,$CW$14:$FS$14,"*TA*"),0)</f>
      </c>
      <c r="CR885" s="65" t="str">
        <f>MIN_TA</f>
      </c>
      <c r="CS885" s="65" t="str">
        <f>COUNTIFS($CW$14:$FS$14,"*TA*",$CW885:$FS885,"&gt;0")</f>
      </c>
      <c r="CT885"/>
      <c r="CU885" s="62"/>
      <c r="CV885" s="65" t="str">
        <f>IF(SUM($CQ885)=0,"",IF(OR(SUM($CQ885)=SUM($CR885),AND(SUM($CQ885)=ROUND(SUM($G885)*(1-SUM($I885)),0),SUM($CK885)=0)),SUM($CQ885),IF(UPPER($CT885)="MAX",$CR885,IF(UPPER($CT885)="CUSTOM",MIN(MAX(ROUND($CQ885+$G885*($CU885),0),$CR885),$CQ885),$CQ885))))</f>
      </c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  <c r="DR885" s="65"/>
      <c r="DS885" s="65"/>
      <c r="DT885" s="65"/>
      <c r="DU885" s="65"/>
      <c r="DV885" s="65"/>
      <c r="DW885" s="65"/>
      <c r="DX885" s="65"/>
      <c r="DY885" s="65"/>
      <c r="DZ885" s="65"/>
      <c r="EA885" s="65"/>
      <c r="EB885" s="65"/>
      <c r="EC885" s="65"/>
      <c r="ED885" s="65"/>
      <c r="EE885" s="65"/>
      <c r="EF885" s="65"/>
      <c r="EG885" s="65"/>
      <c r="EH885" s="65"/>
      <c r="EI885" s="65"/>
      <c r="EJ885" s="65"/>
      <c r="EK885" s="65"/>
      <c r="EL885" s="65"/>
      <c r="EM885" s="65"/>
      <c r="EN885" s="65"/>
      <c r="EO885" s="65"/>
      <c r="EP885" s="65"/>
      <c r="EQ885" s="65"/>
      <c r="ER885" s="65"/>
      <c r="ES885" s="65"/>
      <c r="ET885" s="65"/>
      <c r="EU885" s="65"/>
      <c r="EV885" s="65"/>
      <c r="EW885" s="65"/>
      <c r="EX885" s="65"/>
      <c r="EY885" s="65"/>
      <c r="EZ885" s="65"/>
      <c r="FA885" s="65"/>
      <c r="FB885" s="65"/>
      <c r="FC885" s="65"/>
      <c r="FD885" s="65"/>
      <c r="FE885" s="65"/>
      <c r="FF885" s="65"/>
      <c r="FG885" s="65"/>
      <c r="FH885" s="65"/>
      <c r="FI885" s="65"/>
      <c r="FJ885" s="65"/>
      <c r="FK885" s="65"/>
      <c r="FL885" s="65"/>
      <c r="FM885" s="65"/>
      <c r="FN885" s="65"/>
      <c r="FO885" s="65"/>
      <c r="FP885" s="65"/>
      <c r="FQ885" s="65"/>
      <c r="FR885" s="65"/>
      <c r="FS885" s="65"/>
    </row>
    <row r="886">
      <c r="A886" t="s">
        <v>168</v>
      </c>
      <c r="B886" t="s">
        <v>111</v>
      </c>
      <c r="C886" t="s">
        <v>103</v>
      </c>
      <c r="D886" t="s">
        <v>99</v>
      </c>
      <c r="E886"/>
      <c r="F886" t="str">
        <f>$A886&amp;IF($C886&lt;&gt;"","|"&amp;$C886,"")&amp;IF($D886&lt;&gt;"","|"&amp;$D886,"")&amp;IF($E886&lt;&gt;"","|"&amp;$E886,"")</f>
      </c>
      <c r="G886" s="65" t="n">
        <v>1</v>
      </c>
      <c r="H886" s="65" t="str">
        <f>SUM($CJ886,$CW886)</f>
      </c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 t="n">
        <v>0.05</v>
      </c>
      <c r="AD886" s="62"/>
      <c r="AE886" s="62" t="n">
        <v>0.95</v>
      </c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5" t="str">
        <f>ROUND(SUM($CP886,$CV886),0)</f>
      </c>
      <c r="CG886" s="65" t="str">
        <f>ROUND(MAX($CP886,$CV886),0)</f>
      </c>
      <c r="CH886" t="s">
        <v>54</v>
      </c>
      <c r="CI886" s="62"/>
      <c r="CJ886" s="65" t="str">
        <f>IF(SUM($CF886)=0,"",IF(SUM($CF886)=SUM($CG886),SUM($CF886),IF(UPPER($CH886)="MAX",$CG886,IF(UPPER($CH886)="CUSTOM",MIN(MAX(ROUND($CF886+$G886*($CI886),0),$CG886),$CF886),$CF886))))</f>
      </c>
      <c r="CK886" s="65" t="str">
        <f>ROUND(SUMIFS($CW886:$FS886,$CW$14:$FS$14,"*DSD*"),0)</f>
      </c>
      <c r="CL886" s="65" t="str">
        <f>MIN_DSD</f>
      </c>
      <c r="CM886" s="65" t="str">
        <f>COUNTIFS($CW$14:$FS$14,"*DSD*",$CW886:$FS886,"&gt;0")</f>
      </c>
      <c r="CN886"/>
      <c r="CO886" s="62"/>
      <c r="CP886" s="65" t="str">
        <f>IF(SUM($CK886)=0,"",IF(OR(SUM($CK886)=SUM($CL886),AND(SUM($CK886)=ROUND(SUM($G886)*(1-SUM($I886)),0),SUM($CQ886)=0)),SUM($CK886),IF(UPPER($CN886)="MAX",$CL886,IF(UPPER($CN886)="CUSTOM",MIN(MAX(ROUND($CK886+$G886*($CO886),0),$CL886),$CK886),$CK886))))</f>
      </c>
      <c r="CQ886" s="65" t="str">
        <f>ROUND(SUMIFS($CW886:$FS886,$CW$14:$FS$14,"*TA*"),0)</f>
      </c>
      <c r="CR886" s="65" t="str">
        <f>MIN_TA</f>
      </c>
      <c r="CS886" s="65" t="str">
        <f>COUNTIFS($CW$14:$FS$14,"*TA*",$CW886:$FS886,"&gt;0")</f>
      </c>
      <c r="CT886"/>
      <c r="CU886" s="62"/>
      <c r="CV886" s="65" t="str">
        <f>IF(SUM($CQ886)=0,"",IF(OR(SUM($CQ886)=SUM($CR886),AND(SUM($CQ886)=ROUND(SUM($G886)*(1-SUM($I886)),0),SUM($CK886)=0)),SUM($CQ886),IF(UPPER($CT886)="MAX",$CR886,IF(UPPER($CT886)="CUSTOM",MIN(MAX(ROUND($CQ886+$G886*($CU886),0),$CR886),$CQ886),$CQ886))))</f>
      </c>
      <c r="CW886" s="65"/>
      <c r="CX886" s="65"/>
      <c r="CY886" s="65"/>
      <c r="CZ886" s="65"/>
      <c r="DA886" s="65"/>
      <c r="DB886" s="65"/>
      <c r="DC886" s="65"/>
      <c r="DD886" s="65"/>
      <c r="DE886" s="65"/>
      <c r="DF886" s="65"/>
      <c r="DG886" s="65"/>
      <c r="DH886" s="65"/>
      <c r="DI886" s="65"/>
      <c r="DJ886" s="65"/>
      <c r="DK886" s="65"/>
      <c r="DL886" s="65"/>
      <c r="DM886" s="65"/>
      <c r="DN886" s="65"/>
      <c r="DO886" s="65"/>
      <c r="DP886" s="65"/>
      <c r="DQ886" s="65"/>
      <c r="DR886" s="65"/>
      <c r="DS886" s="65"/>
      <c r="DT886" s="65"/>
      <c r="DU886" s="65"/>
      <c r="DV886" s="65"/>
      <c r="DW886" s="65"/>
      <c r="DX886" s="65"/>
      <c r="DY886" s="65"/>
      <c r="DZ886" s="65"/>
      <c r="EA886" s="65"/>
      <c r="EB886" s="65"/>
      <c r="EC886" s="65"/>
      <c r="ED886" s="65"/>
      <c r="EE886" s="65"/>
      <c r="EF886" s="65"/>
      <c r="EG886" s="65"/>
      <c r="EH886" s="65"/>
      <c r="EI886" s="65"/>
      <c r="EJ886" s="65"/>
      <c r="EK886" s="65"/>
      <c r="EL886" s="65"/>
      <c r="EM886" s="65"/>
      <c r="EN886" s="65"/>
      <c r="EO886" s="65"/>
      <c r="EP886" s="65"/>
      <c r="EQ886" s="65"/>
      <c r="ER886" s="65"/>
      <c r="ES886" s="65"/>
      <c r="ET886" s="65"/>
      <c r="EU886" s="65"/>
      <c r="EV886" s="65"/>
      <c r="EW886" s="65"/>
      <c r="EX886" s="65"/>
      <c r="EY886" s="65"/>
      <c r="EZ886" s="65"/>
      <c r="FA886" s="65"/>
      <c r="FB886" s="65"/>
      <c r="FC886" s="65"/>
      <c r="FD886" s="65"/>
      <c r="FE886" s="65"/>
      <c r="FF886" s="65"/>
      <c r="FG886" s="65"/>
      <c r="FH886" s="65"/>
      <c r="FI886" s="65"/>
      <c r="FJ886" s="65"/>
      <c r="FK886" s="65"/>
      <c r="FL886" s="65"/>
      <c r="FM886" s="65"/>
      <c r="FN886" s="65"/>
      <c r="FO886" s="65"/>
      <c r="FP886" s="65"/>
      <c r="FQ886" s="65"/>
      <c r="FR886" s="65"/>
      <c r="FS886" s="65"/>
    </row>
    <row r="887">
      <c r="A887" t="s">
        <v>168</v>
      </c>
      <c r="B887" t="s">
        <v>112</v>
      </c>
      <c r="C887" t="s">
        <v>98</v>
      </c>
      <c r="D887" t="s">
        <v>99</v>
      </c>
      <c r="E887"/>
      <c r="F887" t="str">
        <f>$A887&amp;IF($C887&lt;&gt;"","|"&amp;$C887,"")&amp;IF($D887&lt;&gt;"","|"&amp;$D887,"")&amp;IF($E887&lt;&gt;"","|"&amp;$E887,"")</f>
      </c>
      <c r="G887" s="65" t="n">
        <v>1</v>
      </c>
      <c r="H887" s="65" t="str">
        <f>SUM($CJ887,$CW887)</f>
      </c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5" t="str">
        <f>ROUND(SUM($CP887,$CV887),0)</f>
      </c>
      <c r="CG887" s="65" t="str">
        <f>ROUND(MAX($CP887,$CV887),0)</f>
      </c>
      <c r="CH887"/>
      <c r="CI887" s="62"/>
      <c r="CJ887" s="65" t="str">
        <f>IF(SUM($CF887)=0,"",IF(SUM($CF887)=SUM($CG887),SUM($CF887),IF(UPPER($CH887)="MAX",$CG887,IF(UPPER($CH887)="CUSTOM",MIN(MAX(ROUND($CF887+$G887*($CI887),0),$CG887),$CF887),$CF887))))</f>
      </c>
      <c r="CK887" s="65" t="str">
        <f>ROUND(SUMIFS($CW887:$FS887,$CW$14:$FS$14,"*DSD*"),0)</f>
      </c>
      <c r="CL887" s="65" t="str">
        <f>MIN_DSD</f>
      </c>
      <c r="CM887" s="65" t="str">
        <f>COUNTIFS($CW$14:$FS$14,"*DSD*",$CW887:$FS887,"&gt;0")</f>
      </c>
      <c r="CN887"/>
      <c r="CO887" s="62"/>
      <c r="CP887" s="65" t="str">
        <f>IF(SUM($CK887)=0,"",IF(OR(SUM($CK887)=SUM($CL887),AND(SUM($CK887)=ROUND(SUM($G887)*(1-SUM($I887)),0),SUM($CQ887)=0)),SUM($CK887),IF(UPPER($CN887)="MAX",$CL887,IF(UPPER($CN887)="CUSTOM",MIN(MAX(ROUND($CK887+$G887*($CO887),0),$CL887),$CK887),$CK887))))</f>
      </c>
      <c r="CQ887" s="65" t="str">
        <f>ROUND(SUMIFS($CW887:$FS887,$CW$14:$FS$14,"*TA*"),0)</f>
      </c>
      <c r="CR887" s="65" t="str">
        <f>MIN_TA</f>
      </c>
      <c r="CS887" s="65" t="str">
        <f>COUNTIFS($CW$14:$FS$14,"*TA*",$CW887:$FS887,"&gt;0")</f>
      </c>
      <c r="CT887"/>
      <c r="CU887" s="62"/>
      <c r="CV887" s="65" t="str">
        <f>IF(SUM($CQ887)=0,"",IF(OR(SUM($CQ887)=SUM($CR887),AND(SUM($CQ887)=ROUND(SUM($G887)*(1-SUM($I887)),0),SUM($CK887)=0)),SUM($CQ887),IF(UPPER($CT887)="MAX",$CR887,IF(UPPER($CT887)="CUSTOM",MIN(MAX(ROUND($CQ887+$G887*($CU887),0),$CR887),$CQ887),$CQ887))))</f>
      </c>
      <c r="CW887" s="65"/>
      <c r="CX887" s="65"/>
      <c r="CY887" s="65"/>
      <c r="CZ887" s="65"/>
      <c r="DA887" s="65"/>
      <c r="DB887" s="65"/>
      <c r="DC887" s="65"/>
      <c r="DD887" s="65"/>
      <c r="DE887" s="65"/>
      <c r="DF887" s="65"/>
      <c r="DG887" s="65"/>
      <c r="DH887" s="65"/>
      <c r="DI887" s="65"/>
      <c r="DJ887" s="65"/>
      <c r="DK887" s="65"/>
      <c r="DL887" s="65"/>
      <c r="DM887" s="65"/>
      <c r="DN887" s="65"/>
      <c r="DO887" s="65"/>
      <c r="DP887" s="65"/>
      <c r="DQ887" s="65"/>
      <c r="DR887" s="65"/>
      <c r="DS887" s="65"/>
      <c r="DT887" s="65"/>
      <c r="DU887" s="65"/>
      <c r="DV887" s="65"/>
      <c r="DW887" s="65"/>
      <c r="DX887" s="65"/>
      <c r="DY887" s="65"/>
      <c r="DZ887" s="65"/>
      <c r="EA887" s="65"/>
      <c r="EB887" s="65"/>
      <c r="EC887" s="65"/>
      <c r="ED887" s="65"/>
      <c r="EE887" s="65"/>
      <c r="EF887" s="65"/>
      <c r="EG887" s="65"/>
      <c r="EH887" s="65"/>
      <c r="EI887" s="65"/>
      <c r="EJ887" s="65"/>
      <c r="EK887" s="65"/>
      <c r="EL887" s="65"/>
      <c r="EM887" s="65"/>
      <c r="EN887" s="65"/>
      <c r="EO887" s="65"/>
      <c r="EP887" s="65"/>
      <c r="EQ887" s="65"/>
      <c r="ER887" s="65"/>
      <c r="ES887" s="65"/>
      <c r="ET887" s="65"/>
      <c r="EU887" s="65"/>
      <c r="EV887" s="65"/>
      <c r="EW887" s="65"/>
      <c r="EX887" s="65"/>
      <c r="EY887" s="65"/>
      <c r="EZ887" s="65"/>
      <c r="FA887" s="65"/>
      <c r="FB887" s="65"/>
      <c r="FC887" s="65"/>
      <c r="FD887" s="65"/>
      <c r="FE887" s="65"/>
      <c r="FF887" s="65"/>
      <c r="FG887" s="65"/>
      <c r="FH887" s="65"/>
      <c r="FI887" s="65"/>
      <c r="FJ887" s="65"/>
      <c r="FK887" s="65"/>
      <c r="FL887" s="65"/>
      <c r="FM887" s="65"/>
      <c r="FN887" s="65"/>
      <c r="FO887" s="65"/>
      <c r="FP887" s="65"/>
      <c r="FQ887" s="65"/>
      <c r="FR887" s="65"/>
      <c r="FS887" s="65"/>
    </row>
    <row r="888">
      <c r="A888" t="s">
        <v>168</v>
      </c>
      <c r="B888" t="s">
        <v>113</v>
      </c>
      <c r="C888" t="s">
        <v>114</v>
      </c>
      <c r="D888" t="s">
        <v>99</v>
      </c>
      <c r="E888"/>
      <c r="F888" t="str">
        <f>$A888&amp;IF($C888&lt;&gt;"","|"&amp;$C888,"")&amp;IF($D888&lt;&gt;"","|"&amp;$D888,"")&amp;IF($E888&lt;&gt;"","|"&amp;$E888,"")</f>
      </c>
      <c r="G888" s="65" t="n">
        <v>1</v>
      </c>
      <c r="H888" s="65" t="str">
        <f>SUM($CJ888,$CW888)</f>
      </c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5" t="str">
        <f>ROUND(SUM($CP888,$CV888),0)</f>
      </c>
      <c r="CG888" s="65" t="str">
        <f>ROUND(MAX($CP888,$CV888),0)</f>
      </c>
      <c r="CH888"/>
      <c r="CI888" s="62"/>
      <c r="CJ888" s="65" t="str">
        <f>IF(SUM($CF888)=0,"",IF(SUM($CF888)=SUM($CG888),SUM($CF888),IF(UPPER($CH888)="MAX",$CG888,IF(UPPER($CH888)="CUSTOM",MIN(MAX(ROUND($CF888+$G888*($CI888),0),$CG888),$CF888),$CF888))))</f>
      </c>
      <c r="CK888" s="65" t="str">
        <f>ROUND(SUMIFS($CW888:$FS888,$CW$14:$FS$14,"*DSD*"),0)</f>
      </c>
      <c r="CL888" s="65" t="str">
        <f>MIN_DSD</f>
      </c>
      <c r="CM888" s="65" t="str">
        <f>COUNTIFS($CW$14:$FS$14,"*DSD*",$CW888:$FS888,"&gt;0")</f>
      </c>
      <c r="CN888"/>
      <c r="CO888" s="62"/>
      <c r="CP888" s="65" t="str">
        <f>IF(SUM($CK888)=0,"",IF(OR(SUM($CK888)=SUM($CL888),AND(SUM($CK888)=ROUND(SUM($G888)*(1-SUM($I888)),0),SUM($CQ888)=0)),SUM($CK888),IF(UPPER($CN888)="MAX",$CL888,IF(UPPER($CN888)="CUSTOM",MIN(MAX(ROUND($CK888+$G888*($CO888),0),$CL888),$CK888),$CK888))))</f>
      </c>
      <c r="CQ888" s="65" t="str">
        <f>ROUND(SUMIFS($CW888:$FS888,$CW$14:$FS$14,"*TA*"),0)</f>
      </c>
      <c r="CR888" s="65" t="str">
        <f>MIN_TA</f>
      </c>
      <c r="CS888" s="65" t="str">
        <f>COUNTIFS($CW$14:$FS$14,"*TA*",$CW888:$FS888,"&gt;0")</f>
      </c>
      <c r="CT888"/>
      <c r="CU888" s="62"/>
      <c r="CV888" s="65" t="str">
        <f>IF(SUM($CQ888)=0,"",IF(OR(SUM($CQ888)=SUM($CR888),AND(SUM($CQ888)=ROUND(SUM($G888)*(1-SUM($I888)),0),SUM($CK888)=0)),SUM($CQ888),IF(UPPER($CT888)="MAX",$CR888,IF(UPPER($CT888)="CUSTOM",MIN(MAX(ROUND($CQ888+$G888*($CU888),0),$CR888),$CQ888),$CQ888))))</f>
      </c>
      <c r="CW888" s="65"/>
      <c r="CX888" s="65"/>
      <c r="CY888" s="65"/>
      <c r="CZ888" s="65"/>
      <c r="DA888" s="65"/>
      <c r="DB888" s="65"/>
      <c r="DC888" s="65"/>
      <c r="DD888" s="65"/>
      <c r="DE888" s="65"/>
      <c r="DF888" s="65"/>
      <c r="DG888" s="65"/>
      <c r="DH888" s="65"/>
      <c r="DI888" s="65"/>
      <c r="DJ888" s="65"/>
      <c r="DK888" s="65"/>
      <c r="DL888" s="65"/>
      <c r="DM888" s="65"/>
      <c r="DN888" s="65"/>
      <c r="DO888" s="65"/>
      <c r="DP888" s="65"/>
      <c r="DQ888" s="65"/>
      <c r="DR888" s="65"/>
      <c r="DS888" s="65"/>
      <c r="DT888" s="65"/>
      <c r="DU888" s="65"/>
      <c r="DV888" s="65"/>
      <c r="DW888" s="65"/>
      <c r="DX888" s="65"/>
      <c r="DY888" s="65"/>
      <c r="DZ888" s="65"/>
      <c r="EA888" s="65"/>
      <c r="EB888" s="65"/>
      <c r="EC888" s="65"/>
      <c r="ED888" s="65"/>
      <c r="EE888" s="65"/>
      <c r="EF888" s="65"/>
      <c r="EG888" s="65"/>
      <c r="EH888" s="65"/>
      <c r="EI888" s="65"/>
      <c r="EJ888" s="65"/>
      <c r="EK888" s="65"/>
      <c r="EL888" s="65"/>
      <c r="EM888" s="65"/>
      <c r="EN888" s="65"/>
      <c r="EO888" s="65"/>
      <c r="EP888" s="65"/>
      <c r="EQ888" s="65"/>
      <c r="ER888" s="65"/>
      <c r="ES888" s="65"/>
      <c r="ET888" s="65"/>
      <c r="EU888" s="65"/>
      <c r="EV888" s="65"/>
      <c r="EW888" s="65"/>
      <c r="EX888" s="65"/>
      <c r="EY888" s="65"/>
      <c r="EZ888" s="65"/>
      <c r="FA888" s="65"/>
      <c r="FB888" s="65"/>
      <c r="FC888" s="65"/>
      <c r="FD888" s="65"/>
      <c r="FE888" s="65"/>
      <c r="FF888" s="65"/>
      <c r="FG888" s="65"/>
      <c r="FH888" s="65"/>
      <c r="FI888" s="65"/>
      <c r="FJ888" s="65"/>
      <c r="FK888" s="65"/>
      <c r="FL888" s="65"/>
      <c r="FM888" s="65"/>
      <c r="FN888" s="65"/>
      <c r="FO888" s="65"/>
      <c r="FP888" s="65"/>
      <c r="FQ888" s="65"/>
      <c r="FR888" s="65"/>
      <c r="FS888" s="65"/>
    </row>
    <row r="889">
      <c r="A889" t="s">
        <v>168</v>
      </c>
      <c r="B889" t="s">
        <v>115</v>
      </c>
      <c r="C889" t="s">
        <v>114</v>
      </c>
      <c r="D889" t="s">
        <v>99</v>
      </c>
      <c r="E889"/>
      <c r="F889" t="str">
        <f>$A889&amp;IF($C889&lt;&gt;"","|"&amp;$C889,"")&amp;IF($D889&lt;&gt;"","|"&amp;$D889,"")&amp;IF($E889&lt;&gt;"","|"&amp;$E889,"")</f>
      </c>
      <c r="G889" s="65" t="n">
        <v>1</v>
      </c>
      <c r="H889" s="65" t="str">
        <f>SUM($CJ889,$CW889)</f>
      </c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 t="n">
        <v>1</v>
      </c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5" t="str">
        <f>ROUND(SUM($CP889,$CV889),0)</f>
      </c>
      <c r="CG889" s="65" t="str">
        <f>ROUND(MAX($CP889,$CV889),0)</f>
      </c>
      <c r="CH889"/>
      <c r="CI889" s="62"/>
      <c r="CJ889" s="65" t="str">
        <f>IF(SUM($CF889)=0,"",IF(SUM($CF889)=SUM($CG889),SUM($CF889),IF(UPPER($CH889)="MAX",$CG889,IF(UPPER($CH889)="CUSTOM",MIN(MAX(ROUND($CF889+$G889*($CI889),0),$CG889),$CF889),$CF889))))</f>
      </c>
      <c r="CK889" s="65" t="str">
        <f>ROUND(SUMIFS($CW889:$FS889,$CW$14:$FS$14,"*DSD*"),0)</f>
      </c>
      <c r="CL889" s="65" t="str">
        <f>MIN_DSD</f>
      </c>
      <c r="CM889" s="65" t="str">
        <f>COUNTIFS($CW$14:$FS$14,"*DSD*",$CW889:$FS889,"&gt;0")</f>
      </c>
      <c r="CN889"/>
      <c r="CO889" s="62"/>
      <c r="CP889" s="65" t="str">
        <f>IF(SUM($CK889)=0,"",IF(OR(SUM($CK889)=SUM($CL889),AND(SUM($CK889)=ROUND(SUM($G889)*(1-SUM($I889)),0),SUM($CQ889)=0)),SUM($CK889),IF(UPPER($CN889)="MAX",$CL889,IF(UPPER($CN889)="CUSTOM",MIN(MAX(ROUND($CK889+$G889*($CO889),0),$CL889),$CK889),$CK889))))</f>
      </c>
      <c r="CQ889" s="65" t="str">
        <f>ROUND(SUMIFS($CW889:$FS889,$CW$14:$FS$14,"*TA*"),0)</f>
      </c>
      <c r="CR889" s="65" t="str">
        <f>MIN_TA</f>
      </c>
      <c r="CS889" s="65" t="str">
        <f>COUNTIFS($CW$14:$FS$14,"*TA*",$CW889:$FS889,"&gt;0")</f>
      </c>
      <c r="CT889"/>
      <c r="CU889" s="62"/>
      <c r="CV889" s="65" t="str">
        <f>IF(SUM($CQ889)=0,"",IF(OR(SUM($CQ889)=SUM($CR889),AND(SUM($CQ889)=ROUND(SUM($G889)*(1-SUM($I889)),0),SUM($CK889)=0)),SUM($CQ889),IF(UPPER($CT889)="MAX",$CR889,IF(UPPER($CT889)="CUSTOM",MIN(MAX(ROUND($CQ889+$G889*($CU889),0),$CR889),$CQ889),$CQ889))))</f>
      </c>
      <c r="CW889" s="65"/>
      <c r="CX889" s="65"/>
      <c r="CY889" s="65"/>
      <c r="CZ889" s="65"/>
      <c r="DA889" s="65"/>
      <c r="DB889" s="65"/>
      <c r="DC889" s="65"/>
      <c r="DD889" s="65"/>
      <c r="DE889" s="65"/>
      <c r="DF889" s="65"/>
      <c r="DG889" s="65"/>
      <c r="DH889" s="65"/>
      <c r="DI889" s="65"/>
      <c r="DJ889" s="65"/>
      <c r="DK889" s="65"/>
      <c r="DL889" s="65"/>
      <c r="DM889" s="65"/>
      <c r="DN889" s="65"/>
      <c r="DO889" s="65"/>
      <c r="DP889" s="65"/>
      <c r="DQ889" s="65"/>
      <c r="DR889" s="65"/>
      <c r="DS889" s="65"/>
      <c r="DT889" s="65"/>
      <c r="DU889" s="65"/>
      <c r="DV889" s="65"/>
      <c r="DW889" s="65"/>
      <c r="DX889" s="65"/>
      <c r="DY889" s="65"/>
      <c r="DZ889" s="65"/>
      <c r="EA889" s="65"/>
      <c r="EB889" s="65"/>
      <c r="EC889" s="65"/>
      <c r="ED889" s="65"/>
      <c r="EE889" s="65"/>
      <c r="EF889" s="65"/>
      <c r="EG889" s="65"/>
      <c r="EH889" s="65"/>
      <c r="EI889" s="65"/>
      <c r="EJ889" s="65"/>
      <c r="EK889" s="65"/>
      <c r="EL889" s="65"/>
      <c r="EM889" s="65"/>
      <c r="EN889" s="65"/>
      <c r="EO889" s="65"/>
      <c r="EP889" s="65"/>
      <c r="EQ889" s="65"/>
      <c r="ER889" s="65"/>
      <c r="ES889" s="65"/>
      <c r="ET889" s="65"/>
      <c r="EU889" s="65"/>
      <c r="EV889" s="65"/>
      <c r="EW889" s="65"/>
      <c r="EX889" s="65"/>
      <c r="EY889" s="65"/>
      <c r="EZ889" s="65"/>
      <c r="FA889" s="65"/>
      <c r="FB889" s="65"/>
      <c r="FC889" s="65"/>
      <c r="FD889" s="65"/>
      <c r="FE889" s="65"/>
      <c r="FF889" s="65"/>
      <c r="FG889" s="65"/>
      <c r="FH889" s="65"/>
      <c r="FI889" s="65"/>
      <c r="FJ889" s="65"/>
      <c r="FK889" s="65"/>
      <c r="FL889" s="65"/>
      <c r="FM889" s="65"/>
      <c r="FN889" s="65"/>
      <c r="FO889" s="65"/>
      <c r="FP889" s="65"/>
      <c r="FQ889" s="65"/>
      <c r="FR889" s="65"/>
      <c r="FS889" s="65"/>
    </row>
    <row r="890">
      <c r="A890" t="s">
        <v>168</v>
      </c>
      <c r="B890" t="s">
        <v>115</v>
      </c>
      <c r="C890" t="s">
        <v>114</v>
      </c>
      <c r="D890" t="s">
        <v>100</v>
      </c>
      <c r="E890"/>
      <c r="F890" t="str">
        <f>$A890&amp;IF($C890&lt;&gt;"","|"&amp;$C890,"")&amp;IF($D890&lt;&gt;"","|"&amp;$D890,"")&amp;IF($E890&lt;&gt;"","|"&amp;$E890,"")</f>
      </c>
      <c r="G890" s="65" t="n">
        <v>1</v>
      </c>
      <c r="H890" s="65" t="str">
        <f>SUM($CJ890,$CW890)</f>
      </c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 t="n">
        <v>1</v>
      </c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5" t="str">
        <f>ROUND(SUM($CP890,$CV890),0)</f>
      </c>
      <c r="CG890" s="65" t="str">
        <f>ROUND(MAX($CP890,$CV890),0)</f>
      </c>
      <c r="CH890"/>
      <c r="CI890" s="62"/>
      <c r="CJ890" s="65" t="str">
        <f>IF(SUM($CF890)=0,"",IF(SUM($CF890)=SUM($CG890),SUM($CF890),IF(UPPER($CH890)="MAX",$CG890,IF(UPPER($CH890)="CUSTOM",MIN(MAX(ROUND($CF890+$G890*($CI890),0),$CG890),$CF890),$CF890))))</f>
      </c>
      <c r="CK890" s="65" t="str">
        <f>ROUND(SUMIFS($CW890:$FS890,$CW$14:$FS$14,"*DSD*"),0)</f>
      </c>
      <c r="CL890" s="65" t="str">
        <f>MIN_DSD</f>
      </c>
      <c r="CM890" s="65" t="str">
        <f>COUNTIFS($CW$14:$FS$14,"*DSD*",$CW890:$FS890,"&gt;0")</f>
      </c>
      <c r="CN890"/>
      <c r="CO890" s="62"/>
      <c r="CP890" s="65" t="str">
        <f>IF(SUM($CK890)=0,"",IF(OR(SUM($CK890)=SUM($CL890),AND(SUM($CK890)=ROUND(SUM($G890)*(1-SUM($I890)),0),SUM($CQ890)=0)),SUM($CK890),IF(UPPER($CN890)="MAX",$CL890,IF(UPPER($CN890)="CUSTOM",MIN(MAX(ROUND($CK890+$G890*($CO890),0),$CL890),$CK890),$CK890))))</f>
      </c>
      <c r="CQ890" s="65" t="str">
        <f>ROUND(SUMIFS($CW890:$FS890,$CW$14:$FS$14,"*TA*"),0)</f>
      </c>
      <c r="CR890" s="65" t="str">
        <f>MIN_TA</f>
      </c>
      <c r="CS890" s="65" t="str">
        <f>COUNTIFS($CW$14:$FS$14,"*TA*",$CW890:$FS890,"&gt;0")</f>
      </c>
      <c r="CT890"/>
      <c r="CU890" s="62"/>
      <c r="CV890" s="65" t="str">
        <f>IF(SUM($CQ890)=0,"",IF(OR(SUM($CQ890)=SUM($CR890),AND(SUM($CQ890)=ROUND(SUM($G890)*(1-SUM($I890)),0),SUM($CK890)=0)),SUM($CQ890),IF(UPPER($CT890)="MAX",$CR890,IF(UPPER($CT890)="CUSTOM",MIN(MAX(ROUND($CQ890+$G890*($CU890),0),$CR890),$CQ890),$CQ890))))</f>
      </c>
      <c r="CW890" s="65"/>
      <c r="CX890" s="65"/>
      <c r="CY890" s="65"/>
      <c r="CZ890" s="65"/>
      <c r="DA890" s="65"/>
      <c r="DB890" s="65"/>
      <c r="DC890" s="65"/>
      <c r="DD890" s="65"/>
      <c r="DE890" s="65"/>
      <c r="DF890" s="65"/>
      <c r="DG890" s="65"/>
      <c r="DH890" s="65"/>
      <c r="DI890" s="65"/>
      <c r="DJ890" s="65"/>
      <c r="DK890" s="65"/>
      <c r="DL890" s="65"/>
      <c r="DM890" s="65"/>
      <c r="DN890" s="65"/>
      <c r="DO890" s="65"/>
      <c r="DP890" s="65"/>
      <c r="DQ890" s="65"/>
      <c r="DR890" s="65"/>
      <c r="DS890" s="65"/>
      <c r="DT890" s="65"/>
      <c r="DU890" s="65"/>
      <c r="DV890" s="65"/>
      <c r="DW890" s="65"/>
      <c r="DX890" s="65"/>
      <c r="DY890" s="65"/>
      <c r="DZ890" s="65"/>
      <c r="EA890" s="65"/>
      <c r="EB890" s="65"/>
      <c r="EC890" s="65"/>
      <c r="ED890" s="65"/>
      <c r="EE890" s="65"/>
      <c r="EF890" s="65"/>
      <c r="EG890" s="65"/>
      <c r="EH890" s="65"/>
      <c r="EI890" s="65"/>
      <c r="EJ890" s="65"/>
      <c r="EK890" s="65"/>
      <c r="EL890" s="65"/>
      <c r="EM890" s="65"/>
      <c r="EN890" s="65"/>
      <c r="EO890" s="65"/>
      <c r="EP890" s="65"/>
      <c r="EQ890" s="65"/>
      <c r="ER890" s="65"/>
      <c r="ES890" s="65"/>
      <c r="ET890" s="65"/>
      <c r="EU890" s="65"/>
      <c r="EV890" s="65"/>
      <c r="EW890" s="65"/>
      <c r="EX890" s="65"/>
      <c r="EY890" s="65"/>
      <c r="EZ890" s="65"/>
      <c r="FA890" s="65"/>
      <c r="FB890" s="65"/>
      <c r="FC890" s="65"/>
      <c r="FD890" s="65"/>
      <c r="FE890" s="65"/>
      <c r="FF890" s="65"/>
      <c r="FG890" s="65"/>
      <c r="FH890" s="65"/>
      <c r="FI890" s="65"/>
      <c r="FJ890" s="65"/>
      <c r="FK890" s="65"/>
      <c r="FL890" s="65"/>
      <c r="FM890" s="65"/>
      <c r="FN890" s="65"/>
      <c r="FO890" s="65"/>
      <c r="FP890" s="65"/>
      <c r="FQ890" s="65"/>
      <c r="FR890" s="65"/>
      <c r="FS890" s="65"/>
    </row>
    <row r="891">
      <c r="A891" t="s">
        <v>168</v>
      </c>
      <c r="B891" t="s">
        <v>116</v>
      </c>
      <c r="C891" t="s">
        <v>114</v>
      </c>
      <c r="D891" t="s">
        <v>99</v>
      </c>
      <c r="E891"/>
      <c r="F891" t="str">
        <f>$A891&amp;IF($C891&lt;&gt;"","|"&amp;$C891,"")&amp;IF($D891&lt;&gt;"","|"&amp;$D891,"")&amp;IF($E891&lt;&gt;"","|"&amp;$E891,"")</f>
      </c>
      <c r="G891" s="65" t="n">
        <v>1</v>
      </c>
      <c r="H891" s="65" t="str">
        <f>SUM($CJ891,$CW891)</f>
      </c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5" t="str">
        <f>ROUND(SUM($CP891,$CV891),0)</f>
      </c>
      <c r="CG891" s="65" t="str">
        <f>ROUND(MAX($CP891,$CV891),0)</f>
      </c>
      <c r="CH891"/>
      <c r="CI891" s="62"/>
      <c r="CJ891" s="65" t="str">
        <f>IF(SUM($CF891)=0,"",IF(SUM($CF891)=SUM($CG891),SUM($CF891),IF(UPPER($CH891)="MAX",$CG891,IF(UPPER($CH891)="CUSTOM",MIN(MAX(ROUND($CF891+$G891*($CI891),0),$CG891),$CF891),$CF891))))</f>
      </c>
      <c r="CK891" s="65" t="str">
        <f>ROUND(SUMIFS($CW891:$FS891,$CW$14:$FS$14,"*DSD*"),0)</f>
      </c>
      <c r="CL891" s="65" t="str">
        <f>MIN_DSD</f>
      </c>
      <c r="CM891" s="65" t="str">
        <f>COUNTIFS($CW$14:$FS$14,"*DSD*",$CW891:$FS891,"&gt;0")</f>
      </c>
      <c r="CN891"/>
      <c r="CO891" s="62"/>
      <c r="CP891" s="65" t="str">
        <f>IF(SUM($CK891)=0,"",IF(OR(SUM($CK891)=SUM($CL891),AND(SUM($CK891)=ROUND(SUM($G891)*(1-SUM($I891)),0),SUM($CQ891)=0)),SUM($CK891),IF(UPPER($CN891)="MAX",$CL891,IF(UPPER($CN891)="CUSTOM",MIN(MAX(ROUND($CK891+$G891*($CO891),0),$CL891),$CK891),$CK891))))</f>
      </c>
      <c r="CQ891" s="65" t="str">
        <f>ROUND(SUMIFS($CW891:$FS891,$CW$14:$FS$14,"*TA*"),0)</f>
      </c>
      <c r="CR891" s="65" t="str">
        <f>MIN_TA</f>
      </c>
      <c r="CS891" s="65" t="str">
        <f>COUNTIFS($CW$14:$FS$14,"*TA*",$CW891:$FS891,"&gt;0")</f>
      </c>
      <c r="CT891"/>
      <c r="CU891" s="62"/>
      <c r="CV891" s="65" t="str">
        <f>IF(SUM($CQ891)=0,"",IF(OR(SUM($CQ891)=SUM($CR891),AND(SUM($CQ891)=ROUND(SUM($G891)*(1-SUM($I891)),0),SUM($CK891)=0)),SUM($CQ891),IF(UPPER($CT891)="MAX",$CR891,IF(UPPER($CT891)="CUSTOM",MIN(MAX(ROUND($CQ891+$G891*($CU891),0),$CR891),$CQ891),$CQ891))))</f>
      </c>
      <c r="CW891" s="65"/>
      <c r="CX891" s="65"/>
      <c r="CY891" s="65"/>
      <c r="CZ891" s="65"/>
      <c r="DA891" s="65"/>
      <c r="DB891" s="65"/>
      <c r="DC891" s="65"/>
      <c r="DD891" s="65"/>
      <c r="DE891" s="65"/>
      <c r="DF891" s="65"/>
      <c r="DG891" s="65"/>
      <c r="DH891" s="65"/>
      <c r="DI891" s="65"/>
      <c r="DJ891" s="65"/>
      <c r="DK891" s="65"/>
      <c r="DL891" s="65"/>
      <c r="DM891" s="65"/>
      <c r="DN891" s="65"/>
      <c r="DO891" s="65"/>
      <c r="DP891" s="65"/>
      <c r="DQ891" s="65"/>
      <c r="DR891" s="65"/>
      <c r="DS891" s="65"/>
      <c r="DT891" s="65"/>
      <c r="DU891" s="65"/>
      <c r="DV891" s="65"/>
      <c r="DW891" s="65"/>
      <c r="DX891" s="65"/>
      <c r="DY891" s="65"/>
      <c r="DZ891" s="65"/>
      <c r="EA891" s="65"/>
      <c r="EB891" s="65"/>
      <c r="EC891" s="65"/>
      <c r="ED891" s="65"/>
      <c r="EE891" s="65"/>
      <c r="EF891" s="65"/>
      <c r="EG891" s="65"/>
      <c r="EH891" s="65"/>
      <c r="EI891" s="65"/>
      <c r="EJ891" s="65"/>
      <c r="EK891" s="65"/>
      <c r="EL891" s="65"/>
      <c r="EM891" s="65"/>
      <c r="EN891" s="65"/>
      <c r="EO891" s="65"/>
      <c r="EP891" s="65"/>
      <c r="EQ891" s="65"/>
      <c r="ER891" s="65"/>
      <c r="ES891" s="65"/>
      <c r="ET891" s="65"/>
      <c r="EU891" s="65"/>
      <c r="EV891" s="65"/>
      <c r="EW891" s="65"/>
      <c r="EX891" s="65"/>
      <c r="EY891" s="65"/>
      <c r="EZ891" s="65"/>
      <c r="FA891" s="65"/>
      <c r="FB891" s="65"/>
      <c r="FC891" s="65"/>
      <c r="FD891" s="65"/>
      <c r="FE891" s="65"/>
      <c r="FF891" s="65"/>
      <c r="FG891" s="65"/>
      <c r="FH891" s="65"/>
      <c r="FI891" s="65"/>
      <c r="FJ891" s="65"/>
      <c r="FK891" s="65"/>
      <c r="FL891" s="65"/>
      <c r="FM891" s="65"/>
      <c r="FN891" s="65"/>
      <c r="FO891" s="65"/>
      <c r="FP891" s="65"/>
      <c r="FQ891" s="65"/>
      <c r="FR891" s="65"/>
      <c r="FS891" s="65"/>
    </row>
    <row r="892">
      <c r="A892" t="s">
        <v>168</v>
      </c>
      <c r="B892" t="s">
        <v>117</v>
      </c>
      <c r="C892" t="s">
        <v>114</v>
      </c>
      <c r="D892" t="s">
        <v>99</v>
      </c>
      <c r="E892"/>
      <c r="F892" t="str">
        <f>$A892&amp;IF($C892&lt;&gt;"","|"&amp;$C892,"")&amp;IF($D892&lt;&gt;"","|"&amp;$D892,"")&amp;IF($E892&lt;&gt;"","|"&amp;$E892,"")</f>
      </c>
      <c r="G892" s="65" t="n">
        <v>1</v>
      </c>
      <c r="H892" s="65" t="str">
        <f>SUM($CJ892,$CW892)</f>
      </c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 t="n">
        <v>1</v>
      </c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5" t="str">
        <f>ROUND(SUM($CP892,$CV892),0)</f>
      </c>
      <c r="CG892" s="65" t="str">
        <f>ROUND(MAX($CP892,$CV892),0)</f>
      </c>
      <c r="CH892"/>
      <c r="CI892" s="62"/>
      <c r="CJ892" s="65" t="str">
        <f>IF(SUM($CF892)=0,"",IF(SUM($CF892)=SUM($CG892),SUM($CF892),IF(UPPER($CH892)="MAX",$CG892,IF(UPPER($CH892)="CUSTOM",MIN(MAX(ROUND($CF892+$G892*($CI892),0),$CG892),$CF892),$CF892))))</f>
      </c>
      <c r="CK892" s="65" t="str">
        <f>ROUND(SUMIFS($CW892:$FS892,$CW$14:$FS$14,"*DSD*"),0)</f>
      </c>
      <c r="CL892" s="65" t="str">
        <f>MIN_DSD</f>
      </c>
      <c r="CM892" s="65" t="str">
        <f>COUNTIFS($CW$14:$FS$14,"*DSD*",$CW892:$FS892,"&gt;0")</f>
      </c>
      <c r="CN892"/>
      <c r="CO892" s="62"/>
      <c r="CP892" s="65" t="str">
        <f>IF(SUM($CK892)=0,"",IF(OR(SUM($CK892)=SUM($CL892),AND(SUM($CK892)=ROUND(SUM($G892)*(1-SUM($I892)),0),SUM($CQ892)=0)),SUM($CK892),IF(UPPER($CN892)="MAX",$CL892,IF(UPPER($CN892)="CUSTOM",MIN(MAX(ROUND($CK892+$G892*($CO892),0),$CL892),$CK892),$CK892))))</f>
      </c>
      <c r="CQ892" s="65" t="str">
        <f>ROUND(SUMIFS($CW892:$FS892,$CW$14:$FS$14,"*TA*"),0)</f>
      </c>
      <c r="CR892" s="65" t="str">
        <f>MIN_TA</f>
      </c>
      <c r="CS892" s="65" t="str">
        <f>COUNTIFS($CW$14:$FS$14,"*TA*",$CW892:$FS892,"&gt;0")</f>
      </c>
      <c r="CT892"/>
      <c r="CU892" s="62"/>
      <c r="CV892" s="65" t="str">
        <f>IF(SUM($CQ892)=0,"",IF(OR(SUM($CQ892)=SUM($CR892),AND(SUM($CQ892)=ROUND(SUM($G892)*(1-SUM($I892)),0),SUM($CK892)=0)),SUM($CQ892),IF(UPPER($CT892)="MAX",$CR892,IF(UPPER($CT892)="CUSTOM",MIN(MAX(ROUND($CQ892+$G892*($CU892),0),$CR892),$CQ892),$CQ892))))</f>
      </c>
      <c r="CW892" s="65"/>
      <c r="CX892" s="65"/>
      <c r="CY892" s="65"/>
      <c r="CZ892" s="65"/>
      <c r="DA892" s="65"/>
      <c r="DB892" s="65"/>
      <c r="DC892" s="65"/>
      <c r="DD892" s="65"/>
      <c r="DE892" s="65"/>
      <c r="DF892" s="65"/>
      <c r="DG892" s="65"/>
      <c r="DH892" s="65"/>
      <c r="DI892" s="65"/>
      <c r="DJ892" s="65"/>
      <c r="DK892" s="65"/>
      <c r="DL892" s="65"/>
      <c r="DM892" s="65"/>
      <c r="DN892" s="65"/>
      <c r="DO892" s="65"/>
      <c r="DP892" s="65"/>
      <c r="DQ892" s="65"/>
      <c r="DR892" s="65"/>
      <c r="DS892" s="65"/>
      <c r="DT892" s="65"/>
      <c r="DU892" s="65"/>
      <c r="DV892" s="65"/>
      <c r="DW892" s="65"/>
      <c r="DX892" s="65"/>
      <c r="DY892" s="65"/>
      <c r="DZ892" s="65"/>
      <c r="EA892" s="65"/>
      <c r="EB892" s="65"/>
      <c r="EC892" s="65"/>
      <c r="ED892" s="65"/>
      <c r="EE892" s="65"/>
      <c r="EF892" s="65"/>
      <c r="EG892" s="65"/>
      <c r="EH892" s="65"/>
      <c r="EI892" s="65"/>
      <c r="EJ892" s="65"/>
      <c r="EK892" s="65"/>
      <c r="EL892" s="65"/>
      <c r="EM892" s="65"/>
      <c r="EN892" s="65"/>
      <c r="EO892" s="65"/>
      <c r="EP892" s="65"/>
      <c r="EQ892" s="65"/>
      <c r="ER892" s="65"/>
      <c r="ES892" s="65"/>
      <c r="ET892" s="65"/>
      <c r="EU892" s="65"/>
      <c r="EV892" s="65"/>
      <c r="EW892" s="65"/>
      <c r="EX892" s="65"/>
      <c r="EY892" s="65"/>
      <c r="EZ892" s="65"/>
      <c r="FA892" s="65"/>
      <c r="FB892" s="65"/>
      <c r="FC892" s="65"/>
      <c r="FD892" s="65"/>
      <c r="FE892" s="65"/>
      <c r="FF892" s="65"/>
      <c r="FG892" s="65"/>
      <c r="FH892" s="65"/>
      <c r="FI892" s="65"/>
      <c r="FJ892" s="65"/>
      <c r="FK892" s="65"/>
      <c r="FL892" s="65"/>
      <c r="FM892" s="65"/>
      <c r="FN892" s="65"/>
      <c r="FO892" s="65"/>
      <c r="FP892" s="65"/>
      <c r="FQ892" s="65"/>
      <c r="FR892" s="65"/>
      <c r="FS892" s="65"/>
    </row>
    <row r="893">
      <c r="A893" t="s">
        <v>168</v>
      </c>
      <c r="B893" t="s">
        <v>117</v>
      </c>
      <c r="C893" t="s">
        <v>114</v>
      </c>
      <c r="D893" t="s">
        <v>100</v>
      </c>
      <c r="E893"/>
      <c r="F893" t="str">
        <f>$A893&amp;IF($C893&lt;&gt;"","|"&amp;$C893,"")&amp;IF($D893&lt;&gt;"","|"&amp;$D893,"")&amp;IF($E893&lt;&gt;"","|"&amp;$E893,"")</f>
      </c>
      <c r="G893" s="65" t="n">
        <v>1</v>
      </c>
      <c r="H893" s="65" t="str">
        <f>SUM($CJ893,$CW893)</f>
      </c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 t="n">
        <v>1</v>
      </c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5" t="str">
        <f>ROUND(SUM($CP893,$CV893),0)</f>
      </c>
      <c r="CG893" s="65" t="str">
        <f>ROUND(MAX($CP893,$CV893),0)</f>
      </c>
      <c r="CH893"/>
      <c r="CI893" s="62"/>
      <c r="CJ893" s="65" t="str">
        <f>IF(SUM($CF893)=0,"",IF(SUM($CF893)=SUM($CG893),SUM($CF893),IF(UPPER($CH893)="MAX",$CG893,IF(UPPER($CH893)="CUSTOM",MIN(MAX(ROUND($CF893+$G893*($CI893),0),$CG893),$CF893),$CF893))))</f>
      </c>
      <c r="CK893" s="65" t="str">
        <f>ROUND(SUMIFS($CW893:$FS893,$CW$14:$FS$14,"*DSD*"),0)</f>
      </c>
      <c r="CL893" s="65" t="str">
        <f>MIN_DSD</f>
      </c>
      <c r="CM893" s="65" t="str">
        <f>COUNTIFS($CW$14:$FS$14,"*DSD*",$CW893:$FS893,"&gt;0")</f>
      </c>
      <c r="CN893"/>
      <c r="CO893" s="62"/>
      <c r="CP893" s="65" t="str">
        <f>IF(SUM($CK893)=0,"",IF(OR(SUM($CK893)=SUM($CL893),AND(SUM($CK893)=ROUND(SUM($G893)*(1-SUM($I893)),0),SUM($CQ893)=0)),SUM($CK893),IF(UPPER($CN893)="MAX",$CL893,IF(UPPER($CN893)="CUSTOM",MIN(MAX(ROUND($CK893+$G893*($CO893),0),$CL893),$CK893),$CK893))))</f>
      </c>
      <c r="CQ893" s="65" t="str">
        <f>ROUND(SUMIFS($CW893:$FS893,$CW$14:$FS$14,"*TA*"),0)</f>
      </c>
      <c r="CR893" s="65" t="str">
        <f>MIN_TA</f>
      </c>
      <c r="CS893" s="65" t="str">
        <f>COUNTIFS($CW$14:$FS$14,"*TA*",$CW893:$FS893,"&gt;0")</f>
      </c>
      <c r="CT893"/>
      <c r="CU893" s="62"/>
      <c r="CV893" s="65" t="str">
        <f>IF(SUM($CQ893)=0,"",IF(OR(SUM($CQ893)=SUM($CR893),AND(SUM($CQ893)=ROUND(SUM($G893)*(1-SUM($I893)),0),SUM($CK893)=0)),SUM($CQ893),IF(UPPER($CT893)="MAX",$CR893,IF(UPPER($CT893)="CUSTOM",MIN(MAX(ROUND($CQ893+$G893*($CU893),0),$CR893),$CQ893),$CQ893))))</f>
      </c>
      <c r="CW893" s="65"/>
      <c r="CX893" s="65"/>
      <c r="CY893" s="65"/>
      <c r="CZ893" s="65"/>
      <c r="DA893" s="65"/>
      <c r="DB893" s="65"/>
      <c r="DC893" s="65"/>
      <c r="DD893" s="65"/>
      <c r="DE893" s="65"/>
      <c r="DF893" s="65"/>
      <c r="DG893" s="65"/>
      <c r="DH893" s="65"/>
      <c r="DI893" s="65"/>
      <c r="DJ893" s="65"/>
      <c r="DK893" s="65"/>
      <c r="DL893" s="65"/>
      <c r="DM893" s="65"/>
      <c r="DN893" s="65"/>
      <c r="DO893" s="65"/>
      <c r="DP893" s="65"/>
      <c r="DQ893" s="65"/>
      <c r="DR893" s="65"/>
      <c r="DS893" s="65"/>
      <c r="DT893" s="65"/>
      <c r="DU893" s="65"/>
      <c r="DV893" s="65"/>
      <c r="DW893" s="65"/>
      <c r="DX893" s="65"/>
      <c r="DY893" s="65"/>
      <c r="DZ893" s="65"/>
      <c r="EA893" s="65"/>
      <c r="EB893" s="65"/>
      <c r="EC893" s="65"/>
      <c r="ED893" s="65"/>
      <c r="EE893" s="65"/>
      <c r="EF893" s="65"/>
      <c r="EG893" s="65"/>
      <c r="EH893" s="65"/>
      <c r="EI893" s="65"/>
      <c r="EJ893" s="65"/>
      <c r="EK893" s="65"/>
      <c r="EL893" s="65"/>
      <c r="EM893" s="65"/>
      <c r="EN893" s="65"/>
      <c r="EO893" s="65"/>
      <c r="EP893" s="65"/>
      <c r="EQ893" s="65"/>
      <c r="ER893" s="65"/>
      <c r="ES893" s="65"/>
      <c r="ET893" s="65"/>
      <c r="EU893" s="65"/>
      <c r="EV893" s="65"/>
      <c r="EW893" s="65"/>
      <c r="EX893" s="65"/>
      <c r="EY893" s="65"/>
      <c r="EZ893" s="65"/>
      <c r="FA893" s="65"/>
      <c r="FB893" s="65"/>
      <c r="FC893" s="65"/>
      <c r="FD893" s="65"/>
      <c r="FE893" s="65"/>
      <c r="FF893" s="65"/>
      <c r="FG893" s="65"/>
      <c r="FH893" s="65"/>
      <c r="FI893" s="65"/>
      <c r="FJ893" s="65"/>
      <c r="FK893" s="65"/>
      <c r="FL893" s="65"/>
      <c r="FM893" s="65"/>
      <c r="FN893" s="65"/>
      <c r="FO893" s="65"/>
      <c r="FP893" s="65"/>
      <c r="FQ893" s="65"/>
      <c r="FR893" s="65"/>
      <c r="FS893" s="65"/>
    </row>
    <row r="894">
      <c r="A894" t="s">
        <v>168</v>
      </c>
      <c r="B894" t="s">
        <v>118</v>
      </c>
      <c r="C894" t="s">
        <v>103</v>
      </c>
      <c r="D894" t="s">
        <v>99</v>
      </c>
      <c r="E894"/>
      <c r="F894" t="str">
        <f>$A894&amp;IF($C894&lt;&gt;"","|"&amp;$C894,"")&amp;IF($D894&lt;&gt;"","|"&amp;$D894,"")&amp;IF($E894&lt;&gt;"","|"&amp;$E894,"")</f>
      </c>
      <c r="G894" s="65" t="n">
        <v>1</v>
      </c>
      <c r="H894" s="65" t="str">
        <f>SUM($CJ894,$CW894)</f>
      </c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 t="n">
        <v>1</v>
      </c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5" t="str">
        <f>ROUND(SUM($CP894,$CV894),0)</f>
      </c>
      <c r="CG894" s="65" t="str">
        <f>ROUND(MAX($CP894,$CV894),0)</f>
      </c>
      <c r="CH894"/>
      <c r="CI894" s="62"/>
      <c r="CJ894" s="65" t="str">
        <f>IF(SUM($CF894)=0,"",IF(SUM($CF894)=SUM($CG894),SUM($CF894),IF(UPPER($CH894)="MAX",$CG894,IF(UPPER($CH894)="CUSTOM",MIN(MAX(ROUND($CF894+$G894*($CI894),0),$CG894),$CF894),$CF894))))</f>
      </c>
      <c r="CK894" s="65" t="str">
        <f>ROUND(SUMIFS($CW894:$FS894,$CW$14:$FS$14,"*DSD*"),0)</f>
      </c>
      <c r="CL894" s="65" t="str">
        <f>MIN_DSD</f>
      </c>
      <c r="CM894" s="65" t="str">
        <f>COUNTIFS($CW$14:$FS$14,"*DSD*",$CW894:$FS894,"&gt;0")</f>
      </c>
      <c r="CN894"/>
      <c r="CO894" s="62"/>
      <c r="CP894" s="65" t="str">
        <f>IF(SUM($CK894)=0,"",IF(OR(SUM($CK894)=SUM($CL894),AND(SUM($CK894)=ROUND(SUM($G894)*(1-SUM($I894)),0),SUM($CQ894)=0)),SUM($CK894),IF(UPPER($CN894)="MAX",$CL894,IF(UPPER($CN894)="CUSTOM",MIN(MAX(ROUND($CK894+$G894*($CO894),0),$CL894),$CK894),$CK894))))</f>
      </c>
      <c r="CQ894" s="65" t="str">
        <f>ROUND(SUMIFS($CW894:$FS894,$CW$14:$FS$14,"*TA*"),0)</f>
      </c>
      <c r="CR894" s="65" t="str">
        <f>MIN_TA</f>
      </c>
      <c r="CS894" s="65" t="str">
        <f>COUNTIFS($CW$14:$FS$14,"*TA*",$CW894:$FS894,"&gt;0")</f>
      </c>
      <c r="CT894"/>
      <c r="CU894" s="62"/>
      <c r="CV894" s="65" t="str">
        <f>IF(SUM($CQ894)=0,"",IF(OR(SUM($CQ894)=SUM($CR894),AND(SUM($CQ894)=ROUND(SUM($G894)*(1-SUM($I894)),0),SUM($CK894)=0)),SUM($CQ894),IF(UPPER($CT894)="MAX",$CR894,IF(UPPER($CT894)="CUSTOM",MIN(MAX(ROUND($CQ894+$G894*($CU894),0),$CR894),$CQ894),$CQ894))))</f>
      </c>
      <c r="CW894" s="65"/>
      <c r="CX894" s="65"/>
      <c r="CY894" s="65"/>
      <c r="CZ894" s="65"/>
      <c r="DA894" s="65"/>
      <c r="DB894" s="65"/>
      <c r="DC894" s="65"/>
      <c r="DD894" s="65"/>
      <c r="DE894" s="65"/>
      <c r="DF894" s="65"/>
      <c r="DG894" s="65"/>
      <c r="DH894" s="65"/>
      <c r="DI894" s="65"/>
      <c r="DJ894" s="65"/>
      <c r="DK894" s="65"/>
      <c r="DL894" s="65"/>
      <c r="DM894" s="65"/>
      <c r="DN894" s="65"/>
      <c r="DO894" s="65"/>
      <c r="DP894" s="65"/>
      <c r="DQ894" s="65"/>
      <c r="DR894" s="65"/>
      <c r="DS894" s="65"/>
      <c r="DT894" s="65"/>
      <c r="DU894" s="65"/>
      <c r="DV894" s="65"/>
      <c r="DW894" s="65"/>
      <c r="DX894" s="65"/>
      <c r="DY894" s="65"/>
      <c r="DZ894" s="65"/>
      <c r="EA894" s="65"/>
      <c r="EB894" s="65"/>
      <c r="EC894" s="65"/>
      <c r="ED894" s="65"/>
      <c r="EE894" s="65"/>
      <c r="EF894" s="65"/>
      <c r="EG894" s="65"/>
      <c r="EH894" s="65"/>
      <c r="EI894" s="65"/>
      <c r="EJ894" s="65"/>
      <c r="EK894" s="65"/>
      <c r="EL894" s="65"/>
      <c r="EM894" s="65"/>
      <c r="EN894" s="65"/>
      <c r="EO894" s="65"/>
      <c r="EP894" s="65"/>
      <c r="EQ894" s="65"/>
      <c r="ER894" s="65"/>
      <c r="ES894" s="65"/>
      <c r="ET894" s="65"/>
      <c r="EU894" s="65"/>
      <c r="EV894" s="65"/>
      <c r="EW894" s="65"/>
      <c r="EX894" s="65"/>
      <c r="EY894" s="65"/>
      <c r="EZ894" s="65"/>
      <c r="FA894" s="65"/>
      <c r="FB894" s="65"/>
      <c r="FC894" s="65"/>
      <c r="FD894" s="65"/>
      <c r="FE894" s="65"/>
      <c r="FF894" s="65"/>
      <c r="FG894" s="65"/>
      <c r="FH894" s="65"/>
      <c r="FI894" s="65"/>
      <c r="FJ894" s="65"/>
      <c r="FK894" s="65"/>
      <c r="FL894" s="65"/>
      <c r="FM894" s="65"/>
      <c r="FN894" s="65"/>
      <c r="FO894" s="65"/>
      <c r="FP894" s="65"/>
      <c r="FQ894" s="65"/>
      <c r="FR894" s="65"/>
      <c r="FS894" s="65"/>
    </row>
    <row r="895">
      <c r="A895" t="s">
        <v>168</v>
      </c>
      <c r="B895" t="s">
        <v>118</v>
      </c>
      <c r="C895" t="s">
        <v>103</v>
      </c>
      <c r="D895" t="s">
        <v>100</v>
      </c>
      <c r="E895"/>
      <c r="F895" t="str">
        <f>$A895&amp;IF($C895&lt;&gt;"","|"&amp;$C895,"")&amp;IF($D895&lt;&gt;"","|"&amp;$D895,"")&amp;IF($E895&lt;&gt;"","|"&amp;$E895,"")</f>
      </c>
      <c r="G895" s="65" t="n">
        <v>1</v>
      </c>
      <c r="H895" s="65" t="str">
        <f>SUM($CJ895,$CW895)</f>
      </c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 t="n">
        <v>1</v>
      </c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5" t="str">
        <f>ROUND(SUM($CP895,$CV895),0)</f>
      </c>
      <c r="CG895" s="65" t="str">
        <f>ROUND(MAX($CP895,$CV895),0)</f>
      </c>
      <c r="CH895"/>
      <c r="CI895" s="62"/>
      <c r="CJ895" s="65" t="str">
        <f>IF(SUM($CF895)=0,"",IF(SUM($CF895)=SUM($CG895),SUM($CF895),IF(UPPER($CH895)="MAX",$CG895,IF(UPPER($CH895)="CUSTOM",MIN(MAX(ROUND($CF895+$G895*($CI895),0),$CG895),$CF895),$CF895))))</f>
      </c>
      <c r="CK895" s="65" t="str">
        <f>ROUND(SUMIFS($CW895:$FS895,$CW$14:$FS$14,"*DSD*"),0)</f>
      </c>
      <c r="CL895" s="65" t="str">
        <f>MIN_DSD</f>
      </c>
      <c r="CM895" s="65" t="str">
        <f>COUNTIFS($CW$14:$FS$14,"*DSD*",$CW895:$FS895,"&gt;0")</f>
      </c>
      <c r="CN895"/>
      <c r="CO895" s="62"/>
      <c r="CP895" s="65" t="str">
        <f>IF(SUM($CK895)=0,"",IF(OR(SUM($CK895)=SUM($CL895),AND(SUM($CK895)=ROUND(SUM($G895)*(1-SUM($I895)),0),SUM($CQ895)=0)),SUM($CK895),IF(UPPER($CN895)="MAX",$CL895,IF(UPPER($CN895)="CUSTOM",MIN(MAX(ROUND($CK895+$G895*($CO895),0),$CL895),$CK895),$CK895))))</f>
      </c>
      <c r="CQ895" s="65" t="str">
        <f>ROUND(SUMIFS($CW895:$FS895,$CW$14:$FS$14,"*TA*"),0)</f>
      </c>
      <c r="CR895" s="65" t="str">
        <f>MIN_TA</f>
      </c>
      <c r="CS895" s="65" t="str">
        <f>COUNTIFS($CW$14:$FS$14,"*TA*",$CW895:$FS895,"&gt;0")</f>
      </c>
      <c r="CT895"/>
      <c r="CU895" s="62"/>
      <c r="CV895" s="65" t="str">
        <f>IF(SUM($CQ895)=0,"",IF(OR(SUM($CQ895)=SUM($CR895),AND(SUM($CQ895)=ROUND(SUM($G895)*(1-SUM($I895)),0),SUM($CK895)=0)),SUM($CQ895),IF(UPPER($CT895)="MAX",$CR895,IF(UPPER($CT895)="CUSTOM",MIN(MAX(ROUND($CQ895+$G895*($CU895),0),$CR895),$CQ895),$CQ895))))</f>
      </c>
      <c r="CW895" s="65"/>
      <c r="CX895" s="65"/>
      <c r="CY895" s="65"/>
      <c r="CZ895" s="65"/>
      <c r="DA895" s="65"/>
      <c r="DB895" s="65"/>
      <c r="DC895" s="65"/>
      <c r="DD895" s="65"/>
      <c r="DE895" s="65"/>
      <c r="DF895" s="65"/>
      <c r="DG895" s="65"/>
      <c r="DH895" s="65"/>
      <c r="DI895" s="65"/>
      <c r="DJ895" s="65"/>
      <c r="DK895" s="65"/>
      <c r="DL895" s="65"/>
      <c r="DM895" s="65"/>
      <c r="DN895" s="65"/>
      <c r="DO895" s="65"/>
      <c r="DP895" s="65"/>
      <c r="DQ895" s="65"/>
      <c r="DR895" s="65"/>
      <c r="DS895" s="65"/>
      <c r="DT895" s="65"/>
      <c r="DU895" s="65"/>
      <c r="DV895" s="65"/>
      <c r="DW895" s="65"/>
      <c r="DX895" s="65"/>
      <c r="DY895" s="65"/>
      <c r="DZ895" s="65"/>
      <c r="EA895" s="65"/>
      <c r="EB895" s="65"/>
      <c r="EC895" s="65"/>
      <c r="ED895" s="65"/>
      <c r="EE895" s="65"/>
      <c r="EF895" s="65"/>
      <c r="EG895" s="65"/>
      <c r="EH895" s="65"/>
      <c r="EI895" s="65"/>
      <c r="EJ895" s="65"/>
      <c r="EK895" s="65"/>
      <c r="EL895" s="65"/>
      <c r="EM895" s="65"/>
      <c r="EN895" s="65"/>
      <c r="EO895" s="65"/>
      <c r="EP895" s="65"/>
      <c r="EQ895" s="65"/>
      <c r="ER895" s="65"/>
      <c r="ES895" s="65"/>
      <c r="ET895" s="65"/>
      <c r="EU895" s="65"/>
      <c r="EV895" s="65"/>
      <c r="EW895" s="65"/>
      <c r="EX895" s="65"/>
      <c r="EY895" s="65"/>
      <c r="EZ895" s="65"/>
      <c r="FA895" s="65"/>
      <c r="FB895" s="65"/>
      <c r="FC895" s="65"/>
      <c r="FD895" s="65"/>
      <c r="FE895" s="65"/>
      <c r="FF895" s="65"/>
      <c r="FG895" s="65"/>
      <c r="FH895" s="65"/>
      <c r="FI895" s="65"/>
      <c r="FJ895" s="65"/>
      <c r="FK895" s="65"/>
      <c r="FL895" s="65"/>
      <c r="FM895" s="65"/>
      <c r="FN895" s="65"/>
      <c r="FO895" s="65"/>
      <c r="FP895" s="65"/>
      <c r="FQ895" s="65"/>
      <c r="FR895" s="65"/>
      <c r="FS895" s="65"/>
    </row>
    <row r="896">
      <c r="A896" t="s">
        <v>168</v>
      </c>
      <c r="B896" t="s">
        <v>119</v>
      </c>
      <c r="C896" t="s">
        <v>103</v>
      </c>
      <c r="D896" t="s">
        <v>99</v>
      </c>
      <c r="E896"/>
      <c r="F896" t="str">
        <f>$A896&amp;IF($C896&lt;&gt;"","|"&amp;$C896,"")&amp;IF($D896&lt;&gt;"","|"&amp;$D896,"")&amp;IF($E896&lt;&gt;"","|"&amp;$E896,"")</f>
      </c>
      <c r="G896" s="65" t="n">
        <v>1</v>
      </c>
      <c r="H896" s="65" t="str">
        <f>SUM($CJ896,$CW896)</f>
      </c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 t="n">
        <v>1</v>
      </c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5" t="str">
        <f>ROUND(SUM($CP896,$CV896),0)</f>
      </c>
      <c r="CG896" s="65" t="str">
        <f>ROUND(MAX($CP896,$CV896),0)</f>
      </c>
      <c r="CH896"/>
      <c r="CI896" s="62"/>
      <c r="CJ896" s="65" t="str">
        <f>IF(SUM($CF896)=0,"",IF(SUM($CF896)=SUM($CG896),SUM($CF896),IF(UPPER($CH896)="MAX",$CG896,IF(UPPER($CH896)="CUSTOM",MIN(MAX(ROUND($CF896+$G896*($CI896),0),$CG896),$CF896),$CF896))))</f>
      </c>
      <c r="CK896" s="65" t="str">
        <f>ROUND(SUMIFS($CW896:$FS896,$CW$14:$FS$14,"*DSD*"),0)</f>
      </c>
      <c r="CL896" s="65" t="str">
        <f>MIN_DSD</f>
      </c>
      <c r="CM896" s="65" t="str">
        <f>COUNTIFS($CW$14:$FS$14,"*DSD*",$CW896:$FS896,"&gt;0")</f>
      </c>
      <c r="CN896"/>
      <c r="CO896" s="62"/>
      <c r="CP896" s="65" t="str">
        <f>IF(SUM($CK896)=0,"",IF(OR(SUM($CK896)=SUM($CL896),AND(SUM($CK896)=ROUND(SUM($G896)*(1-SUM($I896)),0),SUM($CQ896)=0)),SUM($CK896),IF(UPPER($CN896)="MAX",$CL896,IF(UPPER($CN896)="CUSTOM",MIN(MAX(ROUND($CK896+$G896*($CO896),0),$CL896),$CK896),$CK896))))</f>
      </c>
      <c r="CQ896" s="65" t="str">
        <f>ROUND(SUMIFS($CW896:$FS896,$CW$14:$FS$14,"*TA*"),0)</f>
      </c>
      <c r="CR896" s="65" t="str">
        <f>MIN_TA</f>
      </c>
      <c r="CS896" s="65" t="str">
        <f>COUNTIFS($CW$14:$FS$14,"*TA*",$CW896:$FS896,"&gt;0")</f>
      </c>
      <c r="CT896"/>
      <c r="CU896" s="62"/>
      <c r="CV896" s="65" t="str">
        <f>IF(SUM($CQ896)=0,"",IF(OR(SUM($CQ896)=SUM($CR896),AND(SUM($CQ896)=ROUND(SUM($G896)*(1-SUM($I896)),0),SUM($CK896)=0)),SUM($CQ896),IF(UPPER($CT896)="MAX",$CR896,IF(UPPER($CT896)="CUSTOM",MIN(MAX(ROUND($CQ896+$G896*($CU896),0),$CR896),$CQ896),$CQ896))))</f>
      </c>
      <c r="CW896" s="65"/>
      <c r="CX896" s="65"/>
      <c r="CY896" s="65"/>
      <c r="CZ896" s="65"/>
      <c r="DA896" s="65"/>
      <c r="DB896" s="65"/>
      <c r="DC896" s="65"/>
      <c r="DD896" s="65"/>
      <c r="DE896" s="65"/>
      <c r="DF896" s="65"/>
      <c r="DG896" s="65"/>
      <c r="DH896" s="65"/>
      <c r="DI896" s="65"/>
      <c r="DJ896" s="65"/>
      <c r="DK896" s="65"/>
      <c r="DL896" s="65"/>
      <c r="DM896" s="65"/>
      <c r="DN896" s="65"/>
      <c r="DO896" s="65"/>
      <c r="DP896" s="65"/>
      <c r="DQ896" s="65"/>
      <c r="DR896" s="65"/>
      <c r="DS896" s="65"/>
      <c r="DT896" s="65"/>
      <c r="DU896" s="65"/>
      <c r="DV896" s="65"/>
      <c r="DW896" s="65"/>
      <c r="DX896" s="65"/>
      <c r="DY896" s="65"/>
      <c r="DZ896" s="65"/>
      <c r="EA896" s="65"/>
      <c r="EB896" s="65"/>
      <c r="EC896" s="65"/>
      <c r="ED896" s="65"/>
      <c r="EE896" s="65"/>
      <c r="EF896" s="65"/>
      <c r="EG896" s="65"/>
      <c r="EH896" s="65"/>
      <c r="EI896" s="65"/>
      <c r="EJ896" s="65"/>
      <c r="EK896" s="65"/>
      <c r="EL896" s="65"/>
      <c r="EM896" s="65"/>
      <c r="EN896" s="65"/>
      <c r="EO896" s="65"/>
      <c r="EP896" s="65"/>
      <c r="EQ896" s="65"/>
      <c r="ER896" s="65"/>
      <c r="ES896" s="65"/>
      <c r="ET896" s="65"/>
      <c r="EU896" s="65"/>
      <c r="EV896" s="65"/>
      <c r="EW896" s="65"/>
      <c r="EX896" s="65"/>
      <c r="EY896" s="65"/>
      <c r="EZ896" s="65"/>
      <c r="FA896" s="65"/>
      <c r="FB896" s="65"/>
      <c r="FC896" s="65"/>
      <c r="FD896" s="65"/>
      <c r="FE896" s="65"/>
      <c r="FF896" s="65"/>
      <c r="FG896" s="65"/>
      <c r="FH896" s="65"/>
      <c r="FI896" s="65"/>
      <c r="FJ896" s="65"/>
      <c r="FK896" s="65"/>
      <c r="FL896" s="65"/>
      <c r="FM896" s="65"/>
      <c r="FN896" s="65"/>
      <c r="FO896" s="65"/>
      <c r="FP896" s="65"/>
      <c r="FQ896" s="65"/>
      <c r="FR896" s="65"/>
      <c r="FS896" s="65"/>
    </row>
    <row r="897">
      <c r="A897" t="s">
        <v>168</v>
      </c>
      <c r="B897" t="s">
        <v>119</v>
      </c>
      <c r="C897" t="s">
        <v>103</v>
      </c>
      <c r="D897" t="s">
        <v>100</v>
      </c>
      <c r="E897"/>
      <c r="F897" t="str">
        <f>$A897&amp;IF($C897&lt;&gt;"","|"&amp;$C897,"")&amp;IF($D897&lt;&gt;"","|"&amp;$D897,"")&amp;IF($E897&lt;&gt;"","|"&amp;$E897,"")</f>
      </c>
      <c r="G897" s="65" t="n">
        <v>1</v>
      </c>
      <c r="H897" s="65" t="str">
        <f>SUM($CJ897,$CW897)</f>
      </c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 t="n">
        <v>1</v>
      </c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5" t="str">
        <f>ROUND(SUM($CP897,$CV897),0)</f>
      </c>
      <c r="CG897" s="65" t="str">
        <f>ROUND(MAX($CP897,$CV897),0)</f>
      </c>
      <c r="CH897"/>
      <c r="CI897" s="62"/>
      <c r="CJ897" s="65" t="str">
        <f>IF(SUM($CF897)=0,"",IF(SUM($CF897)=SUM($CG897),SUM($CF897),IF(UPPER($CH897)="MAX",$CG897,IF(UPPER($CH897)="CUSTOM",MIN(MAX(ROUND($CF897+$G897*($CI897),0),$CG897),$CF897),$CF897))))</f>
      </c>
      <c r="CK897" s="65" t="str">
        <f>ROUND(SUMIFS($CW897:$FS897,$CW$14:$FS$14,"*DSD*"),0)</f>
      </c>
      <c r="CL897" s="65" t="str">
        <f>MIN_DSD</f>
      </c>
      <c r="CM897" s="65" t="str">
        <f>COUNTIFS($CW$14:$FS$14,"*DSD*",$CW897:$FS897,"&gt;0")</f>
      </c>
      <c r="CN897"/>
      <c r="CO897" s="62"/>
      <c r="CP897" s="65" t="str">
        <f>IF(SUM($CK897)=0,"",IF(OR(SUM($CK897)=SUM($CL897),AND(SUM($CK897)=ROUND(SUM($G897)*(1-SUM($I897)),0),SUM($CQ897)=0)),SUM($CK897),IF(UPPER($CN897)="MAX",$CL897,IF(UPPER($CN897)="CUSTOM",MIN(MAX(ROUND($CK897+$G897*($CO897),0),$CL897),$CK897),$CK897))))</f>
      </c>
      <c r="CQ897" s="65" t="str">
        <f>ROUND(SUMIFS($CW897:$FS897,$CW$14:$FS$14,"*TA*"),0)</f>
      </c>
      <c r="CR897" s="65" t="str">
        <f>MIN_TA</f>
      </c>
      <c r="CS897" s="65" t="str">
        <f>COUNTIFS($CW$14:$FS$14,"*TA*",$CW897:$FS897,"&gt;0")</f>
      </c>
      <c r="CT897"/>
      <c r="CU897" s="62"/>
      <c r="CV897" s="65" t="str">
        <f>IF(SUM($CQ897)=0,"",IF(OR(SUM($CQ897)=SUM($CR897),AND(SUM($CQ897)=ROUND(SUM($G897)*(1-SUM($I897)),0),SUM($CK897)=0)),SUM($CQ897),IF(UPPER($CT897)="MAX",$CR897,IF(UPPER($CT897)="CUSTOM",MIN(MAX(ROUND($CQ897+$G897*($CU897),0),$CR897),$CQ897),$CQ897))))</f>
      </c>
      <c r="CW897" s="65"/>
      <c r="CX897" s="65"/>
      <c r="CY897" s="65"/>
      <c r="CZ897" s="65"/>
      <c r="DA897" s="65"/>
      <c r="DB897" s="65"/>
      <c r="DC897" s="65"/>
      <c r="DD897" s="65"/>
      <c r="DE897" s="65"/>
      <c r="DF897" s="65"/>
      <c r="DG897" s="65"/>
      <c r="DH897" s="65"/>
      <c r="DI897" s="65"/>
      <c r="DJ897" s="65"/>
      <c r="DK897" s="65"/>
      <c r="DL897" s="65"/>
      <c r="DM897" s="65"/>
      <c r="DN897" s="65"/>
      <c r="DO897" s="65"/>
      <c r="DP897" s="65"/>
      <c r="DQ897" s="65"/>
      <c r="DR897" s="65"/>
      <c r="DS897" s="65"/>
      <c r="DT897" s="65"/>
      <c r="DU897" s="65"/>
      <c r="DV897" s="65"/>
      <c r="DW897" s="65"/>
      <c r="DX897" s="65"/>
      <c r="DY897" s="65"/>
      <c r="DZ897" s="65"/>
      <c r="EA897" s="65"/>
      <c r="EB897" s="65"/>
      <c r="EC897" s="65"/>
      <c r="ED897" s="65"/>
      <c r="EE897" s="65"/>
      <c r="EF897" s="65"/>
      <c r="EG897" s="65"/>
      <c r="EH897" s="65"/>
      <c r="EI897" s="65"/>
      <c r="EJ897" s="65"/>
      <c r="EK897" s="65"/>
      <c r="EL897" s="65"/>
      <c r="EM897" s="65"/>
      <c r="EN897" s="65"/>
      <c r="EO897" s="65"/>
      <c r="EP897" s="65"/>
      <c r="EQ897" s="65"/>
      <c r="ER897" s="65"/>
      <c r="ES897" s="65"/>
      <c r="ET897" s="65"/>
      <c r="EU897" s="65"/>
      <c r="EV897" s="65"/>
      <c r="EW897" s="65"/>
      <c r="EX897" s="65"/>
      <c r="EY897" s="65"/>
      <c r="EZ897" s="65"/>
      <c r="FA897" s="65"/>
      <c r="FB897" s="65"/>
      <c r="FC897" s="65"/>
      <c r="FD897" s="65"/>
      <c r="FE897" s="65"/>
      <c r="FF897" s="65"/>
      <c r="FG897" s="65"/>
      <c r="FH897" s="65"/>
      <c r="FI897" s="65"/>
      <c r="FJ897" s="65"/>
      <c r="FK897" s="65"/>
      <c r="FL897" s="65"/>
      <c r="FM897" s="65"/>
      <c r="FN897" s="65"/>
      <c r="FO897" s="65"/>
      <c r="FP897" s="65"/>
      <c r="FQ897" s="65"/>
      <c r="FR897" s="65"/>
      <c r="FS897" s="65"/>
    </row>
    <row r="898">
      <c r="A898" t="s">
        <v>168</v>
      </c>
      <c r="B898" t="s">
        <v>120</v>
      </c>
      <c r="C898"/>
      <c r="D898"/>
      <c r="E898" t="s">
        <v>96</v>
      </c>
      <c r="F898" t="str">
        <f>$A898&amp;IF($C898&lt;&gt;"","|"&amp;$C898,"")&amp;IF($D898&lt;&gt;"","|"&amp;$D898,"")&amp;IF($E898&lt;&gt;"","|"&amp;$E898,"")</f>
      </c>
      <c r="G898" s="65" t="n">
        <v>36</v>
      </c>
      <c r="H898" s="65" t="str">
        <f>SUM($CJ898,$CW898)</f>
      </c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 t="n">
        <v>1</v>
      </c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5" t="str">
        <f>ROUND(SUM($CP898,$CV898),0)</f>
      </c>
      <c r="CG898" s="65" t="str">
        <f>ROUND(MAX($CP898,$CV898),0)</f>
      </c>
      <c r="CH898"/>
      <c r="CI898" s="62"/>
      <c r="CJ898" s="65" t="str">
        <f>IF(SUM($CF898)=0,"",IF(SUM($CF898)=SUM($CG898),SUM($CF898),IF(UPPER($CH898)="MAX",$CG898,IF(UPPER($CH898)="CUSTOM",MIN(MAX(ROUND($CF898+$G898*($CI898),0),$CG898),$CF898),$CF898))))</f>
      </c>
      <c r="CK898" s="65" t="str">
        <f>ROUND(SUMIFS($CW898:$FS898,$CW$14:$FS$14,"*DSD*"),0)</f>
      </c>
      <c r="CL898" s="65" t="str">
        <f>MIN_DSD</f>
      </c>
      <c r="CM898" s="65" t="str">
        <f>COUNTIFS($CW$14:$FS$14,"*DSD*",$CW898:$FS898,"&gt;0")</f>
      </c>
      <c r="CN898"/>
      <c r="CO898" s="62"/>
      <c r="CP898" s="65" t="str">
        <f>IF(SUM($CK898)=0,"",IF(OR(SUM($CK898)=SUM($CL898),AND(SUM($CK898)=ROUND(SUM($G898)*(1-SUM($I898)),0),SUM($CQ898)=0)),SUM($CK898),IF(UPPER($CN898)="MAX",$CL898,IF(UPPER($CN898)="CUSTOM",MIN(MAX(ROUND($CK898+$G898*($CO898),0),$CL898),$CK898),$CK898))))</f>
      </c>
      <c r="CQ898" s="65" t="str">
        <f>ROUND(SUMIFS($CW898:$FS898,$CW$14:$FS$14,"*TA*"),0)</f>
      </c>
      <c r="CR898" s="65" t="str">
        <f>MIN_TA</f>
      </c>
      <c r="CS898" s="65" t="str">
        <f>COUNTIFS($CW$14:$FS$14,"*TA*",$CW898:$FS898,"&gt;0")</f>
      </c>
      <c r="CT898"/>
      <c r="CU898" s="62"/>
      <c r="CV898" s="65" t="str">
        <f>IF(SUM($CQ898)=0,"",IF(OR(SUM($CQ898)=SUM($CR898),AND(SUM($CQ898)=ROUND(SUM($G898)*(1-SUM($I898)),0),SUM($CK898)=0)),SUM($CQ898),IF(UPPER($CT898)="MAX",$CR898,IF(UPPER($CT898)="CUSTOM",MIN(MAX(ROUND($CQ898+$G898*($CU898),0),$CR898),$CQ898),$CQ898))))</f>
      </c>
      <c r="CW898" s="65"/>
      <c r="CX898" s="65"/>
      <c r="CY898" s="65"/>
      <c r="CZ898" s="65"/>
      <c r="DA898" s="65"/>
      <c r="DB898" s="65"/>
      <c r="DC898" s="65"/>
      <c r="DD898" s="65"/>
      <c r="DE898" s="65"/>
      <c r="DF898" s="65"/>
      <c r="DG898" s="65"/>
      <c r="DH898" s="65"/>
      <c r="DI898" s="65"/>
      <c r="DJ898" s="65"/>
      <c r="DK898" s="65"/>
      <c r="DL898" s="65"/>
      <c r="DM898" s="65"/>
      <c r="DN898" s="65"/>
      <c r="DO898" s="65"/>
      <c r="DP898" s="65"/>
      <c r="DQ898" s="65"/>
      <c r="DR898" s="65"/>
      <c r="DS898" s="65"/>
      <c r="DT898" s="65"/>
      <c r="DU898" s="65"/>
      <c r="DV898" s="65"/>
      <c r="DW898" s="65"/>
      <c r="DX898" s="65"/>
      <c r="DY898" s="65"/>
      <c r="DZ898" s="65"/>
      <c r="EA898" s="65"/>
      <c r="EB898" s="65"/>
      <c r="EC898" s="65"/>
      <c r="ED898" s="65"/>
      <c r="EE898" s="65"/>
      <c r="EF898" s="65"/>
      <c r="EG898" s="65"/>
      <c r="EH898" s="65"/>
      <c r="EI898" s="65"/>
      <c r="EJ898" s="65"/>
      <c r="EK898" s="65"/>
      <c r="EL898" s="65"/>
      <c r="EM898" s="65"/>
      <c r="EN898" s="65"/>
      <c r="EO898" s="65"/>
      <c r="EP898" s="65"/>
      <c r="EQ898" s="65"/>
      <c r="ER898" s="65"/>
      <c r="ES898" s="65"/>
      <c r="ET898" s="65"/>
      <c r="EU898" s="65"/>
      <c r="EV898" s="65"/>
      <c r="EW898" s="65"/>
      <c r="EX898" s="65"/>
      <c r="EY898" s="65"/>
      <c r="EZ898" s="65"/>
      <c r="FA898" s="65"/>
      <c r="FB898" s="65"/>
      <c r="FC898" s="65"/>
      <c r="FD898" s="65"/>
      <c r="FE898" s="65"/>
      <c r="FF898" s="65"/>
      <c r="FG898" s="65"/>
      <c r="FH898" s="65"/>
      <c r="FI898" s="65"/>
      <c r="FJ898" s="65"/>
      <c r="FK898" s="65"/>
      <c r="FL898" s="65"/>
      <c r="FM898" s="65"/>
      <c r="FN898" s="65"/>
      <c r="FO898" s="65"/>
      <c r="FP898" s="65"/>
      <c r="FQ898" s="65"/>
      <c r="FR898" s="65"/>
      <c r="FS898" s="65"/>
    </row>
    <row r="899">
      <c r="A899" t="s">
        <v>168</v>
      </c>
      <c r="B899" t="s">
        <v>120</v>
      </c>
      <c r="C899"/>
      <c r="D899"/>
      <c r="E899" t="s">
        <v>121</v>
      </c>
      <c r="F899" t="str">
        <f>$A899&amp;IF($C899&lt;&gt;"","|"&amp;$C899,"")&amp;IF($D899&lt;&gt;"","|"&amp;$D899,"")&amp;IF($E899&lt;&gt;"","|"&amp;$E899,"")</f>
      </c>
      <c r="G899" s="65" t="n">
        <v>8</v>
      </c>
      <c r="H899" s="65" t="str">
        <f>SUM($CJ899,$CW899)</f>
      </c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 t="n">
        <v>1</v>
      </c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5" t="str">
        <f>ROUND(SUM($CP899,$CV899),0)</f>
      </c>
      <c r="CG899" s="65" t="str">
        <f>ROUND(MAX($CP899,$CV899),0)</f>
      </c>
      <c r="CH899"/>
      <c r="CI899" s="62"/>
      <c r="CJ899" s="65" t="str">
        <f>IF(SUM($CF899)=0,"",IF(SUM($CF899)=SUM($CG899),SUM($CF899),IF(UPPER($CH899)="MAX",$CG899,IF(UPPER($CH899)="CUSTOM",MIN(MAX(ROUND($CF899+$G899*($CI899),0),$CG899),$CF899),$CF899))))</f>
      </c>
      <c r="CK899" s="65" t="str">
        <f>ROUND(SUMIFS($CW899:$FS899,$CW$14:$FS$14,"*DSD*"),0)</f>
      </c>
      <c r="CL899" s="65" t="str">
        <f>MIN_DSD</f>
      </c>
      <c r="CM899" s="65" t="str">
        <f>COUNTIFS($CW$14:$FS$14,"*DSD*",$CW899:$FS899,"&gt;0")</f>
      </c>
      <c r="CN899"/>
      <c r="CO899" s="62"/>
      <c r="CP899" s="65" t="str">
        <f>IF(SUM($CK899)=0,"",IF(OR(SUM($CK899)=SUM($CL899),AND(SUM($CK899)=ROUND(SUM($G899)*(1-SUM($I899)),0),SUM($CQ899)=0)),SUM($CK899),IF(UPPER($CN899)="MAX",$CL899,IF(UPPER($CN899)="CUSTOM",MIN(MAX(ROUND($CK899+$G899*($CO899),0),$CL899),$CK899),$CK899))))</f>
      </c>
      <c r="CQ899" s="65" t="str">
        <f>ROUND(SUMIFS($CW899:$FS899,$CW$14:$FS$14,"*TA*"),0)</f>
      </c>
      <c r="CR899" s="65" t="str">
        <f>MIN_TA</f>
      </c>
      <c r="CS899" s="65" t="str">
        <f>COUNTIFS($CW$14:$FS$14,"*TA*",$CW899:$FS899,"&gt;0")</f>
      </c>
      <c r="CT899"/>
      <c r="CU899" s="62"/>
      <c r="CV899" s="65" t="str">
        <f>IF(SUM($CQ899)=0,"",IF(OR(SUM($CQ899)=SUM($CR899),AND(SUM($CQ899)=ROUND(SUM($G899)*(1-SUM($I899)),0),SUM($CK899)=0)),SUM($CQ899),IF(UPPER($CT899)="MAX",$CR899,IF(UPPER($CT899)="CUSTOM",MIN(MAX(ROUND($CQ899+$G899*($CU899),0),$CR899),$CQ899),$CQ899))))</f>
      </c>
      <c r="CW899" s="65"/>
      <c r="CX899" s="65"/>
      <c r="CY899" s="65"/>
      <c r="CZ899" s="65"/>
      <c r="DA899" s="65"/>
      <c r="DB899" s="65"/>
      <c r="DC899" s="65"/>
      <c r="DD899" s="65"/>
      <c r="DE899" s="65"/>
      <c r="DF899" s="65"/>
      <c r="DG899" s="65"/>
      <c r="DH899" s="65"/>
      <c r="DI899" s="65"/>
      <c r="DJ899" s="65"/>
      <c r="DK899" s="65"/>
      <c r="DL899" s="65"/>
      <c r="DM899" s="65"/>
      <c r="DN899" s="65"/>
      <c r="DO899" s="65"/>
      <c r="DP899" s="65"/>
      <c r="DQ899" s="65"/>
      <c r="DR899" s="65"/>
      <c r="DS899" s="65"/>
      <c r="DT899" s="65"/>
      <c r="DU899" s="65"/>
      <c r="DV899" s="65"/>
      <c r="DW899" s="65"/>
      <c r="DX899" s="65"/>
      <c r="DY899" s="65"/>
      <c r="DZ899" s="65"/>
      <c r="EA899" s="65"/>
      <c r="EB899" s="65"/>
      <c r="EC899" s="65"/>
      <c r="ED899" s="65"/>
      <c r="EE899" s="65"/>
      <c r="EF899" s="65"/>
      <c r="EG899" s="65"/>
      <c r="EH899" s="65"/>
      <c r="EI899" s="65"/>
      <c r="EJ899" s="65"/>
      <c r="EK899" s="65"/>
      <c r="EL899" s="65"/>
      <c r="EM899" s="65"/>
      <c r="EN899" s="65"/>
      <c r="EO899" s="65"/>
      <c r="EP899" s="65"/>
      <c r="EQ899" s="65"/>
      <c r="ER899" s="65"/>
      <c r="ES899" s="65"/>
      <c r="ET899" s="65"/>
      <c r="EU899" s="65"/>
      <c r="EV899" s="65"/>
      <c r="EW899" s="65"/>
      <c r="EX899" s="65"/>
      <c r="EY899" s="65"/>
      <c r="EZ899" s="65"/>
      <c r="FA899" s="65"/>
      <c r="FB899" s="65"/>
      <c r="FC899" s="65"/>
      <c r="FD899" s="65"/>
      <c r="FE899" s="65"/>
      <c r="FF899" s="65"/>
      <c r="FG899" s="65"/>
      <c r="FH899" s="65"/>
      <c r="FI899" s="65"/>
      <c r="FJ899" s="65"/>
      <c r="FK899" s="65"/>
      <c r="FL899" s="65"/>
      <c r="FM899" s="65"/>
      <c r="FN899" s="65"/>
      <c r="FO899" s="65"/>
      <c r="FP899" s="65"/>
      <c r="FQ899" s="65"/>
      <c r="FR899" s="65"/>
      <c r="FS899" s="65"/>
    </row>
    <row r="900">
      <c r="A900" t="s">
        <v>168</v>
      </c>
      <c r="B900" t="s">
        <v>122</v>
      </c>
      <c r="C900" t="s">
        <v>123</v>
      </c>
      <c r="D900" t="s">
        <v>99</v>
      </c>
      <c r="E900"/>
      <c r="F900" t="str">
        <f>$A900&amp;IF($C900&lt;&gt;"","|"&amp;$C900,"")&amp;IF($D900&lt;&gt;"","|"&amp;$D900,"")&amp;IF($E900&lt;&gt;"","|"&amp;$E900,"")</f>
      </c>
      <c r="G900" s="65" t="n">
        <v>1</v>
      </c>
      <c r="H900" s="65" t="str">
        <f>SUM($CJ900,$CW900)</f>
      </c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 t="n">
        <v>1</v>
      </c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5" t="str">
        <f>ROUND(SUM($CP900,$CV900),0)</f>
      </c>
      <c r="CG900" s="65" t="str">
        <f>ROUND(MAX($CP900,$CV900),0)</f>
      </c>
      <c r="CH900"/>
      <c r="CI900" s="62"/>
      <c r="CJ900" s="65" t="str">
        <f>IF(SUM($CF900)=0,"",IF(SUM($CF900)=SUM($CG900),SUM($CF900),IF(UPPER($CH900)="MAX",$CG900,IF(UPPER($CH900)="CUSTOM",MIN(MAX(ROUND($CF900+$G900*($CI900),0),$CG900),$CF900),$CF900))))</f>
      </c>
      <c r="CK900" s="65" t="str">
        <f>ROUND(SUMIFS($CW900:$FS900,$CW$14:$FS$14,"*DSD*"),0)</f>
      </c>
      <c r="CL900" s="65" t="str">
        <f>MIN_DSD</f>
      </c>
      <c r="CM900" s="65" t="str">
        <f>COUNTIFS($CW$14:$FS$14,"*DSD*",$CW900:$FS900,"&gt;0")</f>
      </c>
      <c r="CN900"/>
      <c r="CO900" s="62"/>
      <c r="CP900" s="65" t="str">
        <f>IF(SUM($CK900)=0,"",IF(OR(SUM($CK900)=SUM($CL900),AND(SUM($CK900)=ROUND(SUM($G900)*(1-SUM($I900)),0),SUM($CQ900)=0)),SUM($CK900),IF(UPPER($CN900)="MAX",$CL900,IF(UPPER($CN900)="CUSTOM",MIN(MAX(ROUND($CK900+$G900*($CO900),0),$CL900),$CK900),$CK900))))</f>
      </c>
      <c r="CQ900" s="65" t="str">
        <f>ROUND(SUMIFS($CW900:$FS900,$CW$14:$FS$14,"*TA*"),0)</f>
      </c>
      <c r="CR900" s="65" t="str">
        <f>MIN_TA</f>
      </c>
      <c r="CS900" s="65" t="str">
        <f>COUNTIFS($CW$14:$FS$14,"*TA*",$CW900:$FS900,"&gt;0")</f>
      </c>
      <c r="CT900"/>
      <c r="CU900" s="62"/>
      <c r="CV900" s="65" t="str">
        <f>IF(SUM($CQ900)=0,"",IF(OR(SUM($CQ900)=SUM($CR900),AND(SUM($CQ900)=ROUND(SUM($G900)*(1-SUM($I900)),0),SUM($CK900)=0)),SUM($CQ900),IF(UPPER($CT900)="MAX",$CR900,IF(UPPER($CT900)="CUSTOM",MIN(MAX(ROUND($CQ900+$G900*($CU900),0),$CR900),$CQ900),$CQ900))))</f>
      </c>
      <c r="CW900" s="65"/>
      <c r="CX900" s="65"/>
      <c r="CY900" s="65"/>
      <c r="CZ900" s="65"/>
      <c r="DA900" s="65"/>
      <c r="DB900" s="65"/>
      <c r="DC900" s="65"/>
      <c r="DD900" s="65"/>
      <c r="DE900" s="65"/>
      <c r="DF900" s="65"/>
      <c r="DG900" s="65"/>
      <c r="DH900" s="65"/>
      <c r="DI900" s="65"/>
      <c r="DJ900" s="65"/>
      <c r="DK900" s="65"/>
      <c r="DL900" s="65"/>
      <c r="DM900" s="65"/>
      <c r="DN900" s="65"/>
      <c r="DO900" s="65"/>
      <c r="DP900" s="65"/>
      <c r="DQ900" s="65"/>
      <c r="DR900" s="65"/>
      <c r="DS900" s="65"/>
      <c r="DT900" s="65"/>
      <c r="DU900" s="65"/>
      <c r="DV900" s="65"/>
      <c r="DW900" s="65"/>
      <c r="DX900" s="65"/>
      <c r="DY900" s="65"/>
      <c r="DZ900" s="65"/>
      <c r="EA900" s="65"/>
      <c r="EB900" s="65"/>
      <c r="EC900" s="65"/>
      <c r="ED900" s="65"/>
      <c r="EE900" s="65"/>
      <c r="EF900" s="65"/>
      <c r="EG900" s="65"/>
      <c r="EH900" s="65"/>
      <c r="EI900" s="65"/>
      <c r="EJ900" s="65"/>
      <c r="EK900" s="65"/>
      <c r="EL900" s="65"/>
      <c r="EM900" s="65"/>
      <c r="EN900" s="65"/>
      <c r="EO900" s="65"/>
      <c r="EP900" s="65"/>
      <c r="EQ900" s="65"/>
      <c r="ER900" s="65"/>
      <c r="ES900" s="65"/>
      <c r="ET900" s="65"/>
      <c r="EU900" s="65"/>
      <c r="EV900" s="65"/>
      <c r="EW900" s="65"/>
      <c r="EX900" s="65"/>
      <c r="EY900" s="65"/>
      <c r="EZ900" s="65"/>
      <c r="FA900" s="65"/>
      <c r="FB900" s="65"/>
      <c r="FC900" s="65"/>
      <c r="FD900" s="65"/>
      <c r="FE900" s="65"/>
      <c r="FF900" s="65"/>
      <c r="FG900" s="65"/>
      <c r="FH900" s="65"/>
      <c r="FI900" s="65"/>
      <c r="FJ900" s="65"/>
      <c r="FK900" s="65"/>
      <c r="FL900" s="65"/>
      <c r="FM900" s="65"/>
      <c r="FN900" s="65"/>
      <c r="FO900" s="65"/>
      <c r="FP900" s="65"/>
      <c r="FQ900" s="65"/>
      <c r="FR900" s="65"/>
      <c r="FS900" s="65"/>
    </row>
    <row r="901">
      <c r="A901" t="s">
        <v>168</v>
      </c>
      <c r="B901" t="s">
        <v>122</v>
      </c>
      <c r="C901" t="s">
        <v>123</v>
      </c>
      <c r="D901" t="s">
        <v>100</v>
      </c>
      <c r="E901"/>
      <c r="F901" t="str">
        <f>$A901&amp;IF($C901&lt;&gt;"","|"&amp;$C901,"")&amp;IF($D901&lt;&gt;"","|"&amp;$D901,"")&amp;IF($E901&lt;&gt;"","|"&amp;$E901,"")</f>
      </c>
      <c r="G901" s="65" t="n">
        <v>1</v>
      </c>
      <c r="H901" s="65" t="str">
        <f>SUM($CJ901,$CW901)</f>
      </c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 t="n">
        <v>1</v>
      </c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5" t="str">
        <f>ROUND(SUM($CP901,$CV901),0)</f>
      </c>
      <c r="CG901" s="65" t="str">
        <f>ROUND(MAX($CP901,$CV901),0)</f>
      </c>
      <c r="CH901"/>
      <c r="CI901" s="62"/>
      <c r="CJ901" s="65" t="str">
        <f>IF(SUM($CF901)=0,"",IF(SUM($CF901)=SUM($CG901),SUM($CF901),IF(UPPER($CH901)="MAX",$CG901,IF(UPPER($CH901)="CUSTOM",MIN(MAX(ROUND($CF901+$G901*($CI901),0),$CG901),$CF901),$CF901))))</f>
      </c>
      <c r="CK901" s="65" t="str">
        <f>ROUND(SUMIFS($CW901:$FS901,$CW$14:$FS$14,"*DSD*"),0)</f>
      </c>
      <c r="CL901" s="65" t="str">
        <f>MIN_DSD</f>
      </c>
      <c r="CM901" s="65" t="str">
        <f>COUNTIFS($CW$14:$FS$14,"*DSD*",$CW901:$FS901,"&gt;0")</f>
      </c>
      <c r="CN901"/>
      <c r="CO901" s="62"/>
      <c r="CP901" s="65" t="str">
        <f>IF(SUM($CK901)=0,"",IF(OR(SUM($CK901)=SUM($CL901),AND(SUM($CK901)=ROUND(SUM($G901)*(1-SUM($I901)),0),SUM($CQ901)=0)),SUM($CK901),IF(UPPER($CN901)="MAX",$CL901,IF(UPPER($CN901)="CUSTOM",MIN(MAX(ROUND($CK901+$G901*($CO901),0),$CL901),$CK901),$CK901))))</f>
      </c>
      <c r="CQ901" s="65" t="str">
        <f>ROUND(SUMIFS($CW901:$FS901,$CW$14:$FS$14,"*TA*"),0)</f>
      </c>
      <c r="CR901" s="65" t="str">
        <f>MIN_TA</f>
      </c>
      <c r="CS901" s="65" t="str">
        <f>COUNTIFS($CW$14:$FS$14,"*TA*",$CW901:$FS901,"&gt;0")</f>
      </c>
      <c r="CT901"/>
      <c r="CU901" s="62"/>
      <c r="CV901" s="65" t="str">
        <f>IF(SUM($CQ901)=0,"",IF(OR(SUM($CQ901)=SUM($CR901),AND(SUM($CQ901)=ROUND(SUM($G901)*(1-SUM($I901)),0),SUM($CK901)=0)),SUM($CQ901),IF(UPPER($CT901)="MAX",$CR901,IF(UPPER($CT901)="CUSTOM",MIN(MAX(ROUND($CQ901+$G901*($CU901),0),$CR901),$CQ901),$CQ901))))</f>
      </c>
      <c r="CW901" s="65"/>
      <c r="CX901" s="65"/>
      <c r="CY901" s="65"/>
      <c r="CZ901" s="65"/>
      <c r="DA901" s="65"/>
      <c r="DB901" s="65"/>
      <c r="DC901" s="65"/>
      <c r="DD901" s="65"/>
      <c r="DE901" s="65"/>
      <c r="DF901" s="65"/>
      <c r="DG901" s="65"/>
      <c r="DH901" s="65"/>
      <c r="DI901" s="65"/>
      <c r="DJ901" s="65"/>
      <c r="DK901" s="65"/>
      <c r="DL901" s="65"/>
      <c r="DM901" s="65"/>
      <c r="DN901" s="65"/>
      <c r="DO901" s="65"/>
      <c r="DP901" s="65"/>
      <c r="DQ901" s="65"/>
      <c r="DR901" s="65"/>
      <c r="DS901" s="65"/>
      <c r="DT901" s="65"/>
      <c r="DU901" s="65"/>
      <c r="DV901" s="65"/>
      <c r="DW901" s="65"/>
      <c r="DX901" s="65"/>
      <c r="DY901" s="65"/>
      <c r="DZ901" s="65"/>
      <c r="EA901" s="65"/>
      <c r="EB901" s="65"/>
      <c r="EC901" s="65"/>
      <c r="ED901" s="65"/>
      <c r="EE901" s="65"/>
      <c r="EF901" s="65"/>
      <c r="EG901" s="65"/>
      <c r="EH901" s="65"/>
      <c r="EI901" s="65"/>
      <c r="EJ901" s="65"/>
      <c r="EK901" s="65"/>
      <c r="EL901" s="65"/>
      <c r="EM901" s="65"/>
      <c r="EN901" s="65"/>
      <c r="EO901" s="65"/>
      <c r="EP901" s="65"/>
      <c r="EQ901" s="65"/>
      <c r="ER901" s="65"/>
      <c r="ES901" s="65"/>
      <c r="ET901" s="65"/>
      <c r="EU901" s="65"/>
      <c r="EV901" s="65"/>
      <c r="EW901" s="65"/>
      <c r="EX901" s="65"/>
      <c r="EY901" s="65"/>
      <c r="EZ901" s="65"/>
      <c r="FA901" s="65"/>
      <c r="FB901" s="65"/>
      <c r="FC901" s="65"/>
      <c r="FD901" s="65"/>
      <c r="FE901" s="65"/>
      <c r="FF901" s="65"/>
      <c r="FG901" s="65"/>
      <c r="FH901" s="65"/>
      <c r="FI901" s="65"/>
      <c r="FJ901" s="65"/>
      <c r="FK901" s="65"/>
      <c r="FL901" s="65"/>
      <c r="FM901" s="65"/>
      <c r="FN901" s="65"/>
      <c r="FO901" s="65"/>
      <c r="FP901" s="65"/>
      <c r="FQ901" s="65"/>
      <c r="FR901" s="65"/>
      <c r="FS901" s="65"/>
    </row>
    <row r="902">
      <c r="A902" t="s">
        <v>168</v>
      </c>
      <c r="B902" t="s">
        <v>124</v>
      </c>
      <c r="C902"/>
      <c r="D902"/>
      <c r="E902" t="s">
        <v>96</v>
      </c>
      <c r="F902" t="str">
        <f>$A902&amp;IF($C902&lt;&gt;"","|"&amp;$C902,"")&amp;IF($D902&lt;&gt;"","|"&amp;$D902,"")&amp;IF($E902&lt;&gt;"","|"&amp;$E902,"")</f>
      </c>
      <c r="G902" s="65" t="n">
        <v>1</v>
      </c>
      <c r="H902" s="65" t="str">
        <f>SUM($CJ902,$CW902)</f>
      </c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 t="n">
        <v>1</v>
      </c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5" t="str">
        <f>ROUND(SUM($CP902,$CV902),0)</f>
      </c>
      <c r="CG902" s="65" t="str">
        <f>ROUND(MAX($CP902,$CV902),0)</f>
      </c>
      <c r="CH902"/>
      <c r="CI902" s="62"/>
      <c r="CJ902" s="65" t="str">
        <f>IF(SUM($CF902)=0,"",IF(SUM($CF902)=SUM($CG902),SUM($CF902),IF(UPPER($CH902)="MAX",$CG902,IF(UPPER($CH902)="CUSTOM",MIN(MAX(ROUND($CF902+$G902*($CI902),0),$CG902),$CF902),$CF902))))</f>
      </c>
      <c r="CK902" s="65" t="str">
        <f>ROUND(SUMIFS($CW902:$FS902,$CW$14:$FS$14,"*DSD*"),0)</f>
      </c>
      <c r="CL902" s="65" t="str">
        <f>MIN_DSD</f>
      </c>
      <c r="CM902" s="65" t="str">
        <f>COUNTIFS($CW$14:$FS$14,"*DSD*",$CW902:$FS902,"&gt;0")</f>
      </c>
      <c r="CN902"/>
      <c r="CO902" s="62"/>
      <c r="CP902" s="65" t="str">
        <f>IF(SUM($CK902)=0,"",IF(OR(SUM($CK902)=SUM($CL902),AND(SUM($CK902)=ROUND(SUM($G902)*(1-SUM($I902)),0),SUM($CQ902)=0)),SUM($CK902),IF(UPPER($CN902)="MAX",$CL902,IF(UPPER($CN902)="CUSTOM",MIN(MAX(ROUND($CK902+$G902*($CO902),0),$CL902),$CK902),$CK902))))</f>
      </c>
      <c r="CQ902" s="65" t="str">
        <f>ROUND(SUMIFS($CW902:$FS902,$CW$14:$FS$14,"*TA*"),0)</f>
      </c>
      <c r="CR902" s="65" t="str">
        <f>MIN_TA</f>
      </c>
      <c r="CS902" s="65" t="str">
        <f>COUNTIFS($CW$14:$FS$14,"*TA*",$CW902:$FS902,"&gt;0")</f>
      </c>
      <c r="CT902"/>
      <c r="CU902" s="62"/>
      <c r="CV902" s="65" t="str">
        <f>IF(SUM($CQ902)=0,"",IF(OR(SUM($CQ902)=SUM($CR902),AND(SUM($CQ902)=ROUND(SUM($G902)*(1-SUM($I902)),0),SUM($CK902)=0)),SUM($CQ902),IF(UPPER($CT902)="MAX",$CR902,IF(UPPER($CT902)="CUSTOM",MIN(MAX(ROUND($CQ902+$G902*($CU902),0),$CR902),$CQ902),$CQ902))))</f>
      </c>
      <c r="CW902" s="65"/>
      <c r="CX902" s="65"/>
      <c r="CY902" s="65"/>
      <c r="CZ902" s="65"/>
      <c r="DA902" s="65"/>
      <c r="DB902" s="65"/>
      <c r="DC902" s="65"/>
      <c r="DD902" s="65"/>
      <c r="DE902" s="65"/>
      <c r="DF902" s="65"/>
      <c r="DG902" s="65"/>
      <c r="DH902" s="65"/>
      <c r="DI902" s="65"/>
      <c r="DJ902" s="65"/>
      <c r="DK902" s="65"/>
      <c r="DL902" s="65"/>
      <c r="DM902" s="65"/>
      <c r="DN902" s="65"/>
      <c r="DO902" s="65"/>
      <c r="DP902" s="65"/>
      <c r="DQ902" s="65"/>
      <c r="DR902" s="65"/>
      <c r="DS902" s="65"/>
      <c r="DT902" s="65"/>
      <c r="DU902" s="65"/>
      <c r="DV902" s="65"/>
      <c r="DW902" s="65"/>
      <c r="DX902" s="65"/>
      <c r="DY902" s="65"/>
      <c r="DZ902" s="65"/>
      <c r="EA902" s="65"/>
      <c r="EB902" s="65"/>
      <c r="EC902" s="65"/>
      <c r="ED902" s="65"/>
      <c r="EE902" s="65"/>
      <c r="EF902" s="65"/>
      <c r="EG902" s="65"/>
      <c r="EH902" s="65"/>
      <c r="EI902" s="65"/>
      <c r="EJ902" s="65"/>
      <c r="EK902" s="65"/>
      <c r="EL902" s="65"/>
      <c r="EM902" s="65"/>
      <c r="EN902" s="65"/>
      <c r="EO902" s="65"/>
      <c r="EP902" s="65"/>
      <c r="EQ902" s="65"/>
      <c r="ER902" s="65"/>
      <c r="ES902" s="65"/>
      <c r="ET902" s="65"/>
      <c r="EU902" s="65"/>
      <c r="EV902" s="65"/>
      <c r="EW902" s="65"/>
      <c r="EX902" s="65"/>
      <c r="EY902" s="65"/>
      <c r="EZ902" s="65"/>
      <c r="FA902" s="65"/>
      <c r="FB902" s="65"/>
      <c r="FC902" s="65"/>
      <c r="FD902" s="65"/>
      <c r="FE902" s="65"/>
      <c r="FF902" s="65"/>
      <c r="FG902" s="65"/>
      <c r="FH902" s="65"/>
      <c r="FI902" s="65"/>
      <c r="FJ902" s="65"/>
      <c r="FK902" s="65"/>
      <c r="FL902" s="65"/>
      <c r="FM902" s="65"/>
      <c r="FN902" s="65"/>
      <c r="FO902" s="65"/>
      <c r="FP902" s="65"/>
      <c r="FQ902" s="65"/>
      <c r="FR902" s="65"/>
      <c r="FS902" s="65"/>
    </row>
    <row r="903">
      <c r="A903" t="s">
        <v>168</v>
      </c>
      <c r="B903" t="s">
        <v>125</v>
      </c>
      <c r="C903" t="s">
        <v>123</v>
      </c>
      <c r="D903" t="s">
        <v>99</v>
      </c>
      <c r="E903"/>
      <c r="F903" t="str">
        <f>$A903&amp;IF($C903&lt;&gt;"","|"&amp;$C903,"")&amp;IF($D903&lt;&gt;"","|"&amp;$D903,"")&amp;IF($E903&lt;&gt;"","|"&amp;$E903,"")</f>
      </c>
      <c r="G903" s="65" t="n">
        <v>1</v>
      </c>
      <c r="H903" s="65" t="str">
        <f>SUM($CJ903,$CW903)</f>
      </c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 t="n">
        <v>1</v>
      </c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5" t="str">
        <f>ROUND(SUM($CP903,$CV903),0)</f>
      </c>
      <c r="CG903" s="65" t="str">
        <f>ROUND(MAX($CP903,$CV903),0)</f>
      </c>
      <c r="CH903"/>
      <c r="CI903" s="62"/>
      <c r="CJ903" s="65" t="str">
        <f>IF(SUM($CF903)=0,"",IF(SUM($CF903)=SUM($CG903),SUM($CF903),IF(UPPER($CH903)="MAX",$CG903,IF(UPPER($CH903)="CUSTOM",MIN(MAX(ROUND($CF903+$G903*($CI903),0),$CG903),$CF903),$CF903))))</f>
      </c>
      <c r="CK903" s="65" t="str">
        <f>ROUND(SUMIFS($CW903:$FS903,$CW$14:$FS$14,"*DSD*"),0)</f>
      </c>
      <c r="CL903" s="65" t="str">
        <f>MIN_DSD</f>
      </c>
      <c r="CM903" s="65" t="str">
        <f>COUNTIFS($CW$14:$FS$14,"*DSD*",$CW903:$FS903,"&gt;0")</f>
      </c>
      <c r="CN903"/>
      <c r="CO903" s="62"/>
      <c r="CP903" s="65" t="str">
        <f>IF(SUM($CK903)=0,"",IF(OR(SUM($CK903)=SUM($CL903),AND(SUM($CK903)=ROUND(SUM($G903)*(1-SUM($I903)),0),SUM($CQ903)=0)),SUM($CK903),IF(UPPER($CN903)="MAX",$CL903,IF(UPPER($CN903)="CUSTOM",MIN(MAX(ROUND($CK903+$G903*($CO903),0),$CL903),$CK903),$CK903))))</f>
      </c>
      <c r="CQ903" s="65" t="str">
        <f>ROUND(SUMIFS($CW903:$FS903,$CW$14:$FS$14,"*TA*"),0)</f>
      </c>
      <c r="CR903" s="65" t="str">
        <f>MIN_TA</f>
      </c>
      <c r="CS903" s="65" t="str">
        <f>COUNTIFS($CW$14:$FS$14,"*TA*",$CW903:$FS903,"&gt;0")</f>
      </c>
      <c r="CT903"/>
      <c r="CU903" s="62"/>
      <c r="CV903" s="65" t="str">
        <f>IF(SUM($CQ903)=0,"",IF(OR(SUM($CQ903)=SUM($CR903),AND(SUM($CQ903)=ROUND(SUM($G903)*(1-SUM($I903)),0),SUM($CK903)=0)),SUM($CQ903),IF(UPPER($CT903)="MAX",$CR903,IF(UPPER($CT903)="CUSTOM",MIN(MAX(ROUND($CQ903+$G903*($CU903),0),$CR903),$CQ903),$CQ903))))</f>
      </c>
      <c r="CW903" s="65"/>
      <c r="CX903" s="65"/>
      <c r="CY903" s="65"/>
      <c r="CZ903" s="65"/>
      <c r="DA903" s="65"/>
      <c r="DB903" s="65"/>
      <c r="DC903" s="65"/>
      <c r="DD903" s="65"/>
      <c r="DE903" s="65"/>
      <c r="DF903" s="65"/>
      <c r="DG903" s="65"/>
      <c r="DH903" s="65"/>
      <c r="DI903" s="65"/>
      <c r="DJ903" s="65"/>
      <c r="DK903" s="65"/>
      <c r="DL903" s="65"/>
      <c r="DM903" s="65"/>
      <c r="DN903" s="65"/>
      <c r="DO903" s="65"/>
      <c r="DP903" s="65"/>
      <c r="DQ903" s="65"/>
      <c r="DR903" s="65"/>
      <c r="DS903" s="65"/>
      <c r="DT903" s="65"/>
      <c r="DU903" s="65"/>
      <c r="DV903" s="65"/>
      <c r="DW903" s="65"/>
      <c r="DX903" s="65"/>
      <c r="DY903" s="65"/>
      <c r="DZ903" s="65"/>
      <c r="EA903" s="65"/>
      <c r="EB903" s="65"/>
      <c r="EC903" s="65"/>
      <c r="ED903" s="65"/>
      <c r="EE903" s="65"/>
      <c r="EF903" s="65"/>
      <c r="EG903" s="65"/>
      <c r="EH903" s="65"/>
      <c r="EI903" s="65"/>
      <c r="EJ903" s="65"/>
      <c r="EK903" s="65"/>
      <c r="EL903" s="65"/>
      <c r="EM903" s="65"/>
      <c r="EN903" s="65"/>
      <c r="EO903" s="65"/>
      <c r="EP903" s="65"/>
      <c r="EQ903" s="65"/>
      <c r="ER903" s="65"/>
      <c r="ES903" s="65"/>
      <c r="ET903" s="65"/>
      <c r="EU903" s="65"/>
      <c r="EV903" s="65"/>
      <c r="EW903" s="65"/>
      <c r="EX903" s="65"/>
      <c r="EY903" s="65"/>
      <c r="EZ903" s="65"/>
      <c r="FA903" s="65"/>
      <c r="FB903" s="65"/>
      <c r="FC903" s="65"/>
      <c r="FD903" s="65"/>
      <c r="FE903" s="65"/>
      <c r="FF903" s="65"/>
      <c r="FG903" s="65"/>
      <c r="FH903" s="65"/>
      <c r="FI903" s="65"/>
      <c r="FJ903" s="65"/>
      <c r="FK903" s="65"/>
      <c r="FL903" s="65"/>
      <c r="FM903" s="65"/>
      <c r="FN903" s="65"/>
      <c r="FO903" s="65"/>
      <c r="FP903" s="65"/>
      <c r="FQ903" s="65"/>
      <c r="FR903" s="65"/>
      <c r="FS903" s="65"/>
    </row>
    <row r="904">
      <c r="A904" t="s">
        <v>168</v>
      </c>
      <c r="B904" t="s">
        <v>125</v>
      </c>
      <c r="C904" t="s">
        <v>123</v>
      </c>
      <c r="D904" t="s">
        <v>100</v>
      </c>
      <c r="E904"/>
      <c r="F904" t="str">
        <f>$A904&amp;IF($C904&lt;&gt;"","|"&amp;$C904,"")&amp;IF($D904&lt;&gt;"","|"&amp;$D904,"")&amp;IF($E904&lt;&gt;"","|"&amp;$E904,"")</f>
      </c>
      <c r="G904" s="65" t="n">
        <v>1</v>
      </c>
      <c r="H904" s="65" t="str">
        <f>SUM($CJ904,$CW904)</f>
      </c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 t="n">
        <v>1</v>
      </c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5" t="str">
        <f>ROUND(SUM($CP904,$CV904),0)</f>
      </c>
      <c r="CG904" s="65" t="str">
        <f>ROUND(MAX($CP904,$CV904),0)</f>
      </c>
      <c r="CH904"/>
      <c r="CI904" s="62"/>
      <c r="CJ904" s="65" t="str">
        <f>IF(SUM($CF904)=0,"",IF(SUM($CF904)=SUM($CG904),SUM($CF904),IF(UPPER($CH904)="MAX",$CG904,IF(UPPER($CH904)="CUSTOM",MIN(MAX(ROUND($CF904+$G904*($CI904),0),$CG904),$CF904),$CF904))))</f>
      </c>
      <c r="CK904" s="65" t="str">
        <f>ROUND(SUMIFS($CW904:$FS904,$CW$14:$FS$14,"*DSD*"),0)</f>
      </c>
      <c r="CL904" s="65" t="str">
        <f>MIN_DSD</f>
      </c>
      <c r="CM904" s="65" t="str">
        <f>COUNTIFS($CW$14:$FS$14,"*DSD*",$CW904:$FS904,"&gt;0")</f>
      </c>
      <c r="CN904"/>
      <c r="CO904" s="62"/>
      <c r="CP904" s="65" t="str">
        <f>IF(SUM($CK904)=0,"",IF(OR(SUM($CK904)=SUM($CL904),AND(SUM($CK904)=ROUND(SUM($G904)*(1-SUM($I904)),0),SUM($CQ904)=0)),SUM($CK904),IF(UPPER($CN904)="MAX",$CL904,IF(UPPER($CN904)="CUSTOM",MIN(MAX(ROUND($CK904+$G904*($CO904),0),$CL904),$CK904),$CK904))))</f>
      </c>
      <c r="CQ904" s="65" t="str">
        <f>ROUND(SUMIFS($CW904:$FS904,$CW$14:$FS$14,"*TA*"),0)</f>
      </c>
      <c r="CR904" s="65" t="str">
        <f>MIN_TA</f>
      </c>
      <c r="CS904" s="65" t="str">
        <f>COUNTIFS($CW$14:$FS$14,"*TA*",$CW904:$FS904,"&gt;0")</f>
      </c>
      <c r="CT904"/>
      <c r="CU904" s="62"/>
      <c r="CV904" s="65" t="str">
        <f>IF(SUM($CQ904)=0,"",IF(OR(SUM($CQ904)=SUM($CR904),AND(SUM($CQ904)=ROUND(SUM($G904)*(1-SUM($I904)),0),SUM($CK904)=0)),SUM($CQ904),IF(UPPER($CT904)="MAX",$CR904,IF(UPPER($CT904)="CUSTOM",MIN(MAX(ROUND($CQ904+$G904*($CU904),0),$CR904),$CQ904),$CQ904))))</f>
      </c>
      <c r="CW904" s="65"/>
      <c r="CX904" s="65"/>
      <c r="CY904" s="65"/>
      <c r="CZ904" s="65"/>
      <c r="DA904" s="65"/>
      <c r="DB904" s="65"/>
      <c r="DC904" s="65"/>
      <c r="DD904" s="65"/>
      <c r="DE904" s="65"/>
      <c r="DF904" s="65"/>
      <c r="DG904" s="65"/>
      <c r="DH904" s="65"/>
      <c r="DI904" s="65"/>
      <c r="DJ904" s="65"/>
      <c r="DK904" s="65"/>
      <c r="DL904" s="65"/>
      <c r="DM904" s="65"/>
      <c r="DN904" s="65"/>
      <c r="DO904" s="65"/>
      <c r="DP904" s="65"/>
      <c r="DQ904" s="65"/>
      <c r="DR904" s="65"/>
      <c r="DS904" s="65"/>
      <c r="DT904" s="65"/>
      <c r="DU904" s="65"/>
      <c r="DV904" s="65"/>
      <c r="DW904" s="65"/>
      <c r="DX904" s="65"/>
      <c r="DY904" s="65"/>
      <c r="DZ904" s="65"/>
      <c r="EA904" s="65"/>
      <c r="EB904" s="65"/>
      <c r="EC904" s="65"/>
      <c r="ED904" s="65"/>
      <c r="EE904" s="65"/>
      <c r="EF904" s="65"/>
      <c r="EG904" s="65"/>
      <c r="EH904" s="65"/>
      <c r="EI904" s="65"/>
      <c r="EJ904" s="65"/>
      <c r="EK904" s="65"/>
      <c r="EL904" s="65"/>
      <c r="EM904" s="65"/>
      <c r="EN904" s="65"/>
      <c r="EO904" s="65"/>
      <c r="EP904" s="65"/>
      <c r="EQ904" s="65"/>
      <c r="ER904" s="65"/>
      <c r="ES904" s="65"/>
      <c r="ET904" s="65"/>
      <c r="EU904" s="65"/>
      <c r="EV904" s="65"/>
      <c r="EW904" s="65"/>
      <c r="EX904" s="65"/>
      <c r="EY904" s="65"/>
      <c r="EZ904" s="65"/>
      <c r="FA904" s="65"/>
      <c r="FB904" s="65"/>
      <c r="FC904" s="65"/>
      <c r="FD904" s="65"/>
      <c r="FE904" s="65"/>
      <c r="FF904" s="65"/>
      <c r="FG904" s="65"/>
      <c r="FH904" s="65"/>
      <c r="FI904" s="65"/>
      <c r="FJ904" s="65"/>
      <c r="FK904" s="65"/>
      <c r="FL904" s="65"/>
      <c r="FM904" s="65"/>
      <c r="FN904" s="65"/>
      <c r="FO904" s="65"/>
      <c r="FP904" s="65"/>
      <c r="FQ904" s="65"/>
      <c r="FR904" s="65"/>
      <c r="FS904" s="65"/>
    </row>
    <row r="905">
      <c r="A905" t="s">
        <v>168</v>
      </c>
      <c r="B905" t="s">
        <v>126</v>
      </c>
      <c r="C905"/>
      <c r="D905"/>
      <c r="E905" t="s">
        <v>96</v>
      </c>
      <c r="F905" t="str">
        <f>$A905&amp;IF($C905&lt;&gt;"","|"&amp;$C905,"")&amp;IF($D905&lt;&gt;"","|"&amp;$D905,"")&amp;IF($E905&lt;&gt;"","|"&amp;$E905,"")</f>
      </c>
      <c r="G905" s="65" t="n">
        <v>35</v>
      </c>
      <c r="H905" s="65" t="str">
        <f>SUM($CJ905,$CW905)</f>
      </c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 t="n">
        <v>1</v>
      </c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5" t="str">
        <f>ROUND(SUM($CP905,$CV905),0)</f>
      </c>
      <c r="CG905" s="65" t="str">
        <f>ROUND(MAX($CP905,$CV905),0)</f>
      </c>
      <c r="CH905"/>
      <c r="CI905" s="62"/>
      <c r="CJ905" s="65" t="str">
        <f>IF(SUM($CF905)=0,"",IF(SUM($CF905)=SUM($CG905),SUM($CF905),IF(UPPER($CH905)="MAX",$CG905,IF(UPPER($CH905)="CUSTOM",MIN(MAX(ROUND($CF905+$G905*($CI905),0),$CG905),$CF905),$CF905))))</f>
      </c>
      <c r="CK905" s="65" t="str">
        <f>ROUND(SUMIFS($CW905:$FS905,$CW$14:$FS$14,"*DSD*"),0)</f>
      </c>
      <c r="CL905" s="65" t="str">
        <f>MIN_DSD</f>
      </c>
      <c r="CM905" s="65" t="str">
        <f>COUNTIFS($CW$14:$FS$14,"*DSD*",$CW905:$FS905,"&gt;0")</f>
      </c>
      <c r="CN905"/>
      <c r="CO905" s="62"/>
      <c r="CP905" s="65" t="str">
        <f>IF(SUM($CK905)=0,"",IF(OR(SUM($CK905)=SUM($CL905),AND(SUM($CK905)=ROUND(SUM($G905)*(1-SUM($I905)),0),SUM($CQ905)=0)),SUM($CK905),IF(UPPER($CN905)="MAX",$CL905,IF(UPPER($CN905)="CUSTOM",MIN(MAX(ROUND($CK905+$G905*($CO905),0),$CL905),$CK905),$CK905))))</f>
      </c>
      <c r="CQ905" s="65" t="str">
        <f>ROUND(SUMIFS($CW905:$FS905,$CW$14:$FS$14,"*TA*"),0)</f>
      </c>
      <c r="CR905" s="65" t="str">
        <f>MIN_TA</f>
      </c>
      <c r="CS905" s="65" t="str">
        <f>COUNTIFS($CW$14:$FS$14,"*TA*",$CW905:$FS905,"&gt;0")</f>
      </c>
      <c r="CT905"/>
      <c r="CU905" s="62"/>
      <c r="CV905" s="65" t="str">
        <f>IF(SUM($CQ905)=0,"",IF(OR(SUM($CQ905)=SUM($CR905),AND(SUM($CQ905)=ROUND(SUM($G905)*(1-SUM($I905)),0),SUM($CK905)=0)),SUM($CQ905),IF(UPPER($CT905)="MAX",$CR905,IF(UPPER($CT905)="CUSTOM",MIN(MAX(ROUND($CQ905+$G905*($CU905),0),$CR905),$CQ905),$CQ905))))</f>
      </c>
      <c r="CW905" s="65"/>
      <c r="CX905" s="65"/>
      <c r="CY905" s="65"/>
      <c r="CZ905" s="65"/>
      <c r="DA905" s="65"/>
      <c r="DB905" s="65"/>
      <c r="DC905" s="65"/>
      <c r="DD905" s="65"/>
      <c r="DE905" s="65"/>
      <c r="DF905" s="65"/>
      <c r="DG905" s="65"/>
      <c r="DH905" s="65"/>
      <c r="DI905" s="65"/>
      <c r="DJ905" s="65"/>
      <c r="DK905" s="65"/>
      <c r="DL905" s="65"/>
      <c r="DM905" s="65"/>
      <c r="DN905" s="65"/>
      <c r="DO905" s="65"/>
      <c r="DP905" s="65"/>
      <c r="DQ905" s="65"/>
      <c r="DR905" s="65"/>
      <c r="DS905" s="65"/>
      <c r="DT905" s="65"/>
      <c r="DU905" s="65"/>
      <c r="DV905" s="65"/>
      <c r="DW905" s="65"/>
      <c r="DX905" s="65"/>
      <c r="DY905" s="65"/>
      <c r="DZ905" s="65"/>
      <c r="EA905" s="65"/>
      <c r="EB905" s="65"/>
      <c r="EC905" s="65"/>
      <c r="ED905" s="65"/>
      <c r="EE905" s="65"/>
      <c r="EF905" s="65"/>
      <c r="EG905" s="65"/>
      <c r="EH905" s="65"/>
      <c r="EI905" s="65"/>
      <c r="EJ905" s="65"/>
      <c r="EK905" s="65"/>
      <c r="EL905" s="65"/>
      <c r="EM905" s="65"/>
      <c r="EN905" s="65"/>
      <c r="EO905" s="65"/>
      <c r="EP905" s="65"/>
      <c r="EQ905" s="65"/>
      <c r="ER905" s="65"/>
      <c r="ES905" s="65"/>
      <c r="ET905" s="65"/>
      <c r="EU905" s="65"/>
      <c r="EV905" s="65"/>
      <c r="EW905" s="65"/>
      <c r="EX905" s="65"/>
      <c r="EY905" s="65"/>
      <c r="EZ905" s="65"/>
      <c r="FA905" s="65"/>
      <c r="FB905" s="65"/>
      <c r="FC905" s="65"/>
      <c r="FD905" s="65"/>
      <c r="FE905" s="65"/>
      <c r="FF905" s="65"/>
      <c r="FG905" s="65"/>
      <c r="FH905" s="65"/>
      <c r="FI905" s="65"/>
      <c r="FJ905" s="65"/>
      <c r="FK905" s="65"/>
      <c r="FL905" s="65"/>
      <c r="FM905" s="65"/>
      <c r="FN905" s="65"/>
      <c r="FO905" s="65"/>
      <c r="FP905" s="65"/>
      <c r="FQ905" s="65"/>
      <c r="FR905" s="65"/>
      <c r="FS905" s="65"/>
    </row>
    <row r="906">
      <c r="A906" t="s">
        <v>168</v>
      </c>
      <c r="B906" t="s">
        <v>126</v>
      </c>
      <c r="C906"/>
      <c r="D906"/>
      <c r="E906" t="s">
        <v>121</v>
      </c>
      <c r="F906" t="str">
        <f>$A906&amp;IF($C906&lt;&gt;"","|"&amp;$C906,"")&amp;IF($D906&lt;&gt;"","|"&amp;$D906,"")&amp;IF($E906&lt;&gt;"","|"&amp;$E906,"")</f>
      </c>
      <c r="G906" s="65" t="n">
        <v>8</v>
      </c>
      <c r="H906" s="65" t="str">
        <f>SUM($CJ906,$CW906)</f>
      </c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 t="n">
        <v>1</v>
      </c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5" t="str">
        <f>ROUND(SUM($CP906,$CV906),0)</f>
      </c>
      <c r="CG906" s="65" t="str">
        <f>ROUND(MAX($CP906,$CV906),0)</f>
      </c>
      <c r="CH906"/>
      <c r="CI906" s="62"/>
      <c r="CJ906" s="65" t="str">
        <f>IF(SUM($CF906)=0,"",IF(SUM($CF906)=SUM($CG906),SUM($CF906),IF(UPPER($CH906)="MAX",$CG906,IF(UPPER($CH906)="CUSTOM",MIN(MAX(ROUND($CF906+$G906*($CI906),0),$CG906),$CF906),$CF906))))</f>
      </c>
      <c r="CK906" s="65" t="str">
        <f>ROUND(SUMIFS($CW906:$FS906,$CW$14:$FS$14,"*DSD*"),0)</f>
      </c>
      <c r="CL906" s="65" t="str">
        <f>MIN_DSD</f>
      </c>
      <c r="CM906" s="65" t="str">
        <f>COUNTIFS($CW$14:$FS$14,"*DSD*",$CW906:$FS906,"&gt;0")</f>
      </c>
      <c r="CN906"/>
      <c r="CO906" s="62"/>
      <c r="CP906" s="65" t="str">
        <f>IF(SUM($CK906)=0,"",IF(OR(SUM($CK906)=SUM($CL906),AND(SUM($CK906)=ROUND(SUM($G906)*(1-SUM($I906)),0),SUM($CQ906)=0)),SUM($CK906),IF(UPPER($CN906)="MAX",$CL906,IF(UPPER($CN906)="CUSTOM",MIN(MAX(ROUND($CK906+$G906*($CO906),0),$CL906),$CK906),$CK906))))</f>
      </c>
      <c r="CQ906" s="65" t="str">
        <f>ROUND(SUMIFS($CW906:$FS906,$CW$14:$FS$14,"*TA*"),0)</f>
      </c>
      <c r="CR906" s="65" t="str">
        <f>MIN_TA</f>
      </c>
      <c r="CS906" s="65" t="str">
        <f>COUNTIFS($CW$14:$FS$14,"*TA*",$CW906:$FS906,"&gt;0")</f>
      </c>
      <c r="CT906"/>
      <c r="CU906" s="62"/>
      <c r="CV906" s="65" t="str">
        <f>IF(SUM($CQ906)=0,"",IF(OR(SUM($CQ906)=SUM($CR906),AND(SUM($CQ906)=ROUND(SUM($G906)*(1-SUM($I906)),0),SUM($CK906)=0)),SUM($CQ906),IF(UPPER($CT906)="MAX",$CR906,IF(UPPER($CT906)="CUSTOM",MIN(MAX(ROUND($CQ906+$G906*($CU906),0),$CR906),$CQ906),$CQ906))))</f>
      </c>
      <c r="CW906" s="65"/>
      <c r="CX906" s="65"/>
      <c r="CY906" s="65"/>
      <c r="CZ906" s="65"/>
      <c r="DA906" s="65"/>
      <c r="DB906" s="65"/>
      <c r="DC906" s="65"/>
      <c r="DD906" s="65"/>
      <c r="DE906" s="65"/>
      <c r="DF906" s="65"/>
      <c r="DG906" s="65"/>
      <c r="DH906" s="65"/>
      <c r="DI906" s="65"/>
      <c r="DJ906" s="65"/>
      <c r="DK906" s="65"/>
      <c r="DL906" s="65"/>
      <c r="DM906" s="65"/>
      <c r="DN906" s="65"/>
      <c r="DO906" s="65"/>
      <c r="DP906" s="65"/>
      <c r="DQ906" s="65"/>
      <c r="DR906" s="65"/>
      <c r="DS906" s="65"/>
      <c r="DT906" s="65"/>
      <c r="DU906" s="65"/>
      <c r="DV906" s="65"/>
      <c r="DW906" s="65"/>
      <c r="DX906" s="65"/>
      <c r="DY906" s="65"/>
      <c r="DZ906" s="65"/>
      <c r="EA906" s="65"/>
      <c r="EB906" s="65"/>
      <c r="EC906" s="65"/>
      <c r="ED906" s="65"/>
      <c r="EE906" s="65"/>
      <c r="EF906" s="65"/>
      <c r="EG906" s="65"/>
      <c r="EH906" s="65"/>
      <c r="EI906" s="65"/>
      <c r="EJ906" s="65"/>
      <c r="EK906" s="65"/>
      <c r="EL906" s="65"/>
      <c r="EM906" s="65"/>
      <c r="EN906" s="65"/>
      <c r="EO906" s="65"/>
      <c r="EP906" s="65"/>
      <c r="EQ906" s="65"/>
      <c r="ER906" s="65"/>
      <c r="ES906" s="65"/>
      <c r="ET906" s="65"/>
      <c r="EU906" s="65"/>
      <c r="EV906" s="65"/>
      <c r="EW906" s="65"/>
      <c r="EX906" s="65"/>
      <c r="EY906" s="65"/>
      <c r="EZ906" s="65"/>
      <c r="FA906" s="65"/>
      <c r="FB906" s="65"/>
      <c r="FC906" s="65"/>
      <c r="FD906" s="65"/>
      <c r="FE906" s="65"/>
      <c r="FF906" s="65"/>
      <c r="FG906" s="65"/>
      <c r="FH906" s="65"/>
      <c r="FI906" s="65"/>
      <c r="FJ906" s="65"/>
      <c r="FK906" s="65"/>
      <c r="FL906" s="65"/>
      <c r="FM906" s="65"/>
      <c r="FN906" s="65"/>
      <c r="FO906" s="65"/>
      <c r="FP906" s="65"/>
      <c r="FQ906" s="65"/>
      <c r="FR906" s="65"/>
      <c r="FS906" s="65"/>
    </row>
    <row r="907">
      <c r="A907" t="s">
        <v>168</v>
      </c>
      <c r="B907" t="s">
        <v>127</v>
      </c>
      <c r="C907" t="s">
        <v>103</v>
      </c>
      <c r="D907" t="s">
        <v>99</v>
      </c>
      <c r="E907"/>
      <c r="F907" t="str">
        <f>$A907&amp;IF($C907&lt;&gt;"","|"&amp;$C907,"")&amp;IF($D907&lt;&gt;"","|"&amp;$D907,"")&amp;IF($E907&lt;&gt;"","|"&amp;$E907,"")</f>
      </c>
      <c r="G907" s="65" t="n">
        <v>19</v>
      </c>
      <c r="H907" s="65" t="str">
        <f>SUM($CJ907,$CW907)</f>
      </c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 t="n">
        <v>0.045766590389016</v>
      </c>
      <c r="AD907" s="62"/>
      <c r="AE907" s="62" t="n">
        <v>0.954233409610984</v>
      </c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5" t="str">
        <f>ROUND(SUM($CP907,$CV907),0)</f>
      </c>
      <c r="CG907" s="65" t="str">
        <f>ROUND(MAX($CP907,$CV907),0)</f>
      </c>
      <c r="CH907" t="s">
        <v>54</v>
      </c>
      <c r="CI907" s="62"/>
      <c r="CJ907" s="65" t="str">
        <f>IF(SUM($CF907)=0,"",IF(SUM($CF907)=SUM($CG907),SUM($CF907),IF(UPPER($CH907)="MAX",$CG907,IF(UPPER($CH907)="CUSTOM",MIN(MAX(ROUND($CF907+$G907*($CI907),0),$CG907),$CF907),$CF907))))</f>
      </c>
      <c r="CK907" s="65" t="str">
        <f>ROUND(SUMIFS($CW907:$FS907,$CW$14:$FS$14,"*DSD*"),0)</f>
      </c>
      <c r="CL907" s="65" t="str">
        <f>MIN_DSD</f>
      </c>
      <c r="CM907" s="65" t="str">
        <f>COUNTIFS($CW$14:$FS$14,"*DSD*",$CW907:$FS907,"&gt;0")</f>
      </c>
      <c r="CN907"/>
      <c r="CO907" s="62"/>
      <c r="CP907" s="65" t="str">
        <f>IF(SUM($CK907)=0,"",IF(OR(SUM($CK907)=SUM($CL907),AND(SUM($CK907)=ROUND(SUM($G907)*(1-SUM($I907)),0),SUM($CQ907)=0)),SUM($CK907),IF(UPPER($CN907)="MAX",$CL907,IF(UPPER($CN907)="CUSTOM",MIN(MAX(ROUND($CK907+$G907*($CO907),0),$CL907),$CK907),$CK907))))</f>
      </c>
      <c r="CQ907" s="65" t="str">
        <f>ROUND(SUMIFS($CW907:$FS907,$CW$14:$FS$14,"*TA*"),0)</f>
      </c>
      <c r="CR907" s="65" t="str">
        <f>MIN_TA</f>
      </c>
      <c r="CS907" s="65" t="str">
        <f>COUNTIFS($CW$14:$FS$14,"*TA*",$CW907:$FS907,"&gt;0")</f>
      </c>
      <c r="CT907"/>
      <c r="CU907" s="62"/>
      <c r="CV907" s="65" t="str">
        <f>IF(SUM($CQ907)=0,"",IF(OR(SUM($CQ907)=SUM($CR907),AND(SUM($CQ907)=ROUND(SUM($G907)*(1-SUM($I907)),0),SUM($CK907)=0)),SUM($CQ907),IF(UPPER($CT907)="MAX",$CR907,IF(UPPER($CT907)="CUSTOM",MIN(MAX(ROUND($CQ907+$G907*($CU907),0),$CR907),$CQ907),$CQ907))))</f>
      </c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5"/>
      <c r="DV907" s="65"/>
      <c r="DW907" s="65"/>
      <c r="DX907" s="65"/>
      <c r="DY907" s="65"/>
      <c r="DZ907" s="65"/>
      <c r="EA907" s="65"/>
      <c r="EB907" s="65"/>
      <c r="EC907" s="65"/>
      <c r="ED907" s="65"/>
      <c r="EE907" s="65"/>
      <c r="EF907" s="65"/>
      <c r="EG907" s="65"/>
      <c r="EH907" s="65"/>
      <c r="EI907" s="65"/>
      <c r="EJ907" s="65"/>
      <c r="EK907" s="65"/>
      <c r="EL907" s="65"/>
      <c r="EM907" s="65"/>
      <c r="EN907" s="65"/>
      <c r="EO907" s="65"/>
      <c r="EP907" s="65"/>
      <c r="EQ907" s="65"/>
      <c r="ER907" s="65"/>
      <c r="ES907" s="65"/>
      <c r="ET907" s="65"/>
      <c r="EU907" s="65"/>
      <c r="EV907" s="65"/>
      <c r="EW907" s="65"/>
      <c r="EX907" s="65"/>
      <c r="EY907" s="65"/>
      <c r="EZ907" s="65"/>
      <c r="FA907" s="65"/>
      <c r="FB907" s="65"/>
      <c r="FC907" s="65"/>
      <c r="FD907" s="65"/>
      <c r="FE907" s="65"/>
      <c r="FF907" s="65"/>
      <c r="FG907" s="65"/>
      <c r="FH907" s="65"/>
      <c r="FI907" s="65"/>
      <c r="FJ907" s="65"/>
      <c r="FK907" s="65"/>
      <c r="FL907" s="65"/>
      <c r="FM907" s="65"/>
      <c r="FN907" s="65"/>
      <c r="FO907" s="65"/>
      <c r="FP907" s="65"/>
      <c r="FQ907" s="65"/>
      <c r="FR907" s="65"/>
      <c r="FS907" s="65"/>
    </row>
    <row r="908">
      <c r="A908" t="s">
        <v>168</v>
      </c>
      <c r="B908" t="s">
        <v>127</v>
      </c>
      <c r="C908" t="s">
        <v>103</v>
      </c>
      <c r="D908" t="s">
        <v>100</v>
      </c>
      <c r="E908"/>
      <c r="F908" t="str">
        <f>$A908&amp;IF($C908&lt;&gt;"","|"&amp;$C908,"")&amp;IF($D908&lt;&gt;"","|"&amp;$D908,"")&amp;IF($E908&lt;&gt;"","|"&amp;$E908,"")</f>
      </c>
      <c r="G908" s="65" t="n">
        <v>24</v>
      </c>
      <c r="H908" s="65" t="str">
        <f>SUM($CJ908,$CW908)</f>
      </c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 t="n">
        <v>0.0452488687782805</v>
      </c>
      <c r="AD908" s="62"/>
      <c r="AE908" s="62" t="n">
        <v>0.95475113122172</v>
      </c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5" t="str">
        <f>ROUND(SUM($CP908,$CV908),0)</f>
      </c>
      <c r="CG908" s="65" t="str">
        <f>ROUND(MAX($CP908,$CV908),0)</f>
      </c>
      <c r="CH908" t="s">
        <v>54</v>
      </c>
      <c r="CI908" s="62"/>
      <c r="CJ908" s="65" t="str">
        <f>IF(SUM($CF908)=0,"",IF(SUM($CF908)=SUM($CG908),SUM($CF908),IF(UPPER($CH908)="MAX",$CG908,IF(UPPER($CH908)="CUSTOM",MIN(MAX(ROUND($CF908+$G908*($CI908),0),$CG908),$CF908),$CF908))))</f>
      </c>
      <c r="CK908" s="65" t="str">
        <f>ROUND(SUMIFS($CW908:$FS908,$CW$14:$FS$14,"*DSD*"),0)</f>
      </c>
      <c r="CL908" s="65" t="str">
        <f>MIN_DSD</f>
      </c>
      <c r="CM908" s="65" t="str">
        <f>COUNTIFS($CW$14:$FS$14,"*DSD*",$CW908:$FS908,"&gt;0")</f>
      </c>
      <c r="CN908"/>
      <c r="CO908" s="62"/>
      <c r="CP908" s="65" t="str">
        <f>IF(SUM($CK908)=0,"",IF(OR(SUM($CK908)=SUM($CL908),AND(SUM($CK908)=ROUND(SUM($G908)*(1-SUM($I908)),0),SUM($CQ908)=0)),SUM($CK908),IF(UPPER($CN908)="MAX",$CL908,IF(UPPER($CN908)="CUSTOM",MIN(MAX(ROUND($CK908+$G908*($CO908),0),$CL908),$CK908),$CK908))))</f>
      </c>
      <c r="CQ908" s="65" t="str">
        <f>ROUND(SUMIFS($CW908:$FS908,$CW$14:$FS$14,"*TA*"),0)</f>
      </c>
      <c r="CR908" s="65" t="str">
        <f>MIN_TA</f>
      </c>
      <c r="CS908" s="65" t="str">
        <f>COUNTIFS($CW$14:$FS$14,"*TA*",$CW908:$FS908,"&gt;0")</f>
      </c>
      <c r="CT908"/>
      <c r="CU908" s="62"/>
      <c r="CV908" s="65" t="str">
        <f>IF(SUM($CQ908)=0,"",IF(OR(SUM($CQ908)=SUM($CR908),AND(SUM($CQ908)=ROUND(SUM($G908)*(1-SUM($I908)),0),SUM($CK908)=0)),SUM($CQ908),IF(UPPER($CT908)="MAX",$CR908,IF(UPPER($CT908)="CUSTOM",MIN(MAX(ROUND($CQ908+$G908*($CU908),0),$CR908),$CQ908),$CQ908))))</f>
      </c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</row>
    <row r="909">
      <c r="A909" t="s">
        <v>168</v>
      </c>
      <c r="B909" t="s">
        <v>127</v>
      </c>
      <c r="C909" t="s">
        <v>123</v>
      </c>
      <c r="D909" t="s">
        <v>99</v>
      </c>
      <c r="E909"/>
      <c r="F909" t="str">
        <f>$A909&amp;IF($C909&lt;&gt;"","|"&amp;$C909,"")&amp;IF($D909&lt;&gt;"","|"&amp;$D909,"")&amp;IF($E909&lt;&gt;"","|"&amp;$E909,"")</f>
      </c>
      <c r="G909" s="65" t="n">
        <v>1</v>
      </c>
      <c r="H909" s="65" t="str">
        <f>SUM($CJ909,$CW909)</f>
      </c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 t="n">
        <v>1</v>
      </c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5" t="str">
        <f>ROUND(SUM($CP909,$CV909),0)</f>
      </c>
      <c r="CG909" s="65" t="str">
        <f>ROUND(MAX($CP909,$CV909),0)</f>
      </c>
      <c r="CH909"/>
      <c r="CI909" s="62"/>
      <c r="CJ909" s="65" t="str">
        <f>IF(SUM($CF909)=0,"",IF(SUM($CF909)=SUM($CG909),SUM($CF909),IF(UPPER($CH909)="MAX",$CG909,IF(UPPER($CH909)="CUSTOM",MIN(MAX(ROUND($CF909+$G909*($CI909),0),$CG909),$CF909),$CF909))))</f>
      </c>
      <c r="CK909" s="65" t="str">
        <f>ROUND(SUMIFS($CW909:$FS909,$CW$14:$FS$14,"*DSD*"),0)</f>
      </c>
      <c r="CL909" s="65" t="str">
        <f>MIN_DSD</f>
      </c>
      <c r="CM909" s="65" t="str">
        <f>COUNTIFS($CW$14:$FS$14,"*DSD*",$CW909:$FS909,"&gt;0")</f>
      </c>
      <c r="CN909"/>
      <c r="CO909" s="62"/>
      <c r="CP909" s="65" t="str">
        <f>IF(SUM($CK909)=0,"",IF(OR(SUM($CK909)=SUM($CL909),AND(SUM($CK909)=ROUND(SUM($G909)*(1-SUM($I909)),0),SUM($CQ909)=0)),SUM($CK909),IF(UPPER($CN909)="MAX",$CL909,IF(UPPER($CN909)="CUSTOM",MIN(MAX(ROUND($CK909+$G909*($CO909),0),$CL909),$CK909),$CK909))))</f>
      </c>
      <c r="CQ909" s="65" t="str">
        <f>ROUND(SUMIFS($CW909:$FS909,$CW$14:$FS$14,"*TA*"),0)</f>
      </c>
      <c r="CR909" s="65" t="str">
        <f>MIN_TA</f>
      </c>
      <c r="CS909" s="65" t="str">
        <f>COUNTIFS($CW$14:$FS$14,"*TA*",$CW909:$FS909,"&gt;0")</f>
      </c>
      <c r="CT909"/>
      <c r="CU909" s="62"/>
      <c r="CV909" s="65" t="str">
        <f>IF(SUM($CQ909)=0,"",IF(OR(SUM($CQ909)=SUM($CR909),AND(SUM($CQ909)=ROUND(SUM($G909)*(1-SUM($I909)),0),SUM($CK909)=0)),SUM($CQ909),IF(UPPER($CT909)="MAX",$CR909,IF(UPPER($CT909)="CUSTOM",MIN(MAX(ROUND($CQ909+$G909*($CU909),0),$CR909),$CQ909),$CQ909))))</f>
      </c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5"/>
      <c r="DV909" s="65"/>
      <c r="DW909" s="65"/>
      <c r="DX909" s="65"/>
      <c r="DY909" s="65"/>
      <c r="DZ909" s="65"/>
      <c r="EA909" s="65"/>
      <c r="EB909" s="65"/>
      <c r="EC909" s="65"/>
      <c r="ED909" s="65"/>
      <c r="EE909" s="65"/>
      <c r="EF909" s="65"/>
      <c r="EG909" s="65"/>
      <c r="EH909" s="65"/>
      <c r="EI909" s="65"/>
      <c r="EJ909" s="65"/>
      <c r="EK909" s="65"/>
      <c r="EL909" s="65"/>
      <c r="EM909" s="65"/>
      <c r="EN909" s="65"/>
      <c r="EO909" s="65"/>
      <c r="EP909" s="65"/>
      <c r="EQ909" s="65"/>
      <c r="ER909" s="65"/>
      <c r="ES909" s="65"/>
      <c r="ET909" s="65"/>
      <c r="EU909" s="65"/>
      <c r="EV909" s="65"/>
      <c r="EW909" s="65"/>
      <c r="EX909" s="65"/>
      <c r="EY909" s="65"/>
      <c r="EZ909" s="65"/>
      <c r="FA909" s="65"/>
      <c r="FB909" s="65"/>
      <c r="FC909" s="65"/>
      <c r="FD909" s="65"/>
      <c r="FE909" s="65"/>
      <c r="FF909" s="65"/>
      <c r="FG909" s="65"/>
      <c r="FH909" s="65"/>
      <c r="FI909" s="65"/>
      <c r="FJ909" s="65"/>
      <c r="FK909" s="65"/>
      <c r="FL909" s="65"/>
      <c r="FM909" s="65"/>
      <c r="FN909" s="65"/>
      <c r="FO909" s="65"/>
      <c r="FP909" s="65"/>
      <c r="FQ909" s="65"/>
      <c r="FR909" s="65"/>
      <c r="FS909" s="65"/>
    </row>
    <row r="910">
      <c r="A910" t="s">
        <v>168</v>
      </c>
      <c r="B910" t="s">
        <v>127</v>
      </c>
      <c r="C910" t="s">
        <v>123</v>
      </c>
      <c r="D910" t="s">
        <v>100</v>
      </c>
      <c r="E910"/>
      <c r="F910" t="str">
        <f>$A910&amp;IF($C910&lt;&gt;"","|"&amp;$C910,"")&amp;IF($D910&lt;&gt;"","|"&amp;$D910,"")&amp;IF($E910&lt;&gt;"","|"&amp;$E910,"")</f>
      </c>
      <c r="G910" s="65" t="n">
        <v>1</v>
      </c>
      <c r="H910" s="65" t="str">
        <f>SUM($CJ910,$CW910)</f>
      </c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 t="n">
        <v>1</v>
      </c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5" t="str">
        <f>ROUND(SUM($CP910,$CV910),0)</f>
      </c>
      <c r="CG910" s="65" t="str">
        <f>ROUND(MAX($CP910,$CV910),0)</f>
      </c>
      <c r="CH910"/>
      <c r="CI910" s="62"/>
      <c r="CJ910" s="65" t="str">
        <f>IF(SUM($CF910)=0,"",IF(SUM($CF910)=SUM($CG910),SUM($CF910),IF(UPPER($CH910)="MAX",$CG910,IF(UPPER($CH910)="CUSTOM",MIN(MAX(ROUND($CF910+$G910*($CI910),0),$CG910),$CF910),$CF910))))</f>
      </c>
      <c r="CK910" s="65" t="str">
        <f>ROUND(SUMIFS($CW910:$FS910,$CW$14:$FS$14,"*DSD*"),0)</f>
      </c>
      <c r="CL910" s="65" t="str">
        <f>MIN_DSD</f>
      </c>
      <c r="CM910" s="65" t="str">
        <f>COUNTIFS($CW$14:$FS$14,"*DSD*",$CW910:$FS910,"&gt;0")</f>
      </c>
      <c r="CN910"/>
      <c r="CO910" s="62"/>
      <c r="CP910" s="65" t="str">
        <f>IF(SUM($CK910)=0,"",IF(OR(SUM($CK910)=SUM($CL910),AND(SUM($CK910)=ROUND(SUM($G910)*(1-SUM($I910)),0),SUM($CQ910)=0)),SUM($CK910),IF(UPPER($CN910)="MAX",$CL910,IF(UPPER($CN910)="CUSTOM",MIN(MAX(ROUND($CK910+$G910*($CO910),0),$CL910),$CK910),$CK910))))</f>
      </c>
      <c r="CQ910" s="65" t="str">
        <f>ROUND(SUMIFS($CW910:$FS910,$CW$14:$FS$14,"*TA*"),0)</f>
      </c>
      <c r="CR910" s="65" t="str">
        <f>MIN_TA</f>
      </c>
      <c r="CS910" s="65" t="str">
        <f>COUNTIFS($CW$14:$FS$14,"*TA*",$CW910:$FS910,"&gt;0")</f>
      </c>
      <c r="CT910"/>
      <c r="CU910" s="62"/>
      <c r="CV910" s="65" t="str">
        <f>IF(SUM($CQ910)=0,"",IF(OR(SUM($CQ910)=SUM($CR910),AND(SUM($CQ910)=ROUND(SUM($G910)*(1-SUM($I910)),0),SUM($CK910)=0)),SUM($CQ910),IF(UPPER($CT910)="MAX",$CR910,IF(UPPER($CT910)="CUSTOM",MIN(MAX(ROUND($CQ910+$G910*($CU910),0),$CR910),$CQ910),$CQ910))))</f>
      </c>
      <c r="CW910" s="65"/>
      <c r="CX910" s="65"/>
      <c r="CY910" s="65"/>
      <c r="CZ910" s="65"/>
      <c r="DA910" s="65"/>
      <c r="DB910" s="65"/>
      <c r="DC910" s="65"/>
      <c r="DD910" s="65"/>
      <c r="DE910" s="65"/>
      <c r="DF910" s="65"/>
      <c r="DG910" s="65"/>
      <c r="DH910" s="65"/>
      <c r="DI910" s="65"/>
      <c r="DJ910" s="65"/>
      <c r="DK910" s="65"/>
      <c r="DL910" s="65"/>
      <c r="DM910" s="65"/>
      <c r="DN910" s="65"/>
      <c r="DO910" s="65"/>
      <c r="DP910" s="65"/>
      <c r="DQ910" s="65"/>
      <c r="DR910" s="65"/>
      <c r="DS910" s="65"/>
      <c r="DT910" s="65"/>
      <c r="DU910" s="65"/>
      <c r="DV910" s="65"/>
      <c r="DW910" s="65"/>
      <c r="DX910" s="65"/>
      <c r="DY910" s="65"/>
      <c r="DZ910" s="65"/>
      <c r="EA910" s="65"/>
      <c r="EB910" s="65"/>
      <c r="EC910" s="65"/>
      <c r="ED910" s="65"/>
      <c r="EE910" s="65"/>
      <c r="EF910" s="65"/>
      <c r="EG910" s="65"/>
      <c r="EH910" s="65"/>
      <c r="EI910" s="65"/>
      <c r="EJ910" s="65"/>
      <c r="EK910" s="65"/>
      <c r="EL910" s="65"/>
      <c r="EM910" s="65"/>
      <c r="EN910" s="65"/>
      <c r="EO910" s="65"/>
      <c r="EP910" s="65"/>
      <c r="EQ910" s="65"/>
      <c r="ER910" s="65"/>
      <c r="ES910" s="65"/>
      <c r="ET910" s="65"/>
      <c r="EU910" s="65"/>
      <c r="EV910" s="65"/>
      <c r="EW910" s="65"/>
      <c r="EX910" s="65"/>
      <c r="EY910" s="65"/>
      <c r="EZ910" s="65"/>
      <c r="FA910" s="65"/>
      <c r="FB910" s="65"/>
      <c r="FC910" s="65"/>
      <c r="FD910" s="65"/>
      <c r="FE910" s="65"/>
      <c r="FF910" s="65"/>
      <c r="FG910" s="65"/>
      <c r="FH910" s="65"/>
      <c r="FI910" s="65"/>
      <c r="FJ910" s="65"/>
      <c r="FK910" s="65"/>
      <c r="FL910" s="65"/>
      <c r="FM910" s="65"/>
      <c r="FN910" s="65"/>
      <c r="FO910" s="65"/>
      <c r="FP910" s="65"/>
      <c r="FQ910" s="65"/>
      <c r="FR910" s="65"/>
      <c r="FS910" s="65"/>
    </row>
    <row r="911">
      <c r="A911" t="s">
        <v>168</v>
      </c>
      <c r="B911" t="s">
        <v>128</v>
      </c>
      <c r="C911"/>
      <c r="D911"/>
      <c r="E911" t="s">
        <v>96</v>
      </c>
      <c r="F911" t="str">
        <f>$A911&amp;IF($C911&lt;&gt;"","|"&amp;$C911,"")&amp;IF($D911&lt;&gt;"","|"&amp;$D911,"")&amp;IF($E911&lt;&gt;"","|"&amp;$E911,"")</f>
      </c>
      <c r="G911" s="65" t="n">
        <v>33</v>
      </c>
      <c r="H911" s="65" t="str">
        <f>SUM($CJ911,$CW911)</f>
      </c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 t="n">
        <v>1</v>
      </c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5" t="str">
        <f>ROUND(SUM($CP911,$CV911),0)</f>
      </c>
      <c r="CG911" s="65" t="str">
        <f>ROUND(MAX($CP911,$CV911),0)</f>
      </c>
      <c r="CH911"/>
      <c r="CI911" s="62"/>
      <c r="CJ911" s="65" t="str">
        <f>IF(SUM($CF911)=0,"",IF(SUM($CF911)=SUM($CG911),SUM($CF911),IF(UPPER($CH911)="MAX",$CG911,IF(UPPER($CH911)="CUSTOM",MIN(MAX(ROUND($CF911+$G911*($CI911),0),$CG911),$CF911),$CF911))))</f>
      </c>
      <c r="CK911" s="65" t="str">
        <f>ROUND(SUMIFS($CW911:$FS911,$CW$14:$FS$14,"*DSD*"),0)</f>
      </c>
      <c r="CL911" s="65" t="str">
        <f>MIN_DSD</f>
      </c>
      <c r="CM911" s="65" t="str">
        <f>COUNTIFS($CW$14:$FS$14,"*DSD*",$CW911:$FS911,"&gt;0")</f>
      </c>
      <c r="CN911"/>
      <c r="CO911" s="62"/>
      <c r="CP911" s="65" t="str">
        <f>IF(SUM($CK911)=0,"",IF(OR(SUM($CK911)=SUM($CL911),AND(SUM($CK911)=ROUND(SUM($G911)*(1-SUM($I911)),0),SUM($CQ911)=0)),SUM($CK911),IF(UPPER($CN911)="MAX",$CL911,IF(UPPER($CN911)="CUSTOM",MIN(MAX(ROUND($CK911+$G911*($CO911),0),$CL911),$CK911),$CK911))))</f>
      </c>
      <c r="CQ911" s="65" t="str">
        <f>ROUND(SUMIFS($CW911:$FS911,$CW$14:$FS$14,"*TA*"),0)</f>
      </c>
      <c r="CR911" s="65" t="str">
        <f>MIN_TA</f>
      </c>
      <c r="CS911" s="65" t="str">
        <f>COUNTIFS($CW$14:$FS$14,"*TA*",$CW911:$FS911,"&gt;0")</f>
      </c>
      <c r="CT911"/>
      <c r="CU911" s="62"/>
      <c r="CV911" s="65" t="str">
        <f>IF(SUM($CQ911)=0,"",IF(OR(SUM($CQ911)=SUM($CR911),AND(SUM($CQ911)=ROUND(SUM($G911)*(1-SUM($I911)),0),SUM($CK911)=0)),SUM($CQ911),IF(UPPER($CT911)="MAX",$CR911,IF(UPPER($CT911)="CUSTOM",MIN(MAX(ROUND($CQ911+$G911*($CU911),0),$CR911),$CQ911),$CQ911))))</f>
      </c>
      <c r="CW911" s="65"/>
      <c r="CX911" s="65"/>
      <c r="CY911" s="65"/>
      <c r="CZ911" s="65"/>
      <c r="DA911" s="65"/>
      <c r="DB911" s="65"/>
      <c r="DC911" s="65"/>
      <c r="DD911" s="65"/>
      <c r="DE911" s="65"/>
      <c r="DF911" s="65"/>
      <c r="DG911" s="65"/>
      <c r="DH911" s="65"/>
      <c r="DI911" s="65"/>
      <c r="DJ911" s="65"/>
      <c r="DK911" s="65"/>
      <c r="DL911" s="65"/>
      <c r="DM911" s="65"/>
      <c r="DN911" s="65"/>
      <c r="DO911" s="65"/>
      <c r="DP911" s="65"/>
      <c r="DQ911" s="65"/>
      <c r="DR911" s="65"/>
      <c r="DS911" s="65"/>
      <c r="DT911" s="65"/>
      <c r="DU911" s="65"/>
      <c r="DV911" s="65"/>
      <c r="DW911" s="65"/>
      <c r="DX911" s="65"/>
      <c r="DY911" s="65"/>
      <c r="DZ911" s="65"/>
      <c r="EA911" s="65"/>
      <c r="EB911" s="65"/>
      <c r="EC911" s="65"/>
      <c r="ED911" s="65"/>
      <c r="EE911" s="65"/>
      <c r="EF911" s="65"/>
      <c r="EG911" s="65"/>
      <c r="EH911" s="65"/>
      <c r="EI911" s="65"/>
      <c r="EJ911" s="65"/>
      <c r="EK911" s="65"/>
      <c r="EL911" s="65"/>
      <c r="EM911" s="65"/>
      <c r="EN911" s="65"/>
      <c r="EO911" s="65"/>
      <c r="EP911" s="65"/>
      <c r="EQ911" s="65"/>
      <c r="ER911" s="65"/>
      <c r="ES911" s="65"/>
      <c r="ET911" s="65"/>
      <c r="EU911" s="65"/>
      <c r="EV911" s="65"/>
      <c r="EW911" s="65"/>
      <c r="EX911" s="65"/>
      <c r="EY911" s="65"/>
      <c r="EZ911" s="65"/>
      <c r="FA911" s="65"/>
      <c r="FB911" s="65"/>
      <c r="FC911" s="65"/>
      <c r="FD911" s="65"/>
      <c r="FE911" s="65"/>
      <c r="FF911" s="65"/>
      <c r="FG911" s="65"/>
      <c r="FH911" s="65"/>
      <c r="FI911" s="65"/>
      <c r="FJ911" s="65"/>
      <c r="FK911" s="65"/>
      <c r="FL911" s="65"/>
      <c r="FM911" s="65"/>
      <c r="FN911" s="65"/>
      <c r="FO911" s="65"/>
      <c r="FP911" s="65"/>
      <c r="FQ911" s="65"/>
      <c r="FR911" s="65"/>
      <c r="FS911" s="65"/>
    </row>
    <row r="912">
      <c r="A912" t="s">
        <v>168</v>
      </c>
      <c r="B912" t="s">
        <v>128</v>
      </c>
      <c r="C912"/>
      <c r="D912"/>
      <c r="E912" t="s">
        <v>121</v>
      </c>
      <c r="F912" t="str">
        <f>$A912&amp;IF($C912&lt;&gt;"","|"&amp;$C912,"")&amp;IF($D912&lt;&gt;"","|"&amp;$D912,"")&amp;IF($E912&lt;&gt;"","|"&amp;$E912,"")</f>
      </c>
      <c r="G912" s="65" t="n">
        <v>8</v>
      </c>
      <c r="H912" s="65" t="str">
        <f>SUM($CJ912,$CW912)</f>
      </c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 t="n">
        <v>1</v>
      </c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5" t="str">
        <f>ROUND(SUM($CP912,$CV912),0)</f>
      </c>
      <c r="CG912" s="65" t="str">
        <f>ROUND(MAX($CP912,$CV912),0)</f>
      </c>
      <c r="CH912"/>
      <c r="CI912" s="62"/>
      <c r="CJ912" s="65" t="str">
        <f>IF(SUM($CF912)=0,"",IF(SUM($CF912)=SUM($CG912),SUM($CF912),IF(UPPER($CH912)="MAX",$CG912,IF(UPPER($CH912)="CUSTOM",MIN(MAX(ROUND($CF912+$G912*($CI912),0),$CG912),$CF912),$CF912))))</f>
      </c>
      <c r="CK912" s="65" t="str">
        <f>ROUND(SUMIFS($CW912:$FS912,$CW$14:$FS$14,"*DSD*"),0)</f>
      </c>
      <c r="CL912" s="65" t="str">
        <f>MIN_DSD</f>
      </c>
      <c r="CM912" s="65" t="str">
        <f>COUNTIFS($CW$14:$FS$14,"*DSD*",$CW912:$FS912,"&gt;0")</f>
      </c>
      <c r="CN912"/>
      <c r="CO912" s="62"/>
      <c r="CP912" s="65" t="str">
        <f>IF(SUM($CK912)=0,"",IF(OR(SUM($CK912)=SUM($CL912),AND(SUM($CK912)=ROUND(SUM($G912)*(1-SUM($I912)),0),SUM($CQ912)=0)),SUM($CK912),IF(UPPER($CN912)="MAX",$CL912,IF(UPPER($CN912)="CUSTOM",MIN(MAX(ROUND($CK912+$G912*($CO912),0),$CL912),$CK912),$CK912))))</f>
      </c>
      <c r="CQ912" s="65" t="str">
        <f>ROUND(SUMIFS($CW912:$FS912,$CW$14:$FS$14,"*TA*"),0)</f>
      </c>
      <c r="CR912" s="65" t="str">
        <f>MIN_TA</f>
      </c>
      <c r="CS912" s="65" t="str">
        <f>COUNTIFS($CW$14:$FS$14,"*TA*",$CW912:$FS912,"&gt;0")</f>
      </c>
      <c r="CT912"/>
      <c r="CU912" s="62"/>
      <c r="CV912" s="65" t="str">
        <f>IF(SUM($CQ912)=0,"",IF(OR(SUM($CQ912)=SUM($CR912),AND(SUM($CQ912)=ROUND(SUM($G912)*(1-SUM($I912)),0),SUM($CK912)=0)),SUM($CQ912),IF(UPPER($CT912)="MAX",$CR912,IF(UPPER($CT912)="CUSTOM",MIN(MAX(ROUND($CQ912+$G912*($CU912),0),$CR912),$CQ912),$CQ912))))</f>
      </c>
      <c r="CW912" s="65"/>
      <c r="CX912" s="65"/>
      <c r="CY912" s="65"/>
      <c r="CZ912" s="65"/>
      <c r="DA912" s="65"/>
      <c r="DB912" s="65"/>
      <c r="DC912" s="65"/>
      <c r="DD912" s="65"/>
      <c r="DE912" s="65"/>
      <c r="DF912" s="65"/>
      <c r="DG912" s="65"/>
      <c r="DH912" s="65"/>
      <c r="DI912" s="65"/>
      <c r="DJ912" s="65"/>
      <c r="DK912" s="65"/>
      <c r="DL912" s="65"/>
      <c r="DM912" s="65"/>
      <c r="DN912" s="65"/>
      <c r="DO912" s="65"/>
      <c r="DP912" s="65"/>
      <c r="DQ912" s="65"/>
      <c r="DR912" s="65"/>
      <c r="DS912" s="65"/>
      <c r="DT912" s="65"/>
      <c r="DU912" s="65"/>
      <c r="DV912" s="65"/>
      <c r="DW912" s="65"/>
      <c r="DX912" s="65"/>
      <c r="DY912" s="65"/>
      <c r="DZ912" s="65"/>
      <c r="EA912" s="65"/>
      <c r="EB912" s="65"/>
      <c r="EC912" s="65"/>
      <c r="ED912" s="65"/>
      <c r="EE912" s="65"/>
      <c r="EF912" s="65"/>
      <c r="EG912" s="65"/>
      <c r="EH912" s="65"/>
      <c r="EI912" s="65"/>
      <c r="EJ912" s="65"/>
      <c r="EK912" s="65"/>
      <c r="EL912" s="65"/>
      <c r="EM912" s="65"/>
      <c r="EN912" s="65"/>
      <c r="EO912" s="65"/>
      <c r="EP912" s="65"/>
      <c r="EQ912" s="65"/>
      <c r="ER912" s="65"/>
      <c r="ES912" s="65"/>
      <c r="ET912" s="65"/>
      <c r="EU912" s="65"/>
      <c r="EV912" s="65"/>
      <c r="EW912" s="65"/>
      <c r="EX912" s="65"/>
      <c r="EY912" s="65"/>
      <c r="EZ912" s="65"/>
      <c r="FA912" s="65"/>
      <c r="FB912" s="65"/>
      <c r="FC912" s="65"/>
      <c r="FD912" s="65"/>
      <c r="FE912" s="65"/>
      <c r="FF912" s="65"/>
      <c r="FG912" s="65"/>
      <c r="FH912" s="65"/>
      <c r="FI912" s="65"/>
      <c r="FJ912" s="65"/>
      <c r="FK912" s="65"/>
      <c r="FL912" s="65"/>
      <c r="FM912" s="65"/>
      <c r="FN912" s="65"/>
      <c r="FO912" s="65"/>
      <c r="FP912" s="65"/>
      <c r="FQ912" s="65"/>
      <c r="FR912" s="65"/>
      <c r="FS912" s="65"/>
    </row>
    <row r="913">
      <c r="A913" t="s">
        <v>168</v>
      </c>
      <c r="B913" t="s">
        <v>129</v>
      </c>
      <c r="C913" t="s">
        <v>103</v>
      </c>
      <c r="D913" t="s">
        <v>99</v>
      </c>
      <c r="E913"/>
      <c r="F913" t="str">
        <f>$A913&amp;IF($C913&lt;&gt;"","|"&amp;$C913,"")&amp;IF($D913&lt;&gt;"","|"&amp;$D913,"")&amp;IF($E913&lt;&gt;"","|"&amp;$E913,"")</f>
      </c>
      <c r="G913" s="65" t="n">
        <v>18</v>
      </c>
      <c r="H913" s="65" t="str">
        <f>SUM($CJ913,$CW913)</f>
      </c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 t="n">
        <v>0.0457831325301205</v>
      </c>
      <c r="AD913" s="62"/>
      <c r="AE913" s="62" t="n">
        <v>0.95421686746988</v>
      </c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5" t="str">
        <f>ROUND(SUM($CP913,$CV913),0)</f>
      </c>
      <c r="CG913" s="65" t="str">
        <f>ROUND(MAX($CP913,$CV913),0)</f>
      </c>
      <c r="CH913" t="s">
        <v>54</v>
      </c>
      <c r="CI913" s="62"/>
      <c r="CJ913" s="65" t="str">
        <f>IF(SUM($CF913)=0,"",IF(SUM($CF913)=SUM($CG913),SUM($CF913),IF(UPPER($CH913)="MAX",$CG913,IF(UPPER($CH913)="CUSTOM",MIN(MAX(ROUND($CF913+$G913*($CI913),0),$CG913),$CF913),$CF913))))</f>
      </c>
      <c r="CK913" s="65" t="str">
        <f>ROUND(SUMIFS($CW913:$FS913,$CW$14:$FS$14,"*DSD*"),0)</f>
      </c>
      <c r="CL913" s="65" t="str">
        <f>MIN_DSD</f>
      </c>
      <c r="CM913" s="65" t="str">
        <f>COUNTIFS($CW$14:$FS$14,"*DSD*",$CW913:$FS913,"&gt;0")</f>
      </c>
      <c r="CN913"/>
      <c r="CO913" s="62"/>
      <c r="CP913" s="65" t="str">
        <f>IF(SUM($CK913)=0,"",IF(OR(SUM($CK913)=SUM($CL913),AND(SUM($CK913)=ROUND(SUM($G913)*(1-SUM($I913)),0),SUM($CQ913)=0)),SUM($CK913),IF(UPPER($CN913)="MAX",$CL913,IF(UPPER($CN913)="CUSTOM",MIN(MAX(ROUND($CK913+$G913*($CO913),0),$CL913),$CK913),$CK913))))</f>
      </c>
      <c r="CQ913" s="65" t="str">
        <f>ROUND(SUMIFS($CW913:$FS913,$CW$14:$FS$14,"*TA*"),0)</f>
      </c>
      <c r="CR913" s="65" t="str">
        <f>MIN_TA</f>
      </c>
      <c r="CS913" s="65" t="str">
        <f>COUNTIFS($CW$14:$FS$14,"*TA*",$CW913:$FS913,"&gt;0")</f>
      </c>
      <c r="CT913"/>
      <c r="CU913" s="62"/>
      <c r="CV913" s="65" t="str">
        <f>IF(SUM($CQ913)=0,"",IF(OR(SUM($CQ913)=SUM($CR913),AND(SUM($CQ913)=ROUND(SUM($G913)*(1-SUM($I913)),0),SUM($CK913)=0)),SUM($CQ913),IF(UPPER($CT913)="MAX",$CR913,IF(UPPER($CT913)="CUSTOM",MIN(MAX(ROUND($CQ913+$G913*($CU913),0),$CR913),$CQ913),$CQ913))))</f>
      </c>
      <c r="CW913" s="65"/>
      <c r="CX913" s="65"/>
      <c r="CY913" s="65"/>
      <c r="CZ913" s="65"/>
      <c r="DA913" s="65"/>
      <c r="DB913" s="65"/>
      <c r="DC913" s="65"/>
      <c r="DD913" s="65"/>
      <c r="DE913" s="65"/>
      <c r="DF913" s="65"/>
      <c r="DG913" s="65"/>
      <c r="DH913" s="65"/>
      <c r="DI913" s="65"/>
      <c r="DJ913" s="65"/>
      <c r="DK913" s="65"/>
      <c r="DL913" s="65"/>
      <c r="DM913" s="65"/>
      <c r="DN913" s="65"/>
      <c r="DO913" s="65"/>
      <c r="DP913" s="65"/>
      <c r="DQ913" s="65"/>
      <c r="DR913" s="65"/>
      <c r="DS913" s="65"/>
      <c r="DT913" s="65"/>
      <c r="DU913" s="65"/>
      <c r="DV913" s="65"/>
      <c r="DW913" s="65"/>
      <c r="DX913" s="65"/>
      <c r="DY913" s="65"/>
      <c r="DZ913" s="65"/>
      <c r="EA913" s="65"/>
      <c r="EB913" s="65"/>
      <c r="EC913" s="65"/>
      <c r="ED913" s="65"/>
      <c r="EE913" s="65"/>
      <c r="EF913" s="65"/>
      <c r="EG913" s="65"/>
      <c r="EH913" s="65"/>
      <c r="EI913" s="65"/>
      <c r="EJ913" s="65"/>
      <c r="EK913" s="65"/>
      <c r="EL913" s="65"/>
      <c r="EM913" s="65"/>
      <c r="EN913" s="65"/>
      <c r="EO913" s="65"/>
      <c r="EP913" s="65"/>
      <c r="EQ913" s="65"/>
      <c r="ER913" s="65"/>
      <c r="ES913" s="65"/>
      <c r="ET913" s="65"/>
      <c r="EU913" s="65"/>
      <c r="EV913" s="65"/>
      <c r="EW913" s="65"/>
      <c r="EX913" s="65"/>
      <c r="EY913" s="65"/>
      <c r="EZ913" s="65"/>
      <c r="FA913" s="65"/>
      <c r="FB913" s="65"/>
      <c r="FC913" s="65"/>
      <c r="FD913" s="65"/>
      <c r="FE913" s="65"/>
      <c r="FF913" s="65"/>
      <c r="FG913" s="65"/>
      <c r="FH913" s="65"/>
      <c r="FI913" s="65"/>
      <c r="FJ913" s="65"/>
      <c r="FK913" s="65"/>
      <c r="FL913" s="65"/>
      <c r="FM913" s="65"/>
      <c r="FN913" s="65"/>
      <c r="FO913" s="65"/>
      <c r="FP913" s="65"/>
      <c r="FQ913" s="65"/>
      <c r="FR913" s="65"/>
      <c r="FS913" s="65"/>
    </row>
    <row r="914">
      <c r="A914" t="s">
        <v>168</v>
      </c>
      <c r="B914" t="s">
        <v>129</v>
      </c>
      <c r="C914" t="s">
        <v>103</v>
      </c>
      <c r="D914" t="s">
        <v>100</v>
      </c>
      <c r="E914"/>
      <c r="F914" t="str">
        <f>$A914&amp;IF($C914&lt;&gt;"","|"&amp;$C914,"")&amp;IF($D914&lt;&gt;"","|"&amp;$D914,"")&amp;IF($E914&lt;&gt;"","|"&amp;$E914,"")</f>
      </c>
      <c r="G914" s="65" t="n">
        <v>23</v>
      </c>
      <c r="H914" s="65" t="str">
        <f>SUM($CJ914,$CW914)</f>
      </c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 t="n">
        <v>0.0452380952380952</v>
      </c>
      <c r="AD914" s="62"/>
      <c r="AE914" s="62" t="n">
        <v>0.954761904761905</v>
      </c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5" t="str">
        <f>ROUND(SUM($CP914,$CV914),0)</f>
      </c>
      <c r="CG914" s="65" t="str">
        <f>ROUND(MAX($CP914,$CV914),0)</f>
      </c>
      <c r="CH914" t="s">
        <v>54</v>
      </c>
      <c r="CI914" s="62"/>
      <c r="CJ914" s="65" t="str">
        <f>IF(SUM($CF914)=0,"",IF(SUM($CF914)=SUM($CG914),SUM($CF914),IF(UPPER($CH914)="MAX",$CG914,IF(UPPER($CH914)="CUSTOM",MIN(MAX(ROUND($CF914+$G914*($CI914),0),$CG914),$CF914),$CF914))))</f>
      </c>
      <c r="CK914" s="65" t="str">
        <f>ROUND(SUMIFS($CW914:$FS914,$CW$14:$FS$14,"*DSD*"),0)</f>
      </c>
      <c r="CL914" s="65" t="str">
        <f>MIN_DSD</f>
      </c>
      <c r="CM914" s="65" t="str">
        <f>COUNTIFS($CW$14:$FS$14,"*DSD*",$CW914:$FS914,"&gt;0")</f>
      </c>
      <c r="CN914"/>
      <c r="CO914" s="62"/>
      <c r="CP914" s="65" t="str">
        <f>IF(SUM($CK914)=0,"",IF(OR(SUM($CK914)=SUM($CL914),AND(SUM($CK914)=ROUND(SUM($G914)*(1-SUM($I914)),0),SUM($CQ914)=0)),SUM($CK914),IF(UPPER($CN914)="MAX",$CL914,IF(UPPER($CN914)="CUSTOM",MIN(MAX(ROUND($CK914+$G914*($CO914),0),$CL914),$CK914),$CK914))))</f>
      </c>
      <c r="CQ914" s="65" t="str">
        <f>ROUND(SUMIFS($CW914:$FS914,$CW$14:$FS$14,"*TA*"),0)</f>
      </c>
      <c r="CR914" s="65" t="str">
        <f>MIN_TA</f>
      </c>
      <c r="CS914" s="65" t="str">
        <f>COUNTIFS($CW$14:$FS$14,"*TA*",$CW914:$FS914,"&gt;0")</f>
      </c>
      <c r="CT914"/>
      <c r="CU914" s="62"/>
      <c r="CV914" s="65" t="str">
        <f>IF(SUM($CQ914)=0,"",IF(OR(SUM($CQ914)=SUM($CR914),AND(SUM($CQ914)=ROUND(SUM($G914)*(1-SUM($I914)),0),SUM($CK914)=0)),SUM($CQ914),IF(UPPER($CT914)="MAX",$CR914,IF(UPPER($CT914)="CUSTOM",MIN(MAX(ROUND($CQ914+$G914*($CU914),0),$CR914),$CQ914),$CQ914))))</f>
      </c>
      <c r="CW914" s="65"/>
      <c r="CX914" s="65"/>
      <c r="CY914" s="65"/>
      <c r="CZ914" s="65"/>
      <c r="DA914" s="65"/>
      <c r="DB914" s="65"/>
      <c r="DC914" s="65"/>
      <c r="DD914" s="65"/>
      <c r="DE914" s="65"/>
      <c r="DF914" s="65"/>
      <c r="DG914" s="65"/>
      <c r="DH914" s="65"/>
      <c r="DI914" s="65"/>
      <c r="DJ914" s="65"/>
      <c r="DK914" s="65"/>
      <c r="DL914" s="65"/>
      <c r="DM914" s="65"/>
      <c r="DN914" s="65"/>
      <c r="DO914" s="65"/>
      <c r="DP914" s="65"/>
      <c r="DQ914" s="65"/>
      <c r="DR914" s="65"/>
      <c r="DS914" s="65"/>
      <c r="DT914" s="65"/>
      <c r="DU914" s="65"/>
      <c r="DV914" s="65"/>
      <c r="DW914" s="65"/>
      <c r="DX914" s="65"/>
      <c r="DY914" s="65"/>
      <c r="DZ914" s="65"/>
      <c r="EA914" s="65"/>
      <c r="EB914" s="65"/>
      <c r="EC914" s="65"/>
      <c r="ED914" s="65"/>
      <c r="EE914" s="65"/>
      <c r="EF914" s="65"/>
      <c r="EG914" s="65"/>
      <c r="EH914" s="65"/>
      <c r="EI914" s="65"/>
      <c r="EJ914" s="65"/>
      <c r="EK914" s="65"/>
      <c r="EL914" s="65"/>
      <c r="EM914" s="65"/>
      <c r="EN914" s="65"/>
      <c r="EO914" s="65"/>
      <c r="EP914" s="65"/>
      <c r="EQ914" s="65"/>
      <c r="ER914" s="65"/>
      <c r="ES914" s="65"/>
      <c r="ET914" s="65"/>
      <c r="EU914" s="65"/>
      <c r="EV914" s="65"/>
      <c r="EW914" s="65"/>
      <c r="EX914" s="65"/>
      <c r="EY914" s="65"/>
      <c r="EZ914" s="65"/>
      <c r="FA914" s="65"/>
      <c r="FB914" s="65"/>
      <c r="FC914" s="65"/>
      <c r="FD914" s="65"/>
      <c r="FE914" s="65"/>
      <c r="FF914" s="65"/>
      <c r="FG914" s="65"/>
      <c r="FH914" s="65"/>
      <c r="FI914" s="65"/>
      <c r="FJ914" s="65"/>
      <c r="FK914" s="65"/>
      <c r="FL914" s="65"/>
      <c r="FM914" s="65"/>
      <c r="FN914" s="65"/>
      <c r="FO914" s="65"/>
      <c r="FP914" s="65"/>
      <c r="FQ914" s="65"/>
      <c r="FR914" s="65"/>
      <c r="FS914" s="65"/>
    </row>
    <row r="915">
      <c r="A915" t="s">
        <v>168</v>
      </c>
      <c r="B915" t="s">
        <v>129</v>
      </c>
      <c r="C915" t="s">
        <v>123</v>
      </c>
      <c r="D915" t="s">
        <v>99</v>
      </c>
      <c r="E915"/>
      <c r="F915" t="str">
        <f>$A915&amp;IF($C915&lt;&gt;"","|"&amp;$C915,"")&amp;IF($D915&lt;&gt;"","|"&amp;$D915,"")&amp;IF($E915&lt;&gt;"","|"&amp;$E915,"")</f>
      </c>
      <c r="G915" s="65" t="n">
        <v>1</v>
      </c>
      <c r="H915" s="65" t="str">
        <f>SUM($CJ915,$CW915)</f>
      </c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 t="n">
        <v>1</v>
      </c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5" t="str">
        <f>ROUND(SUM($CP915,$CV915),0)</f>
      </c>
      <c r="CG915" s="65" t="str">
        <f>ROUND(MAX($CP915,$CV915),0)</f>
      </c>
      <c r="CH915"/>
      <c r="CI915" s="62"/>
      <c r="CJ915" s="65" t="str">
        <f>IF(SUM($CF915)=0,"",IF(SUM($CF915)=SUM($CG915),SUM($CF915),IF(UPPER($CH915)="MAX",$CG915,IF(UPPER($CH915)="CUSTOM",MIN(MAX(ROUND($CF915+$G915*($CI915),0),$CG915),$CF915),$CF915))))</f>
      </c>
      <c r="CK915" s="65" t="str">
        <f>ROUND(SUMIFS($CW915:$FS915,$CW$14:$FS$14,"*DSD*"),0)</f>
      </c>
      <c r="CL915" s="65" t="str">
        <f>MIN_DSD</f>
      </c>
      <c r="CM915" s="65" t="str">
        <f>COUNTIFS($CW$14:$FS$14,"*DSD*",$CW915:$FS915,"&gt;0")</f>
      </c>
      <c r="CN915"/>
      <c r="CO915" s="62"/>
      <c r="CP915" s="65" t="str">
        <f>IF(SUM($CK915)=0,"",IF(OR(SUM($CK915)=SUM($CL915),AND(SUM($CK915)=ROUND(SUM($G915)*(1-SUM($I915)),0),SUM($CQ915)=0)),SUM($CK915),IF(UPPER($CN915)="MAX",$CL915,IF(UPPER($CN915)="CUSTOM",MIN(MAX(ROUND($CK915+$G915*($CO915),0),$CL915),$CK915),$CK915))))</f>
      </c>
      <c r="CQ915" s="65" t="str">
        <f>ROUND(SUMIFS($CW915:$FS915,$CW$14:$FS$14,"*TA*"),0)</f>
      </c>
      <c r="CR915" s="65" t="str">
        <f>MIN_TA</f>
      </c>
      <c r="CS915" s="65" t="str">
        <f>COUNTIFS($CW$14:$FS$14,"*TA*",$CW915:$FS915,"&gt;0")</f>
      </c>
      <c r="CT915"/>
      <c r="CU915" s="62"/>
      <c r="CV915" s="65" t="str">
        <f>IF(SUM($CQ915)=0,"",IF(OR(SUM($CQ915)=SUM($CR915),AND(SUM($CQ915)=ROUND(SUM($G915)*(1-SUM($I915)),0),SUM($CK915)=0)),SUM($CQ915),IF(UPPER($CT915)="MAX",$CR915,IF(UPPER($CT915)="CUSTOM",MIN(MAX(ROUND($CQ915+$G915*($CU915),0),$CR915),$CQ915),$CQ915))))</f>
      </c>
      <c r="CW915" s="65"/>
      <c r="CX915" s="65"/>
      <c r="CY915" s="65"/>
      <c r="CZ915" s="65"/>
      <c r="DA915" s="65"/>
      <c r="DB915" s="65"/>
      <c r="DC915" s="65"/>
      <c r="DD915" s="65"/>
      <c r="DE915" s="65"/>
      <c r="DF915" s="65"/>
      <c r="DG915" s="65"/>
      <c r="DH915" s="65"/>
      <c r="DI915" s="65"/>
      <c r="DJ915" s="65"/>
      <c r="DK915" s="65"/>
      <c r="DL915" s="65"/>
      <c r="DM915" s="65"/>
      <c r="DN915" s="65"/>
      <c r="DO915" s="65"/>
      <c r="DP915" s="65"/>
      <c r="DQ915" s="65"/>
      <c r="DR915" s="65"/>
      <c r="DS915" s="65"/>
      <c r="DT915" s="65"/>
      <c r="DU915" s="65"/>
      <c r="DV915" s="65"/>
      <c r="DW915" s="65"/>
      <c r="DX915" s="65"/>
      <c r="DY915" s="65"/>
      <c r="DZ915" s="65"/>
      <c r="EA915" s="65"/>
      <c r="EB915" s="65"/>
      <c r="EC915" s="65"/>
      <c r="ED915" s="65"/>
      <c r="EE915" s="65"/>
      <c r="EF915" s="65"/>
      <c r="EG915" s="65"/>
      <c r="EH915" s="65"/>
      <c r="EI915" s="65"/>
      <c r="EJ915" s="65"/>
      <c r="EK915" s="65"/>
      <c r="EL915" s="65"/>
      <c r="EM915" s="65"/>
      <c r="EN915" s="65"/>
      <c r="EO915" s="65"/>
      <c r="EP915" s="65"/>
      <c r="EQ915" s="65"/>
      <c r="ER915" s="65"/>
      <c r="ES915" s="65"/>
      <c r="ET915" s="65"/>
      <c r="EU915" s="65"/>
      <c r="EV915" s="65"/>
      <c r="EW915" s="65"/>
      <c r="EX915" s="65"/>
      <c r="EY915" s="65"/>
      <c r="EZ915" s="65"/>
      <c r="FA915" s="65"/>
      <c r="FB915" s="65"/>
      <c r="FC915" s="65"/>
      <c r="FD915" s="65"/>
      <c r="FE915" s="65"/>
      <c r="FF915" s="65"/>
      <c r="FG915" s="65"/>
      <c r="FH915" s="65"/>
      <c r="FI915" s="65"/>
      <c r="FJ915" s="65"/>
      <c r="FK915" s="65"/>
      <c r="FL915" s="65"/>
      <c r="FM915" s="65"/>
      <c r="FN915" s="65"/>
      <c r="FO915" s="65"/>
      <c r="FP915" s="65"/>
      <c r="FQ915" s="65"/>
      <c r="FR915" s="65"/>
      <c r="FS915" s="65"/>
    </row>
    <row r="916">
      <c r="A916" t="s">
        <v>168</v>
      </c>
      <c r="B916" t="s">
        <v>129</v>
      </c>
      <c r="C916" t="s">
        <v>123</v>
      </c>
      <c r="D916" t="s">
        <v>100</v>
      </c>
      <c r="E916"/>
      <c r="F916" t="str">
        <f>$A916&amp;IF($C916&lt;&gt;"","|"&amp;$C916,"")&amp;IF($D916&lt;&gt;"","|"&amp;$D916,"")&amp;IF($E916&lt;&gt;"","|"&amp;$E916,"")</f>
      </c>
      <c r="G916" s="65" t="n">
        <v>1</v>
      </c>
      <c r="H916" s="65" t="str">
        <f>SUM($CJ916,$CW916)</f>
      </c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 t="n">
        <v>1</v>
      </c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5" t="str">
        <f>ROUND(SUM($CP916,$CV916),0)</f>
      </c>
      <c r="CG916" s="65" t="str">
        <f>ROUND(MAX($CP916,$CV916),0)</f>
      </c>
      <c r="CH916"/>
      <c r="CI916" s="62"/>
      <c r="CJ916" s="65" t="str">
        <f>IF(SUM($CF916)=0,"",IF(SUM($CF916)=SUM($CG916),SUM($CF916),IF(UPPER($CH916)="MAX",$CG916,IF(UPPER($CH916)="CUSTOM",MIN(MAX(ROUND($CF916+$G916*($CI916),0),$CG916),$CF916),$CF916))))</f>
      </c>
      <c r="CK916" s="65" t="str">
        <f>ROUND(SUMIFS($CW916:$FS916,$CW$14:$FS$14,"*DSD*"),0)</f>
      </c>
      <c r="CL916" s="65" t="str">
        <f>MIN_DSD</f>
      </c>
      <c r="CM916" s="65" t="str">
        <f>COUNTIFS($CW$14:$FS$14,"*DSD*",$CW916:$FS916,"&gt;0")</f>
      </c>
      <c r="CN916"/>
      <c r="CO916" s="62"/>
      <c r="CP916" s="65" t="str">
        <f>IF(SUM($CK916)=0,"",IF(OR(SUM($CK916)=SUM($CL916),AND(SUM($CK916)=ROUND(SUM($G916)*(1-SUM($I916)),0),SUM($CQ916)=0)),SUM($CK916),IF(UPPER($CN916)="MAX",$CL916,IF(UPPER($CN916)="CUSTOM",MIN(MAX(ROUND($CK916+$G916*($CO916),0),$CL916),$CK916),$CK916))))</f>
      </c>
      <c r="CQ916" s="65" t="str">
        <f>ROUND(SUMIFS($CW916:$FS916,$CW$14:$FS$14,"*TA*"),0)</f>
      </c>
      <c r="CR916" s="65" t="str">
        <f>MIN_TA</f>
      </c>
      <c r="CS916" s="65" t="str">
        <f>COUNTIFS($CW$14:$FS$14,"*TA*",$CW916:$FS916,"&gt;0")</f>
      </c>
      <c r="CT916"/>
      <c r="CU916" s="62"/>
      <c r="CV916" s="65" t="str">
        <f>IF(SUM($CQ916)=0,"",IF(OR(SUM($CQ916)=SUM($CR916),AND(SUM($CQ916)=ROUND(SUM($G916)*(1-SUM($I916)),0),SUM($CK916)=0)),SUM($CQ916),IF(UPPER($CT916)="MAX",$CR916,IF(UPPER($CT916)="CUSTOM",MIN(MAX(ROUND($CQ916+$G916*($CU916),0),$CR916),$CQ916),$CQ916))))</f>
      </c>
      <c r="CW916" s="65"/>
      <c r="CX916" s="65"/>
      <c r="CY916" s="65"/>
      <c r="CZ916" s="65"/>
      <c r="DA916" s="65"/>
      <c r="DB916" s="65"/>
      <c r="DC916" s="65"/>
      <c r="DD916" s="65"/>
      <c r="DE916" s="65"/>
      <c r="DF916" s="65"/>
      <c r="DG916" s="65"/>
      <c r="DH916" s="65"/>
      <c r="DI916" s="65"/>
      <c r="DJ916" s="65"/>
      <c r="DK916" s="65"/>
      <c r="DL916" s="65"/>
      <c r="DM916" s="65"/>
      <c r="DN916" s="65"/>
      <c r="DO916" s="65"/>
      <c r="DP916" s="65"/>
      <c r="DQ916" s="65"/>
      <c r="DR916" s="65"/>
      <c r="DS916" s="65"/>
      <c r="DT916" s="65"/>
      <c r="DU916" s="65"/>
      <c r="DV916" s="65"/>
      <c r="DW916" s="65"/>
      <c r="DX916" s="65"/>
      <c r="DY916" s="65"/>
      <c r="DZ916" s="65"/>
      <c r="EA916" s="65"/>
      <c r="EB916" s="65"/>
      <c r="EC916" s="65"/>
      <c r="ED916" s="65"/>
      <c r="EE916" s="65"/>
      <c r="EF916" s="65"/>
      <c r="EG916" s="65"/>
      <c r="EH916" s="65"/>
      <c r="EI916" s="65"/>
      <c r="EJ916" s="65"/>
      <c r="EK916" s="65"/>
      <c r="EL916" s="65"/>
      <c r="EM916" s="65"/>
      <c r="EN916" s="65"/>
      <c r="EO916" s="65"/>
      <c r="EP916" s="65"/>
      <c r="EQ916" s="65"/>
      <c r="ER916" s="65"/>
      <c r="ES916" s="65"/>
      <c r="ET916" s="65"/>
      <c r="EU916" s="65"/>
      <c r="EV916" s="65"/>
      <c r="EW916" s="65"/>
      <c r="EX916" s="65"/>
      <c r="EY916" s="65"/>
      <c r="EZ916" s="65"/>
      <c r="FA916" s="65"/>
      <c r="FB916" s="65"/>
      <c r="FC916" s="65"/>
      <c r="FD916" s="65"/>
      <c r="FE916" s="65"/>
      <c r="FF916" s="65"/>
      <c r="FG916" s="65"/>
      <c r="FH916" s="65"/>
      <c r="FI916" s="65"/>
      <c r="FJ916" s="65"/>
      <c r="FK916" s="65"/>
      <c r="FL916" s="65"/>
      <c r="FM916" s="65"/>
      <c r="FN916" s="65"/>
      <c r="FO916" s="65"/>
      <c r="FP916" s="65"/>
      <c r="FQ916" s="65"/>
      <c r="FR916" s="65"/>
      <c r="FS916" s="65"/>
    </row>
    <row r="917">
      <c r="A917" t="s">
        <v>168</v>
      </c>
      <c r="B917" t="s">
        <v>130</v>
      </c>
      <c r="C917" t="s">
        <v>114</v>
      </c>
      <c r="D917" t="s">
        <v>99</v>
      </c>
      <c r="E917"/>
      <c r="F917" t="str">
        <f>$A917&amp;IF($C917&lt;&gt;"","|"&amp;$C917,"")&amp;IF($D917&lt;&gt;"","|"&amp;$D917,"")&amp;IF($E917&lt;&gt;"","|"&amp;$E917,"")</f>
      </c>
      <c r="G917" s="65" t="n">
        <v>1</v>
      </c>
      <c r="H917" s="65" t="str">
        <f>SUM($CJ917,$CW917)</f>
      </c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 t="n">
        <v>0.0447080291970803</v>
      </c>
      <c r="AD917" s="62"/>
      <c r="AE917" s="62" t="n">
        <v>0.95529197080292</v>
      </c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5" t="str">
        <f>ROUND(SUM($CP917,$CV917),0)</f>
      </c>
      <c r="CG917" s="65" t="str">
        <f>ROUND(MAX($CP917,$CV917),0)</f>
      </c>
      <c r="CH917" t="s">
        <v>54</v>
      </c>
      <c r="CI917" s="62"/>
      <c r="CJ917" s="65" t="str">
        <f>IF(SUM($CF917)=0,"",IF(SUM($CF917)=SUM($CG917),SUM($CF917),IF(UPPER($CH917)="MAX",$CG917,IF(UPPER($CH917)="CUSTOM",MIN(MAX(ROUND($CF917+$G917*($CI917),0),$CG917),$CF917),$CF917))))</f>
      </c>
      <c r="CK917" s="65" t="str">
        <f>ROUND(SUMIFS($CW917:$FS917,$CW$14:$FS$14,"*DSD*"),0)</f>
      </c>
      <c r="CL917" s="65" t="str">
        <f>MIN_DSD</f>
      </c>
      <c r="CM917" s="65" t="str">
        <f>COUNTIFS($CW$14:$FS$14,"*DSD*",$CW917:$FS917,"&gt;0")</f>
      </c>
      <c r="CN917"/>
      <c r="CO917" s="62"/>
      <c r="CP917" s="65" t="str">
        <f>IF(SUM($CK917)=0,"",IF(OR(SUM($CK917)=SUM($CL917),AND(SUM($CK917)=ROUND(SUM($G917)*(1-SUM($I917)),0),SUM($CQ917)=0)),SUM($CK917),IF(UPPER($CN917)="MAX",$CL917,IF(UPPER($CN917)="CUSTOM",MIN(MAX(ROUND($CK917+$G917*($CO917),0),$CL917),$CK917),$CK917))))</f>
      </c>
      <c r="CQ917" s="65" t="str">
        <f>ROUND(SUMIFS($CW917:$FS917,$CW$14:$FS$14,"*TA*"),0)</f>
      </c>
      <c r="CR917" s="65" t="str">
        <f>MIN_TA</f>
      </c>
      <c r="CS917" s="65" t="str">
        <f>COUNTIFS($CW$14:$FS$14,"*TA*",$CW917:$FS917,"&gt;0")</f>
      </c>
      <c r="CT917"/>
      <c r="CU917" s="62"/>
      <c r="CV917" s="65" t="str">
        <f>IF(SUM($CQ917)=0,"",IF(OR(SUM($CQ917)=SUM($CR917),AND(SUM($CQ917)=ROUND(SUM($G917)*(1-SUM($I917)),0),SUM($CK917)=0)),SUM($CQ917),IF(UPPER($CT917)="MAX",$CR917,IF(UPPER($CT917)="CUSTOM",MIN(MAX(ROUND($CQ917+$G917*($CU917),0),$CR917),$CQ917),$CQ917))))</f>
      </c>
      <c r="CW917" s="65"/>
      <c r="CX917" s="65"/>
      <c r="CY917" s="65"/>
      <c r="CZ917" s="65"/>
      <c r="DA917" s="65"/>
      <c r="DB917" s="65"/>
      <c r="DC917" s="65"/>
      <c r="DD917" s="65"/>
      <c r="DE917" s="65"/>
      <c r="DF917" s="65"/>
      <c r="DG917" s="65"/>
      <c r="DH917" s="65"/>
      <c r="DI917" s="65"/>
      <c r="DJ917" s="65"/>
      <c r="DK917" s="65"/>
      <c r="DL917" s="65"/>
      <c r="DM917" s="65"/>
      <c r="DN917" s="65"/>
      <c r="DO917" s="65"/>
      <c r="DP917" s="65"/>
      <c r="DQ917" s="65"/>
      <c r="DR917" s="65"/>
      <c r="DS917" s="65"/>
      <c r="DT917" s="65"/>
      <c r="DU917" s="65"/>
      <c r="DV917" s="65"/>
      <c r="DW917" s="65"/>
      <c r="DX917" s="65"/>
      <c r="DY917" s="65"/>
      <c r="DZ917" s="65"/>
      <c r="EA917" s="65"/>
      <c r="EB917" s="65"/>
      <c r="EC917" s="65"/>
      <c r="ED917" s="65"/>
      <c r="EE917" s="65"/>
      <c r="EF917" s="65"/>
      <c r="EG917" s="65"/>
      <c r="EH917" s="65"/>
      <c r="EI917" s="65"/>
      <c r="EJ917" s="65"/>
      <c r="EK917" s="65"/>
      <c r="EL917" s="65"/>
      <c r="EM917" s="65"/>
      <c r="EN917" s="65"/>
      <c r="EO917" s="65"/>
      <c r="EP917" s="65"/>
      <c r="EQ917" s="65"/>
      <c r="ER917" s="65"/>
      <c r="ES917" s="65"/>
      <c r="ET917" s="65"/>
      <c r="EU917" s="65"/>
      <c r="EV917" s="65"/>
      <c r="EW917" s="65"/>
      <c r="EX917" s="65"/>
      <c r="EY917" s="65"/>
      <c r="EZ917" s="65"/>
      <c r="FA917" s="65"/>
      <c r="FB917" s="65"/>
      <c r="FC917" s="65"/>
      <c r="FD917" s="65"/>
      <c r="FE917" s="65"/>
      <c r="FF917" s="65"/>
      <c r="FG917" s="65"/>
      <c r="FH917" s="65"/>
      <c r="FI917" s="65"/>
      <c r="FJ917" s="65"/>
      <c r="FK917" s="65"/>
      <c r="FL917" s="65"/>
      <c r="FM917" s="65"/>
      <c r="FN917" s="65"/>
      <c r="FO917" s="65"/>
      <c r="FP917" s="65"/>
      <c r="FQ917" s="65"/>
      <c r="FR917" s="65"/>
      <c r="FS917" s="65"/>
    </row>
    <row r="918">
      <c r="A918" t="s">
        <v>168</v>
      </c>
      <c r="B918" t="s">
        <v>130</v>
      </c>
      <c r="C918" t="s">
        <v>114</v>
      </c>
      <c r="D918" t="s">
        <v>100</v>
      </c>
      <c r="E918"/>
      <c r="F918" t="str">
        <f>$A918&amp;IF($C918&lt;&gt;"","|"&amp;$C918,"")&amp;IF($D918&lt;&gt;"","|"&amp;$D918,"")&amp;IF($E918&lt;&gt;"","|"&amp;$E918,"")</f>
      </c>
      <c r="G918" s="65" t="n">
        <v>1</v>
      </c>
      <c r="H918" s="65" t="str">
        <f>SUM($CJ918,$CW918)</f>
      </c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 t="n">
        <v>0.0451127819548872</v>
      </c>
      <c r="AD918" s="62"/>
      <c r="AE918" s="62" t="n">
        <v>0.954887218045113</v>
      </c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5" t="str">
        <f>ROUND(SUM($CP918,$CV918),0)</f>
      </c>
      <c r="CG918" s="65" t="str">
        <f>ROUND(MAX($CP918,$CV918),0)</f>
      </c>
      <c r="CH918" t="s">
        <v>54</v>
      </c>
      <c r="CI918" s="62"/>
      <c r="CJ918" s="65" t="str">
        <f>IF(SUM($CF918)=0,"",IF(SUM($CF918)=SUM($CG918),SUM($CF918),IF(UPPER($CH918)="MAX",$CG918,IF(UPPER($CH918)="CUSTOM",MIN(MAX(ROUND($CF918+$G918*($CI918),0),$CG918),$CF918),$CF918))))</f>
      </c>
      <c r="CK918" s="65" t="str">
        <f>ROUND(SUMIFS($CW918:$FS918,$CW$14:$FS$14,"*DSD*"),0)</f>
      </c>
      <c r="CL918" s="65" t="str">
        <f>MIN_DSD</f>
      </c>
      <c r="CM918" s="65" t="str">
        <f>COUNTIFS($CW$14:$FS$14,"*DSD*",$CW918:$FS918,"&gt;0")</f>
      </c>
      <c r="CN918"/>
      <c r="CO918" s="62"/>
      <c r="CP918" s="65" t="str">
        <f>IF(SUM($CK918)=0,"",IF(OR(SUM($CK918)=SUM($CL918),AND(SUM($CK918)=ROUND(SUM($G918)*(1-SUM($I918)),0),SUM($CQ918)=0)),SUM($CK918),IF(UPPER($CN918)="MAX",$CL918,IF(UPPER($CN918)="CUSTOM",MIN(MAX(ROUND($CK918+$G918*($CO918),0),$CL918),$CK918),$CK918))))</f>
      </c>
      <c r="CQ918" s="65" t="str">
        <f>ROUND(SUMIFS($CW918:$FS918,$CW$14:$FS$14,"*TA*"),0)</f>
      </c>
      <c r="CR918" s="65" t="str">
        <f>MIN_TA</f>
      </c>
      <c r="CS918" s="65" t="str">
        <f>COUNTIFS($CW$14:$FS$14,"*TA*",$CW918:$FS918,"&gt;0")</f>
      </c>
      <c r="CT918"/>
      <c r="CU918" s="62"/>
      <c r="CV918" s="65" t="str">
        <f>IF(SUM($CQ918)=0,"",IF(OR(SUM($CQ918)=SUM($CR918),AND(SUM($CQ918)=ROUND(SUM($G918)*(1-SUM($I918)),0),SUM($CK918)=0)),SUM($CQ918),IF(UPPER($CT918)="MAX",$CR918,IF(UPPER($CT918)="CUSTOM",MIN(MAX(ROUND($CQ918+$G918*($CU918),0),$CR918),$CQ918),$CQ918))))</f>
      </c>
      <c r="CW918" s="65"/>
      <c r="CX918" s="65"/>
      <c r="CY918" s="65"/>
      <c r="CZ918" s="65"/>
      <c r="DA918" s="65"/>
      <c r="DB918" s="65"/>
      <c r="DC918" s="65"/>
      <c r="DD918" s="65"/>
      <c r="DE918" s="65"/>
      <c r="DF918" s="65"/>
      <c r="DG918" s="65"/>
      <c r="DH918" s="65"/>
      <c r="DI918" s="65"/>
      <c r="DJ918" s="65"/>
      <c r="DK918" s="65"/>
      <c r="DL918" s="65"/>
      <c r="DM918" s="65"/>
      <c r="DN918" s="65"/>
      <c r="DO918" s="65"/>
      <c r="DP918" s="65"/>
      <c r="DQ918" s="65"/>
      <c r="DR918" s="65"/>
      <c r="DS918" s="65"/>
      <c r="DT918" s="65"/>
      <c r="DU918" s="65"/>
      <c r="DV918" s="65"/>
      <c r="DW918" s="65"/>
      <c r="DX918" s="65"/>
      <c r="DY918" s="65"/>
      <c r="DZ918" s="65"/>
      <c r="EA918" s="65"/>
      <c r="EB918" s="65"/>
      <c r="EC918" s="65"/>
      <c r="ED918" s="65"/>
      <c r="EE918" s="65"/>
      <c r="EF918" s="65"/>
      <c r="EG918" s="65"/>
      <c r="EH918" s="65"/>
      <c r="EI918" s="65"/>
      <c r="EJ918" s="65"/>
      <c r="EK918" s="65"/>
      <c r="EL918" s="65"/>
      <c r="EM918" s="65"/>
      <c r="EN918" s="65"/>
      <c r="EO918" s="65"/>
      <c r="EP918" s="65"/>
      <c r="EQ918" s="65"/>
      <c r="ER918" s="65"/>
      <c r="ES918" s="65"/>
      <c r="ET918" s="65"/>
      <c r="EU918" s="65"/>
      <c r="EV918" s="65"/>
      <c r="EW918" s="65"/>
      <c r="EX918" s="65"/>
      <c r="EY918" s="65"/>
      <c r="EZ918" s="65"/>
      <c r="FA918" s="65"/>
      <c r="FB918" s="65"/>
      <c r="FC918" s="65"/>
      <c r="FD918" s="65"/>
      <c r="FE918" s="65"/>
      <c r="FF918" s="65"/>
      <c r="FG918" s="65"/>
      <c r="FH918" s="65"/>
      <c r="FI918" s="65"/>
      <c r="FJ918" s="65"/>
      <c r="FK918" s="65"/>
      <c r="FL918" s="65"/>
      <c r="FM918" s="65"/>
      <c r="FN918" s="65"/>
      <c r="FO918" s="65"/>
      <c r="FP918" s="65"/>
      <c r="FQ918" s="65"/>
      <c r="FR918" s="65"/>
      <c r="FS918" s="65"/>
    </row>
    <row r="919">
      <c r="A919" t="s">
        <v>168</v>
      </c>
      <c r="B919" t="s">
        <v>131</v>
      </c>
      <c r="C919" t="s">
        <v>114</v>
      </c>
      <c r="D919" t="s">
        <v>99</v>
      </c>
      <c r="E919"/>
      <c r="F919" t="str">
        <f>$A919&amp;IF($C919&lt;&gt;"","|"&amp;$C919,"")&amp;IF($D919&lt;&gt;"","|"&amp;$D919,"")&amp;IF($E919&lt;&gt;"","|"&amp;$E919,"")</f>
      </c>
      <c r="G919" s="65" t="n">
        <v>1</v>
      </c>
      <c r="H919" s="65" t="str">
        <f>SUM($CJ919,$CW919)</f>
      </c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 t="n">
        <v>1</v>
      </c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5" t="str">
        <f>ROUND(SUM($CP919,$CV919),0)</f>
      </c>
      <c r="CG919" s="65" t="str">
        <f>ROUND(MAX($CP919,$CV919),0)</f>
      </c>
      <c r="CH919"/>
      <c r="CI919" s="62"/>
      <c r="CJ919" s="65" t="str">
        <f>IF(SUM($CF919)=0,"",IF(SUM($CF919)=SUM($CG919),SUM($CF919),IF(UPPER($CH919)="MAX",$CG919,IF(UPPER($CH919)="CUSTOM",MIN(MAX(ROUND($CF919+$G919*($CI919),0),$CG919),$CF919),$CF919))))</f>
      </c>
      <c r="CK919" s="65" t="str">
        <f>ROUND(SUMIFS($CW919:$FS919,$CW$14:$FS$14,"*DSD*"),0)</f>
      </c>
      <c r="CL919" s="65" t="str">
        <f>MIN_DSD</f>
      </c>
      <c r="CM919" s="65" t="str">
        <f>COUNTIFS($CW$14:$FS$14,"*DSD*",$CW919:$FS919,"&gt;0")</f>
      </c>
      <c r="CN919"/>
      <c r="CO919" s="62"/>
      <c r="CP919" s="65" t="str">
        <f>IF(SUM($CK919)=0,"",IF(OR(SUM($CK919)=SUM($CL919),AND(SUM($CK919)=ROUND(SUM($G919)*(1-SUM($I919)),0),SUM($CQ919)=0)),SUM($CK919),IF(UPPER($CN919)="MAX",$CL919,IF(UPPER($CN919)="CUSTOM",MIN(MAX(ROUND($CK919+$G919*($CO919),0),$CL919),$CK919),$CK919))))</f>
      </c>
      <c r="CQ919" s="65" t="str">
        <f>ROUND(SUMIFS($CW919:$FS919,$CW$14:$FS$14,"*TA*"),0)</f>
      </c>
      <c r="CR919" s="65" t="str">
        <f>MIN_TA</f>
      </c>
      <c r="CS919" s="65" t="str">
        <f>COUNTIFS($CW$14:$FS$14,"*TA*",$CW919:$FS919,"&gt;0")</f>
      </c>
      <c r="CT919"/>
      <c r="CU919" s="62"/>
      <c r="CV919" s="65" t="str">
        <f>IF(SUM($CQ919)=0,"",IF(OR(SUM($CQ919)=SUM($CR919),AND(SUM($CQ919)=ROUND(SUM($G919)*(1-SUM($I919)),0),SUM($CK919)=0)),SUM($CQ919),IF(UPPER($CT919)="MAX",$CR919,IF(UPPER($CT919)="CUSTOM",MIN(MAX(ROUND($CQ919+$G919*($CU919),0),$CR919),$CQ919),$CQ919))))</f>
      </c>
      <c r="CW919" s="65"/>
      <c r="CX919" s="65"/>
      <c r="CY919" s="65"/>
      <c r="CZ919" s="65"/>
      <c r="DA919" s="65"/>
      <c r="DB919" s="65"/>
      <c r="DC919" s="65"/>
      <c r="DD919" s="65"/>
      <c r="DE919" s="65"/>
      <c r="DF919" s="65"/>
      <c r="DG919" s="65"/>
      <c r="DH919" s="65"/>
      <c r="DI919" s="65"/>
      <c r="DJ919" s="65"/>
      <c r="DK919" s="65"/>
      <c r="DL919" s="65"/>
      <c r="DM919" s="65"/>
      <c r="DN919" s="65"/>
      <c r="DO919" s="65"/>
      <c r="DP919" s="65"/>
      <c r="DQ919" s="65"/>
      <c r="DR919" s="65"/>
      <c r="DS919" s="65"/>
      <c r="DT919" s="65"/>
      <c r="DU919" s="65"/>
      <c r="DV919" s="65"/>
      <c r="DW919" s="65"/>
      <c r="DX919" s="65"/>
      <c r="DY919" s="65"/>
      <c r="DZ919" s="65"/>
      <c r="EA919" s="65"/>
      <c r="EB919" s="65"/>
      <c r="EC919" s="65"/>
      <c r="ED919" s="65"/>
      <c r="EE919" s="65"/>
      <c r="EF919" s="65"/>
      <c r="EG919" s="65"/>
      <c r="EH919" s="65"/>
      <c r="EI919" s="65"/>
      <c r="EJ919" s="65"/>
      <c r="EK919" s="65"/>
      <c r="EL919" s="65"/>
      <c r="EM919" s="65"/>
      <c r="EN919" s="65"/>
      <c r="EO919" s="65"/>
      <c r="EP919" s="65"/>
      <c r="EQ919" s="65"/>
      <c r="ER919" s="65"/>
      <c r="ES919" s="65"/>
      <c r="ET919" s="65"/>
      <c r="EU919" s="65"/>
      <c r="EV919" s="65"/>
      <c r="EW919" s="65"/>
      <c r="EX919" s="65"/>
      <c r="EY919" s="65"/>
      <c r="EZ919" s="65"/>
      <c r="FA919" s="65"/>
      <c r="FB919" s="65"/>
      <c r="FC919" s="65"/>
      <c r="FD919" s="65"/>
      <c r="FE919" s="65"/>
      <c r="FF919" s="65"/>
      <c r="FG919" s="65"/>
      <c r="FH919" s="65"/>
      <c r="FI919" s="65"/>
      <c r="FJ919" s="65"/>
      <c r="FK919" s="65"/>
      <c r="FL919" s="65"/>
      <c r="FM919" s="65"/>
      <c r="FN919" s="65"/>
      <c r="FO919" s="65"/>
      <c r="FP919" s="65"/>
      <c r="FQ919" s="65"/>
      <c r="FR919" s="65"/>
      <c r="FS919" s="65"/>
    </row>
    <row r="920">
      <c r="A920" t="s">
        <v>168</v>
      </c>
      <c r="B920" t="s">
        <v>131</v>
      </c>
      <c r="C920" t="s">
        <v>114</v>
      </c>
      <c r="D920" t="s">
        <v>100</v>
      </c>
      <c r="E920"/>
      <c r="F920" t="str">
        <f>$A920&amp;IF($C920&lt;&gt;"","|"&amp;$C920,"")&amp;IF($D920&lt;&gt;"","|"&amp;$D920,"")&amp;IF($E920&lt;&gt;"","|"&amp;$E920,"")</f>
      </c>
      <c r="G920" s="65" t="n">
        <v>1</v>
      </c>
      <c r="H920" s="65" t="str">
        <f>SUM($CJ920,$CW920)</f>
      </c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 t="n">
        <v>1</v>
      </c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5" t="str">
        <f>ROUND(SUM($CP920,$CV920),0)</f>
      </c>
      <c r="CG920" s="65" t="str">
        <f>ROUND(MAX($CP920,$CV920),0)</f>
      </c>
      <c r="CH920"/>
      <c r="CI920" s="62"/>
      <c r="CJ920" s="65" t="str">
        <f>IF(SUM($CF920)=0,"",IF(SUM($CF920)=SUM($CG920),SUM($CF920),IF(UPPER($CH920)="MAX",$CG920,IF(UPPER($CH920)="CUSTOM",MIN(MAX(ROUND($CF920+$G920*($CI920),0),$CG920),$CF920),$CF920))))</f>
      </c>
      <c r="CK920" s="65" t="str">
        <f>ROUND(SUMIFS($CW920:$FS920,$CW$14:$FS$14,"*DSD*"),0)</f>
      </c>
      <c r="CL920" s="65" t="str">
        <f>MIN_DSD</f>
      </c>
      <c r="CM920" s="65" t="str">
        <f>COUNTIFS($CW$14:$FS$14,"*DSD*",$CW920:$FS920,"&gt;0")</f>
      </c>
      <c r="CN920"/>
      <c r="CO920" s="62"/>
      <c r="CP920" s="65" t="str">
        <f>IF(SUM($CK920)=0,"",IF(OR(SUM($CK920)=SUM($CL920),AND(SUM($CK920)=ROUND(SUM($G920)*(1-SUM($I920)),0),SUM($CQ920)=0)),SUM($CK920),IF(UPPER($CN920)="MAX",$CL920,IF(UPPER($CN920)="CUSTOM",MIN(MAX(ROUND($CK920+$G920*($CO920),0),$CL920),$CK920),$CK920))))</f>
      </c>
      <c r="CQ920" s="65" t="str">
        <f>ROUND(SUMIFS($CW920:$FS920,$CW$14:$FS$14,"*TA*"),0)</f>
      </c>
      <c r="CR920" s="65" t="str">
        <f>MIN_TA</f>
      </c>
      <c r="CS920" s="65" t="str">
        <f>COUNTIFS($CW$14:$FS$14,"*TA*",$CW920:$FS920,"&gt;0")</f>
      </c>
      <c r="CT920"/>
      <c r="CU920" s="62"/>
      <c r="CV920" s="65" t="str">
        <f>IF(SUM($CQ920)=0,"",IF(OR(SUM($CQ920)=SUM($CR920),AND(SUM($CQ920)=ROUND(SUM($G920)*(1-SUM($I920)),0),SUM($CK920)=0)),SUM($CQ920),IF(UPPER($CT920)="MAX",$CR920,IF(UPPER($CT920)="CUSTOM",MIN(MAX(ROUND($CQ920+$G920*($CU920),0),$CR920),$CQ920),$CQ920))))</f>
      </c>
      <c r="CW920" s="65"/>
      <c r="CX920" s="65"/>
      <c r="CY920" s="65"/>
      <c r="CZ920" s="65"/>
      <c r="DA920" s="65"/>
      <c r="DB920" s="65"/>
      <c r="DC920" s="65"/>
      <c r="DD920" s="65"/>
      <c r="DE920" s="65"/>
      <c r="DF920" s="65"/>
      <c r="DG920" s="65"/>
      <c r="DH920" s="65"/>
      <c r="DI920" s="65"/>
      <c r="DJ920" s="65"/>
      <c r="DK920" s="65"/>
      <c r="DL920" s="65"/>
      <c r="DM920" s="65"/>
      <c r="DN920" s="65"/>
      <c r="DO920" s="65"/>
      <c r="DP920" s="65"/>
      <c r="DQ920" s="65"/>
      <c r="DR920" s="65"/>
      <c r="DS920" s="65"/>
      <c r="DT920" s="65"/>
      <c r="DU920" s="65"/>
      <c r="DV920" s="65"/>
      <c r="DW920" s="65"/>
      <c r="DX920" s="65"/>
      <c r="DY920" s="65"/>
      <c r="DZ920" s="65"/>
      <c r="EA920" s="65"/>
      <c r="EB920" s="65"/>
      <c r="EC920" s="65"/>
      <c r="ED920" s="65"/>
      <c r="EE920" s="65"/>
      <c r="EF920" s="65"/>
      <c r="EG920" s="65"/>
      <c r="EH920" s="65"/>
      <c r="EI920" s="65"/>
      <c r="EJ920" s="65"/>
      <c r="EK920" s="65"/>
      <c r="EL920" s="65"/>
      <c r="EM920" s="65"/>
      <c r="EN920" s="65"/>
      <c r="EO920" s="65"/>
      <c r="EP920" s="65"/>
      <c r="EQ920" s="65"/>
      <c r="ER920" s="65"/>
      <c r="ES920" s="65"/>
      <c r="ET920" s="65"/>
      <c r="EU920" s="65"/>
      <c r="EV920" s="65"/>
      <c r="EW920" s="65"/>
      <c r="EX920" s="65"/>
      <c r="EY920" s="65"/>
      <c r="EZ920" s="65"/>
      <c r="FA920" s="65"/>
      <c r="FB920" s="65"/>
      <c r="FC920" s="65"/>
      <c r="FD920" s="65"/>
      <c r="FE920" s="65"/>
      <c r="FF920" s="65"/>
      <c r="FG920" s="65"/>
      <c r="FH920" s="65"/>
      <c r="FI920" s="65"/>
      <c r="FJ920" s="65"/>
      <c r="FK920" s="65"/>
      <c r="FL920" s="65"/>
      <c r="FM920" s="65"/>
      <c r="FN920" s="65"/>
      <c r="FO920" s="65"/>
      <c r="FP920" s="65"/>
      <c r="FQ920" s="65"/>
      <c r="FR920" s="65"/>
      <c r="FS920" s="65"/>
    </row>
    <row r="921">
      <c r="A921" t="s">
        <v>169</v>
      </c>
      <c r="B921" t="s">
        <v>97</v>
      </c>
      <c r="C921" t="s">
        <v>98</v>
      </c>
      <c r="D921" t="s">
        <v>99</v>
      </c>
      <c r="E921"/>
      <c r="F921" t="str">
        <f>$A921&amp;IF($C921&lt;&gt;"","|"&amp;$C921,"")&amp;IF($D921&lt;&gt;"","|"&amp;$D921,"")&amp;IF($E921&lt;&gt;"","|"&amp;$E921,"")</f>
      </c>
      <c r="G921" s="65" t="n">
        <v>2</v>
      </c>
      <c r="H921" s="65" t="str">
        <f>SUM($CJ921,$CW921)</f>
      </c>
      <c r="I921" s="62"/>
      <c r="J921" s="62"/>
      <c r="K921" s="62"/>
      <c r="L921" s="62"/>
      <c r="M921" s="62"/>
      <c r="N921" s="62"/>
      <c r="O921" s="62" t="n">
        <v>0.388888888888889</v>
      </c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 t="n">
        <v>0.611111111111111</v>
      </c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5" t="str">
        <f>ROUND(SUM($CP921,$CV921),0)</f>
      </c>
      <c r="CG921" s="65" t="str">
        <f>ROUND(MAX($CP921,$CV921),0)</f>
      </c>
      <c r="CH921"/>
      <c r="CI921" s="62"/>
      <c r="CJ921" s="65" t="str">
        <f>IF(SUM($CF921)=0,"",IF(SUM($CF921)=SUM($CG921),SUM($CF921),IF(UPPER($CH921)="MAX",$CG921,IF(UPPER($CH921)="CUSTOM",MIN(MAX(ROUND($CF921+$G921*($CI921),0),$CG921),$CF921),$CF921))))</f>
      </c>
      <c r="CK921" s="65" t="str">
        <f>ROUND(SUMIFS($CW921:$FS921,$CW$14:$FS$14,"*DSD*"),0)</f>
      </c>
      <c r="CL921" s="65" t="str">
        <f>MIN_DSD</f>
      </c>
      <c r="CM921" s="65" t="str">
        <f>COUNTIFS($CW$14:$FS$14,"*DSD*",$CW921:$FS921,"&gt;0")</f>
      </c>
      <c r="CN921" t="s">
        <v>54</v>
      </c>
      <c r="CO921" s="62"/>
      <c r="CP921" s="65" t="str">
        <f>IF(SUM($CK921)=0,"",IF(OR(SUM($CK921)=SUM($CL921),AND(SUM($CK921)=ROUND(SUM($G921)*(1-SUM($I921)),0),SUM($CQ921)=0)),SUM($CK921),IF(UPPER($CN921)="MAX",$CL921,IF(UPPER($CN921)="CUSTOM",MIN(MAX(ROUND($CK921+$G921*($CO921),0),$CL921),$CK921),$CK921))))</f>
      </c>
      <c r="CQ921" s="65" t="str">
        <f>ROUND(SUMIFS($CW921:$FS921,$CW$14:$FS$14,"*TA*"),0)</f>
      </c>
      <c r="CR921" s="65" t="str">
        <f>MIN_TA</f>
      </c>
      <c r="CS921" s="65" t="str">
        <f>COUNTIFS($CW$14:$FS$14,"*TA*",$CW921:$FS921,"&gt;0")</f>
      </c>
      <c r="CT921"/>
      <c r="CU921" s="62"/>
      <c r="CV921" s="65" t="str">
        <f>IF(SUM($CQ921)=0,"",IF(OR(SUM($CQ921)=SUM($CR921),AND(SUM($CQ921)=ROUND(SUM($G921)*(1-SUM($I921)),0),SUM($CK921)=0)),SUM($CQ921),IF(UPPER($CT921)="MAX",$CR921,IF(UPPER($CT921)="CUSTOM",MIN(MAX(ROUND($CQ921+$G921*($CU921),0),$CR921),$CQ921),$CQ921))))</f>
      </c>
      <c r="CW921" s="65"/>
      <c r="CX921" s="65"/>
      <c r="CY921" s="65"/>
      <c r="CZ921" s="65"/>
      <c r="DA921" s="65"/>
      <c r="DB921" s="65"/>
      <c r="DC921" s="65"/>
      <c r="DD921" s="65"/>
      <c r="DE921" s="65"/>
      <c r="DF921" s="65"/>
      <c r="DG921" s="65"/>
      <c r="DH921" s="65"/>
      <c r="DI921" s="65"/>
      <c r="DJ921" s="65"/>
      <c r="DK921" s="65"/>
      <c r="DL921" s="65"/>
      <c r="DM921" s="65"/>
      <c r="DN921" s="65"/>
      <c r="DO921" s="65"/>
      <c r="DP921" s="65"/>
      <c r="DQ921" s="65"/>
      <c r="DR921" s="65"/>
      <c r="DS921" s="65"/>
      <c r="DT921" s="65"/>
      <c r="DU921" s="65"/>
      <c r="DV921" s="65"/>
      <c r="DW921" s="65"/>
      <c r="DX921" s="65"/>
      <c r="DY921" s="65"/>
      <c r="DZ921" s="65"/>
      <c r="EA921" s="65"/>
      <c r="EB921" s="65"/>
      <c r="EC921" s="65"/>
      <c r="ED921" s="65"/>
      <c r="EE921" s="65"/>
      <c r="EF921" s="65"/>
      <c r="EG921" s="65"/>
      <c r="EH921" s="65"/>
      <c r="EI921" s="65"/>
      <c r="EJ921" s="65"/>
      <c r="EK921" s="65"/>
      <c r="EL921" s="65"/>
      <c r="EM921" s="65"/>
      <c r="EN921" s="65"/>
      <c r="EO921" s="65"/>
      <c r="EP921" s="65"/>
      <c r="EQ921" s="65"/>
      <c r="ER921" s="65"/>
      <c r="ES921" s="65"/>
      <c r="ET921" s="65"/>
      <c r="EU921" s="65"/>
      <c r="EV921" s="65"/>
      <c r="EW921" s="65"/>
      <c r="EX921" s="65"/>
      <c r="EY921" s="65"/>
      <c r="EZ921" s="65"/>
      <c r="FA921" s="65"/>
      <c r="FB921" s="65"/>
      <c r="FC921" s="65"/>
      <c r="FD921" s="65"/>
      <c r="FE921" s="65"/>
      <c r="FF921" s="65"/>
      <c r="FG921" s="65"/>
      <c r="FH921" s="65"/>
      <c r="FI921" s="65"/>
      <c r="FJ921" s="65"/>
      <c r="FK921" s="65"/>
      <c r="FL921" s="65"/>
      <c r="FM921" s="65"/>
      <c r="FN921" s="65"/>
      <c r="FO921" s="65"/>
      <c r="FP921" s="65"/>
      <c r="FQ921" s="65"/>
      <c r="FR921" s="65"/>
      <c r="FS921" s="65"/>
    </row>
    <row r="922">
      <c r="A922" t="s">
        <v>169</v>
      </c>
      <c r="B922" t="s">
        <v>97</v>
      </c>
      <c r="C922" t="s">
        <v>98</v>
      </c>
      <c r="D922" t="s">
        <v>100</v>
      </c>
      <c r="E922"/>
      <c r="F922" t="str">
        <f>$A922&amp;IF($C922&lt;&gt;"","|"&amp;$C922,"")&amp;IF($D922&lt;&gt;"","|"&amp;$D922,"")&amp;IF($E922&lt;&gt;"","|"&amp;$E922,"")</f>
      </c>
      <c r="G922" s="65" t="n">
        <v>9</v>
      </c>
      <c r="H922" s="65" t="str">
        <f>SUM($CJ922,$CW922)</f>
      </c>
      <c r="I922" s="62"/>
      <c r="J922" s="62"/>
      <c r="K922" s="62"/>
      <c r="L922" s="62"/>
      <c r="M922" s="62"/>
      <c r="N922" s="62"/>
      <c r="O922" s="62" t="n">
        <v>0.375</v>
      </c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 t="n">
        <v>0.625</v>
      </c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5" t="str">
        <f>ROUND(SUM($CP922,$CV922),0)</f>
      </c>
      <c r="CG922" s="65" t="str">
        <f>ROUND(MAX($CP922,$CV922),0)</f>
      </c>
      <c r="CH922"/>
      <c r="CI922" s="62"/>
      <c r="CJ922" s="65" t="str">
        <f>IF(SUM($CF922)=0,"",IF(SUM($CF922)=SUM($CG922),SUM($CF922),IF(UPPER($CH922)="MAX",$CG922,IF(UPPER($CH922)="CUSTOM",MIN(MAX(ROUND($CF922+$G922*($CI922),0),$CG922),$CF922),$CF922))))</f>
      </c>
      <c r="CK922" s="65" t="str">
        <f>ROUND(SUMIFS($CW922:$FS922,$CW$14:$FS$14,"*DSD*"),0)</f>
      </c>
      <c r="CL922" s="65" t="str">
        <f>MIN_DSD</f>
      </c>
      <c r="CM922" s="65" t="str">
        <f>COUNTIFS($CW$14:$FS$14,"*DSD*",$CW922:$FS922,"&gt;0")</f>
      </c>
      <c r="CN922" t="s">
        <v>54</v>
      </c>
      <c r="CO922" s="62"/>
      <c r="CP922" s="65" t="str">
        <f>IF(SUM($CK922)=0,"",IF(OR(SUM($CK922)=SUM($CL922),AND(SUM($CK922)=ROUND(SUM($G922)*(1-SUM($I922)),0),SUM($CQ922)=0)),SUM($CK922),IF(UPPER($CN922)="MAX",$CL922,IF(UPPER($CN922)="CUSTOM",MIN(MAX(ROUND($CK922+$G922*($CO922),0),$CL922),$CK922),$CK922))))</f>
      </c>
      <c r="CQ922" s="65" t="str">
        <f>ROUND(SUMIFS($CW922:$FS922,$CW$14:$FS$14,"*TA*"),0)</f>
      </c>
      <c r="CR922" s="65" t="str">
        <f>MIN_TA</f>
      </c>
      <c r="CS922" s="65" t="str">
        <f>COUNTIFS($CW$14:$FS$14,"*TA*",$CW922:$FS922,"&gt;0")</f>
      </c>
      <c r="CT922"/>
      <c r="CU922" s="62"/>
      <c r="CV922" s="65" t="str">
        <f>IF(SUM($CQ922)=0,"",IF(OR(SUM($CQ922)=SUM($CR922),AND(SUM($CQ922)=ROUND(SUM($G922)*(1-SUM($I922)),0),SUM($CK922)=0)),SUM($CQ922),IF(UPPER($CT922)="MAX",$CR922,IF(UPPER($CT922)="CUSTOM",MIN(MAX(ROUND($CQ922+$G922*($CU922),0),$CR922),$CQ922),$CQ922))))</f>
      </c>
      <c r="CW922" s="65"/>
      <c r="CX922" s="65"/>
      <c r="CY922" s="65"/>
      <c r="CZ922" s="65"/>
      <c r="DA922" s="65"/>
      <c r="DB922" s="65"/>
      <c r="DC922" s="65"/>
      <c r="DD922" s="65"/>
      <c r="DE922" s="65"/>
      <c r="DF922" s="65"/>
      <c r="DG922" s="65"/>
      <c r="DH922" s="65"/>
      <c r="DI922" s="65"/>
      <c r="DJ922" s="65"/>
      <c r="DK922" s="65"/>
      <c r="DL922" s="65"/>
      <c r="DM922" s="65"/>
      <c r="DN922" s="65"/>
      <c r="DO922" s="65"/>
      <c r="DP922" s="65"/>
      <c r="DQ922" s="65"/>
      <c r="DR922" s="65"/>
      <c r="DS922" s="65"/>
      <c r="DT922" s="65"/>
      <c r="DU922" s="65"/>
      <c r="DV922" s="65"/>
      <c r="DW922" s="65"/>
      <c r="DX922" s="65"/>
      <c r="DY922" s="65"/>
      <c r="DZ922" s="65"/>
      <c r="EA922" s="65"/>
      <c r="EB922" s="65"/>
      <c r="EC922" s="65"/>
      <c r="ED922" s="65"/>
      <c r="EE922" s="65"/>
      <c r="EF922" s="65"/>
      <c r="EG922" s="65"/>
      <c r="EH922" s="65"/>
      <c r="EI922" s="65"/>
      <c r="EJ922" s="65"/>
      <c r="EK922" s="65"/>
      <c r="EL922" s="65"/>
      <c r="EM922" s="65"/>
      <c r="EN922" s="65"/>
      <c r="EO922" s="65"/>
      <c r="EP922" s="65"/>
      <c r="EQ922" s="65"/>
      <c r="ER922" s="65"/>
      <c r="ES922" s="65"/>
      <c r="ET922" s="65"/>
      <c r="EU922" s="65"/>
      <c r="EV922" s="65"/>
      <c r="EW922" s="65"/>
      <c r="EX922" s="65"/>
      <c r="EY922" s="65"/>
      <c r="EZ922" s="65"/>
      <c r="FA922" s="65"/>
      <c r="FB922" s="65"/>
      <c r="FC922" s="65"/>
      <c r="FD922" s="65"/>
      <c r="FE922" s="65"/>
      <c r="FF922" s="65"/>
      <c r="FG922" s="65"/>
      <c r="FH922" s="65"/>
      <c r="FI922" s="65"/>
      <c r="FJ922" s="65"/>
      <c r="FK922" s="65"/>
      <c r="FL922" s="65"/>
      <c r="FM922" s="65"/>
      <c r="FN922" s="65"/>
      <c r="FO922" s="65"/>
      <c r="FP922" s="65"/>
      <c r="FQ922" s="65"/>
      <c r="FR922" s="65"/>
      <c r="FS922" s="65"/>
    </row>
    <row r="923">
      <c r="A923" t="s">
        <v>169</v>
      </c>
      <c r="B923" t="s">
        <v>102</v>
      </c>
      <c r="C923" t="s">
        <v>103</v>
      </c>
      <c r="D923" t="s">
        <v>99</v>
      </c>
      <c r="E923"/>
      <c r="F923" t="str">
        <f>$A923&amp;IF($C923&lt;&gt;"","|"&amp;$C923,"")&amp;IF($D923&lt;&gt;"","|"&amp;$D923,"")&amp;IF($E923&lt;&gt;"","|"&amp;$E923,"")</f>
      </c>
      <c r="G923" s="65" t="n">
        <v>9</v>
      </c>
      <c r="H923" s="65" t="str">
        <f>SUM($CJ923,$CW923)</f>
      </c>
      <c r="I923" s="62"/>
      <c r="J923" s="62"/>
      <c r="K923" s="62"/>
      <c r="L923" s="62"/>
      <c r="M923" s="62"/>
      <c r="N923" s="62"/>
      <c r="O923" s="62" t="n">
        <v>0.25</v>
      </c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 t="n">
        <v>0.333333333333333</v>
      </c>
      <c r="AD923" s="62"/>
      <c r="AE923" s="62"/>
      <c r="AF923" s="62"/>
      <c r="AG923" s="62"/>
      <c r="AH923" s="62"/>
      <c r="AI923" s="62"/>
      <c r="AJ923" s="62" t="n">
        <v>0.416666666666667</v>
      </c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5" t="str">
        <f>ROUND(SUM($CP923,$CV923),0)</f>
      </c>
      <c r="CG923" s="65" t="str">
        <f>ROUND(MAX($CP923,$CV923),0)</f>
      </c>
      <c r="CH923" t="s">
        <v>54</v>
      </c>
      <c r="CI923" s="62"/>
      <c r="CJ923" s="65" t="str">
        <f>IF(SUM($CF923)=0,"",IF(SUM($CF923)=SUM($CG923),SUM($CF923),IF(UPPER($CH923)="MAX",$CG923,IF(UPPER($CH923)="CUSTOM",MIN(MAX(ROUND($CF923+$G923*($CI923),0),$CG923),$CF923),$CF923))))</f>
      </c>
      <c r="CK923" s="65" t="str">
        <f>ROUND(SUMIFS($CW923:$FS923,$CW$14:$FS$14,"*DSD*"),0)</f>
      </c>
      <c r="CL923" s="65" t="str">
        <f>MIN_DSD</f>
      </c>
      <c r="CM923" s="65" t="str">
        <f>COUNTIFS($CW$14:$FS$14,"*DSD*",$CW923:$FS923,"&gt;0")</f>
      </c>
      <c r="CN923" t="s">
        <v>54</v>
      </c>
      <c r="CO923" s="62"/>
      <c r="CP923" s="65" t="str">
        <f>IF(SUM($CK923)=0,"",IF(OR(SUM($CK923)=SUM($CL923),AND(SUM($CK923)=ROUND(SUM($G923)*(1-SUM($I923)),0),SUM($CQ923)=0)),SUM($CK923),IF(UPPER($CN923)="MAX",$CL923,IF(UPPER($CN923)="CUSTOM",MIN(MAX(ROUND($CK923+$G923*($CO923),0),$CL923),$CK923),$CK923))))</f>
      </c>
      <c r="CQ923" s="65" t="str">
        <f>ROUND(SUMIFS($CW923:$FS923,$CW$14:$FS$14,"*TA*"),0)</f>
      </c>
      <c r="CR923" s="65" t="str">
        <f>MIN_TA</f>
      </c>
      <c r="CS923" s="65" t="str">
        <f>COUNTIFS($CW$14:$FS$14,"*TA*",$CW923:$FS923,"&gt;0")</f>
      </c>
      <c r="CT923"/>
      <c r="CU923" s="62"/>
      <c r="CV923" s="65" t="str">
        <f>IF(SUM($CQ923)=0,"",IF(OR(SUM($CQ923)=SUM($CR923),AND(SUM($CQ923)=ROUND(SUM($G923)*(1-SUM($I923)),0),SUM($CK923)=0)),SUM($CQ923),IF(UPPER($CT923)="MAX",$CR923,IF(UPPER($CT923)="CUSTOM",MIN(MAX(ROUND($CQ923+$G923*($CU923),0),$CR923),$CQ923),$CQ923))))</f>
      </c>
      <c r="CW923" s="65"/>
      <c r="CX923" s="65"/>
      <c r="CY923" s="65"/>
      <c r="CZ923" s="65"/>
      <c r="DA923" s="65"/>
      <c r="DB923" s="65"/>
      <c r="DC923" s="65"/>
      <c r="DD923" s="65"/>
      <c r="DE923" s="65"/>
      <c r="DF923" s="65"/>
      <c r="DG923" s="65"/>
      <c r="DH923" s="65"/>
      <c r="DI923" s="65"/>
      <c r="DJ923" s="65"/>
      <c r="DK923" s="65"/>
      <c r="DL923" s="65"/>
      <c r="DM923" s="65"/>
      <c r="DN923" s="65"/>
      <c r="DO923" s="65"/>
      <c r="DP923" s="65"/>
      <c r="DQ923" s="65"/>
      <c r="DR923" s="65"/>
      <c r="DS923" s="65"/>
      <c r="DT923" s="65"/>
      <c r="DU923" s="65"/>
      <c r="DV923" s="65"/>
      <c r="DW923" s="65"/>
      <c r="DX923" s="65"/>
      <c r="DY923" s="65"/>
      <c r="DZ923" s="65"/>
      <c r="EA923" s="65"/>
      <c r="EB923" s="65"/>
      <c r="EC923" s="65"/>
      <c r="ED923" s="65"/>
      <c r="EE923" s="65"/>
      <c r="EF923" s="65"/>
      <c r="EG923" s="65"/>
      <c r="EH923" s="65"/>
      <c r="EI923" s="65"/>
      <c r="EJ923" s="65"/>
      <c r="EK923" s="65"/>
      <c r="EL923" s="65"/>
      <c r="EM923" s="65"/>
      <c r="EN923" s="65"/>
      <c r="EO923" s="65"/>
      <c r="EP923" s="65"/>
      <c r="EQ923" s="65"/>
      <c r="ER923" s="65"/>
      <c r="ES923" s="65"/>
      <c r="ET923" s="65"/>
      <c r="EU923" s="65"/>
      <c r="EV923" s="65"/>
      <c r="EW923" s="65"/>
      <c r="EX923" s="65"/>
      <c r="EY923" s="65"/>
      <c r="EZ923" s="65"/>
      <c r="FA923" s="65"/>
      <c r="FB923" s="65"/>
      <c r="FC923" s="65"/>
      <c r="FD923" s="65"/>
      <c r="FE923" s="65"/>
      <c r="FF923" s="65"/>
      <c r="FG923" s="65"/>
      <c r="FH923" s="65"/>
      <c r="FI923" s="65"/>
      <c r="FJ923" s="65"/>
      <c r="FK923" s="65"/>
      <c r="FL923" s="65"/>
      <c r="FM923" s="65"/>
      <c r="FN923" s="65"/>
      <c r="FO923" s="65"/>
      <c r="FP923" s="65"/>
      <c r="FQ923" s="65"/>
      <c r="FR923" s="65"/>
      <c r="FS923" s="65"/>
    </row>
    <row r="924">
      <c r="A924" t="s">
        <v>169</v>
      </c>
      <c r="B924" t="s">
        <v>109</v>
      </c>
      <c r="C924" t="s">
        <v>103</v>
      </c>
      <c r="D924" t="s">
        <v>99</v>
      </c>
      <c r="E924"/>
      <c r="F924" t="str">
        <f>$A924&amp;IF($C924&lt;&gt;"","|"&amp;$C924,"")&amp;IF($D924&lt;&gt;"","|"&amp;$D924,"")&amp;IF($E924&lt;&gt;"","|"&amp;$E924,"")</f>
      </c>
      <c r="G924" s="65" t="n">
        <v>9</v>
      </c>
      <c r="H924" s="65" t="str">
        <f>SUM($CJ924,$CW924)</f>
      </c>
      <c r="I924" s="62"/>
      <c r="J924" s="62"/>
      <c r="K924" s="62"/>
      <c r="L924" s="62"/>
      <c r="M924" s="62"/>
      <c r="N924" s="62"/>
      <c r="O924" s="62" t="n">
        <v>0.25</v>
      </c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 t="n">
        <v>0.333333333333333</v>
      </c>
      <c r="AD924" s="62"/>
      <c r="AE924" s="62"/>
      <c r="AF924" s="62"/>
      <c r="AG924" s="62"/>
      <c r="AH924" s="62"/>
      <c r="AI924" s="62"/>
      <c r="AJ924" s="62" t="n">
        <v>0.416666666666667</v>
      </c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5" t="str">
        <f>ROUND(SUM($CP924,$CV924),0)</f>
      </c>
      <c r="CG924" s="65" t="str">
        <f>ROUND(MAX($CP924,$CV924),0)</f>
      </c>
      <c r="CH924" t="s">
        <v>54</v>
      </c>
      <c r="CI924" s="62"/>
      <c r="CJ924" s="65" t="str">
        <f>IF(SUM($CF924)=0,"",IF(SUM($CF924)=SUM($CG924),SUM($CF924),IF(UPPER($CH924)="MAX",$CG924,IF(UPPER($CH924)="CUSTOM",MIN(MAX(ROUND($CF924+$G924*($CI924),0),$CG924),$CF924),$CF924))))</f>
      </c>
      <c r="CK924" s="65" t="str">
        <f>ROUND(SUMIFS($CW924:$FS924,$CW$14:$FS$14,"*DSD*"),0)</f>
      </c>
      <c r="CL924" s="65" t="str">
        <f>MIN_DSD</f>
      </c>
      <c r="CM924" s="65" t="str">
        <f>COUNTIFS($CW$14:$FS$14,"*DSD*",$CW924:$FS924,"&gt;0")</f>
      </c>
      <c r="CN924" t="s">
        <v>54</v>
      </c>
      <c r="CO924" s="62"/>
      <c r="CP924" s="65" t="str">
        <f>IF(SUM($CK924)=0,"",IF(OR(SUM($CK924)=SUM($CL924),AND(SUM($CK924)=ROUND(SUM($G924)*(1-SUM($I924)),0),SUM($CQ924)=0)),SUM($CK924),IF(UPPER($CN924)="MAX",$CL924,IF(UPPER($CN924)="CUSTOM",MIN(MAX(ROUND($CK924+$G924*($CO924),0),$CL924),$CK924),$CK924))))</f>
      </c>
      <c r="CQ924" s="65" t="str">
        <f>ROUND(SUMIFS($CW924:$FS924,$CW$14:$FS$14,"*TA*"),0)</f>
      </c>
      <c r="CR924" s="65" t="str">
        <f>MIN_TA</f>
      </c>
      <c r="CS924" s="65" t="str">
        <f>COUNTIFS($CW$14:$FS$14,"*TA*",$CW924:$FS924,"&gt;0")</f>
      </c>
      <c r="CT924"/>
      <c r="CU924" s="62"/>
      <c r="CV924" s="65" t="str">
        <f>IF(SUM($CQ924)=0,"",IF(OR(SUM($CQ924)=SUM($CR924),AND(SUM($CQ924)=ROUND(SUM($G924)*(1-SUM($I924)),0),SUM($CK924)=0)),SUM($CQ924),IF(UPPER($CT924)="MAX",$CR924,IF(UPPER($CT924)="CUSTOM",MIN(MAX(ROUND($CQ924+$G924*($CU924),0),$CR924),$CQ924),$CQ924))))</f>
      </c>
      <c r="CW924" s="65"/>
      <c r="CX924" s="65"/>
      <c r="CY924" s="65"/>
      <c r="CZ924" s="65"/>
      <c r="DA924" s="65"/>
      <c r="DB924" s="65"/>
      <c r="DC924" s="65"/>
      <c r="DD924" s="65"/>
      <c r="DE924" s="65"/>
      <c r="DF924" s="65"/>
      <c r="DG924" s="65"/>
      <c r="DH924" s="65"/>
      <c r="DI924" s="65"/>
      <c r="DJ924" s="65"/>
      <c r="DK924" s="65"/>
      <c r="DL924" s="65"/>
      <c r="DM924" s="65"/>
      <c r="DN924" s="65"/>
      <c r="DO924" s="65"/>
      <c r="DP924" s="65"/>
      <c r="DQ924" s="65"/>
      <c r="DR924" s="65"/>
      <c r="DS924" s="65"/>
      <c r="DT924" s="65"/>
      <c r="DU924" s="65"/>
      <c r="DV924" s="65"/>
      <c r="DW924" s="65"/>
      <c r="DX924" s="65"/>
      <c r="DY924" s="65"/>
      <c r="DZ924" s="65"/>
      <c r="EA924" s="65"/>
      <c r="EB924" s="65"/>
      <c r="EC924" s="65"/>
      <c r="ED924" s="65"/>
      <c r="EE924" s="65"/>
      <c r="EF924" s="65"/>
      <c r="EG924" s="65"/>
      <c r="EH924" s="65"/>
      <c r="EI924" s="65"/>
      <c r="EJ924" s="65"/>
      <c r="EK924" s="65"/>
      <c r="EL924" s="65"/>
      <c r="EM924" s="65"/>
      <c r="EN924" s="65"/>
      <c r="EO924" s="65"/>
      <c r="EP924" s="65"/>
      <c r="EQ924" s="65"/>
      <c r="ER924" s="65"/>
      <c r="ES924" s="65"/>
      <c r="ET924" s="65"/>
      <c r="EU924" s="65"/>
      <c r="EV924" s="65"/>
      <c r="EW924" s="65"/>
      <c r="EX924" s="65"/>
      <c r="EY924" s="65"/>
      <c r="EZ924" s="65"/>
      <c r="FA924" s="65"/>
      <c r="FB924" s="65"/>
      <c r="FC924" s="65"/>
      <c r="FD924" s="65"/>
      <c r="FE924" s="65"/>
      <c r="FF924" s="65"/>
      <c r="FG924" s="65"/>
      <c r="FH924" s="65"/>
      <c r="FI924" s="65"/>
      <c r="FJ924" s="65"/>
      <c r="FK924" s="65"/>
      <c r="FL924" s="65"/>
      <c r="FM924" s="65"/>
      <c r="FN924" s="65"/>
      <c r="FO924" s="65"/>
      <c r="FP924" s="65"/>
      <c r="FQ924" s="65"/>
      <c r="FR924" s="65"/>
      <c r="FS924" s="65"/>
    </row>
    <row r="925">
      <c r="A925" t="s">
        <v>169</v>
      </c>
      <c r="B925" t="s">
        <v>111</v>
      </c>
      <c r="C925" t="s">
        <v>103</v>
      </c>
      <c r="D925" t="s">
        <v>99</v>
      </c>
      <c r="E925"/>
      <c r="F925" t="str">
        <f>$A925&amp;IF($C925&lt;&gt;"","|"&amp;$C925,"")&amp;IF($D925&lt;&gt;"","|"&amp;$D925,"")&amp;IF($E925&lt;&gt;"","|"&amp;$E925,"")</f>
      </c>
      <c r="G925" s="65" t="n">
        <v>9</v>
      </c>
      <c r="H925" s="65" t="str">
        <f>SUM($CJ925,$CW925)</f>
      </c>
      <c r="I925" s="62"/>
      <c r="J925" s="62"/>
      <c r="K925" s="62"/>
      <c r="L925" s="62"/>
      <c r="M925" s="62"/>
      <c r="N925" s="62"/>
      <c r="O925" s="62" t="n">
        <v>0.25</v>
      </c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 t="n">
        <v>0.333333333333333</v>
      </c>
      <c r="AD925" s="62"/>
      <c r="AE925" s="62"/>
      <c r="AF925" s="62"/>
      <c r="AG925" s="62"/>
      <c r="AH925" s="62"/>
      <c r="AI925" s="62"/>
      <c r="AJ925" s="62" t="n">
        <v>0.416666666666667</v>
      </c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5" t="str">
        <f>ROUND(SUM($CP925,$CV925),0)</f>
      </c>
      <c r="CG925" s="65" t="str">
        <f>ROUND(MAX($CP925,$CV925),0)</f>
      </c>
      <c r="CH925" t="s">
        <v>54</v>
      </c>
      <c r="CI925" s="62"/>
      <c r="CJ925" s="65" t="str">
        <f>IF(SUM($CF925)=0,"",IF(SUM($CF925)=SUM($CG925),SUM($CF925),IF(UPPER($CH925)="MAX",$CG925,IF(UPPER($CH925)="CUSTOM",MIN(MAX(ROUND($CF925+$G925*($CI925),0),$CG925),$CF925),$CF925))))</f>
      </c>
      <c r="CK925" s="65" t="str">
        <f>ROUND(SUMIFS($CW925:$FS925,$CW$14:$FS$14,"*DSD*"),0)</f>
      </c>
      <c r="CL925" s="65" t="str">
        <f>MIN_DSD</f>
      </c>
      <c r="CM925" s="65" t="str">
        <f>COUNTIFS($CW$14:$FS$14,"*DSD*",$CW925:$FS925,"&gt;0")</f>
      </c>
      <c r="CN925" t="s">
        <v>54</v>
      </c>
      <c r="CO925" s="62"/>
      <c r="CP925" s="65" t="str">
        <f>IF(SUM($CK925)=0,"",IF(OR(SUM($CK925)=SUM($CL925),AND(SUM($CK925)=ROUND(SUM($G925)*(1-SUM($I925)),0),SUM($CQ925)=0)),SUM($CK925),IF(UPPER($CN925)="MAX",$CL925,IF(UPPER($CN925)="CUSTOM",MIN(MAX(ROUND($CK925+$G925*($CO925),0),$CL925),$CK925),$CK925))))</f>
      </c>
      <c r="CQ925" s="65" t="str">
        <f>ROUND(SUMIFS($CW925:$FS925,$CW$14:$FS$14,"*TA*"),0)</f>
      </c>
      <c r="CR925" s="65" t="str">
        <f>MIN_TA</f>
      </c>
      <c r="CS925" s="65" t="str">
        <f>COUNTIFS($CW$14:$FS$14,"*TA*",$CW925:$FS925,"&gt;0")</f>
      </c>
      <c r="CT925"/>
      <c r="CU925" s="62"/>
      <c r="CV925" s="65" t="str">
        <f>IF(SUM($CQ925)=0,"",IF(OR(SUM($CQ925)=SUM($CR925),AND(SUM($CQ925)=ROUND(SUM($G925)*(1-SUM($I925)),0),SUM($CK925)=0)),SUM($CQ925),IF(UPPER($CT925)="MAX",$CR925,IF(UPPER($CT925)="CUSTOM",MIN(MAX(ROUND($CQ925+$G925*($CU925),0),$CR925),$CQ925),$CQ925))))</f>
      </c>
      <c r="CW925" s="65"/>
      <c r="CX925" s="65"/>
      <c r="CY925" s="65"/>
      <c r="CZ925" s="65"/>
      <c r="DA925" s="65"/>
      <c r="DB925" s="65"/>
      <c r="DC925" s="65"/>
      <c r="DD925" s="65"/>
      <c r="DE925" s="65"/>
      <c r="DF925" s="65"/>
      <c r="DG925" s="65"/>
      <c r="DH925" s="65"/>
      <c r="DI925" s="65"/>
      <c r="DJ925" s="65"/>
      <c r="DK925" s="65"/>
      <c r="DL925" s="65"/>
      <c r="DM925" s="65"/>
      <c r="DN925" s="65"/>
      <c r="DO925" s="65"/>
      <c r="DP925" s="65"/>
      <c r="DQ925" s="65"/>
      <c r="DR925" s="65"/>
      <c r="DS925" s="65"/>
      <c r="DT925" s="65"/>
      <c r="DU925" s="65"/>
      <c r="DV925" s="65"/>
      <c r="DW925" s="65"/>
      <c r="DX925" s="65"/>
      <c r="DY925" s="65"/>
      <c r="DZ925" s="65"/>
      <c r="EA925" s="65"/>
      <c r="EB925" s="65"/>
      <c r="EC925" s="65"/>
      <c r="ED925" s="65"/>
      <c r="EE925" s="65"/>
      <c r="EF925" s="65"/>
      <c r="EG925" s="65"/>
      <c r="EH925" s="65"/>
      <c r="EI925" s="65"/>
      <c r="EJ925" s="65"/>
      <c r="EK925" s="65"/>
      <c r="EL925" s="65"/>
      <c r="EM925" s="65"/>
      <c r="EN925" s="65"/>
      <c r="EO925" s="65"/>
      <c r="EP925" s="65"/>
      <c r="EQ925" s="65"/>
      <c r="ER925" s="65"/>
      <c r="ES925" s="65"/>
      <c r="ET925" s="65"/>
      <c r="EU925" s="65"/>
      <c r="EV925" s="65"/>
      <c r="EW925" s="65"/>
      <c r="EX925" s="65"/>
      <c r="EY925" s="65"/>
      <c r="EZ925" s="65"/>
      <c r="FA925" s="65"/>
      <c r="FB925" s="65"/>
      <c r="FC925" s="65"/>
      <c r="FD925" s="65"/>
      <c r="FE925" s="65"/>
      <c r="FF925" s="65"/>
      <c r="FG925" s="65"/>
      <c r="FH925" s="65"/>
      <c r="FI925" s="65"/>
      <c r="FJ925" s="65"/>
      <c r="FK925" s="65"/>
      <c r="FL925" s="65"/>
      <c r="FM925" s="65"/>
      <c r="FN925" s="65"/>
      <c r="FO925" s="65"/>
      <c r="FP925" s="65"/>
      <c r="FQ925" s="65"/>
      <c r="FR925" s="65"/>
      <c r="FS925" s="65"/>
    </row>
    <row r="926">
      <c r="A926" t="s">
        <v>169</v>
      </c>
      <c r="B926" t="s">
        <v>113</v>
      </c>
      <c r="C926" t="s">
        <v>114</v>
      </c>
      <c r="D926" t="s">
        <v>99</v>
      </c>
      <c r="E926"/>
      <c r="F926" t="str">
        <f>$A926&amp;IF($C926&lt;&gt;"","|"&amp;$C926,"")&amp;IF($D926&lt;&gt;"","|"&amp;$D926,"")&amp;IF($E926&lt;&gt;"","|"&amp;$E926,"")</f>
      </c>
      <c r="G926" s="65" t="n">
        <v>1</v>
      </c>
      <c r="H926" s="65" t="str">
        <f>SUM($CJ926,$CW926)</f>
      </c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5" t="str">
        <f>ROUND(SUM($CP926,$CV926),0)</f>
      </c>
      <c r="CG926" s="65" t="str">
        <f>ROUND(MAX($CP926,$CV926),0)</f>
      </c>
      <c r="CH926"/>
      <c r="CI926" s="62"/>
      <c r="CJ926" s="65" t="str">
        <f>IF(SUM($CF926)=0,"",IF(SUM($CF926)=SUM($CG926),SUM($CF926),IF(UPPER($CH926)="MAX",$CG926,IF(UPPER($CH926)="CUSTOM",MIN(MAX(ROUND($CF926+$G926*($CI926),0),$CG926),$CF926),$CF926))))</f>
      </c>
      <c r="CK926" s="65" t="str">
        <f>ROUND(SUMIFS($CW926:$FS926,$CW$14:$FS$14,"*DSD*"),0)</f>
      </c>
      <c r="CL926" s="65" t="str">
        <f>MIN_DSD</f>
      </c>
      <c r="CM926" s="65" t="str">
        <f>COUNTIFS($CW$14:$FS$14,"*DSD*",$CW926:$FS926,"&gt;0")</f>
      </c>
      <c r="CN926"/>
      <c r="CO926" s="62"/>
      <c r="CP926" s="65" t="str">
        <f>IF(SUM($CK926)=0,"",IF(OR(SUM($CK926)=SUM($CL926),AND(SUM($CK926)=ROUND(SUM($G926)*(1-SUM($I926)),0),SUM($CQ926)=0)),SUM($CK926),IF(UPPER($CN926)="MAX",$CL926,IF(UPPER($CN926)="CUSTOM",MIN(MAX(ROUND($CK926+$G926*($CO926),0),$CL926),$CK926),$CK926))))</f>
      </c>
      <c r="CQ926" s="65" t="str">
        <f>ROUND(SUMIFS($CW926:$FS926,$CW$14:$FS$14,"*TA*"),0)</f>
      </c>
      <c r="CR926" s="65" t="str">
        <f>MIN_TA</f>
      </c>
      <c r="CS926" s="65" t="str">
        <f>COUNTIFS($CW$14:$FS$14,"*TA*",$CW926:$FS926,"&gt;0")</f>
      </c>
      <c r="CT926"/>
      <c r="CU926" s="62"/>
      <c r="CV926" s="65" t="str">
        <f>IF(SUM($CQ926)=0,"",IF(OR(SUM($CQ926)=SUM($CR926),AND(SUM($CQ926)=ROUND(SUM($G926)*(1-SUM($I926)),0),SUM($CK926)=0)),SUM($CQ926),IF(UPPER($CT926)="MAX",$CR926,IF(UPPER($CT926)="CUSTOM",MIN(MAX(ROUND($CQ926+$G926*($CU926),0),$CR926),$CQ926),$CQ926))))</f>
      </c>
      <c r="CW926" s="65"/>
      <c r="CX926" s="65"/>
      <c r="CY926" s="65"/>
      <c r="CZ926" s="65"/>
      <c r="DA926" s="65"/>
      <c r="DB926" s="65"/>
      <c r="DC926" s="65"/>
      <c r="DD926" s="65"/>
      <c r="DE926" s="65"/>
      <c r="DF926" s="65"/>
      <c r="DG926" s="65"/>
      <c r="DH926" s="65"/>
      <c r="DI926" s="65"/>
      <c r="DJ926" s="65"/>
      <c r="DK926" s="65"/>
      <c r="DL926" s="65"/>
      <c r="DM926" s="65"/>
      <c r="DN926" s="65"/>
      <c r="DO926" s="65"/>
      <c r="DP926" s="65"/>
      <c r="DQ926" s="65"/>
      <c r="DR926" s="65"/>
      <c r="DS926" s="65"/>
      <c r="DT926" s="65"/>
      <c r="DU926" s="65"/>
      <c r="DV926" s="65"/>
      <c r="DW926" s="65"/>
      <c r="DX926" s="65"/>
      <c r="DY926" s="65"/>
      <c r="DZ926" s="65"/>
      <c r="EA926" s="65"/>
      <c r="EB926" s="65"/>
      <c r="EC926" s="65"/>
      <c r="ED926" s="65"/>
      <c r="EE926" s="65"/>
      <c r="EF926" s="65"/>
      <c r="EG926" s="65"/>
      <c r="EH926" s="65"/>
      <c r="EI926" s="65"/>
      <c r="EJ926" s="65"/>
      <c r="EK926" s="65"/>
      <c r="EL926" s="65"/>
      <c r="EM926" s="65"/>
      <c r="EN926" s="65"/>
      <c r="EO926" s="65"/>
      <c r="EP926" s="65"/>
      <c r="EQ926" s="65"/>
      <c r="ER926" s="65"/>
      <c r="ES926" s="65"/>
      <c r="ET926" s="65"/>
      <c r="EU926" s="65"/>
      <c r="EV926" s="65"/>
      <c r="EW926" s="65"/>
      <c r="EX926" s="65"/>
      <c r="EY926" s="65"/>
      <c r="EZ926" s="65"/>
      <c r="FA926" s="65"/>
      <c r="FB926" s="65"/>
      <c r="FC926" s="65"/>
      <c r="FD926" s="65"/>
      <c r="FE926" s="65"/>
      <c r="FF926" s="65"/>
      <c r="FG926" s="65"/>
      <c r="FH926" s="65"/>
      <c r="FI926" s="65"/>
      <c r="FJ926" s="65"/>
      <c r="FK926" s="65"/>
      <c r="FL926" s="65"/>
      <c r="FM926" s="65"/>
      <c r="FN926" s="65"/>
      <c r="FO926" s="65"/>
      <c r="FP926" s="65"/>
      <c r="FQ926" s="65"/>
      <c r="FR926" s="65"/>
      <c r="FS926" s="65"/>
    </row>
    <row r="927">
      <c r="A927" t="s">
        <v>169</v>
      </c>
      <c r="B927" t="s">
        <v>113</v>
      </c>
      <c r="C927" t="s">
        <v>114</v>
      </c>
      <c r="D927" t="s">
        <v>100</v>
      </c>
      <c r="E927"/>
      <c r="F927" t="str">
        <f>$A927&amp;IF($C927&lt;&gt;"","|"&amp;$C927,"")&amp;IF($D927&lt;&gt;"","|"&amp;$D927,"")&amp;IF($E927&lt;&gt;"","|"&amp;$E927,"")</f>
      </c>
      <c r="G927" s="65" t="n">
        <v>1</v>
      </c>
      <c r="H927" s="65" t="str">
        <f>SUM($CJ927,$CW927)</f>
      </c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5" t="str">
        <f>ROUND(SUM($CP927,$CV927),0)</f>
      </c>
      <c r="CG927" s="65" t="str">
        <f>ROUND(MAX($CP927,$CV927),0)</f>
      </c>
      <c r="CH927"/>
      <c r="CI927" s="62"/>
      <c r="CJ927" s="65" t="str">
        <f>IF(SUM($CF927)=0,"",IF(SUM($CF927)=SUM($CG927),SUM($CF927),IF(UPPER($CH927)="MAX",$CG927,IF(UPPER($CH927)="CUSTOM",MIN(MAX(ROUND($CF927+$G927*($CI927),0),$CG927),$CF927),$CF927))))</f>
      </c>
      <c r="CK927" s="65" t="str">
        <f>ROUND(SUMIFS($CW927:$FS927,$CW$14:$FS$14,"*DSD*"),0)</f>
      </c>
      <c r="CL927" s="65" t="str">
        <f>MIN_DSD</f>
      </c>
      <c r="CM927" s="65" t="str">
        <f>COUNTIFS($CW$14:$FS$14,"*DSD*",$CW927:$FS927,"&gt;0")</f>
      </c>
      <c r="CN927"/>
      <c r="CO927" s="62"/>
      <c r="CP927" s="65" t="str">
        <f>IF(SUM($CK927)=0,"",IF(OR(SUM($CK927)=SUM($CL927),AND(SUM($CK927)=ROUND(SUM($G927)*(1-SUM($I927)),0),SUM($CQ927)=0)),SUM($CK927),IF(UPPER($CN927)="MAX",$CL927,IF(UPPER($CN927)="CUSTOM",MIN(MAX(ROUND($CK927+$G927*($CO927),0),$CL927),$CK927),$CK927))))</f>
      </c>
      <c r="CQ927" s="65" t="str">
        <f>ROUND(SUMIFS($CW927:$FS927,$CW$14:$FS$14,"*TA*"),0)</f>
      </c>
      <c r="CR927" s="65" t="str">
        <f>MIN_TA</f>
      </c>
      <c r="CS927" s="65" t="str">
        <f>COUNTIFS($CW$14:$FS$14,"*TA*",$CW927:$FS927,"&gt;0")</f>
      </c>
      <c r="CT927"/>
      <c r="CU927" s="62"/>
      <c r="CV927" s="65" t="str">
        <f>IF(SUM($CQ927)=0,"",IF(OR(SUM($CQ927)=SUM($CR927),AND(SUM($CQ927)=ROUND(SUM($G927)*(1-SUM($I927)),0),SUM($CK927)=0)),SUM($CQ927),IF(UPPER($CT927)="MAX",$CR927,IF(UPPER($CT927)="CUSTOM",MIN(MAX(ROUND($CQ927+$G927*($CU927),0),$CR927),$CQ927),$CQ927))))</f>
      </c>
      <c r="CW927" s="65"/>
      <c r="CX927" s="65"/>
      <c r="CY927" s="65"/>
      <c r="CZ927" s="65"/>
      <c r="DA927" s="65"/>
      <c r="DB927" s="65"/>
      <c r="DC927" s="65"/>
      <c r="DD927" s="65"/>
      <c r="DE927" s="65"/>
      <c r="DF927" s="65"/>
      <c r="DG927" s="65"/>
      <c r="DH927" s="65"/>
      <c r="DI927" s="65"/>
      <c r="DJ927" s="65"/>
      <c r="DK927" s="65"/>
      <c r="DL927" s="65"/>
      <c r="DM927" s="65"/>
      <c r="DN927" s="65"/>
      <c r="DO927" s="65"/>
      <c r="DP927" s="65"/>
      <c r="DQ927" s="65"/>
      <c r="DR927" s="65"/>
      <c r="DS927" s="65"/>
      <c r="DT927" s="65"/>
      <c r="DU927" s="65"/>
      <c r="DV927" s="65"/>
      <c r="DW927" s="65"/>
      <c r="DX927" s="65"/>
      <c r="DY927" s="65"/>
      <c r="DZ927" s="65"/>
      <c r="EA927" s="65"/>
      <c r="EB927" s="65"/>
      <c r="EC927" s="65"/>
      <c r="ED927" s="65"/>
      <c r="EE927" s="65"/>
      <c r="EF927" s="65"/>
      <c r="EG927" s="65"/>
      <c r="EH927" s="65"/>
      <c r="EI927" s="65"/>
      <c r="EJ927" s="65"/>
      <c r="EK927" s="65"/>
      <c r="EL927" s="65"/>
      <c r="EM927" s="65"/>
      <c r="EN927" s="65"/>
      <c r="EO927" s="65"/>
      <c r="EP927" s="65"/>
      <c r="EQ927" s="65"/>
      <c r="ER927" s="65"/>
      <c r="ES927" s="65"/>
      <c r="ET927" s="65"/>
      <c r="EU927" s="65"/>
      <c r="EV927" s="65"/>
      <c r="EW927" s="65"/>
      <c r="EX927" s="65"/>
      <c r="EY927" s="65"/>
      <c r="EZ927" s="65"/>
      <c r="FA927" s="65"/>
      <c r="FB927" s="65"/>
      <c r="FC927" s="65"/>
      <c r="FD927" s="65"/>
      <c r="FE927" s="65"/>
      <c r="FF927" s="65"/>
      <c r="FG927" s="65"/>
      <c r="FH927" s="65"/>
      <c r="FI927" s="65"/>
      <c r="FJ927" s="65"/>
      <c r="FK927" s="65"/>
      <c r="FL927" s="65"/>
      <c r="FM927" s="65"/>
      <c r="FN927" s="65"/>
      <c r="FO927" s="65"/>
      <c r="FP927" s="65"/>
      <c r="FQ927" s="65"/>
      <c r="FR927" s="65"/>
      <c r="FS927" s="65"/>
    </row>
    <row r="928">
      <c r="A928" t="s">
        <v>169</v>
      </c>
      <c r="B928" t="s">
        <v>116</v>
      </c>
      <c r="C928" t="s">
        <v>114</v>
      </c>
      <c r="D928" t="s">
        <v>99</v>
      </c>
      <c r="E928"/>
      <c r="F928" t="str">
        <f>$A928&amp;IF($C928&lt;&gt;"","|"&amp;$C928,"")&amp;IF($D928&lt;&gt;"","|"&amp;$D928,"")&amp;IF($E928&lt;&gt;"","|"&amp;$E928,"")</f>
      </c>
      <c r="G928" s="65" t="n">
        <v>1</v>
      </c>
      <c r="H928" s="65" t="str">
        <f>SUM($CJ928,$CW928)</f>
      </c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5" t="str">
        <f>ROUND(SUM($CP928,$CV928),0)</f>
      </c>
      <c r="CG928" s="65" t="str">
        <f>ROUND(MAX($CP928,$CV928),0)</f>
      </c>
      <c r="CH928"/>
      <c r="CI928" s="62"/>
      <c r="CJ928" s="65" t="str">
        <f>IF(SUM($CF928)=0,"",IF(SUM($CF928)=SUM($CG928),SUM($CF928),IF(UPPER($CH928)="MAX",$CG928,IF(UPPER($CH928)="CUSTOM",MIN(MAX(ROUND($CF928+$G928*($CI928),0),$CG928),$CF928),$CF928))))</f>
      </c>
      <c r="CK928" s="65" t="str">
        <f>ROUND(SUMIFS($CW928:$FS928,$CW$14:$FS$14,"*DSD*"),0)</f>
      </c>
      <c r="CL928" s="65" t="str">
        <f>MIN_DSD</f>
      </c>
      <c r="CM928" s="65" t="str">
        <f>COUNTIFS($CW$14:$FS$14,"*DSD*",$CW928:$FS928,"&gt;0")</f>
      </c>
      <c r="CN928"/>
      <c r="CO928" s="62"/>
      <c r="CP928" s="65" t="str">
        <f>IF(SUM($CK928)=0,"",IF(OR(SUM($CK928)=SUM($CL928),AND(SUM($CK928)=ROUND(SUM($G928)*(1-SUM($I928)),0),SUM($CQ928)=0)),SUM($CK928),IF(UPPER($CN928)="MAX",$CL928,IF(UPPER($CN928)="CUSTOM",MIN(MAX(ROUND($CK928+$G928*($CO928),0),$CL928),$CK928),$CK928))))</f>
      </c>
      <c r="CQ928" s="65" t="str">
        <f>ROUND(SUMIFS($CW928:$FS928,$CW$14:$FS$14,"*TA*"),0)</f>
      </c>
      <c r="CR928" s="65" t="str">
        <f>MIN_TA</f>
      </c>
      <c r="CS928" s="65" t="str">
        <f>COUNTIFS($CW$14:$FS$14,"*TA*",$CW928:$FS928,"&gt;0")</f>
      </c>
      <c r="CT928"/>
      <c r="CU928" s="62"/>
      <c r="CV928" s="65" t="str">
        <f>IF(SUM($CQ928)=0,"",IF(OR(SUM($CQ928)=SUM($CR928),AND(SUM($CQ928)=ROUND(SUM($G928)*(1-SUM($I928)),0),SUM($CK928)=0)),SUM($CQ928),IF(UPPER($CT928)="MAX",$CR928,IF(UPPER($CT928)="CUSTOM",MIN(MAX(ROUND($CQ928+$G928*($CU928),0),$CR928),$CQ928),$CQ928))))</f>
      </c>
      <c r="CW928" s="65"/>
      <c r="CX928" s="65"/>
      <c r="CY928" s="65"/>
      <c r="CZ928" s="65"/>
      <c r="DA928" s="65"/>
      <c r="DB928" s="65"/>
      <c r="DC928" s="65"/>
      <c r="DD928" s="65"/>
      <c r="DE928" s="65"/>
      <c r="DF928" s="65"/>
      <c r="DG928" s="65"/>
      <c r="DH928" s="65"/>
      <c r="DI928" s="65"/>
      <c r="DJ928" s="65"/>
      <c r="DK928" s="65"/>
      <c r="DL928" s="65"/>
      <c r="DM928" s="65"/>
      <c r="DN928" s="65"/>
      <c r="DO928" s="65"/>
      <c r="DP928" s="65"/>
      <c r="DQ928" s="65"/>
      <c r="DR928" s="65"/>
      <c r="DS928" s="65"/>
      <c r="DT928" s="65"/>
      <c r="DU928" s="65"/>
      <c r="DV928" s="65"/>
      <c r="DW928" s="65"/>
      <c r="DX928" s="65"/>
      <c r="DY928" s="65"/>
      <c r="DZ928" s="65"/>
      <c r="EA928" s="65"/>
      <c r="EB928" s="65"/>
      <c r="EC928" s="65"/>
      <c r="ED928" s="65"/>
      <c r="EE928" s="65"/>
      <c r="EF928" s="65"/>
      <c r="EG928" s="65"/>
      <c r="EH928" s="65"/>
      <c r="EI928" s="65"/>
      <c r="EJ928" s="65"/>
      <c r="EK928" s="65"/>
      <c r="EL928" s="65"/>
      <c r="EM928" s="65"/>
      <c r="EN928" s="65"/>
      <c r="EO928" s="65"/>
      <c r="EP928" s="65"/>
      <c r="EQ928" s="65"/>
      <c r="ER928" s="65"/>
      <c r="ES928" s="65"/>
      <c r="ET928" s="65"/>
      <c r="EU928" s="65"/>
      <c r="EV928" s="65"/>
      <c r="EW928" s="65"/>
      <c r="EX928" s="65"/>
      <c r="EY928" s="65"/>
      <c r="EZ928" s="65"/>
      <c r="FA928" s="65"/>
      <c r="FB928" s="65"/>
      <c r="FC928" s="65"/>
      <c r="FD928" s="65"/>
      <c r="FE928" s="65"/>
      <c r="FF928" s="65"/>
      <c r="FG928" s="65"/>
      <c r="FH928" s="65"/>
      <c r="FI928" s="65"/>
      <c r="FJ928" s="65"/>
      <c r="FK928" s="65"/>
      <c r="FL928" s="65"/>
      <c r="FM928" s="65"/>
      <c r="FN928" s="65"/>
      <c r="FO928" s="65"/>
      <c r="FP928" s="65"/>
      <c r="FQ928" s="65"/>
      <c r="FR928" s="65"/>
      <c r="FS928" s="65"/>
    </row>
    <row r="929">
      <c r="A929" t="s">
        <v>169</v>
      </c>
      <c r="B929" t="s">
        <v>116</v>
      </c>
      <c r="C929" t="s">
        <v>114</v>
      </c>
      <c r="D929" t="s">
        <v>100</v>
      </c>
      <c r="E929"/>
      <c r="F929" t="str">
        <f>$A929&amp;IF($C929&lt;&gt;"","|"&amp;$C929,"")&amp;IF($D929&lt;&gt;"","|"&amp;$D929,"")&amp;IF($E929&lt;&gt;"","|"&amp;$E929,"")</f>
      </c>
      <c r="G929" s="65" t="n">
        <v>1</v>
      </c>
      <c r="H929" s="65" t="str">
        <f>SUM($CJ929,$CW929)</f>
      </c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5" t="str">
        <f>ROUND(SUM($CP929,$CV929),0)</f>
      </c>
      <c r="CG929" s="65" t="str">
        <f>ROUND(MAX($CP929,$CV929),0)</f>
      </c>
      <c r="CH929"/>
      <c r="CI929" s="62"/>
      <c r="CJ929" s="65" t="str">
        <f>IF(SUM($CF929)=0,"",IF(SUM($CF929)=SUM($CG929),SUM($CF929),IF(UPPER($CH929)="MAX",$CG929,IF(UPPER($CH929)="CUSTOM",MIN(MAX(ROUND($CF929+$G929*($CI929),0),$CG929),$CF929),$CF929))))</f>
      </c>
      <c r="CK929" s="65" t="str">
        <f>ROUND(SUMIFS($CW929:$FS929,$CW$14:$FS$14,"*DSD*"),0)</f>
      </c>
      <c r="CL929" s="65" t="str">
        <f>MIN_DSD</f>
      </c>
      <c r="CM929" s="65" t="str">
        <f>COUNTIFS($CW$14:$FS$14,"*DSD*",$CW929:$FS929,"&gt;0")</f>
      </c>
      <c r="CN929"/>
      <c r="CO929" s="62"/>
      <c r="CP929" s="65" t="str">
        <f>IF(SUM($CK929)=0,"",IF(OR(SUM($CK929)=SUM($CL929),AND(SUM($CK929)=ROUND(SUM($G929)*(1-SUM($I929)),0),SUM($CQ929)=0)),SUM($CK929),IF(UPPER($CN929)="MAX",$CL929,IF(UPPER($CN929)="CUSTOM",MIN(MAX(ROUND($CK929+$G929*($CO929),0),$CL929),$CK929),$CK929))))</f>
      </c>
      <c r="CQ929" s="65" t="str">
        <f>ROUND(SUMIFS($CW929:$FS929,$CW$14:$FS$14,"*TA*"),0)</f>
      </c>
      <c r="CR929" s="65" t="str">
        <f>MIN_TA</f>
      </c>
      <c r="CS929" s="65" t="str">
        <f>COUNTIFS($CW$14:$FS$14,"*TA*",$CW929:$FS929,"&gt;0")</f>
      </c>
      <c r="CT929"/>
      <c r="CU929" s="62"/>
      <c r="CV929" s="65" t="str">
        <f>IF(SUM($CQ929)=0,"",IF(OR(SUM($CQ929)=SUM($CR929),AND(SUM($CQ929)=ROUND(SUM($G929)*(1-SUM($I929)),0),SUM($CK929)=0)),SUM($CQ929),IF(UPPER($CT929)="MAX",$CR929,IF(UPPER($CT929)="CUSTOM",MIN(MAX(ROUND($CQ929+$G929*($CU929),0),$CR929),$CQ929),$CQ929))))</f>
      </c>
      <c r="CW929" s="65"/>
      <c r="CX929" s="65"/>
      <c r="CY929" s="65"/>
      <c r="CZ929" s="65"/>
      <c r="DA929" s="65"/>
      <c r="DB929" s="65"/>
      <c r="DC929" s="65"/>
      <c r="DD929" s="65"/>
      <c r="DE929" s="65"/>
      <c r="DF929" s="65"/>
      <c r="DG929" s="65"/>
      <c r="DH929" s="65"/>
      <c r="DI929" s="65"/>
      <c r="DJ929" s="65"/>
      <c r="DK929" s="65"/>
      <c r="DL929" s="65"/>
      <c r="DM929" s="65"/>
      <c r="DN929" s="65"/>
      <c r="DO929" s="65"/>
      <c r="DP929" s="65"/>
      <c r="DQ929" s="65"/>
      <c r="DR929" s="65"/>
      <c r="DS929" s="65"/>
      <c r="DT929" s="65"/>
      <c r="DU929" s="65"/>
      <c r="DV929" s="65"/>
      <c r="DW929" s="65"/>
      <c r="DX929" s="65"/>
      <c r="DY929" s="65"/>
      <c r="DZ929" s="65"/>
      <c r="EA929" s="65"/>
      <c r="EB929" s="65"/>
      <c r="EC929" s="65"/>
      <c r="ED929" s="65"/>
      <c r="EE929" s="65"/>
      <c r="EF929" s="65"/>
      <c r="EG929" s="65"/>
      <c r="EH929" s="65"/>
      <c r="EI929" s="65"/>
      <c r="EJ929" s="65"/>
      <c r="EK929" s="65"/>
      <c r="EL929" s="65"/>
      <c r="EM929" s="65"/>
      <c r="EN929" s="65"/>
      <c r="EO929" s="65"/>
      <c r="EP929" s="65"/>
      <c r="EQ929" s="65"/>
      <c r="ER929" s="65"/>
      <c r="ES929" s="65"/>
      <c r="ET929" s="65"/>
      <c r="EU929" s="65"/>
      <c r="EV929" s="65"/>
      <c r="EW929" s="65"/>
      <c r="EX929" s="65"/>
      <c r="EY929" s="65"/>
      <c r="EZ929" s="65"/>
      <c r="FA929" s="65"/>
      <c r="FB929" s="65"/>
      <c r="FC929" s="65"/>
      <c r="FD929" s="65"/>
      <c r="FE929" s="65"/>
      <c r="FF929" s="65"/>
      <c r="FG929" s="65"/>
      <c r="FH929" s="65"/>
      <c r="FI929" s="65"/>
      <c r="FJ929" s="65"/>
      <c r="FK929" s="65"/>
      <c r="FL929" s="65"/>
      <c r="FM929" s="65"/>
      <c r="FN929" s="65"/>
      <c r="FO929" s="65"/>
      <c r="FP929" s="65"/>
      <c r="FQ929" s="65"/>
      <c r="FR929" s="65"/>
      <c r="FS929" s="65"/>
    </row>
    <row r="930">
      <c r="A930" t="s">
        <v>169</v>
      </c>
      <c r="B930" t="s">
        <v>118</v>
      </c>
      <c r="C930" t="s">
        <v>103</v>
      </c>
      <c r="D930" t="s">
        <v>99</v>
      </c>
      <c r="E930"/>
      <c r="F930" t="str">
        <f>$A930&amp;IF($C930&lt;&gt;"","|"&amp;$C930,"")&amp;IF($D930&lt;&gt;"","|"&amp;$D930,"")&amp;IF($E930&lt;&gt;"","|"&amp;$E930,"")</f>
      </c>
      <c r="G930" s="65" t="n">
        <v>1</v>
      </c>
      <c r="H930" s="65" t="str">
        <f>SUM($CJ930,$CW930)</f>
      </c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 t="n">
        <v>0.5</v>
      </c>
      <c r="AD930" s="62"/>
      <c r="AE930" s="62"/>
      <c r="AF930" s="62"/>
      <c r="AG930" s="62"/>
      <c r="AH930" s="62"/>
      <c r="AI930" s="62"/>
      <c r="AJ930" s="62" t="n">
        <v>0.5</v>
      </c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5" t="str">
        <f>ROUND(SUM($CP930,$CV930),0)</f>
      </c>
      <c r="CG930" s="65" t="str">
        <f>ROUND(MAX($CP930,$CV930),0)</f>
      </c>
      <c r="CH930" t="s">
        <v>54</v>
      </c>
      <c r="CI930" s="62"/>
      <c r="CJ930" s="65" t="str">
        <f>IF(SUM($CF930)=0,"",IF(SUM($CF930)=SUM($CG930),SUM($CF930),IF(UPPER($CH930)="MAX",$CG930,IF(UPPER($CH930)="CUSTOM",MIN(MAX(ROUND($CF930+$G930*($CI930),0),$CG930),$CF930),$CF930))))</f>
      </c>
      <c r="CK930" s="65" t="str">
        <f>ROUND(SUMIFS($CW930:$FS930,$CW$14:$FS$14,"*DSD*"),0)</f>
      </c>
      <c r="CL930" s="65" t="str">
        <f>MIN_DSD</f>
      </c>
      <c r="CM930" s="65" t="str">
        <f>COUNTIFS($CW$14:$FS$14,"*DSD*",$CW930:$FS930,"&gt;0")</f>
      </c>
      <c r="CN930"/>
      <c r="CO930" s="62"/>
      <c r="CP930" s="65" t="str">
        <f>IF(SUM($CK930)=0,"",IF(OR(SUM($CK930)=SUM($CL930),AND(SUM($CK930)=ROUND(SUM($G930)*(1-SUM($I930)),0),SUM($CQ930)=0)),SUM($CK930),IF(UPPER($CN930)="MAX",$CL930,IF(UPPER($CN930)="CUSTOM",MIN(MAX(ROUND($CK930+$G930*($CO930),0),$CL930),$CK930),$CK930))))</f>
      </c>
      <c r="CQ930" s="65" t="str">
        <f>ROUND(SUMIFS($CW930:$FS930,$CW$14:$FS$14,"*TA*"),0)</f>
      </c>
      <c r="CR930" s="65" t="str">
        <f>MIN_TA</f>
      </c>
      <c r="CS930" s="65" t="str">
        <f>COUNTIFS($CW$14:$FS$14,"*TA*",$CW930:$FS930,"&gt;0")</f>
      </c>
      <c r="CT930"/>
      <c r="CU930" s="62"/>
      <c r="CV930" s="65" t="str">
        <f>IF(SUM($CQ930)=0,"",IF(OR(SUM($CQ930)=SUM($CR930),AND(SUM($CQ930)=ROUND(SUM($G930)*(1-SUM($I930)),0),SUM($CK930)=0)),SUM($CQ930),IF(UPPER($CT930)="MAX",$CR930,IF(UPPER($CT930)="CUSTOM",MIN(MAX(ROUND($CQ930+$G930*($CU930),0),$CR930),$CQ930),$CQ930))))</f>
      </c>
      <c r="CW930" s="65"/>
      <c r="CX930" s="65"/>
      <c r="CY930" s="65"/>
      <c r="CZ930" s="65"/>
      <c r="DA930" s="65"/>
      <c r="DB930" s="65"/>
      <c r="DC930" s="65"/>
      <c r="DD930" s="65"/>
      <c r="DE930" s="65"/>
      <c r="DF930" s="65"/>
      <c r="DG930" s="65"/>
      <c r="DH930" s="65"/>
      <c r="DI930" s="65"/>
      <c r="DJ930" s="65"/>
      <c r="DK930" s="65"/>
      <c r="DL930" s="65"/>
      <c r="DM930" s="65"/>
      <c r="DN930" s="65"/>
      <c r="DO930" s="65"/>
      <c r="DP930" s="65"/>
      <c r="DQ930" s="65"/>
      <c r="DR930" s="65"/>
      <c r="DS930" s="65"/>
      <c r="DT930" s="65"/>
      <c r="DU930" s="65"/>
      <c r="DV930" s="65"/>
      <c r="DW930" s="65"/>
      <c r="DX930" s="65"/>
      <c r="DY930" s="65"/>
      <c r="DZ930" s="65"/>
      <c r="EA930" s="65"/>
      <c r="EB930" s="65"/>
      <c r="EC930" s="65"/>
      <c r="ED930" s="65"/>
      <c r="EE930" s="65"/>
      <c r="EF930" s="65"/>
      <c r="EG930" s="65"/>
      <c r="EH930" s="65"/>
      <c r="EI930" s="65"/>
      <c r="EJ930" s="65"/>
      <c r="EK930" s="65"/>
      <c r="EL930" s="65"/>
      <c r="EM930" s="65"/>
      <c r="EN930" s="65"/>
      <c r="EO930" s="65"/>
      <c r="EP930" s="65"/>
      <c r="EQ930" s="65"/>
      <c r="ER930" s="65"/>
      <c r="ES930" s="65"/>
      <c r="ET930" s="65"/>
      <c r="EU930" s="65"/>
      <c r="EV930" s="65"/>
      <c r="EW930" s="65"/>
      <c r="EX930" s="65"/>
      <c r="EY930" s="65"/>
      <c r="EZ930" s="65"/>
      <c r="FA930" s="65"/>
      <c r="FB930" s="65"/>
      <c r="FC930" s="65"/>
      <c r="FD930" s="65"/>
      <c r="FE930" s="65"/>
      <c r="FF930" s="65"/>
      <c r="FG930" s="65"/>
      <c r="FH930" s="65"/>
      <c r="FI930" s="65"/>
      <c r="FJ930" s="65"/>
      <c r="FK930" s="65"/>
      <c r="FL930" s="65"/>
      <c r="FM930" s="65"/>
      <c r="FN930" s="65"/>
      <c r="FO930" s="65"/>
      <c r="FP930" s="65"/>
      <c r="FQ930" s="65"/>
      <c r="FR930" s="65"/>
      <c r="FS930" s="65"/>
    </row>
    <row r="931">
      <c r="A931" t="s">
        <v>169</v>
      </c>
      <c r="B931" t="s">
        <v>119</v>
      </c>
      <c r="C931" t="s">
        <v>103</v>
      </c>
      <c r="D931" t="s">
        <v>99</v>
      </c>
      <c r="E931"/>
      <c r="F931" t="str">
        <f>$A931&amp;IF($C931&lt;&gt;"","|"&amp;$C931,"")&amp;IF($D931&lt;&gt;"","|"&amp;$D931,"")&amp;IF($E931&lt;&gt;"","|"&amp;$E931,"")</f>
      </c>
      <c r="G931" s="65" t="n">
        <v>1</v>
      </c>
      <c r="H931" s="65" t="str">
        <f>SUM($CJ931,$CW931)</f>
      </c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 t="n">
        <v>1</v>
      </c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5" t="str">
        <f>ROUND(SUM($CP931,$CV931),0)</f>
      </c>
      <c r="CG931" s="65" t="str">
        <f>ROUND(MAX($CP931,$CV931),0)</f>
      </c>
      <c r="CH931"/>
      <c r="CI931" s="62"/>
      <c r="CJ931" s="65" t="str">
        <f>IF(SUM($CF931)=0,"",IF(SUM($CF931)=SUM($CG931),SUM($CF931),IF(UPPER($CH931)="MAX",$CG931,IF(UPPER($CH931)="CUSTOM",MIN(MAX(ROUND($CF931+$G931*($CI931),0),$CG931),$CF931),$CF931))))</f>
      </c>
      <c r="CK931" s="65" t="str">
        <f>ROUND(SUMIFS($CW931:$FS931,$CW$14:$FS$14,"*DSD*"),0)</f>
      </c>
      <c r="CL931" s="65" t="str">
        <f>MIN_DSD</f>
      </c>
      <c r="CM931" s="65" t="str">
        <f>COUNTIFS($CW$14:$FS$14,"*DSD*",$CW931:$FS931,"&gt;0")</f>
      </c>
      <c r="CN931"/>
      <c r="CO931" s="62"/>
      <c r="CP931" s="65" t="str">
        <f>IF(SUM($CK931)=0,"",IF(OR(SUM($CK931)=SUM($CL931),AND(SUM($CK931)=ROUND(SUM($G931)*(1-SUM($I931)),0),SUM($CQ931)=0)),SUM($CK931),IF(UPPER($CN931)="MAX",$CL931,IF(UPPER($CN931)="CUSTOM",MIN(MAX(ROUND($CK931+$G931*($CO931),0),$CL931),$CK931),$CK931))))</f>
      </c>
      <c r="CQ931" s="65" t="str">
        <f>ROUND(SUMIFS($CW931:$FS931,$CW$14:$FS$14,"*TA*"),0)</f>
      </c>
      <c r="CR931" s="65" t="str">
        <f>MIN_TA</f>
      </c>
      <c r="CS931" s="65" t="str">
        <f>COUNTIFS($CW$14:$FS$14,"*TA*",$CW931:$FS931,"&gt;0")</f>
      </c>
      <c r="CT931"/>
      <c r="CU931" s="62"/>
      <c r="CV931" s="65" t="str">
        <f>IF(SUM($CQ931)=0,"",IF(OR(SUM($CQ931)=SUM($CR931),AND(SUM($CQ931)=ROUND(SUM($G931)*(1-SUM($I931)),0),SUM($CK931)=0)),SUM($CQ931),IF(UPPER($CT931)="MAX",$CR931,IF(UPPER($CT931)="CUSTOM",MIN(MAX(ROUND($CQ931+$G931*($CU931),0),$CR931),$CQ931),$CQ931))))</f>
      </c>
      <c r="CW931" s="65"/>
      <c r="CX931" s="65"/>
      <c r="CY931" s="65"/>
      <c r="CZ931" s="65"/>
      <c r="DA931" s="65"/>
      <c r="DB931" s="65"/>
      <c r="DC931" s="65"/>
      <c r="DD931" s="65"/>
      <c r="DE931" s="65"/>
      <c r="DF931" s="65"/>
      <c r="DG931" s="65"/>
      <c r="DH931" s="65"/>
      <c r="DI931" s="65"/>
      <c r="DJ931" s="65"/>
      <c r="DK931" s="65"/>
      <c r="DL931" s="65"/>
      <c r="DM931" s="65"/>
      <c r="DN931" s="65"/>
      <c r="DO931" s="65"/>
      <c r="DP931" s="65"/>
      <c r="DQ931" s="65"/>
      <c r="DR931" s="65"/>
      <c r="DS931" s="65"/>
      <c r="DT931" s="65"/>
      <c r="DU931" s="65"/>
      <c r="DV931" s="65"/>
      <c r="DW931" s="65"/>
      <c r="DX931" s="65"/>
      <c r="DY931" s="65"/>
      <c r="DZ931" s="65"/>
      <c r="EA931" s="65"/>
      <c r="EB931" s="65"/>
      <c r="EC931" s="65"/>
      <c r="ED931" s="65"/>
      <c r="EE931" s="65"/>
      <c r="EF931" s="65"/>
      <c r="EG931" s="65"/>
      <c r="EH931" s="65"/>
      <c r="EI931" s="65"/>
      <c r="EJ931" s="65"/>
      <c r="EK931" s="65"/>
      <c r="EL931" s="65"/>
      <c r="EM931" s="65"/>
      <c r="EN931" s="65"/>
      <c r="EO931" s="65"/>
      <c r="EP931" s="65"/>
      <c r="EQ931" s="65"/>
      <c r="ER931" s="65"/>
      <c r="ES931" s="65"/>
      <c r="ET931" s="65"/>
      <c r="EU931" s="65"/>
      <c r="EV931" s="65"/>
      <c r="EW931" s="65"/>
      <c r="EX931" s="65"/>
      <c r="EY931" s="65"/>
      <c r="EZ931" s="65"/>
      <c r="FA931" s="65"/>
      <c r="FB931" s="65"/>
      <c r="FC931" s="65"/>
      <c r="FD931" s="65"/>
      <c r="FE931" s="65"/>
      <c r="FF931" s="65"/>
      <c r="FG931" s="65"/>
      <c r="FH931" s="65"/>
      <c r="FI931" s="65"/>
      <c r="FJ931" s="65"/>
      <c r="FK931" s="65"/>
      <c r="FL931" s="65"/>
      <c r="FM931" s="65"/>
      <c r="FN931" s="65"/>
      <c r="FO931" s="65"/>
      <c r="FP931" s="65"/>
      <c r="FQ931" s="65"/>
      <c r="FR931" s="65"/>
      <c r="FS931" s="65"/>
    </row>
    <row r="932">
      <c r="A932" t="s">
        <v>169</v>
      </c>
      <c r="B932" t="s">
        <v>120</v>
      </c>
      <c r="C932"/>
      <c r="D932"/>
      <c r="E932" t="s">
        <v>135</v>
      </c>
      <c r="F932" t="str">
        <f>$A932&amp;IF($C932&lt;&gt;"","|"&amp;$C932,"")&amp;IF($D932&lt;&gt;"","|"&amp;$D932,"")&amp;IF($E932&lt;&gt;"","|"&amp;$E932,"")</f>
      </c>
      <c r="G932" s="65" t="n">
        <v>8</v>
      </c>
      <c r="H932" s="65" t="str">
        <f>SUM($CJ932,$CW932)</f>
      </c>
      <c r="I932" s="62"/>
      <c r="J932" s="62"/>
      <c r="K932" s="62"/>
      <c r="L932" s="62"/>
      <c r="M932" s="62"/>
      <c r="N932" s="62"/>
      <c r="O932" s="62" t="n">
        <v>0.483870967741935</v>
      </c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 t="n">
        <v>0.516129032258065</v>
      </c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5" t="str">
        <f>ROUND(SUM($CP932,$CV932),0)</f>
      </c>
      <c r="CG932" s="65" t="str">
        <f>ROUND(MAX($CP932,$CV932),0)</f>
      </c>
      <c r="CH932"/>
      <c r="CI932" s="62"/>
      <c r="CJ932" s="65" t="str">
        <f>IF(SUM($CF932)=0,"",IF(SUM($CF932)=SUM($CG932),SUM($CF932),IF(UPPER($CH932)="MAX",$CG932,IF(UPPER($CH932)="CUSTOM",MIN(MAX(ROUND($CF932+$G932*($CI932),0),$CG932),$CF932),$CF932))))</f>
      </c>
      <c r="CK932" s="65" t="str">
        <f>ROUND(SUMIFS($CW932:$FS932,$CW$14:$FS$14,"*DSD*"),0)</f>
      </c>
      <c r="CL932" s="65" t="str">
        <f>MIN_DSD</f>
      </c>
      <c r="CM932" s="65" t="str">
        <f>COUNTIFS($CW$14:$FS$14,"*DSD*",$CW932:$FS932,"&gt;0")</f>
      </c>
      <c r="CN932" t="s">
        <v>54</v>
      </c>
      <c r="CO932" s="62"/>
      <c r="CP932" s="65" t="str">
        <f>IF(SUM($CK932)=0,"",IF(OR(SUM($CK932)=SUM($CL932),AND(SUM($CK932)=ROUND(SUM($G932)*(1-SUM($I932)),0),SUM($CQ932)=0)),SUM($CK932),IF(UPPER($CN932)="MAX",$CL932,IF(UPPER($CN932)="CUSTOM",MIN(MAX(ROUND($CK932+$G932*($CO932),0),$CL932),$CK932),$CK932))))</f>
      </c>
      <c r="CQ932" s="65" t="str">
        <f>ROUND(SUMIFS($CW932:$FS932,$CW$14:$FS$14,"*TA*"),0)</f>
      </c>
      <c r="CR932" s="65" t="str">
        <f>MIN_TA</f>
      </c>
      <c r="CS932" s="65" t="str">
        <f>COUNTIFS($CW$14:$FS$14,"*TA*",$CW932:$FS932,"&gt;0")</f>
      </c>
      <c r="CT932"/>
      <c r="CU932" s="62"/>
      <c r="CV932" s="65" t="str">
        <f>IF(SUM($CQ932)=0,"",IF(OR(SUM($CQ932)=SUM($CR932),AND(SUM($CQ932)=ROUND(SUM($G932)*(1-SUM($I932)),0),SUM($CK932)=0)),SUM($CQ932),IF(UPPER($CT932)="MAX",$CR932,IF(UPPER($CT932)="CUSTOM",MIN(MAX(ROUND($CQ932+$G932*($CU932),0),$CR932),$CQ932),$CQ932))))</f>
      </c>
      <c r="CW932" s="65"/>
      <c r="CX932" s="65"/>
      <c r="CY932" s="65"/>
      <c r="CZ932" s="65"/>
      <c r="DA932" s="65"/>
      <c r="DB932" s="65"/>
      <c r="DC932" s="65"/>
      <c r="DD932" s="65"/>
      <c r="DE932" s="65"/>
      <c r="DF932" s="65"/>
      <c r="DG932" s="65"/>
      <c r="DH932" s="65"/>
      <c r="DI932" s="65"/>
      <c r="DJ932" s="65"/>
      <c r="DK932" s="65"/>
      <c r="DL932" s="65"/>
      <c r="DM932" s="65"/>
      <c r="DN932" s="65"/>
      <c r="DO932" s="65"/>
      <c r="DP932" s="65"/>
      <c r="DQ932" s="65"/>
      <c r="DR932" s="65"/>
      <c r="DS932" s="65"/>
      <c r="DT932" s="65"/>
      <c r="DU932" s="65"/>
      <c r="DV932" s="65"/>
      <c r="DW932" s="65"/>
      <c r="DX932" s="65"/>
      <c r="DY932" s="65"/>
      <c r="DZ932" s="65"/>
      <c r="EA932" s="65"/>
      <c r="EB932" s="65"/>
      <c r="EC932" s="65"/>
      <c r="ED932" s="65"/>
      <c r="EE932" s="65"/>
      <c r="EF932" s="65"/>
      <c r="EG932" s="65"/>
      <c r="EH932" s="65"/>
      <c r="EI932" s="65"/>
      <c r="EJ932" s="65"/>
      <c r="EK932" s="65"/>
      <c r="EL932" s="65"/>
      <c r="EM932" s="65"/>
      <c r="EN932" s="65"/>
      <c r="EO932" s="65"/>
      <c r="EP932" s="65"/>
      <c r="EQ932" s="65"/>
      <c r="ER932" s="65"/>
      <c r="ES932" s="65"/>
      <c r="ET932" s="65"/>
      <c r="EU932" s="65"/>
      <c r="EV932" s="65"/>
      <c r="EW932" s="65"/>
      <c r="EX932" s="65"/>
      <c r="EY932" s="65"/>
      <c r="EZ932" s="65"/>
      <c r="FA932" s="65"/>
      <c r="FB932" s="65"/>
      <c r="FC932" s="65"/>
      <c r="FD932" s="65"/>
      <c r="FE932" s="65"/>
      <c r="FF932" s="65"/>
      <c r="FG932" s="65"/>
      <c r="FH932" s="65"/>
      <c r="FI932" s="65"/>
      <c r="FJ932" s="65"/>
      <c r="FK932" s="65"/>
      <c r="FL932" s="65"/>
      <c r="FM932" s="65"/>
      <c r="FN932" s="65"/>
      <c r="FO932" s="65"/>
      <c r="FP932" s="65"/>
      <c r="FQ932" s="65"/>
      <c r="FR932" s="65"/>
      <c r="FS932" s="65"/>
    </row>
    <row r="933">
      <c r="A933" t="s">
        <v>169</v>
      </c>
      <c r="B933" t="s">
        <v>126</v>
      </c>
      <c r="C933"/>
      <c r="D933"/>
      <c r="E933" t="s">
        <v>135</v>
      </c>
      <c r="F933" t="str">
        <f>$A933&amp;IF($C933&lt;&gt;"","|"&amp;$C933,"")&amp;IF($D933&lt;&gt;"","|"&amp;$D933,"")&amp;IF($E933&lt;&gt;"","|"&amp;$E933,"")</f>
      </c>
      <c r="G933" s="65" t="n">
        <v>8</v>
      </c>
      <c r="H933" s="65" t="str">
        <f>SUM($CJ933,$CW933)</f>
      </c>
      <c r="I933" s="62"/>
      <c r="J933" s="62"/>
      <c r="K933" s="62"/>
      <c r="L933" s="62"/>
      <c r="M933" s="62"/>
      <c r="N933" s="62"/>
      <c r="O933" s="62" t="n">
        <v>0.482758620689655</v>
      </c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 t="n">
        <v>0.517241379310345</v>
      </c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5" t="str">
        <f>ROUND(SUM($CP933,$CV933),0)</f>
      </c>
      <c r="CG933" s="65" t="str">
        <f>ROUND(MAX($CP933,$CV933),0)</f>
      </c>
      <c r="CH933"/>
      <c r="CI933" s="62"/>
      <c r="CJ933" s="65" t="str">
        <f>IF(SUM($CF933)=0,"",IF(SUM($CF933)=SUM($CG933),SUM($CF933),IF(UPPER($CH933)="MAX",$CG933,IF(UPPER($CH933)="CUSTOM",MIN(MAX(ROUND($CF933+$G933*($CI933),0),$CG933),$CF933),$CF933))))</f>
      </c>
      <c r="CK933" s="65" t="str">
        <f>ROUND(SUMIFS($CW933:$FS933,$CW$14:$FS$14,"*DSD*"),0)</f>
      </c>
      <c r="CL933" s="65" t="str">
        <f>MIN_DSD</f>
      </c>
      <c r="CM933" s="65" t="str">
        <f>COUNTIFS($CW$14:$FS$14,"*DSD*",$CW933:$FS933,"&gt;0")</f>
      </c>
      <c r="CN933" t="s">
        <v>54</v>
      </c>
      <c r="CO933" s="62"/>
      <c r="CP933" s="65" t="str">
        <f>IF(SUM($CK933)=0,"",IF(OR(SUM($CK933)=SUM($CL933),AND(SUM($CK933)=ROUND(SUM($G933)*(1-SUM($I933)),0),SUM($CQ933)=0)),SUM($CK933),IF(UPPER($CN933)="MAX",$CL933,IF(UPPER($CN933)="CUSTOM",MIN(MAX(ROUND($CK933+$G933*($CO933),0),$CL933),$CK933),$CK933))))</f>
      </c>
      <c r="CQ933" s="65" t="str">
        <f>ROUND(SUMIFS($CW933:$FS933,$CW$14:$FS$14,"*TA*"),0)</f>
      </c>
      <c r="CR933" s="65" t="str">
        <f>MIN_TA</f>
      </c>
      <c r="CS933" s="65" t="str">
        <f>COUNTIFS($CW$14:$FS$14,"*TA*",$CW933:$FS933,"&gt;0")</f>
      </c>
      <c r="CT933"/>
      <c r="CU933" s="62"/>
      <c r="CV933" s="65" t="str">
        <f>IF(SUM($CQ933)=0,"",IF(OR(SUM($CQ933)=SUM($CR933),AND(SUM($CQ933)=ROUND(SUM($G933)*(1-SUM($I933)),0),SUM($CK933)=0)),SUM($CQ933),IF(UPPER($CT933)="MAX",$CR933,IF(UPPER($CT933)="CUSTOM",MIN(MAX(ROUND($CQ933+$G933*($CU933),0),$CR933),$CQ933),$CQ933))))</f>
      </c>
      <c r="CW933" s="65"/>
      <c r="CX933" s="65"/>
      <c r="CY933" s="65"/>
      <c r="CZ933" s="65"/>
      <c r="DA933" s="65"/>
      <c r="DB933" s="65"/>
      <c r="DC933" s="65"/>
      <c r="DD933" s="65"/>
      <c r="DE933" s="65"/>
      <c r="DF933" s="65"/>
      <c r="DG933" s="65"/>
      <c r="DH933" s="65"/>
      <c r="DI933" s="65"/>
      <c r="DJ933" s="65"/>
      <c r="DK933" s="65"/>
      <c r="DL933" s="65"/>
      <c r="DM933" s="65"/>
      <c r="DN933" s="65"/>
      <c r="DO933" s="65"/>
      <c r="DP933" s="65"/>
      <c r="DQ933" s="65"/>
      <c r="DR933" s="65"/>
      <c r="DS933" s="65"/>
      <c r="DT933" s="65"/>
      <c r="DU933" s="65"/>
      <c r="DV933" s="65"/>
      <c r="DW933" s="65"/>
      <c r="DX933" s="65"/>
      <c r="DY933" s="65"/>
      <c r="DZ933" s="65"/>
      <c r="EA933" s="65"/>
      <c r="EB933" s="65"/>
      <c r="EC933" s="65"/>
      <c r="ED933" s="65"/>
      <c r="EE933" s="65"/>
      <c r="EF933" s="65"/>
      <c r="EG933" s="65"/>
      <c r="EH933" s="65"/>
      <c r="EI933" s="65"/>
      <c r="EJ933" s="65"/>
      <c r="EK933" s="65"/>
      <c r="EL933" s="65"/>
      <c r="EM933" s="65"/>
      <c r="EN933" s="65"/>
      <c r="EO933" s="65"/>
      <c r="EP933" s="65"/>
      <c r="EQ933" s="65"/>
      <c r="ER933" s="65"/>
      <c r="ES933" s="65"/>
      <c r="ET933" s="65"/>
      <c r="EU933" s="65"/>
      <c r="EV933" s="65"/>
      <c r="EW933" s="65"/>
      <c r="EX933" s="65"/>
      <c r="EY933" s="65"/>
      <c r="EZ933" s="65"/>
      <c r="FA933" s="65"/>
      <c r="FB933" s="65"/>
      <c r="FC933" s="65"/>
      <c r="FD933" s="65"/>
      <c r="FE933" s="65"/>
      <c r="FF933" s="65"/>
      <c r="FG933" s="65"/>
      <c r="FH933" s="65"/>
      <c r="FI933" s="65"/>
      <c r="FJ933" s="65"/>
      <c r="FK933" s="65"/>
      <c r="FL933" s="65"/>
      <c r="FM933" s="65"/>
      <c r="FN933" s="65"/>
      <c r="FO933" s="65"/>
      <c r="FP933" s="65"/>
      <c r="FQ933" s="65"/>
      <c r="FR933" s="65"/>
      <c r="FS933" s="65"/>
    </row>
    <row r="934">
      <c r="A934" t="s">
        <v>169</v>
      </c>
      <c r="B934" t="s">
        <v>127</v>
      </c>
      <c r="C934" t="s">
        <v>103</v>
      </c>
      <c r="D934" t="s">
        <v>99</v>
      </c>
      <c r="E934"/>
      <c r="F934" t="str">
        <f>$A934&amp;IF($C934&lt;&gt;"","|"&amp;$C934,"")&amp;IF($D934&lt;&gt;"","|"&amp;$D934,"")&amp;IF($E934&lt;&gt;"","|"&amp;$E934,"")</f>
      </c>
      <c r="G934" s="65" t="n">
        <v>17</v>
      </c>
      <c r="H934" s="65" t="str">
        <f>SUM($CJ934,$CW934)</f>
      </c>
      <c r="I934" s="62"/>
      <c r="J934" s="62"/>
      <c r="K934" s="62"/>
      <c r="L934" s="62"/>
      <c r="M934" s="62"/>
      <c r="N934" s="62"/>
      <c r="O934" s="62" t="n">
        <v>0.558823529411765</v>
      </c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 t="n">
        <v>0.303921568627451</v>
      </c>
      <c r="AD934" s="62"/>
      <c r="AE934" s="62"/>
      <c r="AF934" s="62"/>
      <c r="AG934" s="62"/>
      <c r="AH934" s="62"/>
      <c r="AI934" s="62"/>
      <c r="AJ934" s="62" t="n">
        <v>0.696078431372549</v>
      </c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5" t="str">
        <f>ROUND(SUM($CP934,$CV934),0)</f>
      </c>
      <c r="CG934" s="65" t="str">
        <f>ROUND(MAX($CP934,$CV934),0)</f>
      </c>
      <c r="CH934" t="s">
        <v>56</v>
      </c>
      <c r="CI934" s="62"/>
      <c r="CJ934" s="65" t="str">
        <f>IF(SUM($CF934)=0,"",IF(SUM($CF934)=SUM($CG934),SUM($CF934),IF(UPPER($CH934)="MAX",$CG934,IF(UPPER($CH934)="CUSTOM",MIN(MAX(ROUND($CF934+$G934*($CI934),0),$CG934),$CF934),$CF934))))</f>
      </c>
      <c r="CK934" s="65" t="str">
        <f>ROUND(SUMIFS($CW934:$FS934,$CW$14:$FS$14,"*DSD*"),0)</f>
      </c>
      <c r="CL934" s="65" t="str">
        <f>MIN_DSD</f>
      </c>
      <c r="CM934" s="65" t="str">
        <f>COUNTIFS($CW$14:$FS$14,"*DSD*",$CW934:$FS934,"&gt;0")</f>
      </c>
      <c r="CN934" t="s">
        <v>55</v>
      </c>
      <c r="CO934" s="62" t="n">
        <v>-0.558823529411765</v>
      </c>
      <c r="CP934" s="65" t="str">
        <f>IF(SUM($CK934)=0,"",IF(OR(SUM($CK934)=SUM($CL934),AND(SUM($CK934)=ROUND(SUM($G934)*(1-SUM($I934)),0),SUM($CQ934)=0)),SUM($CK934),IF(UPPER($CN934)="MAX",$CL934,IF(UPPER($CN934)="CUSTOM",MIN(MAX(ROUND($CK934+$G934*($CO934),0),$CL934),$CK934),$CK934))))</f>
      </c>
      <c r="CQ934" s="65" t="str">
        <f>ROUND(SUMIFS($CW934:$FS934,$CW$14:$FS$14,"*TA*"),0)</f>
      </c>
      <c r="CR934" s="65" t="str">
        <f>MIN_TA</f>
      </c>
      <c r="CS934" s="65" t="str">
        <f>COUNTIFS($CW$14:$FS$14,"*TA*",$CW934:$FS934,"&gt;0")</f>
      </c>
      <c r="CT934"/>
      <c r="CU934" s="62"/>
      <c r="CV934" s="65" t="str">
        <f>IF(SUM($CQ934)=0,"",IF(OR(SUM($CQ934)=SUM($CR934),AND(SUM($CQ934)=ROUND(SUM($G934)*(1-SUM($I934)),0),SUM($CK934)=0)),SUM($CQ934),IF(UPPER($CT934)="MAX",$CR934,IF(UPPER($CT934)="CUSTOM",MIN(MAX(ROUND($CQ934+$G934*($CU934),0),$CR934),$CQ934),$CQ934))))</f>
      </c>
      <c r="CW934" s="65"/>
      <c r="CX934" s="65"/>
      <c r="CY934" s="65"/>
      <c r="CZ934" s="65"/>
      <c r="DA934" s="65"/>
      <c r="DB934" s="65"/>
      <c r="DC934" s="65"/>
      <c r="DD934" s="65"/>
      <c r="DE934" s="65"/>
      <c r="DF934" s="65"/>
      <c r="DG934" s="65"/>
      <c r="DH934" s="65"/>
      <c r="DI934" s="65"/>
      <c r="DJ934" s="65"/>
      <c r="DK934" s="65"/>
      <c r="DL934" s="65"/>
      <c r="DM934" s="65"/>
      <c r="DN934" s="65"/>
      <c r="DO934" s="65"/>
      <c r="DP934" s="65"/>
      <c r="DQ934" s="65"/>
      <c r="DR934" s="65"/>
      <c r="DS934" s="65"/>
      <c r="DT934" s="65"/>
      <c r="DU934" s="65"/>
      <c r="DV934" s="65"/>
      <c r="DW934" s="65"/>
      <c r="DX934" s="65"/>
      <c r="DY934" s="65"/>
      <c r="DZ934" s="65"/>
      <c r="EA934" s="65"/>
      <c r="EB934" s="65"/>
      <c r="EC934" s="65"/>
      <c r="ED934" s="65"/>
      <c r="EE934" s="65"/>
      <c r="EF934" s="65"/>
      <c r="EG934" s="65"/>
      <c r="EH934" s="65"/>
      <c r="EI934" s="65"/>
      <c r="EJ934" s="65"/>
      <c r="EK934" s="65"/>
      <c r="EL934" s="65"/>
      <c r="EM934" s="65"/>
      <c r="EN934" s="65"/>
      <c r="EO934" s="65"/>
      <c r="EP934" s="65"/>
      <c r="EQ934" s="65"/>
      <c r="ER934" s="65"/>
      <c r="ES934" s="65"/>
      <c r="ET934" s="65"/>
      <c r="EU934" s="65"/>
      <c r="EV934" s="65"/>
      <c r="EW934" s="65"/>
      <c r="EX934" s="65"/>
      <c r="EY934" s="65"/>
      <c r="EZ934" s="65"/>
      <c r="FA934" s="65"/>
      <c r="FB934" s="65"/>
      <c r="FC934" s="65"/>
      <c r="FD934" s="65"/>
      <c r="FE934" s="65"/>
      <c r="FF934" s="65"/>
      <c r="FG934" s="65"/>
      <c r="FH934" s="65"/>
      <c r="FI934" s="65"/>
      <c r="FJ934" s="65"/>
      <c r="FK934" s="65"/>
      <c r="FL934" s="65"/>
      <c r="FM934" s="65"/>
      <c r="FN934" s="65"/>
      <c r="FO934" s="65"/>
      <c r="FP934" s="65"/>
      <c r="FQ934" s="65"/>
      <c r="FR934" s="65"/>
      <c r="FS934" s="65"/>
    </row>
    <row r="935">
      <c r="A935" t="s">
        <v>169</v>
      </c>
      <c r="B935" t="s">
        <v>127</v>
      </c>
      <c r="C935" t="s">
        <v>103</v>
      </c>
      <c r="D935" t="s">
        <v>100</v>
      </c>
      <c r="E935"/>
      <c r="F935" t="str">
        <f>$A935&amp;IF($C935&lt;&gt;"","|"&amp;$C935,"")&amp;IF($D935&lt;&gt;"","|"&amp;$D935,"")&amp;IF($E935&lt;&gt;"","|"&amp;$E935,"")</f>
      </c>
      <c r="G935" s="65" t="n">
        <v>27</v>
      </c>
      <c r="H935" s="65" t="str">
        <f>SUM($CJ935,$CW935)</f>
      </c>
      <c r="I935" s="62"/>
      <c r="J935" s="62"/>
      <c r="K935" s="62"/>
      <c r="L935" s="62"/>
      <c r="M935" s="62"/>
      <c r="N935" s="62"/>
      <c r="O935" s="62" t="n">
        <v>0.558823529411765</v>
      </c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 t="n">
        <v>0.303921568627451</v>
      </c>
      <c r="AD935" s="62"/>
      <c r="AE935" s="62"/>
      <c r="AF935" s="62"/>
      <c r="AG935" s="62"/>
      <c r="AH935" s="62"/>
      <c r="AI935" s="62"/>
      <c r="AJ935" s="62" t="n">
        <v>0.696078431372549</v>
      </c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5" t="str">
        <f>ROUND(SUM($CP935,$CV935),0)</f>
      </c>
      <c r="CG935" s="65" t="str">
        <f>ROUND(MAX($CP935,$CV935),0)</f>
      </c>
      <c r="CH935" t="s">
        <v>56</v>
      </c>
      <c r="CI935" s="62"/>
      <c r="CJ935" s="65" t="str">
        <f>IF(SUM($CF935)=0,"",IF(SUM($CF935)=SUM($CG935),SUM($CF935),IF(UPPER($CH935)="MAX",$CG935,IF(UPPER($CH935)="CUSTOM",MIN(MAX(ROUND($CF935+$G935*($CI935),0),$CG935),$CF935),$CF935))))</f>
      </c>
      <c r="CK935" s="65" t="str">
        <f>ROUND(SUMIFS($CW935:$FS935,$CW$14:$FS$14,"*DSD*"),0)</f>
      </c>
      <c r="CL935" s="65" t="str">
        <f>MIN_DSD</f>
      </c>
      <c r="CM935" s="65" t="str">
        <f>COUNTIFS($CW$14:$FS$14,"*DSD*",$CW935:$FS935,"&gt;0")</f>
      </c>
      <c r="CN935" t="s">
        <v>55</v>
      </c>
      <c r="CO935" s="62" t="n">
        <v>-0.558823529411765</v>
      </c>
      <c r="CP935" s="65" t="str">
        <f>IF(SUM($CK935)=0,"",IF(OR(SUM($CK935)=SUM($CL935),AND(SUM($CK935)=ROUND(SUM($G935)*(1-SUM($I935)),0),SUM($CQ935)=0)),SUM($CK935),IF(UPPER($CN935)="MAX",$CL935,IF(UPPER($CN935)="CUSTOM",MIN(MAX(ROUND($CK935+$G935*($CO935),0),$CL935),$CK935),$CK935))))</f>
      </c>
      <c r="CQ935" s="65" t="str">
        <f>ROUND(SUMIFS($CW935:$FS935,$CW$14:$FS$14,"*TA*"),0)</f>
      </c>
      <c r="CR935" s="65" t="str">
        <f>MIN_TA</f>
      </c>
      <c r="CS935" s="65" t="str">
        <f>COUNTIFS($CW$14:$FS$14,"*TA*",$CW935:$FS935,"&gt;0")</f>
      </c>
      <c r="CT935"/>
      <c r="CU935" s="62"/>
      <c r="CV935" s="65" t="str">
        <f>IF(SUM($CQ935)=0,"",IF(OR(SUM($CQ935)=SUM($CR935),AND(SUM($CQ935)=ROUND(SUM($G935)*(1-SUM($I935)),0),SUM($CK935)=0)),SUM($CQ935),IF(UPPER($CT935)="MAX",$CR935,IF(UPPER($CT935)="CUSTOM",MIN(MAX(ROUND($CQ935+$G935*($CU935),0),$CR935),$CQ935),$CQ935))))</f>
      </c>
      <c r="CW935" s="65"/>
      <c r="CX935" s="65"/>
      <c r="CY935" s="65"/>
      <c r="CZ935" s="65"/>
      <c r="DA935" s="65"/>
      <c r="DB935" s="65"/>
      <c r="DC935" s="65"/>
      <c r="DD935" s="65"/>
      <c r="DE935" s="65"/>
      <c r="DF935" s="65"/>
      <c r="DG935" s="65"/>
      <c r="DH935" s="65"/>
      <c r="DI935" s="65"/>
      <c r="DJ935" s="65"/>
      <c r="DK935" s="65"/>
      <c r="DL935" s="65"/>
      <c r="DM935" s="65"/>
      <c r="DN935" s="65"/>
      <c r="DO935" s="65"/>
      <c r="DP935" s="65"/>
      <c r="DQ935" s="65"/>
      <c r="DR935" s="65"/>
      <c r="DS935" s="65"/>
      <c r="DT935" s="65"/>
      <c r="DU935" s="65"/>
      <c r="DV935" s="65"/>
      <c r="DW935" s="65"/>
      <c r="DX935" s="65"/>
      <c r="DY935" s="65"/>
      <c r="DZ935" s="65"/>
      <c r="EA935" s="65"/>
      <c r="EB935" s="65"/>
      <c r="EC935" s="65"/>
      <c r="ED935" s="65"/>
      <c r="EE935" s="65"/>
      <c r="EF935" s="65"/>
      <c r="EG935" s="65"/>
      <c r="EH935" s="65"/>
      <c r="EI935" s="65"/>
      <c r="EJ935" s="65"/>
      <c r="EK935" s="65"/>
      <c r="EL935" s="65"/>
      <c r="EM935" s="65"/>
      <c r="EN935" s="65"/>
      <c r="EO935" s="65"/>
      <c r="EP935" s="65"/>
      <c r="EQ935" s="65"/>
      <c r="ER935" s="65"/>
      <c r="ES935" s="65"/>
      <c r="ET935" s="65"/>
      <c r="EU935" s="65"/>
      <c r="EV935" s="65"/>
      <c r="EW935" s="65"/>
      <c r="EX935" s="65"/>
      <c r="EY935" s="65"/>
      <c r="EZ935" s="65"/>
      <c r="FA935" s="65"/>
      <c r="FB935" s="65"/>
      <c r="FC935" s="65"/>
      <c r="FD935" s="65"/>
      <c r="FE935" s="65"/>
      <c r="FF935" s="65"/>
      <c r="FG935" s="65"/>
      <c r="FH935" s="65"/>
      <c r="FI935" s="65"/>
      <c r="FJ935" s="65"/>
      <c r="FK935" s="65"/>
      <c r="FL935" s="65"/>
      <c r="FM935" s="65"/>
      <c r="FN935" s="65"/>
      <c r="FO935" s="65"/>
      <c r="FP935" s="65"/>
      <c r="FQ935" s="65"/>
      <c r="FR935" s="65"/>
      <c r="FS935" s="65"/>
    </row>
    <row r="936">
      <c r="A936" t="s">
        <v>169</v>
      </c>
      <c r="B936" t="s">
        <v>128</v>
      </c>
      <c r="C936"/>
      <c r="D936"/>
      <c r="E936" t="s">
        <v>135</v>
      </c>
      <c r="F936" t="str">
        <f>$A936&amp;IF($C936&lt;&gt;"","|"&amp;$C936,"")&amp;IF($D936&lt;&gt;"","|"&amp;$D936,"")&amp;IF($E936&lt;&gt;"","|"&amp;$E936,"")</f>
      </c>
      <c r="G936" s="65" t="n">
        <v>8</v>
      </c>
      <c r="H936" s="65" t="str">
        <f>SUM($CJ936,$CW936)</f>
      </c>
      <c r="I936" s="62"/>
      <c r="J936" s="62"/>
      <c r="K936" s="62"/>
      <c r="L936" s="62"/>
      <c r="M936" s="62"/>
      <c r="N936" s="62"/>
      <c r="O936" s="62" t="n">
        <v>0.5</v>
      </c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 t="n">
        <v>0.5</v>
      </c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5" t="str">
        <f>ROUND(SUM($CP936,$CV936),0)</f>
      </c>
      <c r="CG936" s="65" t="str">
        <f>ROUND(MAX($CP936,$CV936),0)</f>
      </c>
      <c r="CH936"/>
      <c r="CI936" s="62"/>
      <c r="CJ936" s="65" t="str">
        <f>IF(SUM($CF936)=0,"",IF(SUM($CF936)=SUM($CG936),SUM($CF936),IF(UPPER($CH936)="MAX",$CG936,IF(UPPER($CH936)="CUSTOM",MIN(MAX(ROUND($CF936+$G936*($CI936),0),$CG936),$CF936),$CF936))))</f>
      </c>
      <c r="CK936" s="65" t="str">
        <f>ROUND(SUMIFS($CW936:$FS936,$CW$14:$FS$14,"*DSD*"),0)</f>
      </c>
      <c r="CL936" s="65" t="str">
        <f>MIN_DSD</f>
      </c>
      <c r="CM936" s="65" t="str">
        <f>COUNTIFS($CW$14:$FS$14,"*DSD*",$CW936:$FS936,"&gt;0")</f>
      </c>
      <c r="CN936" t="s">
        <v>54</v>
      </c>
      <c r="CO936" s="62"/>
      <c r="CP936" s="65" t="str">
        <f>IF(SUM($CK936)=0,"",IF(OR(SUM($CK936)=SUM($CL936),AND(SUM($CK936)=ROUND(SUM($G936)*(1-SUM($I936)),0),SUM($CQ936)=0)),SUM($CK936),IF(UPPER($CN936)="MAX",$CL936,IF(UPPER($CN936)="CUSTOM",MIN(MAX(ROUND($CK936+$G936*($CO936),0),$CL936),$CK936),$CK936))))</f>
      </c>
      <c r="CQ936" s="65" t="str">
        <f>ROUND(SUMIFS($CW936:$FS936,$CW$14:$FS$14,"*TA*"),0)</f>
      </c>
      <c r="CR936" s="65" t="str">
        <f>MIN_TA</f>
      </c>
      <c r="CS936" s="65" t="str">
        <f>COUNTIFS($CW$14:$FS$14,"*TA*",$CW936:$FS936,"&gt;0")</f>
      </c>
      <c r="CT936"/>
      <c r="CU936" s="62"/>
      <c r="CV936" s="65" t="str">
        <f>IF(SUM($CQ936)=0,"",IF(OR(SUM($CQ936)=SUM($CR936),AND(SUM($CQ936)=ROUND(SUM($G936)*(1-SUM($I936)),0),SUM($CK936)=0)),SUM($CQ936),IF(UPPER($CT936)="MAX",$CR936,IF(UPPER($CT936)="CUSTOM",MIN(MAX(ROUND($CQ936+$G936*($CU936),0),$CR936),$CQ936),$CQ936))))</f>
      </c>
      <c r="CW936" s="65"/>
      <c r="CX936" s="65"/>
      <c r="CY936" s="65"/>
      <c r="CZ936" s="65"/>
      <c r="DA936" s="65"/>
      <c r="DB936" s="65"/>
      <c r="DC936" s="65"/>
      <c r="DD936" s="65"/>
      <c r="DE936" s="65"/>
      <c r="DF936" s="65"/>
      <c r="DG936" s="65"/>
      <c r="DH936" s="65"/>
      <c r="DI936" s="65"/>
      <c r="DJ936" s="65"/>
      <c r="DK936" s="65"/>
      <c r="DL936" s="65"/>
      <c r="DM936" s="65"/>
      <c r="DN936" s="65"/>
      <c r="DO936" s="65"/>
      <c r="DP936" s="65"/>
      <c r="DQ936" s="65"/>
      <c r="DR936" s="65"/>
      <c r="DS936" s="65"/>
      <c r="DT936" s="65"/>
      <c r="DU936" s="65"/>
      <c r="DV936" s="65"/>
      <c r="DW936" s="65"/>
      <c r="DX936" s="65"/>
      <c r="DY936" s="65"/>
      <c r="DZ936" s="65"/>
      <c r="EA936" s="65"/>
      <c r="EB936" s="65"/>
      <c r="EC936" s="65"/>
      <c r="ED936" s="65"/>
      <c r="EE936" s="65"/>
      <c r="EF936" s="65"/>
      <c r="EG936" s="65"/>
      <c r="EH936" s="65"/>
      <c r="EI936" s="65"/>
      <c r="EJ936" s="65"/>
      <c r="EK936" s="65"/>
      <c r="EL936" s="65"/>
      <c r="EM936" s="65"/>
      <c r="EN936" s="65"/>
      <c r="EO936" s="65"/>
      <c r="EP936" s="65"/>
      <c r="EQ936" s="65"/>
      <c r="ER936" s="65"/>
      <c r="ES936" s="65"/>
      <c r="ET936" s="65"/>
      <c r="EU936" s="65"/>
      <c r="EV936" s="65"/>
      <c r="EW936" s="65"/>
      <c r="EX936" s="65"/>
      <c r="EY936" s="65"/>
      <c r="EZ936" s="65"/>
      <c r="FA936" s="65"/>
      <c r="FB936" s="65"/>
      <c r="FC936" s="65"/>
      <c r="FD936" s="65"/>
      <c r="FE936" s="65"/>
      <c r="FF936" s="65"/>
      <c r="FG936" s="65"/>
      <c r="FH936" s="65"/>
      <c r="FI936" s="65"/>
      <c r="FJ936" s="65"/>
      <c r="FK936" s="65"/>
      <c r="FL936" s="65"/>
      <c r="FM936" s="65"/>
      <c r="FN936" s="65"/>
      <c r="FO936" s="65"/>
      <c r="FP936" s="65"/>
      <c r="FQ936" s="65"/>
      <c r="FR936" s="65"/>
      <c r="FS936" s="65"/>
    </row>
    <row r="937">
      <c r="A937" t="s">
        <v>169</v>
      </c>
      <c r="B937" t="s">
        <v>129</v>
      </c>
      <c r="C937" t="s">
        <v>103</v>
      </c>
      <c r="D937" t="s">
        <v>99</v>
      </c>
      <c r="E937"/>
      <c r="F937" t="str">
        <f>$A937&amp;IF($C937&lt;&gt;"","|"&amp;$C937,"")&amp;IF($D937&lt;&gt;"","|"&amp;$D937,"")&amp;IF($E937&lt;&gt;"","|"&amp;$E937,"")</f>
      </c>
      <c r="G937" s="65" t="n">
        <v>16</v>
      </c>
      <c r="H937" s="65" t="str">
        <f>SUM($CJ937,$CW937)</f>
      </c>
      <c r="I937" s="62"/>
      <c r="J937" s="62"/>
      <c r="K937" s="62"/>
      <c r="L937" s="62"/>
      <c r="M937" s="62"/>
      <c r="N937" s="62"/>
      <c r="O937" s="62" t="n">
        <v>0.556701030927835</v>
      </c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 t="n">
        <v>0.298969072164948</v>
      </c>
      <c r="AD937" s="62"/>
      <c r="AE937" s="62"/>
      <c r="AF937" s="62"/>
      <c r="AG937" s="62"/>
      <c r="AH937" s="62"/>
      <c r="AI937" s="62"/>
      <c r="AJ937" s="62" t="n">
        <v>0.701030927835051</v>
      </c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5" t="str">
        <f>ROUND(SUM($CP937,$CV937),0)</f>
      </c>
      <c r="CG937" s="65" t="str">
        <f>ROUND(MAX($CP937,$CV937),0)</f>
      </c>
      <c r="CH937" t="s">
        <v>56</v>
      </c>
      <c r="CI937" s="62"/>
      <c r="CJ937" s="65" t="str">
        <f>IF(SUM($CF937)=0,"",IF(SUM($CF937)=SUM($CG937),SUM($CF937),IF(UPPER($CH937)="MAX",$CG937,IF(UPPER($CH937)="CUSTOM",MIN(MAX(ROUND($CF937+$G937*($CI937),0),$CG937),$CF937),$CF937))))</f>
      </c>
      <c r="CK937" s="65" t="str">
        <f>ROUND(SUMIFS($CW937:$FS937,$CW$14:$FS$14,"*DSD*"),0)</f>
      </c>
      <c r="CL937" s="65" t="str">
        <f>MIN_DSD</f>
      </c>
      <c r="CM937" s="65" t="str">
        <f>COUNTIFS($CW$14:$FS$14,"*DSD*",$CW937:$FS937,"&gt;0")</f>
      </c>
      <c r="CN937" t="s">
        <v>55</v>
      </c>
      <c r="CO937" s="62" t="n">
        <v>-0.556701030927835</v>
      </c>
      <c r="CP937" s="65" t="str">
        <f>IF(SUM($CK937)=0,"",IF(OR(SUM($CK937)=SUM($CL937),AND(SUM($CK937)=ROUND(SUM($G937)*(1-SUM($I937)),0),SUM($CQ937)=0)),SUM($CK937),IF(UPPER($CN937)="MAX",$CL937,IF(UPPER($CN937)="CUSTOM",MIN(MAX(ROUND($CK937+$G937*($CO937),0),$CL937),$CK937),$CK937))))</f>
      </c>
      <c r="CQ937" s="65" t="str">
        <f>ROUND(SUMIFS($CW937:$FS937,$CW$14:$FS$14,"*TA*"),0)</f>
      </c>
      <c r="CR937" s="65" t="str">
        <f>MIN_TA</f>
      </c>
      <c r="CS937" s="65" t="str">
        <f>COUNTIFS($CW$14:$FS$14,"*TA*",$CW937:$FS937,"&gt;0")</f>
      </c>
      <c r="CT937"/>
      <c r="CU937" s="62"/>
      <c r="CV937" s="65" t="str">
        <f>IF(SUM($CQ937)=0,"",IF(OR(SUM($CQ937)=SUM($CR937),AND(SUM($CQ937)=ROUND(SUM($G937)*(1-SUM($I937)),0),SUM($CK937)=0)),SUM($CQ937),IF(UPPER($CT937)="MAX",$CR937,IF(UPPER($CT937)="CUSTOM",MIN(MAX(ROUND($CQ937+$G937*($CU937),0),$CR937),$CQ937),$CQ937))))</f>
      </c>
      <c r="CW937" s="65"/>
      <c r="CX937" s="65"/>
      <c r="CY937" s="65"/>
      <c r="CZ937" s="65"/>
      <c r="DA937" s="65"/>
      <c r="DB937" s="65"/>
      <c r="DC937" s="65"/>
      <c r="DD937" s="65"/>
      <c r="DE937" s="65"/>
      <c r="DF937" s="65"/>
      <c r="DG937" s="65"/>
      <c r="DH937" s="65"/>
      <c r="DI937" s="65"/>
      <c r="DJ937" s="65"/>
      <c r="DK937" s="65"/>
      <c r="DL937" s="65"/>
      <c r="DM937" s="65"/>
      <c r="DN937" s="65"/>
      <c r="DO937" s="65"/>
      <c r="DP937" s="65"/>
      <c r="DQ937" s="65"/>
      <c r="DR937" s="65"/>
      <c r="DS937" s="65"/>
      <c r="DT937" s="65"/>
      <c r="DU937" s="65"/>
      <c r="DV937" s="65"/>
      <c r="DW937" s="65"/>
      <c r="DX937" s="65"/>
      <c r="DY937" s="65"/>
      <c r="DZ937" s="65"/>
      <c r="EA937" s="65"/>
      <c r="EB937" s="65"/>
      <c r="EC937" s="65"/>
      <c r="ED937" s="65"/>
      <c r="EE937" s="65"/>
      <c r="EF937" s="65"/>
      <c r="EG937" s="65"/>
      <c r="EH937" s="65"/>
      <c r="EI937" s="65"/>
      <c r="EJ937" s="65"/>
      <c r="EK937" s="65"/>
      <c r="EL937" s="65"/>
      <c r="EM937" s="65"/>
      <c r="EN937" s="65"/>
      <c r="EO937" s="65"/>
      <c r="EP937" s="65"/>
      <c r="EQ937" s="65"/>
      <c r="ER937" s="65"/>
      <c r="ES937" s="65"/>
      <c r="ET937" s="65"/>
      <c r="EU937" s="65"/>
      <c r="EV937" s="65"/>
      <c r="EW937" s="65"/>
      <c r="EX937" s="65"/>
      <c r="EY937" s="65"/>
      <c r="EZ937" s="65"/>
      <c r="FA937" s="65"/>
      <c r="FB937" s="65"/>
      <c r="FC937" s="65"/>
      <c r="FD937" s="65"/>
      <c r="FE937" s="65"/>
      <c r="FF937" s="65"/>
      <c r="FG937" s="65"/>
      <c r="FH937" s="65"/>
      <c r="FI937" s="65"/>
      <c r="FJ937" s="65"/>
      <c r="FK937" s="65"/>
      <c r="FL937" s="65"/>
      <c r="FM937" s="65"/>
      <c r="FN937" s="65"/>
      <c r="FO937" s="65"/>
      <c r="FP937" s="65"/>
      <c r="FQ937" s="65"/>
      <c r="FR937" s="65"/>
      <c r="FS937" s="65"/>
    </row>
    <row r="938">
      <c r="A938" t="s">
        <v>169</v>
      </c>
      <c r="B938" t="s">
        <v>129</v>
      </c>
      <c r="C938" t="s">
        <v>103</v>
      </c>
      <c r="D938" t="s">
        <v>100</v>
      </c>
      <c r="E938"/>
      <c r="F938" t="str">
        <f>$A938&amp;IF($C938&lt;&gt;"","|"&amp;$C938,"")&amp;IF($D938&lt;&gt;"","|"&amp;$D938,"")&amp;IF($E938&lt;&gt;"","|"&amp;$E938,"")</f>
      </c>
      <c r="G938" s="65" t="n">
        <v>26</v>
      </c>
      <c r="H938" s="65" t="str">
        <f>SUM($CJ938,$CW938)</f>
      </c>
      <c r="I938" s="62"/>
      <c r="J938" s="62"/>
      <c r="K938" s="62"/>
      <c r="L938" s="62"/>
      <c r="M938" s="62"/>
      <c r="N938" s="62"/>
      <c r="O938" s="62" t="n">
        <v>0.556701030927835</v>
      </c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 t="n">
        <v>0.298969072164948</v>
      </c>
      <c r="AD938" s="62"/>
      <c r="AE938" s="62"/>
      <c r="AF938" s="62"/>
      <c r="AG938" s="62"/>
      <c r="AH938" s="62"/>
      <c r="AI938" s="62"/>
      <c r="AJ938" s="62" t="n">
        <v>0.701030927835051</v>
      </c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5" t="str">
        <f>ROUND(SUM($CP938,$CV938),0)</f>
      </c>
      <c r="CG938" s="65" t="str">
        <f>ROUND(MAX($CP938,$CV938),0)</f>
      </c>
      <c r="CH938" t="s">
        <v>56</v>
      </c>
      <c r="CI938" s="62"/>
      <c r="CJ938" s="65" t="str">
        <f>IF(SUM($CF938)=0,"",IF(SUM($CF938)=SUM($CG938),SUM($CF938),IF(UPPER($CH938)="MAX",$CG938,IF(UPPER($CH938)="CUSTOM",MIN(MAX(ROUND($CF938+$G938*($CI938),0),$CG938),$CF938),$CF938))))</f>
      </c>
      <c r="CK938" s="65" t="str">
        <f>ROUND(SUMIFS($CW938:$FS938,$CW$14:$FS$14,"*DSD*"),0)</f>
      </c>
      <c r="CL938" s="65" t="str">
        <f>MIN_DSD</f>
      </c>
      <c r="CM938" s="65" t="str">
        <f>COUNTIFS($CW$14:$FS$14,"*DSD*",$CW938:$FS938,"&gt;0")</f>
      </c>
      <c r="CN938" t="s">
        <v>55</v>
      </c>
      <c r="CO938" s="62" t="n">
        <v>-0.556701030927835</v>
      </c>
      <c r="CP938" s="65" t="str">
        <f>IF(SUM($CK938)=0,"",IF(OR(SUM($CK938)=SUM($CL938),AND(SUM($CK938)=ROUND(SUM($G938)*(1-SUM($I938)),0),SUM($CQ938)=0)),SUM($CK938),IF(UPPER($CN938)="MAX",$CL938,IF(UPPER($CN938)="CUSTOM",MIN(MAX(ROUND($CK938+$G938*($CO938),0),$CL938),$CK938),$CK938))))</f>
      </c>
      <c r="CQ938" s="65" t="str">
        <f>ROUND(SUMIFS($CW938:$FS938,$CW$14:$FS$14,"*TA*"),0)</f>
      </c>
      <c r="CR938" s="65" t="str">
        <f>MIN_TA</f>
      </c>
      <c r="CS938" s="65" t="str">
        <f>COUNTIFS($CW$14:$FS$14,"*TA*",$CW938:$FS938,"&gt;0")</f>
      </c>
      <c r="CT938"/>
      <c r="CU938" s="62"/>
      <c r="CV938" s="65" t="str">
        <f>IF(SUM($CQ938)=0,"",IF(OR(SUM($CQ938)=SUM($CR938),AND(SUM($CQ938)=ROUND(SUM($G938)*(1-SUM($I938)),0),SUM($CK938)=0)),SUM($CQ938),IF(UPPER($CT938)="MAX",$CR938,IF(UPPER($CT938)="CUSTOM",MIN(MAX(ROUND($CQ938+$G938*($CU938),0),$CR938),$CQ938),$CQ938))))</f>
      </c>
      <c r="CW938" s="65"/>
      <c r="CX938" s="65"/>
      <c r="CY938" s="65"/>
      <c r="CZ938" s="65"/>
      <c r="DA938" s="65"/>
      <c r="DB938" s="65"/>
      <c r="DC938" s="65"/>
      <c r="DD938" s="65"/>
      <c r="DE938" s="65"/>
      <c r="DF938" s="65"/>
      <c r="DG938" s="65"/>
      <c r="DH938" s="65"/>
      <c r="DI938" s="65"/>
      <c r="DJ938" s="65"/>
      <c r="DK938" s="65"/>
      <c r="DL938" s="65"/>
      <c r="DM938" s="65"/>
      <c r="DN938" s="65"/>
      <c r="DO938" s="65"/>
      <c r="DP938" s="65"/>
      <c r="DQ938" s="65"/>
      <c r="DR938" s="65"/>
      <c r="DS938" s="65"/>
      <c r="DT938" s="65"/>
      <c r="DU938" s="65"/>
      <c r="DV938" s="65"/>
      <c r="DW938" s="65"/>
      <c r="DX938" s="65"/>
      <c r="DY938" s="65"/>
      <c r="DZ938" s="65"/>
      <c r="EA938" s="65"/>
      <c r="EB938" s="65"/>
      <c r="EC938" s="65"/>
      <c r="ED938" s="65"/>
      <c r="EE938" s="65"/>
      <c r="EF938" s="65"/>
      <c r="EG938" s="65"/>
      <c r="EH938" s="65"/>
      <c r="EI938" s="65"/>
      <c r="EJ938" s="65"/>
      <c r="EK938" s="65"/>
      <c r="EL938" s="65"/>
      <c r="EM938" s="65"/>
      <c r="EN938" s="65"/>
      <c r="EO938" s="65"/>
      <c r="EP938" s="65"/>
      <c r="EQ938" s="65"/>
      <c r="ER938" s="65"/>
      <c r="ES938" s="65"/>
      <c r="ET938" s="65"/>
      <c r="EU938" s="65"/>
      <c r="EV938" s="65"/>
      <c r="EW938" s="65"/>
      <c r="EX938" s="65"/>
      <c r="EY938" s="65"/>
      <c r="EZ938" s="65"/>
      <c r="FA938" s="65"/>
      <c r="FB938" s="65"/>
      <c r="FC938" s="65"/>
      <c r="FD938" s="65"/>
      <c r="FE938" s="65"/>
      <c r="FF938" s="65"/>
      <c r="FG938" s="65"/>
      <c r="FH938" s="65"/>
      <c r="FI938" s="65"/>
      <c r="FJ938" s="65"/>
      <c r="FK938" s="65"/>
      <c r="FL938" s="65"/>
      <c r="FM938" s="65"/>
      <c r="FN938" s="65"/>
      <c r="FO938" s="65"/>
      <c r="FP938" s="65"/>
      <c r="FQ938" s="65"/>
      <c r="FR938" s="65"/>
      <c r="FS938" s="65"/>
    </row>
    <row r="939">
      <c r="A939" t="s">
        <v>169</v>
      </c>
      <c r="B939" t="s">
        <v>130</v>
      </c>
      <c r="C939" t="s">
        <v>114</v>
      </c>
      <c r="D939" t="s">
        <v>99</v>
      </c>
      <c r="E939"/>
      <c r="F939" t="str">
        <f>$A939&amp;IF($C939&lt;&gt;"","|"&amp;$C939,"")&amp;IF($D939&lt;&gt;"","|"&amp;$D939,"")&amp;IF($E939&lt;&gt;"","|"&amp;$E939,"")</f>
      </c>
      <c r="G939" s="65" t="n">
        <v>1</v>
      </c>
      <c r="H939" s="65" t="str">
        <f>SUM($CJ939,$CW939)</f>
      </c>
      <c r="I939" s="62"/>
      <c r="J939" s="62"/>
      <c r="K939" s="62"/>
      <c r="L939" s="62"/>
      <c r="M939" s="62"/>
      <c r="N939" s="62"/>
      <c r="O939" s="62" t="n">
        <v>0.278606965174129</v>
      </c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 t="n">
        <v>0.298507462686567</v>
      </c>
      <c r="AD939" s="62"/>
      <c r="AE939" s="62"/>
      <c r="AF939" s="62"/>
      <c r="AG939" s="62"/>
      <c r="AH939" s="62"/>
      <c r="AI939" s="62"/>
      <c r="AJ939" s="62" t="n">
        <v>0.422885572139304</v>
      </c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5" t="str">
        <f>ROUND(SUM($CP939,$CV939),0)</f>
      </c>
      <c r="CG939" s="65" t="str">
        <f>ROUND(MAX($CP939,$CV939),0)</f>
      </c>
      <c r="CH939" t="s">
        <v>54</v>
      </c>
      <c r="CI939" s="62"/>
      <c r="CJ939" s="65" t="str">
        <f>IF(SUM($CF939)=0,"",IF(SUM($CF939)=SUM($CG939),SUM($CF939),IF(UPPER($CH939)="MAX",$CG939,IF(UPPER($CH939)="CUSTOM",MIN(MAX(ROUND($CF939+$G939*($CI939),0),$CG939),$CF939),$CF939))))</f>
      </c>
      <c r="CK939" s="65" t="str">
        <f>ROUND(SUMIFS($CW939:$FS939,$CW$14:$FS$14,"*DSD*"),0)</f>
      </c>
      <c r="CL939" s="65" t="str">
        <f>MIN_DSD</f>
      </c>
      <c r="CM939" s="65" t="str">
        <f>COUNTIFS($CW$14:$FS$14,"*DSD*",$CW939:$FS939,"&gt;0")</f>
      </c>
      <c r="CN939" t="s">
        <v>54</v>
      </c>
      <c r="CO939" s="62"/>
      <c r="CP939" s="65" t="str">
        <f>IF(SUM($CK939)=0,"",IF(OR(SUM($CK939)=SUM($CL939),AND(SUM($CK939)=ROUND(SUM($G939)*(1-SUM($I939)),0),SUM($CQ939)=0)),SUM($CK939),IF(UPPER($CN939)="MAX",$CL939,IF(UPPER($CN939)="CUSTOM",MIN(MAX(ROUND($CK939+$G939*($CO939),0),$CL939),$CK939),$CK939))))</f>
      </c>
      <c r="CQ939" s="65" t="str">
        <f>ROUND(SUMIFS($CW939:$FS939,$CW$14:$FS$14,"*TA*"),0)</f>
      </c>
      <c r="CR939" s="65" t="str">
        <f>MIN_TA</f>
      </c>
      <c r="CS939" s="65" t="str">
        <f>COUNTIFS($CW$14:$FS$14,"*TA*",$CW939:$FS939,"&gt;0")</f>
      </c>
      <c r="CT939"/>
      <c r="CU939" s="62"/>
      <c r="CV939" s="65" t="str">
        <f>IF(SUM($CQ939)=0,"",IF(OR(SUM($CQ939)=SUM($CR939),AND(SUM($CQ939)=ROUND(SUM($G939)*(1-SUM($I939)),0),SUM($CK939)=0)),SUM($CQ939),IF(UPPER($CT939)="MAX",$CR939,IF(UPPER($CT939)="CUSTOM",MIN(MAX(ROUND($CQ939+$G939*($CU939),0),$CR939),$CQ939),$CQ939))))</f>
      </c>
      <c r="CW939" s="65"/>
      <c r="CX939" s="65"/>
      <c r="CY939" s="65"/>
      <c r="CZ939" s="65"/>
      <c r="DA939" s="65"/>
      <c r="DB939" s="65"/>
      <c r="DC939" s="65"/>
      <c r="DD939" s="65"/>
      <c r="DE939" s="65"/>
      <c r="DF939" s="65"/>
      <c r="DG939" s="65"/>
      <c r="DH939" s="65"/>
      <c r="DI939" s="65"/>
      <c r="DJ939" s="65"/>
      <c r="DK939" s="65"/>
      <c r="DL939" s="65"/>
      <c r="DM939" s="65"/>
      <c r="DN939" s="65"/>
      <c r="DO939" s="65"/>
      <c r="DP939" s="65"/>
      <c r="DQ939" s="65"/>
      <c r="DR939" s="65"/>
      <c r="DS939" s="65"/>
      <c r="DT939" s="65"/>
      <c r="DU939" s="65"/>
      <c r="DV939" s="65"/>
      <c r="DW939" s="65"/>
      <c r="DX939" s="65"/>
      <c r="DY939" s="65"/>
      <c r="DZ939" s="65"/>
      <c r="EA939" s="65"/>
      <c r="EB939" s="65"/>
      <c r="EC939" s="65"/>
      <c r="ED939" s="65"/>
      <c r="EE939" s="65"/>
      <c r="EF939" s="65"/>
      <c r="EG939" s="65"/>
      <c r="EH939" s="65"/>
      <c r="EI939" s="65"/>
      <c r="EJ939" s="65"/>
      <c r="EK939" s="65"/>
      <c r="EL939" s="65"/>
      <c r="EM939" s="65"/>
      <c r="EN939" s="65"/>
      <c r="EO939" s="65"/>
      <c r="EP939" s="65"/>
      <c r="EQ939" s="65"/>
      <c r="ER939" s="65"/>
      <c r="ES939" s="65"/>
      <c r="ET939" s="65"/>
      <c r="EU939" s="65"/>
      <c r="EV939" s="65"/>
      <c r="EW939" s="65"/>
      <c r="EX939" s="65"/>
      <c r="EY939" s="65"/>
      <c r="EZ939" s="65"/>
      <c r="FA939" s="65"/>
      <c r="FB939" s="65"/>
      <c r="FC939" s="65"/>
      <c r="FD939" s="65"/>
      <c r="FE939" s="65"/>
      <c r="FF939" s="65"/>
      <c r="FG939" s="65"/>
      <c r="FH939" s="65"/>
      <c r="FI939" s="65"/>
      <c r="FJ939" s="65"/>
      <c r="FK939" s="65"/>
      <c r="FL939" s="65"/>
      <c r="FM939" s="65"/>
      <c r="FN939" s="65"/>
      <c r="FO939" s="65"/>
      <c r="FP939" s="65"/>
      <c r="FQ939" s="65"/>
      <c r="FR939" s="65"/>
      <c r="FS939" s="65"/>
    </row>
    <row r="940">
      <c r="A940" t="s">
        <v>169</v>
      </c>
      <c r="B940" t="s">
        <v>130</v>
      </c>
      <c r="C940" t="s">
        <v>114</v>
      </c>
      <c r="D940" t="s">
        <v>100</v>
      </c>
      <c r="E940"/>
      <c r="F940" t="str">
        <f>$A940&amp;IF($C940&lt;&gt;"","|"&amp;$C940,"")&amp;IF($D940&lt;&gt;"","|"&amp;$D940,"")&amp;IF($E940&lt;&gt;"","|"&amp;$E940,"")</f>
      </c>
      <c r="G940" s="65" t="n">
        <v>1</v>
      </c>
      <c r="H940" s="65" t="str">
        <f>SUM($CJ940,$CW940)</f>
      </c>
      <c r="I940" s="62"/>
      <c r="J940" s="62"/>
      <c r="K940" s="62"/>
      <c r="L940" s="62"/>
      <c r="M940" s="62"/>
      <c r="N940" s="62"/>
      <c r="O940" s="62" t="n">
        <v>0.278947368421053</v>
      </c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 t="n">
        <v>0.3</v>
      </c>
      <c r="AD940" s="62"/>
      <c r="AE940" s="62"/>
      <c r="AF940" s="62"/>
      <c r="AG940" s="62"/>
      <c r="AH940" s="62"/>
      <c r="AI940" s="62"/>
      <c r="AJ940" s="62" t="n">
        <v>0.421052631578947</v>
      </c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5" t="str">
        <f>ROUND(SUM($CP940,$CV940),0)</f>
      </c>
      <c r="CG940" s="65" t="str">
        <f>ROUND(MAX($CP940,$CV940),0)</f>
      </c>
      <c r="CH940" t="s">
        <v>54</v>
      </c>
      <c r="CI940" s="62"/>
      <c r="CJ940" s="65" t="str">
        <f>IF(SUM($CF940)=0,"",IF(SUM($CF940)=SUM($CG940),SUM($CF940),IF(UPPER($CH940)="MAX",$CG940,IF(UPPER($CH940)="CUSTOM",MIN(MAX(ROUND($CF940+$G940*($CI940),0),$CG940),$CF940),$CF940))))</f>
      </c>
      <c r="CK940" s="65" t="str">
        <f>ROUND(SUMIFS($CW940:$FS940,$CW$14:$FS$14,"*DSD*"),0)</f>
      </c>
      <c r="CL940" s="65" t="str">
        <f>MIN_DSD</f>
      </c>
      <c r="CM940" s="65" t="str">
        <f>COUNTIFS($CW$14:$FS$14,"*DSD*",$CW940:$FS940,"&gt;0")</f>
      </c>
      <c r="CN940" t="s">
        <v>54</v>
      </c>
      <c r="CO940" s="62"/>
      <c r="CP940" s="65" t="str">
        <f>IF(SUM($CK940)=0,"",IF(OR(SUM($CK940)=SUM($CL940),AND(SUM($CK940)=ROUND(SUM($G940)*(1-SUM($I940)),0),SUM($CQ940)=0)),SUM($CK940),IF(UPPER($CN940)="MAX",$CL940,IF(UPPER($CN940)="CUSTOM",MIN(MAX(ROUND($CK940+$G940*($CO940),0),$CL940),$CK940),$CK940))))</f>
      </c>
      <c r="CQ940" s="65" t="str">
        <f>ROUND(SUMIFS($CW940:$FS940,$CW$14:$FS$14,"*TA*"),0)</f>
      </c>
      <c r="CR940" s="65" t="str">
        <f>MIN_TA</f>
      </c>
      <c r="CS940" s="65" t="str">
        <f>COUNTIFS($CW$14:$FS$14,"*TA*",$CW940:$FS940,"&gt;0")</f>
      </c>
      <c r="CT940"/>
      <c r="CU940" s="62"/>
      <c r="CV940" s="65" t="str">
        <f>IF(SUM($CQ940)=0,"",IF(OR(SUM($CQ940)=SUM($CR940),AND(SUM($CQ940)=ROUND(SUM($G940)*(1-SUM($I940)),0),SUM($CK940)=0)),SUM($CQ940),IF(UPPER($CT940)="MAX",$CR940,IF(UPPER($CT940)="CUSTOM",MIN(MAX(ROUND($CQ940+$G940*($CU940),0),$CR940),$CQ940),$CQ940))))</f>
      </c>
      <c r="CW940" s="65"/>
      <c r="CX940" s="65"/>
      <c r="CY940" s="65"/>
      <c r="CZ940" s="65"/>
      <c r="DA940" s="65"/>
      <c r="DB940" s="65"/>
      <c r="DC940" s="65"/>
      <c r="DD940" s="65"/>
      <c r="DE940" s="65"/>
      <c r="DF940" s="65"/>
      <c r="DG940" s="65"/>
      <c r="DH940" s="65"/>
      <c r="DI940" s="65"/>
      <c r="DJ940" s="65"/>
      <c r="DK940" s="65"/>
      <c r="DL940" s="65"/>
      <c r="DM940" s="65"/>
      <c r="DN940" s="65"/>
      <c r="DO940" s="65"/>
      <c r="DP940" s="65"/>
      <c r="DQ940" s="65"/>
      <c r="DR940" s="65"/>
      <c r="DS940" s="65"/>
      <c r="DT940" s="65"/>
      <c r="DU940" s="65"/>
      <c r="DV940" s="65"/>
      <c r="DW940" s="65"/>
      <c r="DX940" s="65"/>
      <c r="DY940" s="65"/>
      <c r="DZ940" s="65"/>
      <c r="EA940" s="65"/>
      <c r="EB940" s="65"/>
      <c r="EC940" s="65"/>
      <c r="ED940" s="65"/>
      <c r="EE940" s="65"/>
      <c r="EF940" s="65"/>
      <c r="EG940" s="65"/>
      <c r="EH940" s="65"/>
      <c r="EI940" s="65"/>
      <c r="EJ940" s="65"/>
      <c r="EK940" s="65"/>
      <c r="EL940" s="65"/>
      <c r="EM940" s="65"/>
      <c r="EN940" s="65"/>
      <c r="EO940" s="65"/>
      <c r="EP940" s="65"/>
      <c r="EQ940" s="65"/>
      <c r="ER940" s="65"/>
      <c r="ES940" s="65"/>
      <c r="ET940" s="65"/>
      <c r="EU940" s="65"/>
      <c r="EV940" s="65"/>
      <c r="EW940" s="65"/>
      <c r="EX940" s="65"/>
      <c r="EY940" s="65"/>
      <c r="EZ940" s="65"/>
      <c r="FA940" s="65"/>
      <c r="FB940" s="65"/>
      <c r="FC940" s="65"/>
      <c r="FD940" s="65"/>
      <c r="FE940" s="65"/>
      <c r="FF940" s="65"/>
      <c r="FG940" s="65"/>
      <c r="FH940" s="65"/>
      <c r="FI940" s="65"/>
      <c r="FJ940" s="65"/>
      <c r="FK940" s="65"/>
      <c r="FL940" s="65"/>
      <c r="FM940" s="65"/>
      <c r="FN940" s="65"/>
      <c r="FO940" s="65"/>
      <c r="FP940" s="65"/>
      <c r="FQ940" s="65"/>
      <c r="FR940" s="65"/>
      <c r="FS940" s="65"/>
    </row>
    <row r="941">
      <c r="A941" t="s">
        <v>170</v>
      </c>
      <c r="B941" t="s">
        <v>97</v>
      </c>
      <c r="C941" t="s">
        <v>98</v>
      </c>
      <c r="D941" t="s">
        <v>99</v>
      </c>
      <c r="E941"/>
      <c r="F941" t="str">
        <f>$A941&amp;IF($C941&lt;&gt;"","|"&amp;$C941,"")&amp;IF($D941&lt;&gt;"","|"&amp;$D941,"")&amp;IF($E941&lt;&gt;"","|"&amp;$E941,"")</f>
      </c>
      <c r="G941" s="65" t="n">
        <v>81</v>
      </c>
      <c r="H941" s="65" t="str">
        <f>SUM($CJ941,$CW941)</f>
      </c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 t="n">
        <v>1</v>
      </c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5" t="str">
        <f>ROUND(SUM($CP941,$CV941),0)</f>
      </c>
      <c r="CG941" s="65" t="str">
        <f>ROUND(MAX($CP941,$CV941),0)</f>
      </c>
      <c r="CH941"/>
      <c r="CI941" s="62"/>
      <c r="CJ941" s="65" t="str">
        <f>IF(SUM($CF941)=0,"",IF(SUM($CF941)=SUM($CG941),SUM($CF941),IF(UPPER($CH941)="MAX",$CG941,IF(UPPER($CH941)="CUSTOM",MIN(MAX(ROUND($CF941+$G941*($CI941),0),$CG941),$CF941),$CF941))))</f>
      </c>
      <c r="CK941" s="65" t="str">
        <f>ROUND(SUMIFS($CW941:$FS941,$CW$14:$FS$14,"*DSD*"),0)</f>
      </c>
      <c r="CL941" s="65" t="str">
        <f>MIN_DSD</f>
      </c>
      <c r="CM941" s="65" t="str">
        <f>COUNTIFS($CW$14:$FS$14,"*DSD*",$CW941:$FS941,"&gt;0")</f>
      </c>
      <c r="CN941"/>
      <c r="CO941" s="62"/>
      <c r="CP941" s="65" t="str">
        <f>IF(SUM($CK941)=0,"",IF(OR(SUM($CK941)=SUM($CL941),AND(SUM($CK941)=ROUND(SUM($G941)*(1-SUM($I941)),0),SUM($CQ941)=0)),SUM($CK941),IF(UPPER($CN941)="MAX",$CL941,IF(UPPER($CN941)="CUSTOM",MIN(MAX(ROUND($CK941+$G941*($CO941),0),$CL941),$CK941),$CK941))))</f>
      </c>
      <c r="CQ941" s="65" t="str">
        <f>ROUND(SUMIFS($CW941:$FS941,$CW$14:$FS$14,"*TA*"),0)</f>
      </c>
      <c r="CR941" s="65" t="str">
        <f>MIN_TA</f>
      </c>
      <c r="CS941" s="65" t="str">
        <f>COUNTIFS($CW$14:$FS$14,"*TA*",$CW941:$FS941,"&gt;0")</f>
      </c>
      <c r="CT941"/>
      <c r="CU941" s="62"/>
      <c r="CV941" s="65" t="str">
        <f>IF(SUM($CQ941)=0,"",IF(OR(SUM($CQ941)=SUM($CR941),AND(SUM($CQ941)=ROUND(SUM($G941)*(1-SUM($I941)),0),SUM($CK941)=0)),SUM($CQ941),IF(UPPER($CT941)="MAX",$CR941,IF(UPPER($CT941)="CUSTOM",MIN(MAX(ROUND($CQ941+$G941*($CU941),0),$CR941),$CQ941),$CQ941))))</f>
      </c>
      <c r="CW941" s="65"/>
      <c r="CX941" s="65"/>
      <c r="CY941" s="65"/>
      <c r="CZ941" s="65"/>
      <c r="DA941" s="65"/>
      <c r="DB941" s="65"/>
      <c r="DC941" s="65"/>
      <c r="DD941" s="65"/>
      <c r="DE941" s="65"/>
      <c r="DF941" s="65"/>
      <c r="DG941" s="65"/>
      <c r="DH941" s="65"/>
      <c r="DI941" s="65"/>
      <c r="DJ941" s="65"/>
      <c r="DK941" s="65"/>
      <c r="DL941" s="65"/>
      <c r="DM941" s="65"/>
      <c r="DN941" s="65"/>
      <c r="DO941" s="65"/>
      <c r="DP941" s="65"/>
      <c r="DQ941" s="65"/>
      <c r="DR941" s="65"/>
      <c r="DS941" s="65"/>
      <c r="DT941" s="65"/>
      <c r="DU941" s="65"/>
      <c r="DV941" s="65"/>
      <c r="DW941" s="65"/>
      <c r="DX941" s="65"/>
      <c r="DY941" s="65"/>
      <c r="DZ941" s="65"/>
      <c r="EA941" s="65"/>
      <c r="EB941" s="65"/>
      <c r="EC941" s="65"/>
      <c r="ED941" s="65"/>
      <c r="EE941" s="65"/>
      <c r="EF941" s="65"/>
      <c r="EG941" s="65"/>
      <c r="EH941" s="65"/>
      <c r="EI941" s="65"/>
      <c r="EJ941" s="65"/>
      <c r="EK941" s="65"/>
      <c r="EL941" s="65"/>
      <c r="EM941" s="65"/>
      <c r="EN941" s="65"/>
      <c r="EO941" s="65"/>
      <c r="EP941" s="65"/>
      <c r="EQ941" s="65"/>
      <c r="ER941" s="65"/>
      <c r="ES941" s="65"/>
      <c r="ET941" s="65"/>
      <c r="EU941" s="65"/>
      <c r="EV941" s="65"/>
      <c r="EW941" s="65"/>
      <c r="EX941" s="65"/>
      <c r="EY941" s="65"/>
      <c r="EZ941" s="65"/>
      <c r="FA941" s="65"/>
      <c r="FB941" s="65"/>
      <c r="FC941" s="65"/>
      <c r="FD941" s="65"/>
      <c r="FE941" s="65"/>
      <c r="FF941" s="65"/>
      <c r="FG941" s="65"/>
      <c r="FH941" s="65"/>
      <c r="FI941" s="65"/>
      <c r="FJ941" s="65"/>
      <c r="FK941" s="65"/>
      <c r="FL941" s="65"/>
      <c r="FM941" s="65"/>
      <c r="FN941" s="65"/>
      <c r="FO941" s="65"/>
      <c r="FP941" s="65"/>
      <c r="FQ941" s="65"/>
      <c r="FR941" s="65"/>
      <c r="FS941" s="65"/>
    </row>
    <row r="942">
      <c r="A942" t="s">
        <v>170</v>
      </c>
      <c r="B942" t="s">
        <v>97</v>
      </c>
      <c r="C942" t="s">
        <v>98</v>
      </c>
      <c r="D942" t="s">
        <v>100</v>
      </c>
      <c r="E942"/>
      <c r="F942" t="str">
        <f>$A942&amp;IF($C942&lt;&gt;"","|"&amp;$C942,"")&amp;IF($D942&lt;&gt;"","|"&amp;$D942,"")&amp;IF($E942&lt;&gt;"","|"&amp;$E942,"")</f>
      </c>
      <c r="G942" s="65" t="n">
        <v>11</v>
      </c>
      <c r="H942" s="65" t="str">
        <f>SUM($CJ942,$CW942)</f>
      </c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 t="n">
        <v>1</v>
      </c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5" t="str">
        <f>ROUND(SUM($CP942,$CV942),0)</f>
      </c>
      <c r="CG942" s="65" t="str">
        <f>ROUND(MAX($CP942,$CV942),0)</f>
      </c>
      <c r="CH942"/>
      <c r="CI942" s="62"/>
      <c r="CJ942" s="65" t="str">
        <f>IF(SUM($CF942)=0,"",IF(SUM($CF942)=SUM($CG942),SUM($CF942),IF(UPPER($CH942)="MAX",$CG942,IF(UPPER($CH942)="CUSTOM",MIN(MAX(ROUND($CF942+$G942*($CI942),0),$CG942),$CF942),$CF942))))</f>
      </c>
      <c r="CK942" s="65" t="str">
        <f>ROUND(SUMIFS($CW942:$FS942,$CW$14:$FS$14,"*DSD*"),0)</f>
      </c>
      <c r="CL942" s="65" t="str">
        <f>MIN_DSD</f>
      </c>
      <c r="CM942" s="65" t="str">
        <f>COUNTIFS($CW$14:$FS$14,"*DSD*",$CW942:$FS942,"&gt;0")</f>
      </c>
      <c r="CN942"/>
      <c r="CO942" s="62"/>
      <c r="CP942" s="65" t="str">
        <f>IF(SUM($CK942)=0,"",IF(OR(SUM($CK942)=SUM($CL942),AND(SUM($CK942)=ROUND(SUM($G942)*(1-SUM($I942)),0),SUM($CQ942)=0)),SUM($CK942),IF(UPPER($CN942)="MAX",$CL942,IF(UPPER($CN942)="CUSTOM",MIN(MAX(ROUND($CK942+$G942*($CO942),0),$CL942),$CK942),$CK942))))</f>
      </c>
      <c r="CQ942" s="65" t="str">
        <f>ROUND(SUMIFS($CW942:$FS942,$CW$14:$FS$14,"*TA*"),0)</f>
      </c>
      <c r="CR942" s="65" t="str">
        <f>MIN_TA</f>
      </c>
      <c r="CS942" s="65" t="str">
        <f>COUNTIFS($CW$14:$FS$14,"*TA*",$CW942:$FS942,"&gt;0")</f>
      </c>
      <c r="CT942"/>
      <c r="CU942" s="62"/>
      <c r="CV942" s="65" t="str">
        <f>IF(SUM($CQ942)=0,"",IF(OR(SUM($CQ942)=SUM($CR942),AND(SUM($CQ942)=ROUND(SUM($G942)*(1-SUM($I942)),0),SUM($CK942)=0)),SUM($CQ942),IF(UPPER($CT942)="MAX",$CR942,IF(UPPER($CT942)="CUSTOM",MIN(MAX(ROUND($CQ942+$G942*($CU942),0),$CR942),$CQ942),$CQ942))))</f>
      </c>
      <c r="CW942" s="65"/>
      <c r="CX942" s="65"/>
      <c r="CY942" s="65"/>
      <c r="CZ942" s="65"/>
      <c r="DA942" s="65"/>
      <c r="DB942" s="65"/>
      <c r="DC942" s="65"/>
      <c r="DD942" s="65"/>
      <c r="DE942" s="65"/>
      <c r="DF942" s="65"/>
      <c r="DG942" s="65"/>
      <c r="DH942" s="65"/>
      <c r="DI942" s="65"/>
      <c r="DJ942" s="65"/>
      <c r="DK942" s="65"/>
      <c r="DL942" s="65"/>
      <c r="DM942" s="65"/>
      <c r="DN942" s="65"/>
      <c r="DO942" s="65"/>
      <c r="DP942" s="65"/>
      <c r="DQ942" s="65"/>
      <c r="DR942" s="65"/>
      <c r="DS942" s="65"/>
      <c r="DT942" s="65"/>
      <c r="DU942" s="65"/>
      <c r="DV942" s="65"/>
      <c r="DW942" s="65"/>
      <c r="DX942" s="65"/>
      <c r="DY942" s="65"/>
      <c r="DZ942" s="65"/>
      <c r="EA942" s="65"/>
      <c r="EB942" s="65"/>
      <c r="EC942" s="65"/>
      <c r="ED942" s="65"/>
      <c r="EE942" s="65"/>
      <c r="EF942" s="65"/>
      <c r="EG942" s="65"/>
      <c r="EH942" s="65"/>
      <c r="EI942" s="65"/>
      <c r="EJ942" s="65"/>
      <c r="EK942" s="65"/>
      <c r="EL942" s="65"/>
      <c r="EM942" s="65"/>
      <c r="EN942" s="65"/>
      <c r="EO942" s="65"/>
      <c r="EP942" s="65"/>
      <c r="EQ942" s="65"/>
      <c r="ER942" s="65"/>
      <c r="ES942" s="65"/>
      <c r="ET942" s="65"/>
      <c r="EU942" s="65"/>
      <c r="EV942" s="65"/>
      <c r="EW942" s="65"/>
      <c r="EX942" s="65"/>
      <c r="EY942" s="65"/>
      <c r="EZ942" s="65"/>
      <c r="FA942" s="65"/>
      <c r="FB942" s="65"/>
      <c r="FC942" s="65"/>
      <c r="FD942" s="65"/>
      <c r="FE942" s="65"/>
      <c r="FF942" s="65"/>
      <c r="FG942" s="65"/>
      <c r="FH942" s="65"/>
      <c r="FI942" s="65"/>
      <c r="FJ942" s="65"/>
      <c r="FK942" s="65"/>
      <c r="FL942" s="65"/>
      <c r="FM942" s="65"/>
      <c r="FN942" s="65"/>
      <c r="FO942" s="65"/>
      <c r="FP942" s="65"/>
      <c r="FQ942" s="65"/>
      <c r="FR942" s="65"/>
      <c r="FS942" s="65"/>
    </row>
    <row r="943">
      <c r="A943" t="s">
        <v>170</v>
      </c>
      <c r="B943" t="s">
        <v>102</v>
      </c>
      <c r="C943" t="s">
        <v>103</v>
      </c>
      <c r="D943" t="s">
        <v>99</v>
      </c>
      <c r="E943"/>
      <c r="F943" t="str">
        <f>$A943&amp;IF($C943&lt;&gt;"","|"&amp;$C943,"")&amp;IF($D943&lt;&gt;"","|"&amp;$D943,"")&amp;IF($E943&lt;&gt;"","|"&amp;$E943,"")</f>
      </c>
      <c r="G943" s="65" t="n">
        <v>10</v>
      </c>
      <c r="H943" s="65" t="str">
        <f>SUM($CJ943,$CW943)</f>
      </c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 t="n">
        <v>0.0697674418604651</v>
      </c>
      <c r="AD943" s="62"/>
      <c r="AE943" s="62" t="n">
        <v>0.930232558139535</v>
      </c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5" t="str">
        <f>ROUND(SUM($CP943,$CV943),0)</f>
      </c>
      <c r="CG943" s="65" t="str">
        <f>ROUND(MAX($CP943,$CV943),0)</f>
      </c>
      <c r="CH943" t="s">
        <v>54</v>
      </c>
      <c r="CI943" s="62"/>
      <c r="CJ943" s="65" t="str">
        <f>IF(SUM($CF943)=0,"",IF(SUM($CF943)=SUM($CG943),SUM($CF943),IF(UPPER($CH943)="MAX",$CG943,IF(UPPER($CH943)="CUSTOM",MIN(MAX(ROUND($CF943+$G943*($CI943),0),$CG943),$CF943),$CF943))))</f>
      </c>
      <c r="CK943" s="65" t="str">
        <f>ROUND(SUMIFS($CW943:$FS943,$CW$14:$FS$14,"*DSD*"),0)</f>
      </c>
      <c r="CL943" s="65" t="str">
        <f>MIN_DSD</f>
      </c>
      <c r="CM943" s="65" t="str">
        <f>COUNTIFS($CW$14:$FS$14,"*DSD*",$CW943:$FS943,"&gt;0")</f>
      </c>
      <c r="CN943"/>
      <c r="CO943" s="62"/>
      <c r="CP943" s="65" t="str">
        <f>IF(SUM($CK943)=0,"",IF(OR(SUM($CK943)=SUM($CL943),AND(SUM($CK943)=ROUND(SUM($G943)*(1-SUM($I943)),0),SUM($CQ943)=0)),SUM($CK943),IF(UPPER($CN943)="MAX",$CL943,IF(UPPER($CN943)="CUSTOM",MIN(MAX(ROUND($CK943+$G943*($CO943),0),$CL943),$CK943),$CK943))))</f>
      </c>
      <c r="CQ943" s="65" t="str">
        <f>ROUND(SUMIFS($CW943:$FS943,$CW$14:$FS$14,"*TA*"),0)</f>
      </c>
      <c r="CR943" s="65" t="str">
        <f>MIN_TA</f>
      </c>
      <c r="CS943" s="65" t="str">
        <f>COUNTIFS($CW$14:$FS$14,"*TA*",$CW943:$FS943,"&gt;0")</f>
      </c>
      <c r="CT943"/>
      <c r="CU943" s="62"/>
      <c r="CV943" s="65" t="str">
        <f>IF(SUM($CQ943)=0,"",IF(OR(SUM($CQ943)=SUM($CR943),AND(SUM($CQ943)=ROUND(SUM($G943)*(1-SUM($I943)),0),SUM($CK943)=0)),SUM($CQ943),IF(UPPER($CT943)="MAX",$CR943,IF(UPPER($CT943)="CUSTOM",MIN(MAX(ROUND($CQ943+$G943*($CU943),0),$CR943),$CQ943),$CQ943))))</f>
      </c>
      <c r="CW943" s="65"/>
      <c r="CX943" s="65"/>
      <c r="CY943" s="65"/>
      <c r="CZ943" s="65"/>
      <c r="DA943" s="65"/>
      <c r="DB943" s="65"/>
      <c r="DC943" s="65"/>
      <c r="DD943" s="65"/>
      <c r="DE943" s="65"/>
      <c r="DF943" s="65"/>
      <c r="DG943" s="65"/>
      <c r="DH943" s="65"/>
      <c r="DI943" s="65"/>
      <c r="DJ943" s="65"/>
      <c r="DK943" s="65"/>
      <c r="DL943" s="65"/>
      <c r="DM943" s="65"/>
      <c r="DN943" s="65"/>
      <c r="DO943" s="65"/>
      <c r="DP943" s="65"/>
      <c r="DQ943" s="65"/>
      <c r="DR943" s="65"/>
      <c r="DS943" s="65"/>
      <c r="DT943" s="65"/>
      <c r="DU943" s="65"/>
      <c r="DV943" s="65"/>
      <c r="DW943" s="65"/>
      <c r="DX943" s="65"/>
      <c r="DY943" s="65"/>
      <c r="DZ943" s="65"/>
      <c r="EA943" s="65"/>
      <c r="EB943" s="65"/>
      <c r="EC943" s="65"/>
      <c r="ED943" s="65"/>
      <c r="EE943" s="65"/>
      <c r="EF943" s="65"/>
      <c r="EG943" s="65"/>
      <c r="EH943" s="65"/>
      <c r="EI943" s="65"/>
      <c r="EJ943" s="65"/>
      <c r="EK943" s="65"/>
      <c r="EL943" s="65"/>
      <c r="EM943" s="65"/>
      <c r="EN943" s="65"/>
      <c r="EO943" s="65"/>
      <c r="EP943" s="65"/>
      <c r="EQ943" s="65"/>
      <c r="ER943" s="65"/>
      <c r="ES943" s="65"/>
      <c r="ET943" s="65"/>
      <c r="EU943" s="65"/>
      <c r="EV943" s="65"/>
      <c r="EW943" s="65"/>
      <c r="EX943" s="65"/>
      <c r="EY943" s="65"/>
      <c r="EZ943" s="65"/>
      <c r="FA943" s="65"/>
      <c r="FB943" s="65"/>
      <c r="FC943" s="65"/>
      <c r="FD943" s="65"/>
      <c r="FE943" s="65"/>
      <c r="FF943" s="65"/>
      <c r="FG943" s="65"/>
      <c r="FH943" s="65"/>
      <c r="FI943" s="65"/>
      <c r="FJ943" s="65"/>
      <c r="FK943" s="65"/>
      <c r="FL943" s="65"/>
      <c r="FM943" s="65"/>
      <c r="FN943" s="65"/>
      <c r="FO943" s="65"/>
      <c r="FP943" s="65"/>
      <c r="FQ943" s="65"/>
      <c r="FR943" s="65"/>
      <c r="FS943" s="65"/>
    </row>
    <row r="944">
      <c r="A944" t="s">
        <v>170</v>
      </c>
      <c r="B944" t="s">
        <v>104</v>
      </c>
      <c r="C944"/>
      <c r="D944"/>
      <c r="E944"/>
      <c r="F944" t="str">
        <f>$A944&amp;IF($C944&lt;&gt;"","|"&amp;$C944,"")&amp;IF($D944&lt;&gt;"","|"&amp;$D944,"")&amp;IF($E944&lt;&gt;"","|"&amp;$E944,"")</f>
      </c>
      <c r="G944" s="65" t="n">
        <v>3</v>
      </c>
      <c r="H944" s="65" t="str">
        <f>SUM($CJ944,$CW944)</f>
      </c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5" t="str">
        <f>ROUND(SUM($CP944,$CV944),0)</f>
      </c>
      <c r="CG944" s="65" t="str">
        <f>ROUND(MAX($CP944,$CV944),0)</f>
      </c>
      <c r="CH944"/>
      <c r="CI944" s="62"/>
      <c r="CJ944" s="65" t="str">
        <f>IF(SUM($CF944)=0,"",IF(SUM($CF944)=SUM($CG944),SUM($CF944),IF(UPPER($CH944)="MAX",$CG944,IF(UPPER($CH944)="CUSTOM",MIN(MAX(ROUND($CF944+$G944*($CI944),0),$CG944),$CF944),$CF944))))</f>
      </c>
      <c r="CK944" s="65" t="str">
        <f>ROUND(SUMIFS($CW944:$FS944,$CW$14:$FS$14,"*DSD*"),0)</f>
      </c>
      <c r="CL944" s="65" t="str">
        <f>MIN_DSD</f>
      </c>
      <c r="CM944" s="65" t="str">
        <f>COUNTIFS($CW$14:$FS$14,"*DSD*",$CW944:$FS944,"&gt;0")</f>
      </c>
      <c r="CN944"/>
      <c r="CO944" s="62"/>
      <c r="CP944" s="65" t="str">
        <f>IF(SUM($CK944)=0,"",IF(OR(SUM($CK944)=SUM($CL944),AND(SUM($CK944)=ROUND(SUM($G944)*(1-SUM($I944)),0),SUM($CQ944)=0)),SUM($CK944),IF(UPPER($CN944)="MAX",$CL944,IF(UPPER($CN944)="CUSTOM",MIN(MAX(ROUND($CK944+$G944*($CO944),0),$CL944),$CK944),$CK944))))</f>
      </c>
      <c r="CQ944" s="65" t="str">
        <f>ROUND(SUMIFS($CW944:$FS944,$CW$14:$FS$14,"*TA*"),0)</f>
      </c>
      <c r="CR944" s="65" t="str">
        <f>MIN_TA</f>
      </c>
      <c r="CS944" s="65" t="str">
        <f>COUNTIFS($CW$14:$FS$14,"*TA*",$CW944:$FS944,"&gt;0")</f>
      </c>
      <c r="CT944"/>
      <c r="CU944" s="62"/>
      <c r="CV944" s="65" t="str">
        <f>IF(SUM($CQ944)=0,"",IF(OR(SUM($CQ944)=SUM($CR944),AND(SUM($CQ944)=ROUND(SUM($G944)*(1-SUM($I944)),0),SUM($CK944)=0)),SUM($CQ944),IF(UPPER($CT944)="MAX",$CR944,IF(UPPER($CT944)="CUSTOM",MIN(MAX(ROUND($CQ944+$G944*($CU944),0),$CR944),$CQ944),$CQ944))))</f>
      </c>
      <c r="CW944" s="65"/>
      <c r="CX944" s="65"/>
      <c r="CY944" s="65"/>
      <c r="CZ944" s="65"/>
      <c r="DA944" s="65"/>
      <c r="DB944" s="65"/>
      <c r="DC944" s="65"/>
      <c r="DD944" s="65"/>
      <c r="DE944" s="65"/>
      <c r="DF944" s="65"/>
      <c r="DG944" s="65"/>
      <c r="DH944" s="65"/>
      <c r="DI944" s="65"/>
      <c r="DJ944" s="65"/>
      <c r="DK944" s="65"/>
      <c r="DL944" s="65"/>
      <c r="DM944" s="65"/>
      <c r="DN944" s="65"/>
      <c r="DO944" s="65"/>
      <c r="DP944" s="65"/>
      <c r="DQ944" s="65"/>
      <c r="DR944" s="65"/>
      <c r="DS944" s="65"/>
      <c r="DT944" s="65"/>
      <c r="DU944" s="65"/>
      <c r="DV944" s="65"/>
      <c r="DW944" s="65"/>
      <c r="DX944" s="65"/>
      <c r="DY944" s="65"/>
      <c r="DZ944" s="65"/>
      <c r="EA944" s="65"/>
      <c r="EB944" s="65"/>
      <c r="EC944" s="65"/>
      <c r="ED944" s="65"/>
      <c r="EE944" s="65"/>
      <c r="EF944" s="65"/>
      <c r="EG944" s="65"/>
      <c r="EH944" s="65"/>
      <c r="EI944" s="65"/>
      <c r="EJ944" s="65"/>
      <c r="EK944" s="65"/>
      <c r="EL944" s="65"/>
      <c r="EM944" s="65"/>
      <c r="EN944" s="65"/>
      <c r="EO944" s="65"/>
      <c r="EP944" s="65"/>
      <c r="EQ944" s="65"/>
      <c r="ER944" s="65"/>
      <c r="ES944" s="65"/>
      <c r="ET944" s="65"/>
      <c r="EU944" s="65"/>
      <c r="EV944" s="65"/>
      <c r="EW944" s="65"/>
      <c r="EX944" s="65"/>
      <c r="EY944" s="65"/>
      <c r="EZ944" s="65"/>
      <c r="FA944" s="65"/>
      <c r="FB944" s="65"/>
      <c r="FC944" s="65"/>
      <c r="FD944" s="65"/>
      <c r="FE944" s="65"/>
      <c r="FF944" s="65"/>
      <c r="FG944" s="65"/>
      <c r="FH944" s="65"/>
      <c r="FI944" s="65"/>
      <c r="FJ944" s="65"/>
      <c r="FK944" s="65"/>
      <c r="FL944" s="65"/>
      <c r="FM944" s="65"/>
      <c r="FN944" s="65"/>
      <c r="FO944" s="65"/>
      <c r="FP944" s="65"/>
      <c r="FQ944" s="65"/>
      <c r="FR944" s="65"/>
      <c r="FS944" s="65"/>
    </row>
    <row r="945">
      <c r="A945" t="s">
        <v>170</v>
      </c>
      <c r="B945" t="s">
        <v>105</v>
      </c>
      <c r="C945" t="s">
        <v>103</v>
      </c>
      <c r="D945" t="s">
        <v>99</v>
      </c>
      <c r="E945"/>
      <c r="F945" t="str">
        <f>$A945&amp;IF($C945&lt;&gt;"","|"&amp;$C945,"")&amp;IF($D945&lt;&gt;"","|"&amp;$D945,"")&amp;IF($E945&lt;&gt;"","|"&amp;$E945,"")</f>
      </c>
      <c r="G945" s="65" t="n">
        <v>2</v>
      </c>
      <c r="H945" s="65" t="str">
        <f>SUM($CJ945,$CW945)</f>
      </c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5" t="str">
        <f>ROUND(SUM($CP945,$CV945),0)</f>
      </c>
      <c r="CG945" s="65" t="str">
        <f>ROUND(MAX($CP945,$CV945),0)</f>
      </c>
      <c r="CH945"/>
      <c r="CI945" s="62"/>
      <c r="CJ945" s="65" t="str">
        <f>IF(SUM($CF945)=0,"",IF(SUM($CF945)=SUM($CG945),SUM($CF945),IF(UPPER($CH945)="MAX",$CG945,IF(UPPER($CH945)="CUSTOM",MIN(MAX(ROUND($CF945+$G945*($CI945),0),$CG945),$CF945),$CF945))))</f>
      </c>
      <c r="CK945" s="65" t="str">
        <f>ROUND(SUMIFS($CW945:$FS945,$CW$14:$FS$14,"*DSD*"),0)</f>
      </c>
      <c r="CL945" s="65" t="str">
        <f>MIN_DSD</f>
      </c>
      <c r="CM945" s="65" t="str">
        <f>COUNTIFS($CW$14:$FS$14,"*DSD*",$CW945:$FS945,"&gt;0")</f>
      </c>
      <c r="CN945"/>
      <c r="CO945" s="62"/>
      <c r="CP945" s="65" t="str">
        <f>IF(SUM($CK945)=0,"",IF(OR(SUM($CK945)=SUM($CL945),AND(SUM($CK945)=ROUND(SUM($G945)*(1-SUM($I945)),0),SUM($CQ945)=0)),SUM($CK945),IF(UPPER($CN945)="MAX",$CL945,IF(UPPER($CN945)="CUSTOM",MIN(MAX(ROUND($CK945+$G945*($CO945),0),$CL945),$CK945),$CK945))))</f>
      </c>
      <c r="CQ945" s="65" t="str">
        <f>ROUND(SUMIFS($CW945:$FS945,$CW$14:$FS$14,"*TA*"),0)</f>
      </c>
      <c r="CR945" s="65" t="str">
        <f>MIN_TA</f>
      </c>
      <c r="CS945" s="65" t="str">
        <f>COUNTIFS($CW$14:$FS$14,"*TA*",$CW945:$FS945,"&gt;0")</f>
      </c>
      <c r="CT945"/>
      <c r="CU945" s="62"/>
      <c r="CV945" s="65" t="str">
        <f>IF(SUM($CQ945)=0,"",IF(OR(SUM($CQ945)=SUM($CR945),AND(SUM($CQ945)=ROUND(SUM($G945)*(1-SUM($I945)),0),SUM($CK945)=0)),SUM($CQ945),IF(UPPER($CT945)="MAX",$CR945,IF(UPPER($CT945)="CUSTOM",MIN(MAX(ROUND($CQ945+$G945*($CU945),0),$CR945),$CQ945),$CQ945))))</f>
      </c>
      <c r="CW945" s="65"/>
      <c r="CX945" s="65"/>
      <c r="CY945" s="65"/>
      <c r="CZ945" s="65"/>
      <c r="DA945" s="65"/>
      <c r="DB945" s="65"/>
      <c r="DC945" s="65"/>
      <c r="DD945" s="65"/>
      <c r="DE945" s="65"/>
      <c r="DF945" s="65"/>
      <c r="DG945" s="65"/>
      <c r="DH945" s="65"/>
      <c r="DI945" s="65"/>
      <c r="DJ945" s="65"/>
      <c r="DK945" s="65"/>
      <c r="DL945" s="65"/>
      <c r="DM945" s="65"/>
      <c r="DN945" s="65"/>
      <c r="DO945" s="65"/>
      <c r="DP945" s="65"/>
      <c r="DQ945" s="65"/>
      <c r="DR945" s="65"/>
      <c r="DS945" s="65"/>
      <c r="DT945" s="65"/>
      <c r="DU945" s="65"/>
      <c r="DV945" s="65"/>
      <c r="DW945" s="65"/>
      <c r="DX945" s="65"/>
      <c r="DY945" s="65"/>
      <c r="DZ945" s="65"/>
      <c r="EA945" s="65"/>
      <c r="EB945" s="65"/>
      <c r="EC945" s="65"/>
      <c r="ED945" s="65"/>
      <c r="EE945" s="65"/>
      <c r="EF945" s="65"/>
      <c r="EG945" s="65"/>
      <c r="EH945" s="65"/>
      <c r="EI945" s="65"/>
      <c r="EJ945" s="65"/>
      <c r="EK945" s="65"/>
      <c r="EL945" s="65"/>
      <c r="EM945" s="65"/>
      <c r="EN945" s="65"/>
      <c r="EO945" s="65"/>
      <c r="EP945" s="65"/>
      <c r="EQ945" s="65"/>
      <c r="ER945" s="65"/>
      <c r="ES945" s="65"/>
      <c r="ET945" s="65"/>
      <c r="EU945" s="65"/>
      <c r="EV945" s="65"/>
      <c r="EW945" s="65"/>
      <c r="EX945" s="65"/>
      <c r="EY945" s="65"/>
      <c r="EZ945" s="65"/>
      <c r="FA945" s="65"/>
      <c r="FB945" s="65"/>
      <c r="FC945" s="65"/>
      <c r="FD945" s="65"/>
      <c r="FE945" s="65"/>
      <c r="FF945" s="65"/>
      <c r="FG945" s="65"/>
      <c r="FH945" s="65"/>
      <c r="FI945" s="65"/>
      <c r="FJ945" s="65"/>
      <c r="FK945" s="65"/>
      <c r="FL945" s="65"/>
      <c r="FM945" s="65"/>
      <c r="FN945" s="65"/>
      <c r="FO945" s="65"/>
      <c r="FP945" s="65"/>
      <c r="FQ945" s="65"/>
      <c r="FR945" s="65"/>
      <c r="FS945" s="65"/>
    </row>
    <row r="946">
      <c r="A946" t="s">
        <v>170</v>
      </c>
      <c r="B946" t="s">
        <v>106</v>
      </c>
      <c r="C946" t="s">
        <v>103</v>
      </c>
      <c r="D946" t="s">
        <v>99</v>
      </c>
      <c r="E946"/>
      <c r="F946" t="str">
        <f>$A946&amp;IF($C946&lt;&gt;"","|"&amp;$C946,"")&amp;IF($D946&lt;&gt;"","|"&amp;$D946,"")&amp;IF($E946&lt;&gt;"","|"&amp;$E946,"")</f>
      </c>
      <c r="G946" s="65" t="n">
        <v>1</v>
      </c>
      <c r="H946" s="65" t="str">
        <f>SUM($CJ946,$CW946)</f>
      </c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5" t="str">
        <f>ROUND(SUM($CP946,$CV946),0)</f>
      </c>
      <c r="CG946" s="65" t="str">
        <f>ROUND(MAX($CP946,$CV946),0)</f>
      </c>
      <c r="CH946"/>
      <c r="CI946" s="62"/>
      <c r="CJ946" s="65" t="str">
        <f>IF(SUM($CF946)=0,"",IF(SUM($CF946)=SUM($CG946),SUM($CF946),IF(UPPER($CH946)="MAX",$CG946,IF(UPPER($CH946)="CUSTOM",MIN(MAX(ROUND($CF946+$G946*($CI946),0),$CG946),$CF946),$CF946))))</f>
      </c>
      <c r="CK946" s="65" t="str">
        <f>ROUND(SUMIFS($CW946:$FS946,$CW$14:$FS$14,"*DSD*"),0)</f>
      </c>
      <c r="CL946" s="65" t="str">
        <f>MIN_DSD</f>
      </c>
      <c r="CM946" s="65" t="str">
        <f>COUNTIFS($CW$14:$FS$14,"*DSD*",$CW946:$FS946,"&gt;0")</f>
      </c>
      <c r="CN946"/>
      <c r="CO946" s="62"/>
      <c r="CP946" s="65" t="str">
        <f>IF(SUM($CK946)=0,"",IF(OR(SUM($CK946)=SUM($CL946),AND(SUM($CK946)=ROUND(SUM($G946)*(1-SUM($I946)),0),SUM($CQ946)=0)),SUM($CK946),IF(UPPER($CN946)="MAX",$CL946,IF(UPPER($CN946)="CUSTOM",MIN(MAX(ROUND($CK946+$G946*($CO946),0),$CL946),$CK946),$CK946))))</f>
      </c>
      <c r="CQ946" s="65" t="str">
        <f>ROUND(SUMIFS($CW946:$FS946,$CW$14:$FS$14,"*TA*"),0)</f>
      </c>
      <c r="CR946" s="65" t="str">
        <f>MIN_TA</f>
      </c>
      <c r="CS946" s="65" t="str">
        <f>COUNTIFS($CW$14:$FS$14,"*TA*",$CW946:$FS946,"&gt;0")</f>
      </c>
      <c r="CT946"/>
      <c r="CU946" s="62"/>
      <c r="CV946" s="65" t="str">
        <f>IF(SUM($CQ946)=0,"",IF(OR(SUM($CQ946)=SUM($CR946),AND(SUM($CQ946)=ROUND(SUM($G946)*(1-SUM($I946)),0),SUM($CK946)=0)),SUM($CQ946),IF(UPPER($CT946)="MAX",$CR946,IF(UPPER($CT946)="CUSTOM",MIN(MAX(ROUND($CQ946+$G946*($CU946),0),$CR946),$CQ946),$CQ946))))</f>
      </c>
      <c r="CW946" s="65"/>
      <c r="CX946" s="65"/>
      <c r="CY946" s="65"/>
      <c r="CZ946" s="65"/>
      <c r="DA946" s="65"/>
      <c r="DB946" s="65"/>
      <c r="DC946" s="65"/>
      <c r="DD946" s="65"/>
      <c r="DE946" s="65"/>
      <c r="DF946" s="65"/>
      <c r="DG946" s="65"/>
      <c r="DH946" s="65"/>
      <c r="DI946" s="65"/>
      <c r="DJ946" s="65"/>
      <c r="DK946" s="65"/>
      <c r="DL946" s="65"/>
      <c r="DM946" s="65"/>
      <c r="DN946" s="65"/>
      <c r="DO946" s="65"/>
      <c r="DP946" s="65"/>
      <c r="DQ946" s="65"/>
      <c r="DR946" s="65"/>
      <c r="DS946" s="65"/>
      <c r="DT946" s="65"/>
      <c r="DU946" s="65"/>
      <c r="DV946" s="65"/>
      <c r="DW946" s="65"/>
      <c r="DX946" s="65"/>
      <c r="DY946" s="65"/>
      <c r="DZ946" s="65"/>
      <c r="EA946" s="65"/>
      <c r="EB946" s="65"/>
      <c r="EC946" s="65"/>
      <c r="ED946" s="65"/>
      <c r="EE946" s="65"/>
      <c r="EF946" s="65"/>
      <c r="EG946" s="65"/>
      <c r="EH946" s="65"/>
      <c r="EI946" s="65"/>
      <c r="EJ946" s="65"/>
      <c r="EK946" s="65"/>
      <c r="EL946" s="65"/>
      <c r="EM946" s="65"/>
      <c r="EN946" s="65"/>
      <c r="EO946" s="65"/>
      <c r="EP946" s="65"/>
      <c r="EQ946" s="65"/>
      <c r="ER946" s="65"/>
      <c r="ES946" s="65"/>
      <c r="ET946" s="65"/>
      <c r="EU946" s="65"/>
      <c r="EV946" s="65"/>
      <c r="EW946" s="65"/>
      <c r="EX946" s="65"/>
      <c r="EY946" s="65"/>
      <c r="EZ946" s="65"/>
      <c r="FA946" s="65"/>
      <c r="FB946" s="65"/>
      <c r="FC946" s="65"/>
      <c r="FD946" s="65"/>
      <c r="FE946" s="65"/>
      <c r="FF946" s="65"/>
      <c r="FG946" s="65"/>
      <c r="FH946" s="65"/>
      <c r="FI946" s="65"/>
      <c r="FJ946" s="65"/>
      <c r="FK946" s="65"/>
      <c r="FL946" s="65"/>
      <c r="FM946" s="65"/>
      <c r="FN946" s="65"/>
      <c r="FO946" s="65"/>
      <c r="FP946" s="65"/>
      <c r="FQ946" s="65"/>
      <c r="FR946" s="65"/>
      <c r="FS946" s="65"/>
    </row>
    <row r="947">
      <c r="A947" t="s">
        <v>170</v>
      </c>
      <c r="B947" t="s">
        <v>109</v>
      </c>
      <c r="C947" t="s">
        <v>103</v>
      </c>
      <c r="D947" t="s">
        <v>99</v>
      </c>
      <c r="E947"/>
      <c r="F947" t="str">
        <f>$A947&amp;IF($C947&lt;&gt;"","|"&amp;$C947,"")&amp;IF($D947&lt;&gt;"","|"&amp;$D947,"")&amp;IF($E947&lt;&gt;"","|"&amp;$E947,"")</f>
      </c>
      <c r="G947" s="65" t="n">
        <v>10</v>
      </c>
      <c r="H947" s="65" t="str">
        <f>SUM($CJ947,$CW947)</f>
      </c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 t="n">
        <v>0.0666666666666667</v>
      </c>
      <c r="AD947" s="62"/>
      <c r="AE947" s="62" t="n">
        <v>0.933333333333333</v>
      </c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5" t="str">
        <f>ROUND(SUM($CP947,$CV947),0)</f>
      </c>
      <c r="CG947" s="65" t="str">
        <f>ROUND(MAX($CP947,$CV947),0)</f>
      </c>
      <c r="CH947" t="s">
        <v>54</v>
      </c>
      <c r="CI947" s="62"/>
      <c r="CJ947" s="65" t="str">
        <f>IF(SUM($CF947)=0,"",IF(SUM($CF947)=SUM($CG947),SUM($CF947),IF(UPPER($CH947)="MAX",$CG947,IF(UPPER($CH947)="CUSTOM",MIN(MAX(ROUND($CF947+$G947*($CI947),0),$CG947),$CF947),$CF947))))</f>
      </c>
      <c r="CK947" s="65" t="str">
        <f>ROUND(SUMIFS($CW947:$FS947,$CW$14:$FS$14,"*DSD*"),0)</f>
      </c>
      <c r="CL947" s="65" t="str">
        <f>MIN_DSD</f>
      </c>
      <c r="CM947" s="65" t="str">
        <f>COUNTIFS($CW$14:$FS$14,"*DSD*",$CW947:$FS947,"&gt;0")</f>
      </c>
      <c r="CN947"/>
      <c r="CO947" s="62"/>
      <c r="CP947" s="65" t="str">
        <f>IF(SUM($CK947)=0,"",IF(OR(SUM($CK947)=SUM($CL947),AND(SUM($CK947)=ROUND(SUM($G947)*(1-SUM($I947)),0),SUM($CQ947)=0)),SUM($CK947),IF(UPPER($CN947)="MAX",$CL947,IF(UPPER($CN947)="CUSTOM",MIN(MAX(ROUND($CK947+$G947*($CO947),0),$CL947),$CK947),$CK947))))</f>
      </c>
      <c r="CQ947" s="65" t="str">
        <f>ROUND(SUMIFS($CW947:$FS947,$CW$14:$FS$14,"*TA*"),0)</f>
      </c>
      <c r="CR947" s="65" t="str">
        <f>MIN_TA</f>
      </c>
      <c r="CS947" s="65" t="str">
        <f>COUNTIFS($CW$14:$FS$14,"*TA*",$CW947:$FS947,"&gt;0")</f>
      </c>
      <c r="CT947"/>
      <c r="CU947" s="62"/>
      <c r="CV947" s="65" t="str">
        <f>IF(SUM($CQ947)=0,"",IF(OR(SUM($CQ947)=SUM($CR947),AND(SUM($CQ947)=ROUND(SUM($G947)*(1-SUM($I947)),0),SUM($CK947)=0)),SUM($CQ947),IF(UPPER($CT947)="MAX",$CR947,IF(UPPER($CT947)="CUSTOM",MIN(MAX(ROUND($CQ947+$G947*($CU947),0),$CR947),$CQ947),$CQ947))))</f>
      </c>
      <c r="CW947" s="65"/>
      <c r="CX947" s="65"/>
      <c r="CY947" s="65"/>
      <c r="CZ947" s="65"/>
      <c r="DA947" s="65"/>
      <c r="DB947" s="65"/>
      <c r="DC947" s="65"/>
      <c r="DD947" s="65"/>
      <c r="DE947" s="65"/>
      <c r="DF947" s="65"/>
      <c r="DG947" s="65"/>
      <c r="DH947" s="65"/>
      <c r="DI947" s="65"/>
      <c r="DJ947" s="65"/>
      <c r="DK947" s="65"/>
      <c r="DL947" s="65"/>
      <c r="DM947" s="65"/>
      <c r="DN947" s="65"/>
      <c r="DO947" s="65"/>
      <c r="DP947" s="65"/>
      <c r="DQ947" s="65"/>
      <c r="DR947" s="65"/>
      <c r="DS947" s="65"/>
      <c r="DT947" s="65"/>
      <c r="DU947" s="65"/>
      <c r="DV947" s="65"/>
      <c r="DW947" s="65"/>
      <c r="DX947" s="65"/>
      <c r="DY947" s="65"/>
      <c r="DZ947" s="65"/>
      <c r="EA947" s="65"/>
      <c r="EB947" s="65"/>
      <c r="EC947" s="65"/>
      <c r="ED947" s="65"/>
      <c r="EE947" s="65"/>
      <c r="EF947" s="65"/>
      <c r="EG947" s="65"/>
      <c r="EH947" s="65"/>
      <c r="EI947" s="65"/>
      <c r="EJ947" s="65"/>
      <c r="EK947" s="65"/>
      <c r="EL947" s="65"/>
      <c r="EM947" s="65"/>
      <c r="EN947" s="65"/>
      <c r="EO947" s="65"/>
      <c r="EP947" s="65"/>
      <c r="EQ947" s="65"/>
      <c r="ER947" s="65"/>
      <c r="ES947" s="65"/>
      <c r="ET947" s="65"/>
      <c r="EU947" s="65"/>
      <c r="EV947" s="65"/>
      <c r="EW947" s="65"/>
      <c r="EX947" s="65"/>
      <c r="EY947" s="65"/>
      <c r="EZ947" s="65"/>
      <c r="FA947" s="65"/>
      <c r="FB947" s="65"/>
      <c r="FC947" s="65"/>
      <c r="FD947" s="65"/>
      <c r="FE947" s="65"/>
      <c r="FF947" s="65"/>
      <c r="FG947" s="65"/>
      <c r="FH947" s="65"/>
      <c r="FI947" s="65"/>
      <c r="FJ947" s="65"/>
      <c r="FK947" s="65"/>
      <c r="FL947" s="65"/>
      <c r="FM947" s="65"/>
      <c r="FN947" s="65"/>
      <c r="FO947" s="65"/>
      <c r="FP947" s="65"/>
      <c r="FQ947" s="65"/>
      <c r="FR947" s="65"/>
      <c r="FS947" s="65"/>
    </row>
    <row r="948">
      <c r="A948" t="s">
        <v>170</v>
      </c>
      <c r="B948" t="s">
        <v>111</v>
      </c>
      <c r="C948" t="s">
        <v>103</v>
      </c>
      <c r="D948" t="s">
        <v>99</v>
      </c>
      <c r="E948"/>
      <c r="F948" t="str">
        <f>$A948&amp;IF($C948&lt;&gt;"","|"&amp;$C948,"")&amp;IF($D948&lt;&gt;"","|"&amp;$D948,"")&amp;IF($E948&lt;&gt;"","|"&amp;$E948,"")</f>
      </c>
      <c r="G948" s="65" t="n">
        <v>10</v>
      </c>
      <c r="H948" s="65" t="str">
        <f>SUM($CJ948,$CW948)</f>
      </c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 t="n">
        <v>0.0697674418604651</v>
      </c>
      <c r="AD948" s="62"/>
      <c r="AE948" s="62" t="n">
        <v>0.930232558139535</v>
      </c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5" t="str">
        <f>ROUND(SUM($CP948,$CV948),0)</f>
      </c>
      <c r="CG948" s="65" t="str">
        <f>ROUND(MAX($CP948,$CV948),0)</f>
      </c>
      <c r="CH948" t="s">
        <v>54</v>
      </c>
      <c r="CI948" s="62"/>
      <c r="CJ948" s="65" t="str">
        <f>IF(SUM($CF948)=0,"",IF(SUM($CF948)=SUM($CG948),SUM($CF948),IF(UPPER($CH948)="MAX",$CG948,IF(UPPER($CH948)="CUSTOM",MIN(MAX(ROUND($CF948+$G948*($CI948),0),$CG948),$CF948),$CF948))))</f>
      </c>
      <c r="CK948" s="65" t="str">
        <f>ROUND(SUMIFS($CW948:$FS948,$CW$14:$FS$14,"*DSD*"),0)</f>
      </c>
      <c r="CL948" s="65" t="str">
        <f>MIN_DSD</f>
      </c>
      <c r="CM948" s="65" t="str">
        <f>COUNTIFS($CW$14:$FS$14,"*DSD*",$CW948:$FS948,"&gt;0")</f>
      </c>
      <c r="CN948"/>
      <c r="CO948" s="62"/>
      <c r="CP948" s="65" t="str">
        <f>IF(SUM($CK948)=0,"",IF(OR(SUM($CK948)=SUM($CL948),AND(SUM($CK948)=ROUND(SUM($G948)*(1-SUM($I948)),0),SUM($CQ948)=0)),SUM($CK948),IF(UPPER($CN948)="MAX",$CL948,IF(UPPER($CN948)="CUSTOM",MIN(MAX(ROUND($CK948+$G948*($CO948),0),$CL948),$CK948),$CK948))))</f>
      </c>
      <c r="CQ948" s="65" t="str">
        <f>ROUND(SUMIFS($CW948:$FS948,$CW$14:$FS$14,"*TA*"),0)</f>
      </c>
      <c r="CR948" s="65" t="str">
        <f>MIN_TA</f>
      </c>
      <c r="CS948" s="65" t="str">
        <f>COUNTIFS($CW$14:$FS$14,"*TA*",$CW948:$FS948,"&gt;0")</f>
      </c>
      <c r="CT948"/>
      <c r="CU948" s="62"/>
      <c r="CV948" s="65" t="str">
        <f>IF(SUM($CQ948)=0,"",IF(OR(SUM($CQ948)=SUM($CR948),AND(SUM($CQ948)=ROUND(SUM($G948)*(1-SUM($I948)),0),SUM($CK948)=0)),SUM($CQ948),IF(UPPER($CT948)="MAX",$CR948,IF(UPPER($CT948)="CUSTOM",MIN(MAX(ROUND($CQ948+$G948*($CU948),0),$CR948),$CQ948),$CQ948))))</f>
      </c>
      <c r="CW948" s="65"/>
      <c r="CX948" s="65"/>
      <c r="CY948" s="65"/>
      <c r="CZ948" s="65"/>
      <c r="DA948" s="65"/>
      <c r="DB948" s="65"/>
      <c r="DC948" s="65"/>
      <c r="DD948" s="65"/>
      <c r="DE948" s="65"/>
      <c r="DF948" s="65"/>
      <c r="DG948" s="65"/>
      <c r="DH948" s="65"/>
      <c r="DI948" s="65"/>
      <c r="DJ948" s="65"/>
      <c r="DK948" s="65"/>
      <c r="DL948" s="65"/>
      <c r="DM948" s="65"/>
      <c r="DN948" s="65"/>
      <c r="DO948" s="65"/>
      <c r="DP948" s="65"/>
      <c r="DQ948" s="65"/>
      <c r="DR948" s="65"/>
      <c r="DS948" s="65"/>
      <c r="DT948" s="65"/>
      <c r="DU948" s="65"/>
      <c r="DV948" s="65"/>
      <c r="DW948" s="65"/>
      <c r="DX948" s="65"/>
      <c r="DY948" s="65"/>
      <c r="DZ948" s="65"/>
      <c r="EA948" s="65"/>
      <c r="EB948" s="65"/>
      <c r="EC948" s="65"/>
      <c r="ED948" s="65"/>
      <c r="EE948" s="65"/>
      <c r="EF948" s="65"/>
      <c r="EG948" s="65"/>
      <c r="EH948" s="65"/>
      <c r="EI948" s="65"/>
      <c r="EJ948" s="65"/>
      <c r="EK948" s="65"/>
      <c r="EL948" s="65"/>
      <c r="EM948" s="65"/>
      <c r="EN948" s="65"/>
      <c r="EO948" s="65"/>
      <c r="EP948" s="65"/>
      <c r="EQ948" s="65"/>
      <c r="ER948" s="65"/>
      <c r="ES948" s="65"/>
      <c r="ET948" s="65"/>
      <c r="EU948" s="65"/>
      <c r="EV948" s="65"/>
      <c r="EW948" s="65"/>
      <c r="EX948" s="65"/>
      <c r="EY948" s="65"/>
      <c r="EZ948" s="65"/>
      <c r="FA948" s="65"/>
      <c r="FB948" s="65"/>
      <c r="FC948" s="65"/>
      <c r="FD948" s="65"/>
      <c r="FE948" s="65"/>
      <c r="FF948" s="65"/>
      <c r="FG948" s="65"/>
      <c r="FH948" s="65"/>
      <c r="FI948" s="65"/>
      <c r="FJ948" s="65"/>
      <c r="FK948" s="65"/>
      <c r="FL948" s="65"/>
      <c r="FM948" s="65"/>
      <c r="FN948" s="65"/>
      <c r="FO948" s="65"/>
      <c r="FP948" s="65"/>
      <c r="FQ948" s="65"/>
      <c r="FR948" s="65"/>
      <c r="FS948" s="65"/>
    </row>
    <row r="949">
      <c r="A949" t="s">
        <v>170</v>
      </c>
      <c r="B949" t="s">
        <v>113</v>
      </c>
      <c r="C949" t="s">
        <v>114</v>
      </c>
      <c r="D949" t="s">
        <v>99</v>
      </c>
      <c r="E949"/>
      <c r="F949" t="str">
        <f>$A949&amp;IF($C949&lt;&gt;"","|"&amp;$C949,"")&amp;IF($D949&lt;&gt;"","|"&amp;$D949,"")&amp;IF($E949&lt;&gt;"","|"&amp;$E949,"")</f>
      </c>
      <c r="G949" s="65" t="n">
        <v>1</v>
      </c>
      <c r="H949" s="65" t="str">
        <f>SUM($CJ949,$CW949)</f>
      </c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5" t="str">
        <f>ROUND(SUM($CP949,$CV949),0)</f>
      </c>
      <c r="CG949" s="65" t="str">
        <f>ROUND(MAX($CP949,$CV949),0)</f>
      </c>
      <c r="CH949"/>
      <c r="CI949" s="62"/>
      <c r="CJ949" s="65" t="str">
        <f>IF(SUM($CF949)=0,"",IF(SUM($CF949)=SUM($CG949),SUM($CF949),IF(UPPER($CH949)="MAX",$CG949,IF(UPPER($CH949)="CUSTOM",MIN(MAX(ROUND($CF949+$G949*($CI949),0),$CG949),$CF949),$CF949))))</f>
      </c>
      <c r="CK949" s="65" t="str">
        <f>ROUND(SUMIFS($CW949:$FS949,$CW$14:$FS$14,"*DSD*"),0)</f>
      </c>
      <c r="CL949" s="65" t="str">
        <f>MIN_DSD</f>
      </c>
      <c r="CM949" s="65" t="str">
        <f>COUNTIFS($CW$14:$FS$14,"*DSD*",$CW949:$FS949,"&gt;0")</f>
      </c>
      <c r="CN949"/>
      <c r="CO949" s="62"/>
      <c r="CP949" s="65" t="str">
        <f>IF(SUM($CK949)=0,"",IF(OR(SUM($CK949)=SUM($CL949),AND(SUM($CK949)=ROUND(SUM($G949)*(1-SUM($I949)),0),SUM($CQ949)=0)),SUM($CK949),IF(UPPER($CN949)="MAX",$CL949,IF(UPPER($CN949)="CUSTOM",MIN(MAX(ROUND($CK949+$G949*($CO949),0),$CL949),$CK949),$CK949))))</f>
      </c>
      <c r="CQ949" s="65" t="str">
        <f>ROUND(SUMIFS($CW949:$FS949,$CW$14:$FS$14,"*TA*"),0)</f>
      </c>
      <c r="CR949" s="65" t="str">
        <f>MIN_TA</f>
      </c>
      <c r="CS949" s="65" t="str">
        <f>COUNTIFS($CW$14:$FS$14,"*TA*",$CW949:$FS949,"&gt;0")</f>
      </c>
      <c r="CT949"/>
      <c r="CU949" s="62"/>
      <c r="CV949" s="65" t="str">
        <f>IF(SUM($CQ949)=0,"",IF(OR(SUM($CQ949)=SUM($CR949),AND(SUM($CQ949)=ROUND(SUM($G949)*(1-SUM($I949)),0),SUM($CK949)=0)),SUM($CQ949),IF(UPPER($CT949)="MAX",$CR949,IF(UPPER($CT949)="CUSTOM",MIN(MAX(ROUND($CQ949+$G949*($CU949),0),$CR949),$CQ949),$CQ949))))</f>
      </c>
      <c r="CW949" s="65"/>
      <c r="CX949" s="65"/>
      <c r="CY949" s="65"/>
      <c r="CZ949" s="65"/>
      <c r="DA949" s="65"/>
      <c r="DB949" s="65"/>
      <c r="DC949" s="65"/>
      <c r="DD949" s="65"/>
      <c r="DE949" s="65"/>
      <c r="DF949" s="65"/>
      <c r="DG949" s="65"/>
      <c r="DH949" s="65"/>
      <c r="DI949" s="65"/>
      <c r="DJ949" s="65"/>
      <c r="DK949" s="65"/>
      <c r="DL949" s="65"/>
      <c r="DM949" s="65"/>
      <c r="DN949" s="65"/>
      <c r="DO949" s="65"/>
      <c r="DP949" s="65"/>
      <c r="DQ949" s="65"/>
      <c r="DR949" s="65"/>
      <c r="DS949" s="65"/>
      <c r="DT949" s="65"/>
      <c r="DU949" s="65"/>
      <c r="DV949" s="65"/>
      <c r="DW949" s="65"/>
      <c r="DX949" s="65"/>
      <c r="DY949" s="65"/>
      <c r="DZ949" s="65"/>
      <c r="EA949" s="65"/>
      <c r="EB949" s="65"/>
      <c r="EC949" s="65"/>
      <c r="ED949" s="65"/>
      <c r="EE949" s="65"/>
      <c r="EF949" s="65"/>
      <c r="EG949" s="65"/>
      <c r="EH949" s="65"/>
      <c r="EI949" s="65"/>
      <c r="EJ949" s="65"/>
      <c r="EK949" s="65"/>
      <c r="EL949" s="65"/>
      <c r="EM949" s="65"/>
      <c r="EN949" s="65"/>
      <c r="EO949" s="65"/>
      <c r="EP949" s="65"/>
      <c r="EQ949" s="65"/>
      <c r="ER949" s="65"/>
      <c r="ES949" s="65"/>
      <c r="ET949" s="65"/>
      <c r="EU949" s="65"/>
      <c r="EV949" s="65"/>
      <c r="EW949" s="65"/>
      <c r="EX949" s="65"/>
      <c r="EY949" s="65"/>
      <c r="EZ949" s="65"/>
      <c r="FA949" s="65"/>
      <c r="FB949" s="65"/>
      <c r="FC949" s="65"/>
      <c r="FD949" s="65"/>
      <c r="FE949" s="65"/>
      <c r="FF949" s="65"/>
      <c r="FG949" s="65"/>
      <c r="FH949" s="65"/>
      <c r="FI949" s="65"/>
      <c r="FJ949" s="65"/>
      <c r="FK949" s="65"/>
      <c r="FL949" s="65"/>
      <c r="FM949" s="65"/>
      <c r="FN949" s="65"/>
      <c r="FO949" s="65"/>
      <c r="FP949" s="65"/>
      <c r="FQ949" s="65"/>
      <c r="FR949" s="65"/>
      <c r="FS949" s="65"/>
    </row>
    <row r="950">
      <c r="A950" t="s">
        <v>170</v>
      </c>
      <c r="B950" t="s">
        <v>113</v>
      </c>
      <c r="C950" t="s">
        <v>114</v>
      </c>
      <c r="D950" t="s">
        <v>100</v>
      </c>
      <c r="E950"/>
      <c r="F950" t="str">
        <f>$A950&amp;IF($C950&lt;&gt;"","|"&amp;$C950,"")&amp;IF($D950&lt;&gt;"","|"&amp;$D950,"")&amp;IF($E950&lt;&gt;"","|"&amp;$E950,"")</f>
      </c>
      <c r="G950" s="65" t="n">
        <v>8</v>
      </c>
      <c r="H950" s="65" t="str">
        <f>SUM($CJ950,$CW950)</f>
      </c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5" t="str">
        <f>ROUND(SUM($CP950,$CV950),0)</f>
      </c>
      <c r="CG950" s="65" t="str">
        <f>ROUND(MAX($CP950,$CV950),0)</f>
      </c>
      <c r="CH950"/>
      <c r="CI950" s="62"/>
      <c r="CJ950" s="65" t="str">
        <f>IF(SUM($CF950)=0,"",IF(SUM($CF950)=SUM($CG950),SUM($CF950),IF(UPPER($CH950)="MAX",$CG950,IF(UPPER($CH950)="CUSTOM",MIN(MAX(ROUND($CF950+$G950*($CI950),0),$CG950),$CF950),$CF950))))</f>
      </c>
      <c r="CK950" s="65" t="str">
        <f>ROUND(SUMIFS($CW950:$FS950,$CW$14:$FS$14,"*DSD*"),0)</f>
      </c>
      <c r="CL950" s="65" t="str">
        <f>MIN_DSD</f>
      </c>
      <c r="CM950" s="65" t="str">
        <f>COUNTIFS($CW$14:$FS$14,"*DSD*",$CW950:$FS950,"&gt;0")</f>
      </c>
      <c r="CN950"/>
      <c r="CO950" s="62"/>
      <c r="CP950" s="65" t="str">
        <f>IF(SUM($CK950)=0,"",IF(OR(SUM($CK950)=SUM($CL950),AND(SUM($CK950)=ROUND(SUM($G950)*(1-SUM($I950)),0),SUM($CQ950)=0)),SUM($CK950),IF(UPPER($CN950)="MAX",$CL950,IF(UPPER($CN950)="CUSTOM",MIN(MAX(ROUND($CK950+$G950*($CO950),0),$CL950),$CK950),$CK950))))</f>
      </c>
      <c r="CQ950" s="65" t="str">
        <f>ROUND(SUMIFS($CW950:$FS950,$CW$14:$FS$14,"*TA*"),0)</f>
      </c>
      <c r="CR950" s="65" t="str">
        <f>MIN_TA</f>
      </c>
      <c r="CS950" s="65" t="str">
        <f>COUNTIFS($CW$14:$FS$14,"*TA*",$CW950:$FS950,"&gt;0")</f>
      </c>
      <c r="CT950"/>
      <c r="CU950" s="62"/>
      <c r="CV950" s="65" t="str">
        <f>IF(SUM($CQ950)=0,"",IF(OR(SUM($CQ950)=SUM($CR950),AND(SUM($CQ950)=ROUND(SUM($G950)*(1-SUM($I950)),0),SUM($CK950)=0)),SUM($CQ950),IF(UPPER($CT950)="MAX",$CR950,IF(UPPER($CT950)="CUSTOM",MIN(MAX(ROUND($CQ950+$G950*($CU950),0),$CR950),$CQ950),$CQ950))))</f>
      </c>
      <c r="CW950" s="65"/>
      <c r="CX950" s="65"/>
      <c r="CY950" s="65"/>
      <c r="CZ950" s="65"/>
      <c r="DA950" s="65"/>
      <c r="DB950" s="65"/>
      <c r="DC950" s="65"/>
      <c r="DD950" s="65"/>
      <c r="DE950" s="65"/>
      <c r="DF950" s="65"/>
      <c r="DG950" s="65"/>
      <c r="DH950" s="65"/>
      <c r="DI950" s="65"/>
      <c r="DJ950" s="65"/>
      <c r="DK950" s="65"/>
      <c r="DL950" s="65"/>
      <c r="DM950" s="65"/>
      <c r="DN950" s="65"/>
      <c r="DO950" s="65"/>
      <c r="DP950" s="65"/>
      <c r="DQ950" s="65"/>
      <c r="DR950" s="65"/>
      <c r="DS950" s="65"/>
      <c r="DT950" s="65"/>
      <c r="DU950" s="65"/>
      <c r="DV950" s="65"/>
      <c r="DW950" s="65"/>
      <c r="DX950" s="65"/>
      <c r="DY950" s="65"/>
      <c r="DZ950" s="65"/>
      <c r="EA950" s="65"/>
      <c r="EB950" s="65"/>
      <c r="EC950" s="65"/>
      <c r="ED950" s="65"/>
      <c r="EE950" s="65"/>
      <c r="EF950" s="65"/>
      <c r="EG950" s="65"/>
      <c r="EH950" s="65"/>
      <c r="EI950" s="65"/>
      <c r="EJ950" s="65"/>
      <c r="EK950" s="65"/>
      <c r="EL950" s="65"/>
      <c r="EM950" s="65"/>
      <c r="EN950" s="65"/>
      <c r="EO950" s="65"/>
      <c r="EP950" s="65"/>
      <c r="EQ950" s="65"/>
      <c r="ER950" s="65"/>
      <c r="ES950" s="65"/>
      <c r="ET950" s="65"/>
      <c r="EU950" s="65"/>
      <c r="EV950" s="65"/>
      <c r="EW950" s="65"/>
      <c r="EX950" s="65"/>
      <c r="EY950" s="65"/>
      <c r="EZ950" s="65"/>
      <c r="FA950" s="65"/>
      <c r="FB950" s="65"/>
      <c r="FC950" s="65"/>
      <c r="FD950" s="65"/>
      <c r="FE950" s="65"/>
      <c r="FF950" s="65"/>
      <c r="FG950" s="65"/>
      <c r="FH950" s="65"/>
      <c r="FI950" s="65"/>
      <c r="FJ950" s="65"/>
      <c r="FK950" s="65"/>
      <c r="FL950" s="65"/>
      <c r="FM950" s="65"/>
      <c r="FN950" s="65"/>
      <c r="FO950" s="65"/>
      <c r="FP950" s="65"/>
      <c r="FQ950" s="65"/>
      <c r="FR950" s="65"/>
      <c r="FS950" s="65"/>
    </row>
    <row r="951">
      <c r="A951" t="s">
        <v>170</v>
      </c>
      <c r="B951" t="s">
        <v>116</v>
      </c>
      <c r="C951" t="s">
        <v>114</v>
      </c>
      <c r="D951" t="s">
        <v>99</v>
      </c>
      <c r="E951"/>
      <c r="F951" t="str">
        <f>$A951&amp;IF($C951&lt;&gt;"","|"&amp;$C951,"")&amp;IF($D951&lt;&gt;"","|"&amp;$D951,"")&amp;IF($E951&lt;&gt;"","|"&amp;$E951,"")</f>
      </c>
      <c r="G951" s="65" t="n">
        <v>1</v>
      </c>
      <c r="H951" s="65" t="str">
        <f>SUM($CJ951,$CW951)</f>
      </c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5" t="str">
        <f>ROUND(SUM($CP951,$CV951),0)</f>
      </c>
      <c r="CG951" s="65" t="str">
        <f>ROUND(MAX($CP951,$CV951),0)</f>
      </c>
      <c r="CH951"/>
      <c r="CI951" s="62"/>
      <c r="CJ951" s="65" t="str">
        <f>IF(SUM($CF951)=0,"",IF(SUM($CF951)=SUM($CG951),SUM($CF951),IF(UPPER($CH951)="MAX",$CG951,IF(UPPER($CH951)="CUSTOM",MIN(MAX(ROUND($CF951+$G951*($CI951),0),$CG951),$CF951),$CF951))))</f>
      </c>
      <c r="CK951" s="65" t="str">
        <f>ROUND(SUMIFS($CW951:$FS951,$CW$14:$FS$14,"*DSD*"),0)</f>
      </c>
      <c r="CL951" s="65" t="str">
        <f>MIN_DSD</f>
      </c>
      <c r="CM951" s="65" t="str">
        <f>COUNTIFS($CW$14:$FS$14,"*DSD*",$CW951:$FS951,"&gt;0")</f>
      </c>
      <c r="CN951"/>
      <c r="CO951" s="62"/>
      <c r="CP951" s="65" t="str">
        <f>IF(SUM($CK951)=0,"",IF(OR(SUM($CK951)=SUM($CL951),AND(SUM($CK951)=ROUND(SUM($G951)*(1-SUM($I951)),0),SUM($CQ951)=0)),SUM($CK951),IF(UPPER($CN951)="MAX",$CL951,IF(UPPER($CN951)="CUSTOM",MIN(MAX(ROUND($CK951+$G951*($CO951),0),$CL951),$CK951),$CK951))))</f>
      </c>
      <c r="CQ951" s="65" t="str">
        <f>ROUND(SUMIFS($CW951:$FS951,$CW$14:$FS$14,"*TA*"),0)</f>
      </c>
      <c r="CR951" s="65" t="str">
        <f>MIN_TA</f>
      </c>
      <c r="CS951" s="65" t="str">
        <f>COUNTIFS($CW$14:$FS$14,"*TA*",$CW951:$FS951,"&gt;0")</f>
      </c>
      <c r="CT951"/>
      <c r="CU951" s="62"/>
      <c r="CV951" s="65" t="str">
        <f>IF(SUM($CQ951)=0,"",IF(OR(SUM($CQ951)=SUM($CR951),AND(SUM($CQ951)=ROUND(SUM($G951)*(1-SUM($I951)),0),SUM($CK951)=0)),SUM($CQ951),IF(UPPER($CT951)="MAX",$CR951,IF(UPPER($CT951)="CUSTOM",MIN(MAX(ROUND($CQ951+$G951*($CU951),0),$CR951),$CQ951),$CQ951))))</f>
      </c>
      <c r="CW951" s="65"/>
      <c r="CX951" s="65"/>
      <c r="CY951" s="65"/>
      <c r="CZ951" s="65"/>
      <c r="DA951" s="65"/>
      <c r="DB951" s="65"/>
      <c r="DC951" s="65"/>
      <c r="DD951" s="65"/>
      <c r="DE951" s="65"/>
      <c r="DF951" s="65"/>
      <c r="DG951" s="65"/>
      <c r="DH951" s="65"/>
      <c r="DI951" s="65"/>
      <c r="DJ951" s="65"/>
      <c r="DK951" s="65"/>
      <c r="DL951" s="65"/>
      <c r="DM951" s="65"/>
      <c r="DN951" s="65"/>
      <c r="DO951" s="65"/>
      <c r="DP951" s="65"/>
      <c r="DQ951" s="65"/>
      <c r="DR951" s="65"/>
      <c r="DS951" s="65"/>
      <c r="DT951" s="65"/>
      <c r="DU951" s="65"/>
      <c r="DV951" s="65"/>
      <c r="DW951" s="65"/>
      <c r="DX951" s="65"/>
      <c r="DY951" s="65"/>
      <c r="DZ951" s="65"/>
      <c r="EA951" s="65"/>
      <c r="EB951" s="65"/>
      <c r="EC951" s="65"/>
      <c r="ED951" s="65"/>
      <c r="EE951" s="65"/>
      <c r="EF951" s="65"/>
      <c r="EG951" s="65"/>
      <c r="EH951" s="65"/>
      <c r="EI951" s="65"/>
      <c r="EJ951" s="65"/>
      <c r="EK951" s="65"/>
      <c r="EL951" s="65"/>
      <c r="EM951" s="65"/>
      <c r="EN951" s="65"/>
      <c r="EO951" s="65"/>
      <c r="EP951" s="65"/>
      <c r="EQ951" s="65"/>
      <c r="ER951" s="65"/>
      <c r="ES951" s="65"/>
      <c r="ET951" s="65"/>
      <c r="EU951" s="65"/>
      <c r="EV951" s="65"/>
      <c r="EW951" s="65"/>
      <c r="EX951" s="65"/>
      <c r="EY951" s="65"/>
      <c r="EZ951" s="65"/>
      <c r="FA951" s="65"/>
      <c r="FB951" s="65"/>
      <c r="FC951" s="65"/>
      <c r="FD951" s="65"/>
      <c r="FE951" s="65"/>
      <c r="FF951" s="65"/>
      <c r="FG951" s="65"/>
      <c r="FH951" s="65"/>
      <c r="FI951" s="65"/>
      <c r="FJ951" s="65"/>
      <c r="FK951" s="65"/>
      <c r="FL951" s="65"/>
      <c r="FM951" s="65"/>
      <c r="FN951" s="65"/>
      <c r="FO951" s="65"/>
      <c r="FP951" s="65"/>
      <c r="FQ951" s="65"/>
      <c r="FR951" s="65"/>
      <c r="FS951" s="65"/>
    </row>
    <row r="952">
      <c r="A952" t="s">
        <v>170</v>
      </c>
      <c r="B952" t="s">
        <v>116</v>
      </c>
      <c r="C952" t="s">
        <v>114</v>
      </c>
      <c r="D952" t="s">
        <v>100</v>
      </c>
      <c r="E952"/>
      <c r="F952" t="str">
        <f>$A952&amp;IF($C952&lt;&gt;"","|"&amp;$C952,"")&amp;IF($D952&lt;&gt;"","|"&amp;$D952,"")&amp;IF($E952&lt;&gt;"","|"&amp;$E952,"")</f>
      </c>
      <c r="G952" s="65" t="n">
        <v>7</v>
      </c>
      <c r="H952" s="65" t="str">
        <f>SUM($CJ952,$CW952)</f>
      </c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5" t="str">
        <f>ROUND(SUM($CP952,$CV952),0)</f>
      </c>
      <c r="CG952" s="65" t="str">
        <f>ROUND(MAX($CP952,$CV952),0)</f>
      </c>
      <c r="CH952"/>
      <c r="CI952" s="62"/>
      <c r="CJ952" s="65" t="str">
        <f>IF(SUM($CF952)=0,"",IF(SUM($CF952)=SUM($CG952),SUM($CF952),IF(UPPER($CH952)="MAX",$CG952,IF(UPPER($CH952)="CUSTOM",MIN(MAX(ROUND($CF952+$G952*($CI952),0),$CG952),$CF952),$CF952))))</f>
      </c>
      <c r="CK952" s="65" t="str">
        <f>ROUND(SUMIFS($CW952:$FS952,$CW$14:$FS$14,"*DSD*"),0)</f>
      </c>
      <c r="CL952" s="65" t="str">
        <f>MIN_DSD</f>
      </c>
      <c r="CM952" s="65" t="str">
        <f>COUNTIFS($CW$14:$FS$14,"*DSD*",$CW952:$FS952,"&gt;0")</f>
      </c>
      <c r="CN952"/>
      <c r="CO952" s="62"/>
      <c r="CP952" s="65" t="str">
        <f>IF(SUM($CK952)=0,"",IF(OR(SUM($CK952)=SUM($CL952),AND(SUM($CK952)=ROUND(SUM($G952)*(1-SUM($I952)),0),SUM($CQ952)=0)),SUM($CK952),IF(UPPER($CN952)="MAX",$CL952,IF(UPPER($CN952)="CUSTOM",MIN(MAX(ROUND($CK952+$G952*($CO952),0),$CL952),$CK952),$CK952))))</f>
      </c>
      <c r="CQ952" s="65" t="str">
        <f>ROUND(SUMIFS($CW952:$FS952,$CW$14:$FS$14,"*TA*"),0)</f>
      </c>
      <c r="CR952" s="65" t="str">
        <f>MIN_TA</f>
      </c>
      <c r="CS952" s="65" t="str">
        <f>COUNTIFS($CW$14:$FS$14,"*TA*",$CW952:$FS952,"&gt;0")</f>
      </c>
      <c r="CT952"/>
      <c r="CU952" s="62"/>
      <c r="CV952" s="65" t="str">
        <f>IF(SUM($CQ952)=0,"",IF(OR(SUM($CQ952)=SUM($CR952),AND(SUM($CQ952)=ROUND(SUM($G952)*(1-SUM($I952)),0),SUM($CK952)=0)),SUM($CQ952),IF(UPPER($CT952)="MAX",$CR952,IF(UPPER($CT952)="CUSTOM",MIN(MAX(ROUND($CQ952+$G952*($CU952),0),$CR952),$CQ952),$CQ952))))</f>
      </c>
      <c r="CW952" s="65"/>
      <c r="CX952" s="65"/>
      <c r="CY952" s="65"/>
      <c r="CZ952" s="65"/>
      <c r="DA952" s="65"/>
      <c r="DB952" s="65"/>
      <c r="DC952" s="65"/>
      <c r="DD952" s="65"/>
      <c r="DE952" s="65"/>
      <c r="DF952" s="65"/>
      <c r="DG952" s="65"/>
      <c r="DH952" s="65"/>
      <c r="DI952" s="65"/>
      <c r="DJ952" s="65"/>
      <c r="DK952" s="65"/>
      <c r="DL952" s="65"/>
      <c r="DM952" s="65"/>
      <c r="DN952" s="65"/>
      <c r="DO952" s="65"/>
      <c r="DP952" s="65"/>
      <c r="DQ952" s="65"/>
      <c r="DR952" s="65"/>
      <c r="DS952" s="65"/>
      <c r="DT952" s="65"/>
      <c r="DU952" s="65"/>
      <c r="DV952" s="65"/>
      <c r="DW952" s="65"/>
      <c r="DX952" s="65"/>
      <c r="DY952" s="65"/>
      <c r="DZ952" s="65"/>
      <c r="EA952" s="65"/>
      <c r="EB952" s="65"/>
      <c r="EC952" s="65"/>
      <c r="ED952" s="65"/>
      <c r="EE952" s="65"/>
      <c r="EF952" s="65"/>
      <c r="EG952" s="65"/>
      <c r="EH952" s="65"/>
      <c r="EI952" s="65"/>
      <c r="EJ952" s="65"/>
      <c r="EK952" s="65"/>
      <c r="EL952" s="65"/>
      <c r="EM952" s="65"/>
      <c r="EN952" s="65"/>
      <c r="EO952" s="65"/>
      <c r="EP952" s="65"/>
      <c r="EQ952" s="65"/>
      <c r="ER952" s="65"/>
      <c r="ES952" s="65"/>
      <c r="ET952" s="65"/>
      <c r="EU952" s="65"/>
      <c r="EV952" s="65"/>
      <c r="EW952" s="65"/>
      <c r="EX952" s="65"/>
      <c r="EY952" s="65"/>
      <c r="EZ952" s="65"/>
      <c r="FA952" s="65"/>
      <c r="FB952" s="65"/>
      <c r="FC952" s="65"/>
      <c r="FD952" s="65"/>
      <c r="FE952" s="65"/>
      <c r="FF952" s="65"/>
      <c r="FG952" s="65"/>
      <c r="FH952" s="65"/>
      <c r="FI952" s="65"/>
      <c r="FJ952" s="65"/>
      <c r="FK952" s="65"/>
      <c r="FL952" s="65"/>
      <c r="FM952" s="65"/>
      <c r="FN952" s="65"/>
      <c r="FO952" s="65"/>
      <c r="FP952" s="65"/>
      <c r="FQ952" s="65"/>
      <c r="FR952" s="65"/>
      <c r="FS952" s="65"/>
    </row>
    <row r="953">
      <c r="A953" t="s">
        <v>170</v>
      </c>
      <c r="B953" t="s">
        <v>118</v>
      </c>
      <c r="C953" t="s">
        <v>103</v>
      </c>
      <c r="D953" t="s">
        <v>100</v>
      </c>
      <c r="E953"/>
      <c r="F953" t="str">
        <f>$A953&amp;IF($C953&lt;&gt;"","|"&amp;$C953,"")&amp;IF($D953&lt;&gt;"","|"&amp;$D953,"")&amp;IF($E953&lt;&gt;"","|"&amp;$E953,"")</f>
      </c>
      <c r="G953" s="65" t="n">
        <v>1</v>
      </c>
      <c r="H953" s="65" t="str">
        <f>SUM($CJ953,$CW953)</f>
      </c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 t="n">
        <v>1</v>
      </c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5" t="str">
        <f>ROUND(SUM($CP953,$CV953),0)</f>
      </c>
      <c r="CG953" s="65" t="str">
        <f>ROUND(MAX($CP953,$CV953),0)</f>
      </c>
      <c r="CH953"/>
      <c r="CI953" s="62"/>
      <c r="CJ953" s="65" t="str">
        <f>IF(SUM($CF953)=0,"",IF(SUM($CF953)=SUM($CG953),SUM($CF953),IF(UPPER($CH953)="MAX",$CG953,IF(UPPER($CH953)="CUSTOM",MIN(MAX(ROUND($CF953+$G953*($CI953),0),$CG953),$CF953),$CF953))))</f>
      </c>
      <c r="CK953" s="65" t="str">
        <f>ROUND(SUMIFS($CW953:$FS953,$CW$14:$FS$14,"*DSD*"),0)</f>
      </c>
      <c r="CL953" s="65" t="str">
        <f>MIN_DSD</f>
      </c>
      <c r="CM953" s="65" t="str">
        <f>COUNTIFS($CW$14:$FS$14,"*DSD*",$CW953:$FS953,"&gt;0")</f>
      </c>
      <c r="CN953"/>
      <c r="CO953" s="62"/>
      <c r="CP953" s="65" t="str">
        <f>IF(SUM($CK953)=0,"",IF(OR(SUM($CK953)=SUM($CL953),AND(SUM($CK953)=ROUND(SUM($G953)*(1-SUM($I953)),0),SUM($CQ953)=0)),SUM($CK953),IF(UPPER($CN953)="MAX",$CL953,IF(UPPER($CN953)="CUSTOM",MIN(MAX(ROUND($CK953+$G953*($CO953),0),$CL953),$CK953),$CK953))))</f>
      </c>
      <c r="CQ953" s="65" t="str">
        <f>ROUND(SUMIFS($CW953:$FS953,$CW$14:$FS$14,"*TA*"),0)</f>
      </c>
      <c r="CR953" s="65" t="str">
        <f>MIN_TA</f>
      </c>
      <c r="CS953" s="65" t="str">
        <f>COUNTIFS($CW$14:$FS$14,"*TA*",$CW953:$FS953,"&gt;0")</f>
      </c>
      <c r="CT953"/>
      <c r="CU953" s="62"/>
      <c r="CV953" s="65" t="str">
        <f>IF(SUM($CQ953)=0,"",IF(OR(SUM($CQ953)=SUM($CR953),AND(SUM($CQ953)=ROUND(SUM($G953)*(1-SUM($I953)),0),SUM($CK953)=0)),SUM($CQ953),IF(UPPER($CT953)="MAX",$CR953,IF(UPPER($CT953)="CUSTOM",MIN(MAX(ROUND($CQ953+$G953*($CU953),0),$CR953),$CQ953),$CQ953))))</f>
      </c>
      <c r="CW953" s="65"/>
      <c r="CX953" s="65"/>
      <c r="CY953" s="65"/>
      <c r="CZ953" s="65"/>
      <c r="DA953" s="65"/>
      <c r="DB953" s="65"/>
      <c r="DC953" s="65"/>
      <c r="DD953" s="65"/>
      <c r="DE953" s="65"/>
      <c r="DF953" s="65"/>
      <c r="DG953" s="65"/>
      <c r="DH953" s="65"/>
      <c r="DI953" s="65"/>
      <c r="DJ953" s="65"/>
      <c r="DK953" s="65"/>
      <c r="DL953" s="65"/>
      <c r="DM953" s="65"/>
      <c r="DN953" s="65"/>
      <c r="DO953" s="65"/>
      <c r="DP953" s="65"/>
      <c r="DQ953" s="65"/>
      <c r="DR953" s="65"/>
      <c r="DS953" s="65"/>
      <c r="DT953" s="65"/>
      <c r="DU953" s="65"/>
      <c r="DV953" s="65"/>
      <c r="DW953" s="65"/>
      <c r="DX953" s="65"/>
      <c r="DY953" s="65"/>
      <c r="DZ953" s="65"/>
      <c r="EA953" s="65"/>
      <c r="EB953" s="65"/>
      <c r="EC953" s="65"/>
      <c r="ED953" s="65"/>
      <c r="EE953" s="65"/>
      <c r="EF953" s="65"/>
      <c r="EG953" s="65"/>
      <c r="EH953" s="65"/>
      <c r="EI953" s="65"/>
      <c r="EJ953" s="65"/>
      <c r="EK953" s="65"/>
      <c r="EL953" s="65"/>
      <c r="EM953" s="65"/>
      <c r="EN953" s="65"/>
      <c r="EO953" s="65"/>
      <c r="EP953" s="65"/>
      <c r="EQ953" s="65"/>
      <c r="ER953" s="65"/>
      <c r="ES953" s="65"/>
      <c r="ET953" s="65"/>
      <c r="EU953" s="65"/>
      <c r="EV953" s="65"/>
      <c r="EW953" s="65"/>
      <c r="EX953" s="65"/>
      <c r="EY953" s="65"/>
      <c r="EZ953" s="65"/>
      <c r="FA953" s="65"/>
      <c r="FB953" s="65"/>
      <c r="FC953" s="65"/>
      <c r="FD953" s="65"/>
      <c r="FE953" s="65"/>
      <c r="FF953" s="65"/>
      <c r="FG953" s="65"/>
      <c r="FH953" s="65"/>
      <c r="FI953" s="65"/>
      <c r="FJ953" s="65"/>
      <c r="FK953" s="65"/>
      <c r="FL953" s="65"/>
      <c r="FM953" s="65"/>
      <c r="FN953" s="65"/>
      <c r="FO953" s="65"/>
      <c r="FP953" s="65"/>
      <c r="FQ953" s="65"/>
      <c r="FR953" s="65"/>
      <c r="FS953" s="65"/>
    </row>
    <row r="954">
      <c r="A954" t="s">
        <v>170</v>
      </c>
      <c r="B954" t="s">
        <v>119</v>
      </c>
      <c r="C954" t="s">
        <v>103</v>
      </c>
      <c r="D954" t="s">
        <v>100</v>
      </c>
      <c r="E954"/>
      <c r="F954" t="str">
        <f>$A954&amp;IF($C954&lt;&gt;"","|"&amp;$C954,"")&amp;IF($D954&lt;&gt;"","|"&amp;$D954,"")&amp;IF($E954&lt;&gt;"","|"&amp;$E954,"")</f>
      </c>
      <c r="G954" s="65" t="n">
        <v>1</v>
      </c>
      <c r="H954" s="65" t="str">
        <f>SUM($CJ954,$CW954)</f>
      </c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 t="n">
        <v>1</v>
      </c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5" t="str">
        <f>ROUND(SUM($CP954,$CV954),0)</f>
      </c>
      <c r="CG954" s="65" t="str">
        <f>ROUND(MAX($CP954,$CV954),0)</f>
      </c>
      <c r="CH954"/>
      <c r="CI954" s="62"/>
      <c r="CJ954" s="65" t="str">
        <f>IF(SUM($CF954)=0,"",IF(SUM($CF954)=SUM($CG954),SUM($CF954),IF(UPPER($CH954)="MAX",$CG954,IF(UPPER($CH954)="CUSTOM",MIN(MAX(ROUND($CF954+$G954*($CI954),0),$CG954),$CF954),$CF954))))</f>
      </c>
      <c r="CK954" s="65" t="str">
        <f>ROUND(SUMIFS($CW954:$FS954,$CW$14:$FS$14,"*DSD*"),0)</f>
      </c>
      <c r="CL954" s="65" t="str">
        <f>MIN_DSD</f>
      </c>
      <c r="CM954" s="65" t="str">
        <f>COUNTIFS($CW$14:$FS$14,"*DSD*",$CW954:$FS954,"&gt;0")</f>
      </c>
      <c r="CN954"/>
      <c r="CO954" s="62"/>
      <c r="CP954" s="65" t="str">
        <f>IF(SUM($CK954)=0,"",IF(OR(SUM($CK954)=SUM($CL954),AND(SUM($CK954)=ROUND(SUM($G954)*(1-SUM($I954)),0),SUM($CQ954)=0)),SUM($CK954),IF(UPPER($CN954)="MAX",$CL954,IF(UPPER($CN954)="CUSTOM",MIN(MAX(ROUND($CK954+$G954*($CO954),0),$CL954),$CK954),$CK954))))</f>
      </c>
      <c r="CQ954" s="65" t="str">
        <f>ROUND(SUMIFS($CW954:$FS954,$CW$14:$FS$14,"*TA*"),0)</f>
      </c>
      <c r="CR954" s="65" t="str">
        <f>MIN_TA</f>
      </c>
      <c r="CS954" s="65" t="str">
        <f>COUNTIFS($CW$14:$FS$14,"*TA*",$CW954:$FS954,"&gt;0")</f>
      </c>
      <c r="CT954"/>
      <c r="CU954" s="62"/>
      <c r="CV954" s="65" t="str">
        <f>IF(SUM($CQ954)=0,"",IF(OR(SUM($CQ954)=SUM($CR954),AND(SUM($CQ954)=ROUND(SUM($G954)*(1-SUM($I954)),0),SUM($CK954)=0)),SUM($CQ954),IF(UPPER($CT954)="MAX",$CR954,IF(UPPER($CT954)="CUSTOM",MIN(MAX(ROUND($CQ954+$G954*($CU954),0),$CR954),$CQ954),$CQ954))))</f>
      </c>
      <c r="CW954" s="65"/>
      <c r="CX954" s="65"/>
      <c r="CY954" s="65"/>
      <c r="CZ954" s="65"/>
      <c r="DA954" s="65"/>
      <c r="DB954" s="65"/>
      <c r="DC954" s="65"/>
      <c r="DD954" s="65"/>
      <c r="DE954" s="65"/>
      <c r="DF954" s="65"/>
      <c r="DG954" s="65"/>
      <c r="DH954" s="65"/>
      <c r="DI954" s="65"/>
      <c r="DJ954" s="65"/>
      <c r="DK954" s="65"/>
      <c r="DL954" s="65"/>
      <c r="DM954" s="65"/>
      <c r="DN954" s="65"/>
      <c r="DO954" s="65"/>
      <c r="DP954" s="65"/>
      <c r="DQ954" s="65"/>
      <c r="DR954" s="65"/>
      <c r="DS954" s="65"/>
      <c r="DT954" s="65"/>
      <c r="DU954" s="65"/>
      <c r="DV954" s="65"/>
      <c r="DW954" s="65"/>
      <c r="DX954" s="65"/>
      <c r="DY954" s="65"/>
      <c r="DZ954" s="65"/>
      <c r="EA954" s="65"/>
      <c r="EB954" s="65"/>
      <c r="EC954" s="65"/>
      <c r="ED954" s="65"/>
      <c r="EE954" s="65"/>
      <c r="EF954" s="65"/>
      <c r="EG954" s="65"/>
      <c r="EH954" s="65"/>
      <c r="EI954" s="65"/>
      <c r="EJ954" s="65"/>
      <c r="EK954" s="65"/>
      <c r="EL954" s="65"/>
      <c r="EM954" s="65"/>
      <c r="EN954" s="65"/>
      <c r="EO954" s="65"/>
      <c r="EP954" s="65"/>
      <c r="EQ954" s="65"/>
      <c r="ER954" s="65"/>
      <c r="ES954" s="65"/>
      <c r="ET954" s="65"/>
      <c r="EU954" s="65"/>
      <c r="EV954" s="65"/>
      <c r="EW954" s="65"/>
      <c r="EX954" s="65"/>
      <c r="EY954" s="65"/>
      <c r="EZ954" s="65"/>
      <c r="FA954" s="65"/>
      <c r="FB954" s="65"/>
      <c r="FC954" s="65"/>
      <c r="FD954" s="65"/>
      <c r="FE954" s="65"/>
      <c r="FF954" s="65"/>
      <c r="FG954" s="65"/>
      <c r="FH954" s="65"/>
      <c r="FI954" s="65"/>
      <c r="FJ954" s="65"/>
      <c r="FK954" s="65"/>
      <c r="FL954" s="65"/>
      <c r="FM954" s="65"/>
      <c r="FN954" s="65"/>
      <c r="FO954" s="65"/>
      <c r="FP954" s="65"/>
      <c r="FQ954" s="65"/>
      <c r="FR954" s="65"/>
      <c r="FS954" s="65"/>
    </row>
    <row r="955">
      <c r="A955" t="s">
        <v>170</v>
      </c>
      <c r="B955" t="s">
        <v>127</v>
      </c>
      <c r="C955" t="s">
        <v>103</v>
      </c>
      <c r="D955" t="s">
        <v>99</v>
      </c>
      <c r="E955"/>
      <c r="F955" t="str">
        <f>$A955&amp;IF($C955&lt;&gt;"","|"&amp;$C955,"")&amp;IF($D955&lt;&gt;"","|"&amp;$D955,"")&amp;IF($E955&lt;&gt;"","|"&amp;$E955,"")</f>
      </c>
      <c r="G955" s="65" t="n">
        <v>22</v>
      </c>
      <c r="H955" s="65" t="str">
        <f>SUM($CJ955,$CW955)</f>
      </c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 t="n">
        <v>0.0809716599190283</v>
      </c>
      <c r="AD955" s="62"/>
      <c r="AE955" s="62" t="n">
        <v>0.919028340080972</v>
      </c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5" t="str">
        <f>ROUND(SUM($CP955,$CV955),0)</f>
      </c>
      <c r="CG955" s="65" t="str">
        <f>ROUND(MAX($CP955,$CV955),0)</f>
      </c>
      <c r="CH955" t="s">
        <v>54</v>
      </c>
      <c r="CI955" s="62"/>
      <c r="CJ955" s="65" t="str">
        <f>IF(SUM($CF955)=0,"",IF(SUM($CF955)=SUM($CG955),SUM($CF955),IF(UPPER($CH955)="MAX",$CG955,IF(UPPER($CH955)="CUSTOM",MIN(MAX(ROUND($CF955+$G955*($CI955),0),$CG955),$CF955),$CF955))))</f>
      </c>
      <c r="CK955" s="65" t="str">
        <f>ROUND(SUMIFS($CW955:$FS955,$CW$14:$FS$14,"*DSD*"),0)</f>
      </c>
      <c r="CL955" s="65" t="str">
        <f>MIN_DSD</f>
      </c>
      <c r="CM955" s="65" t="str">
        <f>COUNTIFS($CW$14:$FS$14,"*DSD*",$CW955:$FS955,"&gt;0")</f>
      </c>
      <c r="CN955"/>
      <c r="CO955" s="62"/>
      <c r="CP955" s="65" t="str">
        <f>IF(SUM($CK955)=0,"",IF(OR(SUM($CK955)=SUM($CL955),AND(SUM($CK955)=ROUND(SUM($G955)*(1-SUM($I955)),0),SUM($CQ955)=0)),SUM($CK955),IF(UPPER($CN955)="MAX",$CL955,IF(UPPER($CN955)="CUSTOM",MIN(MAX(ROUND($CK955+$G955*($CO955),0),$CL955),$CK955),$CK955))))</f>
      </c>
      <c r="CQ955" s="65" t="str">
        <f>ROUND(SUMIFS($CW955:$FS955,$CW$14:$FS$14,"*TA*"),0)</f>
      </c>
      <c r="CR955" s="65" t="str">
        <f>MIN_TA</f>
      </c>
      <c r="CS955" s="65" t="str">
        <f>COUNTIFS($CW$14:$FS$14,"*TA*",$CW955:$FS955,"&gt;0")</f>
      </c>
      <c r="CT955"/>
      <c r="CU955" s="62"/>
      <c r="CV955" s="65" t="str">
        <f>IF(SUM($CQ955)=0,"",IF(OR(SUM($CQ955)=SUM($CR955),AND(SUM($CQ955)=ROUND(SUM($G955)*(1-SUM($I955)),0),SUM($CK955)=0)),SUM($CQ955),IF(UPPER($CT955)="MAX",$CR955,IF(UPPER($CT955)="CUSTOM",MIN(MAX(ROUND($CQ955+$G955*($CU955),0),$CR955),$CQ955),$CQ955))))</f>
      </c>
      <c r="CW955" s="65"/>
      <c r="CX955" s="65"/>
      <c r="CY955" s="65"/>
      <c r="CZ955" s="65"/>
      <c r="DA955" s="65"/>
      <c r="DB955" s="65"/>
      <c r="DC955" s="65"/>
      <c r="DD955" s="65"/>
      <c r="DE955" s="65"/>
      <c r="DF955" s="65"/>
      <c r="DG955" s="65"/>
      <c r="DH955" s="65"/>
      <c r="DI955" s="65"/>
      <c r="DJ955" s="65"/>
      <c r="DK955" s="65"/>
      <c r="DL955" s="65"/>
      <c r="DM955" s="65"/>
      <c r="DN955" s="65"/>
      <c r="DO955" s="65"/>
      <c r="DP955" s="65"/>
      <c r="DQ955" s="65"/>
      <c r="DR955" s="65"/>
      <c r="DS955" s="65"/>
      <c r="DT955" s="65"/>
      <c r="DU955" s="65"/>
      <c r="DV955" s="65"/>
      <c r="DW955" s="65"/>
      <c r="DX955" s="65"/>
      <c r="DY955" s="65"/>
      <c r="DZ955" s="65"/>
      <c r="EA955" s="65"/>
      <c r="EB955" s="65"/>
      <c r="EC955" s="65"/>
      <c r="ED955" s="65"/>
      <c r="EE955" s="65"/>
      <c r="EF955" s="65"/>
      <c r="EG955" s="65"/>
      <c r="EH955" s="65"/>
      <c r="EI955" s="65"/>
      <c r="EJ955" s="65"/>
      <c r="EK955" s="65"/>
      <c r="EL955" s="65"/>
      <c r="EM955" s="65"/>
      <c r="EN955" s="65"/>
      <c r="EO955" s="65"/>
      <c r="EP955" s="65"/>
      <c r="EQ955" s="65"/>
      <c r="ER955" s="65"/>
      <c r="ES955" s="65"/>
      <c r="ET955" s="65"/>
      <c r="EU955" s="65"/>
      <c r="EV955" s="65"/>
      <c r="EW955" s="65"/>
      <c r="EX955" s="65"/>
      <c r="EY955" s="65"/>
      <c r="EZ955" s="65"/>
      <c r="FA955" s="65"/>
      <c r="FB955" s="65"/>
      <c r="FC955" s="65"/>
      <c r="FD955" s="65"/>
      <c r="FE955" s="65"/>
      <c r="FF955" s="65"/>
      <c r="FG955" s="65"/>
      <c r="FH955" s="65"/>
      <c r="FI955" s="65"/>
      <c r="FJ955" s="65"/>
      <c r="FK955" s="65"/>
      <c r="FL955" s="65"/>
      <c r="FM955" s="65"/>
      <c r="FN955" s="65"/>
      <c r="FO955" s="65"/>
      <c r="FP955" s="65"/>
      <c r="FQ955" s="65"/>
      <c r="FR955" s="65"/>
      <c r="FS955" s="65"/>
    </row>
    <row r="956">
      <c r="A956" t="s">
        <v>170</v>
      </c>
      <c r="B956" t="s">
        <v>127</v>
      </c>
      <c r="C956" t="s">
        <v>103</v>
      </c>
      <c r="D956" t="s">
        <v>100</v>
      </c>
      <c r="E956"/>
      <c r="F956" t="str">
        <f>$A956&amp;IF($C956&lt;&gt;"","|"&amp;$C956,"")&amp;IF($D956&lt;&gt;"","|"&amp;$D956,"")&amp;IF($E956&lt;&gt;"","|"&amp;$E956,"")</f>
      </c>
      <c r="G956" s="65" t="n">
        <v>21</v>
      </c>
      <c r="H956" s="65" t="str">
        <f>SUM($CJ956,$CW956)</f>
      </c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 t="n">
        <v>0.0806451612903226</v>
      </c>
      <c r="AD956" s="62"/>
      <c r="AE956" s="62" t="n">
        <v>0.919354838709677</v>
      </c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5" t="str">
        <f>ROUND(SUM($CP956,$CV956),0)</f>
      </c>
      <c r="CG956" s="65" t="str">
        <f>ROUND(MAX($CP956,$CV956),0)</f>
      </c>
      <c r="CH956" t="s">
        <v>54</v>
      </c>
      <c r="CI956" s="62"/>
      <c r="CJ956" s="65" t="str">
        <f>IF(SUM($CF956)=0,"",IF(SUM($CF956)=SUM($CG956),SUM($CF956),IF(UPPER($CH956)="MAX",$CG956,IF(UPPER($CH956)="CUSTOM",MIN(MAX(ROUND($CF956+$G956*($CI956),0),$CG956),$CF956),$CF956))))</f>
      </c>
      <c r="CK956" s="65" t="str">
        <f>ROUND(SUMIFS($CW956:$FS956,$CW$14:$FS$14,"*DSD*"),0)</f>
      </c>
      <c r="CL956" s="65" t="str">
        <f>MIN_DSD</f>
      </c>
      <c r="CM956" s="65" t="str">
        <f>COUNTIFS($CW$14:$FS$14,"*DSD*",$CW956:$FS956,"&gt;0")</f>
      </c>
      <c r="CN956"/>
      <c r="CO956" s="62"/>
      <c r="CP956" s="65" t="str">
        <f>IF(SUM($CK956)=0,"",IF(OR(SUM($CK956)=SUM($CL956),AND(SUM($CK956)=ROUND(SUM($G956)*(1-SUM($I956)),0),SUM($CQ956)=0)),SUM($CK956),IF(UPPER($CN956)="MAX",$CL956,IF(UPPER($CN956)="CUSTOM",MIN(MAX(ROUND($CK956+$G956*($CO956),0),$CL956),$CK956),$CK956))))</f>
      </c>
      <c r="CQ956" s="65" t="str">
        <f>ROUND(SUMIFS($CW956:$FS956,$CW$14:$FS$14,"*TA*"),0)</f>
      </c>
      <c r="CR956" s="65" t="str">
        <f>MIN_TA</f>
      </c>
      <c r="CS956" s="65" t="str">
        <f>COUNTIFS($CW$14:$FS$14,"*TA*",$CW956:$FS956,"&gt;0")</f>
      </c>
      <c r="CT956"/>
      <c r="CU956" s="62"/>
      <c r="CV956" s="65" t="str">
        <f>IF(SUM($CQ956)=0,"",IF(OR(SUM($CQ956)=SUM($CR956),AND(SUM($CQ956)=ROUND(SUM($G956)*(1-SUM($I956)),0),SUM($CK956)=0)),SUM($CQ956),IF(UPPER($CT956)="MAX",$CR956,IF(UPPER($CT956)="CUSTOM",MIN(MAX(ROUND($CQ956+$G956*($CU956),0),$CR956),$CQ956),$CQ956))))</f>
      </c>
      <c r="CW956" s="65"/>
      <c r="CX956" s="65"/>
      <c r="CY956" s="65"/>
      <c r="CZ956" s="65"/>
      <c r="DA956" s="65"/>
      <c r="DB956" s="65"/>
      <c r="DC956" s="65"/>
      <c r="DD956" s="65"/>
      <c r="DE956" s="65"/>
      <c r="DF956" s="65"/>
      <c r="DG956" s="65"/>
      <c r="DH956" s="65"/>
      <c r="DI956" s="65"/>
      <c r="DJ956" s="65"/>
      <c r="DK956" s="65"/>
      <c r="DL956" s="65"/>
      <c r="DM956" s="65"/>
      <c r="DN956" s="65"/>
      <c r="DO956" s="65"/>
      <c r="DP956" s="65"/>
      <c r="DQ956" s="65"/>
      <c r="DR956" s="65"/>
      <c r="DS956" s="65"/>
      <c r="DT956" s="65"/>
      <c r="DU956" s="65"/>
      <c r="DV956" s="65"/>
      <c r="DW956" s="65"/>
      <c r="DX956" s="65"/>
      <c r="DY956" s="65"/>
      <c r="DZ956" s="65"/>
      <c r="EA956" s="65"/>
      <c r="EB956" s="65"/>
      <c r="EC956" s="65"/>
      <c r="ED956" s="65"/>
      <c r="EE956" s="65"/>
      <c r="EF956" s="65"/>
      <c r="EG956" s="65"/>
      <c r="EH956" s="65"/>
      <c r="EI956" s="65"/>
      <c r="EJ956" s="65"/>
      <c r="EK956" s="65"/>
      <c r="EL956" s="65"/>
      <c r="EM956" s="65"/>
      <c r="EN956" s="65"/>
      <c r="EO956" s="65"/>
      <c r="EP956" s="65"/>
      <c r="EQ956" s="65"/>
      <c r="ER956" s="65"/>
      <c r="ES956" s="65"/>
      <c r="ET956" s="65"/>
      <c r="EU956" s="65"/>
      <c r="EV956" s="65"/>
      <c r="EW956" s="65"/>
      <c r="EX956" s="65"/>
      <c r="EY956" s="65"/>
      <c r="EZ956" s="65"/>
      <c r="FA956" s="65"/>
      <c r="FB956" s="65"/>
      <c r="FC956" s="65"/>
      <c r="FD956" s="65"/>
      <c r="FE956" s="65"/>
      <c r="FF956" s="65"/>
      <c r="FG956" s="65"/>
      <c r="FH956" s="65"/>
      <c r="FI956" s="65"/>
      <c r="FJ956" s="65"/>
      <c r="FK956" s="65"/>
      <c r="FL956" s="65"/>
      <c r="FM956" s="65"/>
      <c r="FN956" s="65"/>
      <c r="FO956" s="65"/>
      <c r="FP956" s="65"/>
      <c r="FQ956" s="65"/>
      <c r="FR956" s="65"/>
      <c r="FS956" s="65"/>
    </row>
    <row r="957">
      <c r="A957" t="s">
        <v>170</v>
      </c>
      <c r="B957" t="s">
        <v>129</v>
      </c>
      <c r="C957" t="s">
        <v>103</v>
      </c>
      <c r="D957" t="s">
        <v>99</v>
      </c>
      <c r="E957"/>
      <c r="F957" t="str">
        <f>$A957&amp;IF($C957&lt;&gt;"","|"&amp;$C957,"")&amp;IF($D957&lt;&gt;"","|"&amp;$D957,"")&amp;IF($E957&lt;&gt;"","|"&amp;$E957,"")</f>
      </c>
      <c r="G957" s="65" t="n">
        <v>21</v>
      </c>
      <c r="H957" s="65" t="str">
        <f>SUM($CJ957,$CW957)</f>
      </c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 t="n">
        <v>0.0808510638297872</v>
      </c>
      <c r="AD957" s="62"/>
      <c r="AE957" s="62" t="n">
        <v>0.919148936170213</v>
      </c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5" t="str">
        <f>ROUND(SUM($CP957,$CV957),0)</f>
      </c>
      <c r="CG957" s="65" t="str">
        <f>ROUND(MAX($CP957,$CV957),0)</f>
      </c>
      <c r="CH957" t="s">
        <v>54</v>
      </c>
      <c r="CI957" s="62"/>
      <c r="CJ957" s="65" t="str">
        <f>IF(SUM($CF957)=0,"",IF(SUM($CF957)=SUM($CG957),SUM($CF957),IF(UPPER($CH957)="MAX",$CG957,IF(UPPER($CH957)="CUSTOM",MIN(MAX(ROUND($CF957+$G957*($CI957),0),$CG957),$CF957),$CF957))))</f>
      </c>
      <c r="CK957" s="65" t="str">
        <f>ROUND(SUMIFS($CW957:$FS957,$CW$14:$FS$14,"*DSD*"),0)</f>
      </c>
      <c r="CL957" s="65" t="str">
        <f>MIN_DSD</f>
      </c>
      <c r="CM957" s="65" t="str">
        <f>COUNTIFS($CW$14:$FS$14,"*DSD*",$CW957:$FS957,"&gt;0")</f>
      </c>
      <c r="CN957"/>
      <c r="CO957" s="62"/>
      <c r="CP957" s="65" t="str">
        <f>IF(SUM($CK957)=0,"",IF(OR(SUM($CK957)=SUM($CL957),AND(SUM($CK957)=ROUND(SUM($G957)*(1-SUM($I957)),0),SUM($CQ957)=0)),SUM($CK957),IF(UPPER($CN957)="MAX",$CL957,IF(UPPER($CN957)="CUSTOM",MIN(MAX(ROUND($CK957+$G957*($CO957),0),$CL957),$CK957),$CK957))))</f>
      </c>
      <c r="CQ957" s="65" t="str">
        <f>ROUND(SUMIFS($CW957:$FS957,$CW$14:$FS$14,"*TA*"),0)</f>
      </c>
      <c r="CR957" s="65" t="str">
        <f>MIN_TA</f>
      </c>
      <c r="CS957" s="65" t="str">
        <f>COUNTIFS($CW$14:$FS$14,"*TA*",$CW957:$FS957,"&gt;0")</f>
      </c>
      <c r="CT957"/>
      <c r="CU957" s="62"/>
      <c r="CV957" s="65" t="str">
        <f>IF(SUM($CQ957)=0,"",IF(OR(SUM($CQ957)=SUM($CR957),AND(SUM($CQ957)=ROUND(SUM($G957)*(1-SUM($I957)),0),SUM($CK957)=0)),SUM($CQ957),IF(UPPER($CT957)="MAX",$CR957,IF(UPPER($CT957)="CUSTOM",MIN(MAX(ROUND($CQ957+$G957*($CU957),0),$CR957),$CQ957),$CQ957))))</f>
      </c>
      <c r="CW957" s="65"/>
      <c r="CX957" s="65"/>
      <c r="CY957" s="65"/>
      <c r="CZ957" s="65"/>
      <c r="DA957" s="65"/>
      <c r="DB957" s="65"/>
      <c r="DC957" s="65"/>
      <c r="DD957" s="65"/>
      <c r="DE957" s="65"/>
      <c r="DF957" s="65"/>
      <c r="DG957" s="65"/>
      <c r="DH957" s="65"/>
      <c r="DI957" s="65"/>
      <c r="DJ957" s="65"/>
      <c r="DK957" s="65"/>
      <c r="DL957" s="65"/>
      <c r="DM957" s="65"/>
      <c r="DN957" s="65"/>
      <c r="DO957" s="65"/>
      <c r="DP957" s="65"/>
      <c r="DQ957" s="65"/>
      <c r="DR957" s="65"/>
      <c r="DS957" s="65"/>
      <c r="DT957" s="65"/>
      <c r="DU957" s="65"/>
      <c r="DV957" s="65"/>
      <c r="DW957" s="65"/>
      <c r="DX957" s="65"/>
      <c r="DY957" s="65"/>
      <c r="DZ957" s="65"/>
      <c r="EA957" s="65"/>
      <c r="EB957" s="65"/>
      <c r="EC957" s="65"/>
      <c r="ED957" s="65"/>
      <c r="EE957" s="65"/>
      <c r="EF957" s="65"/>
      <c r="EG957" s="65"/>
      <c r="EH957" s="65"/>
      <c r="EI957" s="65"/>
      <c r="EJ957" s="65"/>
      <c r="EK957" s="65"/>
      <c r="EL957" s="65"/>
      <c r="EM957" s="65"/>
      <c r="EN957" s="65"/>
      <c r="EO957" s="65"/>
      <c r="EP957" s="65"/>
      <c r="EQ957" s="65"/>
      <c r="ER957" s="65"/>
      <c r="ES957" s="65"/>
      <c r="ET957" s="65"/>
      <c r="EU957" s="65"/>
      <c r="EV957" s="65"/>
      <c r="EW957" s="65"/>
      <c r="EX957" s="65"/>
      <c r="EY957" s="65"/>
      <c r="EZ957" s="65"/>
      <c r="FA957" s="65"/>
      <c r="FB957" s="65"/>
      <c r="FC957" s="65"/>
      <c r="FD957" s="65"/>
      <c r="FE957" s="65"/>
      <c r="FF957" s="65"/>
      <c r="FG957" s="65"/>
      <c r="FH957" s="65"/>
      <c r="FI957" s="65"/>
      <c r="FJ957" s="65"/>
      <c r="FK957" s="65"/>
      <c r="FL957" s="65"/>
      <c r="FM957" s="65"/>
      <c r="FN957" s="65"/>
      <c r="FO957" s="65"/>
      <c r="FP957" s="65"/>
      <c r="FQ957" s="65"/>
      <c r="FR957" s="65"/>
      <c r="FS957" s="65"/>
    </row>
    <row r="958">
      <c r="A958" t="s">
        <v>170</v>
      </c>
      <c r="B958" t="s">
        <v>129</v>
      </c>
      <c r="C958" t="s">
        <v>103</v>
      </c>
      <c r="D958" t="s">
        <v>100</v>
      </c>
      <c r="E958"/>
      <c r="F958" t="str">
        <f>$A958&amp;IF($C958&lt;&gt;"","|"&amp;$C958,"")&amp;IF($D958&lt;&gt;"","|"&amp;$D958,"")&amp;IF($E958&lt;&gt;"","|"&amp;$E958,"")</f>
      </c>
      <c r="G958" s="65" t="n">
        <v>20</v>
      </c>
      <c r="H958" s="65" t="str">
        <f>SUM($CJ958,$CW958)</f>
      </c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 t="n">
        <v>0.0805084745762712</v>
      </c>
      <c r="AD958" s="62"/>
      <c r="AE958" s="62" t="n">
        <v>0.919491525423729</v>
      </c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5" t="str">
        <f>ROUND(SUM($CP958,$CV958),0)</f>
      </c>
      <c r="CG958" s="65" t="str">
        <f>ROUND(MAX($CP958,$CV958),0)</f>
      </c>
      <c r="CH958" t="s">
        <v>54</v>
      </c>
      <c r="CI958" s="62"/>
      <c r="CJ958" s="65" t="str">
        <f>IF(SUM($CF958)=0,"",IF(SUM($CF958)=SUM($CG958),SUM($CF958),IF(UPPER($CH958)="MAX",$CG958,IF(UPPER($CH958)="CUSTOM",MIN(MAX(ROUND($CF958+$G958*($CI958),0),$CG958),$CF958),$CF958))))</f>
      </c>
      <c r="CK958" s="65" t="str">
        <f>ROUND(SUMIFS($CW958:$FS958,$CW$14:$FS$14,"*DSD*"),0)</f>
      </c>
      <c r="CL958" s="65" t="str">
        <f>MIN_DSD</f>
      </c>
      <c r="CM958" s="65" t="str">
        <f>COUNTIFS($CW$14:$FS$14,"*DSD*",$CW958:$FS958,"&gt;0")</f>
      </c>
      <c r="CN958"/>
      <c r="CO958" s="62"/>
      <c r="CP958" s="65" t="str">
        <f>IF(SUM($CK958)=0,"",IF(OR(SUM($CK958)=SUM($CL958),AND(SUM($CK958)=ROUND(SUM($G958)*(1-SUM($I958)),0),SUM($CQ958)=0)),SUM($CK958),IF(UPPER($CN958)="MAX",$CL958,IF(UPPER($CN958)="CUSTOM",MIN(MAX(ROUND($CK958+$G958*($CO958),0),$CL958),$CK958),$CK958))))</f>
      </c>
      <c r="CQ958" s="65" t="str">
        <f>ROUND(SUMIFS($CW958:$FS958,$CW$14:$FS$14,"*TA*"),0)</f>
      </c>
      <c r="CR958" s="65" t="str">
        <f>MIN_TA</f>
      </c>
      <c r="CS958" s="65" t="str">
        <f>COUNTIFS($CW$14:$FS$14,"*TA*",$CW958:$FS958,"&gt;0")</f>
      </c>
      <c r="CT958"/>
      <c r="CU958" s="62"/>
      <c r="CV958" s="65" t="str">
        <f>IF(SUM($CQ958)=0,"",IF(OR(SUM($CQ958)=SUM($CR958),AND(SUM($CQ958)=ROUND(SUM($G958)*(1-SUM($I958)),0),SUM($CK958)=0)),SUM($CQ958),IF(UPPER($CT958)="MAX",$CR958,IF(UPPER($CT958)="CUSTOM",MIN(MAX(ROUND($CQ958+$G958*($CU958),0),$CR958),$CQ958),$CQ958))))</f>
      </c>
      <c r="CW958" s="65"/>
      <c r="CX958" s="65"/>
      <c r="CY958" s="65"/>
      <c r="CZ958" s="65"/>
      <c r="DA958" s="65"/>
      <c r="DB958" s="65"/>
      <c r="DC958" s="65"/>
      <c r="DD958" s="65"/>
      <c r="DE958" s="65"/>
      <c r="DF958" s="65"/>
      <c r="DG958" s="65"/>
      <c r="DH958" s="65"/>
      <c r="DI958" s="65"/>
      <c r="DJ958" s="65"/>
      <c r="DK958" s="65"/>
      <c r="DL958" s="65"/>
      <c r="DM958" s="65"/>
      <c r="DN958" s="65"/>
      <c r="DO958" s="65"/>
      <c r="DP958" s="65"/>
      <c r="DQ958" s="65"/>
      <c r="DR958" s="65"/>
      <c r="DS958" s="65"/>
      <c r="DT958" s="65"/>
      <c r="DU958" s="65"/>
      <c r="DV958" s="65"/>
      <c r="DW958" s="65"/>
      <c r="DX958" s="65"/>
      <c r="DY958" s="65"/>
      <c r="DZ958" s="65"/>
      <c r="EA958" s="65"/>
      <c r="EB958" s="65"/>
      <c r="EC958" s="65"/>
      <c r="ED958" s="65"/>
      <c r="EE958" s="65"/>
      <c r="EF958" s="65"/>
      <c r="EG958" s="65"/>
      <c r="EH958" s="65"/>
      <c r="EI958" s="65"/>
      <c r="EJ958" s="65"/>
      <c r="EK958" s="65"/>
      <c r="EL958" s="65"/>
      <c r="EM958" s="65"/>
      <c r="EN958" s="65"/>
      <c r="EO958" s="65"/>
      <c r="EP958" s="65"/>
      <c r="EQ958" s="65"/>
      <c r="ER958" s="65"/>
      <c r="ES958" s="65"/>
      <c r="ET958" s="65"/>
      <c r="EU958" s="65"/>
      <c r="EV958" s="65"/>
      <c r="EW958" s="65"/>
      <c r="EX958" s="65"/>
      <c r="EY958" s="65"/>
      <c r="EZ958" s="65"/>
      <c r="FA958" s="65"/>
      <c r="FB958" s="65"/>
      <c r="FC958" s="65"/>
      <c r="FD958" s="65"/>
      <c r="FE958" s="65"/>
      <c r="FF958" s="65"/>
      <c r="FG958" s="65"/>
      <c r="FH958" s="65"/>
      <c r="FI958" s="65"/>
      <c r="FJ958" s="65"/>
      <c r="FK958" s="65"/>
      <c r="FL958" s="65"/>
      <c r="FM958" s="65"/>
      <c r="FN958" s="65"/>
      <c r="FO958" s="65"/>
      <c r="FP958" s="65"/>
      <c r="FQ958" s="65"/>
      <c r="FR958" s="65"/>
      <c r="FS958" s="65"/>
    </row>
    <row r="959">
      <c r="A959" t="s">
        <v>170</v>
      </c>
      <c r="B959" t="s">
        <v>130</v>
      </c>
      <c r="C959" t="s">
        <v>114</v>
      </c>
      <c r="D959" t="s">
        <v>99</v>
      </c>
      <c r="E959"/>
      <c r="F959" t="str">
        <f>$A959&amp;IF($C959&lt;&gt;"","|"&amp;$C959,"")&amp;IF($D959&lt;&gt;"","|"&amp;$D959,"")&amp;IF($E959&lt;&gt;"","|"&amp;$E959,"")</f>
      </c>
      <c r="G959" s="65" t="n">
        <v>6</v>
      </c>
      <c r="H959" s="65" t="str">
        <f>SUM($CJ959,$CW959)</f>
      </c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 t="n">
        <v>0.0792291220556745</v>
      </c>
      <c r="AD959" s="62"/>
      <c r="AE959" s="62" t="n">
        <v>0.920770877944325</v>
      </c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5" t="str">
        <f>ROUND(SUM($CP959,$CV959),0)</f>
      </c>
      <c r="CG959" s="65" t="str">
        <f>ROUND(MAX($CP959,$CV959),0)</f>
      </c>
      <c r="CH959" t="s">
        <v>54</v>
      </c>
      <c r="CI959" s="62"/>
      <c r="CJ959" s="65" t="str">
        <f>IF(SUM($CF959)=0,"",IF(SUM($CF959)=SUM($CG959),SUM($CF959),IF(UPPER($CH959)="MAX",$CG959,IF(UPPER($CH959)="CUSTOM",MIN(MAX(ROUND($CF959+$G959*($CI959),0),$CG959),$CF959),$CF959))))</f>
      </c>
      <c r="CK959" s="65" t="str">
        <f>ROUND(SUMIFS($CW959:$FS959,$CW$14:$FS$14,"*DSD*"),0)</f>
      </c>
      <c r="CL959" s="65" t="str">
        <f>MIN_DSD</f>
      </c>
      <c r="CM959" s="65" t="str">
        <f>COUNTIFS($CW$14:$FS$14,"*DSD*",$CW959:$FS959,"&gt;0")</f>
      </c>
      <c r="CN959"/>
      <c r="CO959" s="62"/>
      <c r="CP959" s="65" t="str">
        <f>IF(SUM($CK959)=0,"",IF(OR(SUM($CK959)=SUM($CL959),AND(SUM($CK959)=ROUND(SUM($G959)*(1-SUM($I959)),0),SUM($CQ959)=0)),SUM($CK959),IF(UPPER($CN959)="MAX",$CL959,IF(UPPER($CN959)="CUSTOM",MIN(MAX(ROUND($CK959+$G959*($CO959),0),$CL959),$CK959),$CK959))))</f>
      </c>
      <c r="CQ959" s="65" t="str">
        <f>ROUND(SUMIFS($CW959:$FS959,$CW$14:$FS$14,"*TA*"),0)</f>
      </c>
      <c r="CR959" s="65" t="str">
        <f>MIN_TA</f>
      </c>
      <c r="CS959" s="65" t="str">
        <f>COUNTIFS($CW$14:$FS$14,"*TA*",$CW959:$FS959,"&gt;0")</f>
      </c>
      <c r="CT959"/>
      <c r="CU959" s="62"/>
      <c r="CV959" s="65" t="str">
        <f>IF(SUM($CQ959)=0,"",IF(OR(SUM($CQ959)=SUM($CR959),AND(SUM($CQ959)=ROUND(SUM($G959)*(1-SUM($I959)),0),SUM($CK959)=0)),SUM($CQ959),IF(UPPER($CT959)="MAX",$CR959,IF(UPPER($CT959)="CUSTOM",MIN(MAX(ROUND($CQ959+$G959*($CU959),0),$CR959),$CQ959),$CQ959))))</f>
      </c>
      <c r="CW959" s="65"/>
      <c r="CX959" s="65"/>
      <c r="CY959" s="65"/>
      <c r="CZ959" s="65"/>
      <c r="DA959" s="65"/>
      <c r="DB959" s="65"/>
      <c r="DC959" s="65"/>
      <c r="DD959" s="65"/>
      <c r="DE959" s="65"/>
      <c r="DF959" s="65"/>
      <c r="DG959" s="65"/>
      <c r="DH959" s="65"/>
      <c r="DI959" s="65"/>
      <c r="DJ959" s="65"/>
      <c r="DK959" s="65"/>
      <c r="DL959" s="65"/>
      <c r="DM959" s="65"/>
      <c r="DN959" s="65"/>
      <c r="DO959" s="65"/>
      <c r="DP959" s="65"/>
      <c r="DQ959" s="65"/>
      <c r="DR959" s="65"/>
      <c r="DS959" s="65"/>
      <c r="DT959" s="65"/>
      <c r="DU959" s="65"/>
      <c r="DV959" s="65"/>
      <c r="DW959" s="65"/>
      <c r="DX959" s="65"/>
      <c r="DY959" s="65"/>
      <c r="DZ959" s="65"/>
      <c r="EA959" s="65"/>
      <c r="EB959" s="65"/>
      <c r="EC959" s="65"/>
      <c r="ED959" s="65"/>
      <c r="EE959" s="65"/>
      <c r="EF959" s="65"/>
      <c r="EG959" s="65"/>
      <c r="EH959" s="65"/>
      <c r="EI959" s="65"/>
      <c r="EJ959" s="65"/>
      <c r="EK959" s="65"/>
      <c r="EL959" s="65"/>
      <c r="EM959" s="65"/>
      <c r="EN959" s="65"/>
      <c r="EO959" s="65"/>
      <c r="EP959" s="65"/>
      <c r="EQ959" s="65"/>
      <c r="ER959" s="65"/>
      <c r="ES959" s="65"/>
      <c r="ET959" s="65"/>
      <c r="EU959" s="65"/>
      <c r="EV959" s="65"/>
      <c r="EW959" s="65"/>
      <c r="EX959" s="65"/>
      <c r="EY959" s="65"/>
      <c r="EZ959" s="65"/>
      <c r="FA959" s="65"/>
      <c r="FB959" s="65"/>
      <c r="FC959" s="65"/>
      <c r="FD959" s="65"/>
      <c r="FE959" s="65"/>
      <c r="FF959" s="65"/>
      <c r="FG959" s="65"/>
      <c r="FH959" s="65"/>
      <c r="FI959" s="65"/>
      <c r="FJ959" s="65"/>
      <c r="FK959" s="65"/>
      <c r="FL959" s="65"/>
      <c r="FM959" s="65"/>
      <c r="FN959" s="65"/>
      <c r="FO959" s="65"/>
      <c r="FP959" s="65"/>
      <c r="FQ959" s="65"/>
      <c r="FR959" s="65"/>
      <c r="FS959" s="65"/>
    </row>
    <row r="960">
      <c r="A960" t="s">
        <v>170</v>
      </c>
      <c r="B960" t="s">
        <v>130</v>
      </c>
      <c r="C960" t="s">
        <v>114</v>
      </c>
      <c r="D960" t="s">
        <v>100</v>
      </c>
      <c r="E960"/>
      <c r="F960" t="str">
        <f>$A960&amp;IF($C960&lt;&gt;"","|"&amp;$C960,"")&amp;IF($D960&lt;&gt;"","|"&amp;$D960,"")&amp;IF($E960&lt;&gt;"","|"&amp;$E960,"")</f>
      </c>
      <c r="G960" s="65" t="n">
        <v>8</v>
      </c>
      <c r="H960" s="65" t="str">
        <f>SUM($CJ960,$CW960)</f>
      </c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 t="n">
        <v>0.07981220657277</v>
      </c>
      <c r="AD960" s="62"/>
      <c r="AE960" s="62" t="n">
        <v>0.92018779342723</v>
      </c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5" t="str">
        <f>ROUND(SUM($CP960,$CV960),0)</f>
      </c>
      <c r="CG960" s="65" t="str">
        <f>ROUND(MAX($CP960,$CV960),0)</f>
      </c>
      <c r="CH960" t="s">
        <v>54</v>
      </c>
      <c r="CI960" s="62"/>
      <c r="CJ960" s="65" t="str">
        <f>IF(SUM($CF960)=0,"",IF(SUM($CF960)=SUM($CG960),SUM($CF960),IF(UPPER($CH960)="MAX",$CG960,IF(UPPER($CH960)="CUSTOM",MIN(MAX(ROUND($CF960+$G960*($CI960),0),$CG960),$CF960),$CF960))))</f>
      </c>
      <c r="CK960" s="65" t="str">
        <f>ROUND(SUMIFS($CW960:$FS960,$CW$14:$FS$14,"*DSD*"),0)</f>
      </c>
      <c r="CL960" s="65" t="str">
        <f>MIN_DSD</f>
      </c>
      <c r="CM960" s="65" t="str">
        <f>COUNTIFS($CW$14:$FS$14,"*DSD*",$CW960:$FS960,"&gt;0")</f>
      </c>
      <c r="CN960"/>
      <c r="CO960" s="62"/>
      <c r="CP960" s="65" t="str">
        <f>IF(SUM($CK960)=0,"",IF(OR(SUM($CK960)=SUM($CL960),AND(SUM($CK960)=ROUND(SUM($G960)*(1-SUM($I960)),0),SUM($CQ960)=0)),SUM($CK960),IF(UPPER($CN960)="MAX",$CL960,IF(UPPER($CN960)="CUSTOM",MIN(MAX(ROUND($CK960+$G960*($CO960),0),$CL960),$CK960),$CK960))))</f>
      </c>
      <c r="CQ960" s="65" t="str">
        <f>ROUND(SUMIFS($CW960:$FS960,$CW$14:$FS$14,"*TA*"),0)</f>
      </c>
      <c r="CR960" s="65" t="str">
        <f>MIN_TA</f>
      </c>
      <c r="CS960" s="65" t="str">
        <f>COUNTIFS($CW$14:$FS$14,"*TA*",$CW960:$FS960,"&gt;0")</f>
      </c>
      <c r="CT960"/>
      <c r="CU960" s="62"/>
      <c r="CV960" s="65" t="str">
        <f>IF(SUM($CQ960)=0,"",IF(OR(SUM($CQ960)=SUM($CR960),AND(SUM($CQ960)=ROUND(SUM($G960)*(1-SUM($I960)),0),SUM($CK960)=0)),SUM($CQ960),IF(UPPER($CT960)="MAX",$CR960,IF(UPPER($CT960)="CUSTOM",MIN(MAX(ROUND($CQ960+$G960*($CU960),0),$CR960),$CQ960),$CQ960))))</f>
      </c>
      <c r="CW960" s="65"/>
      <c r="CX960" s="65"/>
      <c r="CY960" s="65"/>
      <c r="CZ960" s="65"/>
      <c r="DA960" s="65"/>
      <c r="DB960" s="65"/>
      <c r="DC960" s="65"/>
      <c r="DD960" s="65"/>
      <c r="DE960" s="65"/>
      <c r="DF960" s="65"/>
      <c r="DG960" s="65"/>
      <c r="DH960" s="65"/>
      <c r="DI960" s="65"/>
      <c r="DJ960" s="65"/>
      <c r="DK960" s="65"/>
      <c r="DL960" s="65"/>
      <c r="DM960" s="65"/>
      <c r="DN960" s="65"/>
      <c r="DO960" s="65"/>
      <c r="DP960" s="65"/>
      <c r="DQ960" s="65"/>
      <c r="DR960" s="65"/>
      <c r="DS960" s="65"/>
      <c r="DT960" s="65"/>
      <c r="DU960" s="65"/>
      <c r="DV960" s="65"/>
      <c r="DW960" s="65"/>
      <c r="DX960" s="65"/>
      <c r="DY960" s="65"/>
      <c r="DZ960" s="65"/>
      <c r="EA960" s="65"/>
      <c r="EB960" s="65"/>
      <c r="EC960" s="65"/>
      <c r="ED960" s="65"/>
      <c r="EE960" s="65"/>
      <c r="EF960" s="65"/>
      <c r="EG960" s="65"/>
      <c r="EH960" s="65"/>
      <c r="EI960" s="65"/>
      <c r="EJ960" s="65"/>
      <c r="EK960" s="65"/>
      <c r="EL960" s="65"/>
      <c r="EM960" s="65"/>
      <c r="EN960" s="65"/>
      <c r="EO960" s="65"/>
      <c r="EP960" s="65"/>
      <c r="EQ960" s="65"/>
      <c r="ER960" s="65"/>
      <c r="ES960" s="65"/>
      <c r="ET960" s="65"/>
      <c r="EU960" s="65"/>
      <c r="EV960" s="65"/>
      <c r="EW960" s="65"/>
      <c r="EX960" s="65"/>
      <c r="EY960" s="65"/>
      <c r="EZ960" s="65"/>
      <c r="FA960" s="65"/>
      <c r="FB960" s="65"/>
      <c r="FC960" s="65"/>
      <c r="FD960" s="65"/>
      <c r="FE960" s="65"/>
      <c r="FF960" s="65"/>
      <c r="FG960" s="65"/>
      <c r="FH960" s="65"/>
      <c r="FI960" s="65"/>
      <c r="FJ960" s="65"/>
      <c r="FK960" s="65"/>
      <c r="FL960" s="65"/>
      <c r="FM960" s="65"/>
      <c r="FN960" s="65"/>
      <c r="FO960" s="65"/>
      <c r="FP960" s="65"/>
      <c r="FQ960" s="65"/>
      <c r="FR960" s="65"/>
      <c r="FS960" s="65"/>
    </row>
    <row r="961">
      <c r="A961" t="s">
        <v>171</v>
      </c>
      <c r="B961" t="s">
        <v>97</v>
      </c>
      <c r="C961" t="s">
        <v>98</v>
      </c>
      <c r="D961" t="s">
        <v>99</v>
      </c>
      <c r="E961"/>
      <c r="F961" t="str">
        <f>$A961&amp;IF($C961&lt;&gt;"","|"&amp;$C961,"")&amp;IF($D961&lt;&gt;"","|"&amp;$D961,"")&amp;IF($E961&lt;&gt;"","|"&amp;$E961,"")</f>
      </c>
      <c r="G961" s="65" t="n">
        <v>64</v>
      </c>
      <c r="H961" s="65" t="str">
        <f>SUM($CJ961,$CW961)</f>
      </c>
      <c r="I961" s="62"/>
      <c r="J961" s="62"/>
      <c r="K961" s="62"/>
      <c r="L961" s="62"/>
      <c r="M961" s="62"/>
      <c r="N961" s="62"/>
      <c r="O961" s="62"/>
      <c r="P961" s="62"/>
      <c r="Q961" s="62" t="n">
        <v>0.4</v>
      </c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 t="n">
        <v>0.6</v>
      </c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5" t="str">
        <f>ROUND(SUM($CP961,$CV961),0)</f>
      </c>
      <c r="CG961" s="65" t="str">
        <f>ROUND(MAX($CP961,$CV961),0)</f>
      </c>
      <c r="CH961"/>
      <c r="CI961" s="62"/>
      <c r="CJ961" s="65" t="str">
        <f>IF(SUM($CF961)=0,"",IF(SUM($CF961)=SUM($CG961),SUM($CF961),IF(UPPER($CH961)="MAX",$CG961,IF(UPPER($CH961)="CUSTOM",MIN(MAX(ROUND($CF961+$G961*($CI961),0),$CG961),$CF961),$CF961))))</f>
      </c>
      <c r="CK961" s="65" t="str">
        <f>ROUND(SUMIFS($CW961:$FS961,$CW$14:$FS$14,"*DSD*"),0)</f>
      </c>
      <c r="CL961" s="65" t="str">
        <f>MIN_DSD</f>
      </c>
      <c r="CM961" s="65" t="str">
        <f>COUNTIFS($CW$14:$FS$14,"*DSD*",$CW961:$FS961,"&gt;0")</f>
      </c>
      <c r="CN961" t="s">
        <v>54</v>
      </c>
      <c r="CO961" s="62"/>
      <c r="CP961" s="65" t="str">
        <f>IF(SUM($CK961)=0,"",IF(OR(SUM($CK961)=SUM($CL961),AND(SUM($CK961)=ROUND(SUM($G961)*(1-SUM($I961)),0),SUM($CQ961)=0)),SUM($CK961),IF(UPPER($CN961)="MAX",$CL961,IF(UPPER($CN961)="CUSTOM",MIN(MAX(ROUND($CK961+$G961*($CO961),0),$CL961),$CK961),$CK961))))</f>
      </c>
      <c r="CQ961" s="65" t="str">
        <f>ROUND(SUMIFS($CW961:$FS961,$CW$14:$FS$14,"*TA*"),0)</f>
      </c>
      <c r="CR961" s="65" t="str">
        <f>MIN_TA</f>
      </c>
      <c r="CS961" s="65" t="str">
        <f>COUNTIFS($CW$14:$FS$14,"*TA*",$CW961:$FS961,"&gt;0")</f>
      </c>
      <c r="CT961"/>
      <c r="CU961" s="62"/>
      <c r="CV961" s="65" t="str">
        <f>IF(SUM($CQ961)=0,"",IF(OR(SUM($CQ961)=SUM($CR961),AND(SUM($CQ961)=ROUND(SUM($G961)*(1-SUM($I961)),0),SUM($CK961)=0)),SUM($CQ961),IF(UPPER($CT961)="MAX",$CR961,IF(UPPER($CT961)="CUSTOM",MIN(MAX(ROUND($CQ961+$G961*($CU961),0),$CR961),$CQ961),$CQ961))))</f>
      </c>
      <c r="CW961" s="65"/>
      <c r="CX961" s="65"/>
      <c r="CY961" s="65"/>
      <c r="CZ961" s="65"/>
      <c r="DA961" s="65"/>
      <c r="DB961" s="65"/>
      <c r="DC961" s="65"/>
      <c r="DD961" s="65"/>
      <c r="DE961" s="65"/>
      <c r="DF961" s="65"/>
      <c r="DG961" s="65"/>
      <c r="DH961" s="65"/>
      <c r="DI961" s="65"/>
      <c r="DJ961" s="65"/>
      <c r="DK961" s="65"/>
      <c r="DL961" s="65"/>
      <c r="DM961" s="65"/>
      <c r="DN961" s="65"/>
      <c r="DO961" s="65"/>
      <c r="DP961" s="65"/>
      <c r="DQ961" s="65"/>
      <c r="DR961" s="65"/>
      <c r="DS961" s="65"/>
      <c r="DT961" s="65"/>
      <c r="DU961" s="65"/>
      <c r="DV961" s="65"/>
      <c r="DW961" s="65"/>
      <c r="DX961" s="65"/>
      <c r="DY961" s="65"/>
      <c r="DZ961" s="65"/>
      <c r="EA961" s="65"/>
      <c r="EB961" s="65"/>
      <c r="EC961" s="65"/>
      <c r="ED961" s="65"/>
      <c r="EE961" s="65"/>
      <c r="EF961" s="65"/>
      <c r="EG961" s="65"/>
      <c r="EH961" s="65"/>
      <c r="EI961" s="65"/>
      <c r="EJ961" s="65"/>
      <c r="EK961" s="65"/>
      <c r="EL961" s="65"/>
      <c r="EM961" s="65"/>
      <c r="EN961" s="65"/>
      <c r="EO961" s="65"/>
      <c r="EP961" s="65"/>
      <c r="EQ961" s="65"/>
      <c r="ER961" s="65"/>
      <c r="ES961" s="65"/>
      <c r="ET961" s="65"/>
      <c r="EU961" s="65"/>
      <c r="EV961" s="65"/>
      <c r="EW961" s="65"/>
      <c r="EX961" s="65"/>
      <c r="EY961" s="65"/>
      <c r="EZ961" s="65"/>
      <c r="FA961" s="65"/>
      <c r="FB961" s="65"/>
      <c r="FC961" s="65"/>
      <c r="FD961" s="65"/>
      <c r="FE961" s="65"/>
      <c r="FF961" s="65"/>
      <c r="FG961" s="65"/>
      <c r="FH961" s="65"/>
      <c r="FI961" s="65"/>
      <c r="FJ961" s="65"/>
      <c r="FK961" s="65"/>
      <c r="FL961" s="65"/>
      <c r="FM961" s="65"/>
      <c r="FN961" s="65"/>
      <c r="FO961" s="65"/>
      <c r="FP961" s="65"/>
      <c r="FQ961" s="65"/>
      <c r="FR961" s="65"/>
      <c r="FS961" s="65"/>
    </row>
    <row r="962">
      <c r="A962" t="s">
        <v>171</v>
      </c>
      <c r="B962" t="s">
        <v>97</v>
      </c>
      <c r="C962" t="s">
        <v>98</v>
      </c>
      <c r="D962" t="s">
        <v>100</v>
      </c>
      <c r="E962"/>
      <c r="F962" t="str">
        <f>$A962&amp;IF($C962&lt;&gt;"","|"&amp;$C962,"")&amp;IF($D962&lt;&gt;"","|"&amp;$D962,"")&amp;IF($E962&lt;&gt;"","|"&amp;$E962,"")</f>
      </c>
      <c r="G962" s="65" t="n">
        <v>50</v>
      </c>
      <c r="H962" s="65" t="str">
        <f>SUM($CJ962,$CW962)</f>
      </c>
      <c r="I962" s="62"/>
      <c r="J962" s="62"/>
      <c r="K962" s="62"/>
      <c r="L962" s="62"/>
      <c r="M962" s="62"/>
      <c r="N962" s="62"/>
      <c r="O962" s="62"/>
      <c r="P962" s="62"/>
      <c r="Q962" s="62" t="n">
        <v>0.401197604790419</v>
      </c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 t="n">
        <v>0.598802395209581</v>
      </c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5" t="str">
        <f>ROUND(SUM($CP962,$CV962),0)</f>
      </c>
      <c r="CG962" s="65" t="str">
        <f>ROUND(MAX($CP962,$CV962),0)</f>
      </c>
      <c r="CH962"/>
      <c r="CI962" s="62"/>
      <c r="CJ962" s="65" t="str">
        <f>IF(SUM($CF962)=0,"",IF(SUM($CF962)=SUM($CG962),SUM($CF962),IF(UPPER($CH962)="MAX",$CG962,IF(UPPER($CH962)="CUSTOM",MIN(MAX(ROUND($CF962+$G962*($CI962),0),$CG962),$CF962),$CF962))))</f>
      </c>
      <c r="CK962" s="65" t="str">
        <f>ROUND(SUMIFS($CW962:$FS962,$CW$14:$FS$14,"*DSD*"),0)</f>
      </c>
      <c r="CL962" s="65" t="str">
        <f>MIN_DSD</f>
      </c>
      <c r="CM962" s="65" t="str">
        <f>COUNTIFS($CW$14:$FS$14,"*DSD*",$CW962:$FS962,"&gt;0")</f>
      </c>
      <c r="CN962" t="s">
        <v>54</v>
      </c>
      <c r="CO962" s="62"/>
      <c r="CP962" s="65" t="str">
        <f>IF(SUM($CK962)=0,"",IF(OR(SUM($CK962)=SUM($CL962),AND(SUM($CK962)=ROUND(SUM($G962)*(1-SUM($I962)),0),SUM($CQ962)=0)),SUM($CK962),IF(UPPER($CN962)="MAX",$CL962,IF(UPPER($CN962)="CUSTOM",MIN(MAX(ROUND($CK962+$G962*($CO962),0),$CL962),$CK962),$CK962))))</f>
      </c>
      <c r="CQ962" s="65" t="str">
        <f>ROUND(SUMIFS($CW962:$FS962,$CW$14:$FS$14,"*TA*"),0)</f>
      </c>
      <c r="CR962" s="65" t="str">
        <f>MIN_TA</f>
      </c>
      <c r="CS962" s="65" t="str">
        <f>COUNTIFS($CW$14:$FS$14,"*TA*",$CW962:$FS962,"&gt;0")</f>
      </c>
      <c r="CT962"/>
      <c r="CU962" s="62"/>
      <c r="CV962" s="65" t="str">
        <f>IF(SUM($CQ962)=0,"",IF(OR(SUM($CQ962)=SUM($CR962),AND(SUM($CQ962)=ROUND(SUM($G962)*(1-SUM($I962)),0),SUM($CK962)=0)),SUM($CQ962),IF(UPPER($CT962)="MAX",$CR962,IF(UPPER($CT962)="CUSTOM",MIN(MAX(ROUND($CQ962+$G962*($CU962),0),$CR962),$CQ962),$CQ962))))</f>
      </c>
      <c r="CW962" s="65"/>
      <c r="CX962" s="65"/>
      <c r="CY962" s="65"/>
      <c r="CZ962" s="65"/>
      <c r="DA962" s="65"/>
      <c r="DB962" s="65"/>
      <c r="DC962" s="65"/>
      <c r="DD962" s="65"/>
      <c r="DE962" s="65"/>
      <c r="DF962" s="65"/>
      <c r="DG962" s="65"/>
      <c r="DH962" s="65"/>
      <c r="DI962" s="65"/>
      <c r="DJ962" s="65"/>
      <c r="DK962" s="65"/>
      <c r="DL962" s="65"/>
      <c r="DM962" s="65"/>
      <c r="DN962" s="65"/>
      <c r="DO962" s="65"/>
      <c r="DP962" s="65"/>
      <c r="DQ962" s="65"/>
      <c r="DR962" s="65"/>
      <c r="DS962" s="65"/>
      <c r="DT962" s="65"/>
      <c r="DU962" s="65"/>
      <c r="DV962" s="65"/>
      <c r="DW962" s="65"/>
      <c r="DX962" s="65"/>
      <c r="DY962" s="65"/>
      <c r="DZ962" s="65"/>
      <c r="EA962" s="65"/>
      <c r="EB962" s="65"/>
      <c r="EC962" s="65"/>
      <c r="ED962" s="65"/>
      <c r="EE962" s="65"/>
      <c r="EF962" s="65"/>
      <c r="EG962" s="65"/>
      <c r="EH962" s="65"/>
      <c r="EI962" s="65"/>
      <c r="EJ962" s="65"/>
      <c r="EK962" s="65"/>
      <c r="EL962" s="65"/>
      <c r="EM962" s="65"/>
      <c r="EN962" s="65"/>
      <c r="EO962" s="65"/>
      <c r="EP962" s="65"/>
      <c r="EQ962" s="65"/>
      <c r="ER962" s="65"/>
      <c r="ES962" s="65"/>
      <c r="ET962" s="65"/>
      <c r="EU962" s="65"/>
      <c r="EV962" s="65"/>
      <c r="EW962" s="65"/>
      <c r="EX962" s="65"/>
      <c r="EY962" s="65"/>
      <c r="EZ962" s="65"/>
      <c r="FA962" s="65"/>
      <c r="FB962" s="65"/>
      <c r="FC962" s="65"/>
      <c r="FD962" s="65"/>
      <c r="FE962" s="65"/>
      <c r="FF962" s="65"/>
      <c r="FG962" s="65"/>
      <c r="FH962" s="65"/>
      <c r="FI962" s="65"/>
      <c r="FJ962" s="65"/>
      <c r="FK962" s="65"/>
      <c r="FL962" s="65"/>
      <c r="FM962" s="65"/>
      <c r="FN962" s="65"/>
      <c r="FO962" s="65"/>
      <c r="FP962" s="65"/>
      <c r="FQ962" s="65"/>
      <c r="FR962" s="65"/>
      <c r="FS962" s="65"/>
    </row>
    <row r="963">
      <c r="A963" t="s">
        <v>171</v>
      </c>
      <c r="B963" t="s">
        <v>104</v>
      </c>
      <c r="C963"/>
      <c r="D963"/>
      <c r="E963"/>
      <c r="F963" t="str">
        <f>$A963&amp;IF($C963&lt;&gt;"","|"&amp;$C963,"")&amp;IF($D963&lt;&gt;"","|"&amp;$D963,"")&amp;IF($E963&lt;&gt;"","|"&amp;$E963,"")</f>
      </c>
      <c r="G963" s="65" t="n">
        <v>1367</v>
      </c>
      <c r="H963" s="65" t="str">
        <f>SUM($CJ963,$CW963)</f>
      </c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 t="n">
        <v>1</v>
      </c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5" t="str">
        <f>ROUND(SUM($CP963,$CV963),0)</f>
      </c>
      <c r="CG963" s="65" t="str">
        <f>ROUND(MAX($CP963,$CV963),0)</f>
      </c>
      <c r="CH963"/>
      <c r="CI963" s="62"/>
      <c r="CJ963" s="65" t="str">
        <f>IF(SUM($CF963)=0,"",IF(SUM($CF963)=SUM($CG963),SUM($CF963),IF(UPPER($CH963)="MAX",$CG963,IF(UPPER($CH963)="CUSTOM",MIN(MAX(ROUND($CF963+$G963*($CI963),0),$CG963),$CF963),$CF963))))</f>
      </c>
      <c r="CK963" s="65" t="str">
        <f>ROUND(SUMIFS($CW963:$FS963,$CW$14:$FS$14,"*DSD*"),0)</f>
      </c>
      <c r="CL963" s="65" t="str">
        <f>MIN_DSD</f>
      </c>
      <c r="CM963" s="65" t="str">
        <f>COUNTIFS($CW$14:$FS$14,"*DSD*",$CW963:$FS963,"&gt;0")</f>
      </c>
      <c r="CN963"/>
      <c r="CO963" s="62"/>
      <c r="CP963" s="65" t="str">
        <f>IF(SUM($CK963)=0,"",IF(OR(SUM($CK963)=SUM($CL963),AND(SUM($CK963)=ROUND(SUM($G963)*(1-SUM($I963)),0),SUM($CQ963)=0)),SUM($CK963),IF(UPPER($CN963)="MAX",$CL963,IF(UPPER($CN963)="CUSTOM",MIN(MAX(ROUND($CK963+$G963*($CO963),0),$CL963),$CK963),$CK963))))</f>
      </c>
      <c r="CQ963" s="65" t="str">
        <f>ROUND(SUMIFS($CW963:$FS963,$CW$14:$FS$14,"*TA*"),0)</f>
      </c>
      <c r="CR963" s="65" t="str">
        <f>MIN_TA</f>
      </c>
      <c r="CS963" s="65" t="str">
        <f>COUNTIFS($CW$14:$FS$14,"*TA*",$CW963:$FS963,"&gt;0")</f>
      </c>
      <c r="CT963"/>
      <c r="CU963" s="62"/>
      <c r="CV963" s="65" t="str">
        <f>IF(SUM($CQ963)=0,"",IF(OR(SUM($CQ963)=SUM($CR963),AND(SUM($CQ963)=ROUND(SUM($G963)*(1-SUM($I963)),0),SUM($CK963)=0)),SUM($CQ963),IF(UPPER($CT963)="MAX",$CR963,IF(UPPER($CT963)="CUSTOM",MIN(MAX(ROUND($CQ963+$G963*($CU963),0),$CR963),$CQ963),$CQ963))))</f>
      </c>
      <c r="CW963" s="65"/>
      <c r="CX963" s="65"/>
      <c r="CY963" s="65"/>
      <c r="CZ963" s="65"/>
      <c r="DA963" s="65"/>
      <c r="DB963" s="65"/>
      <c r="DC963" s="65"/>
      <c r="DD963" s="65"/>
      <c r="DE963" s="65"/>
      <c r="DF963" s="65"/>
      <c r="DG963" s="65"/>
      <c r="DH963" s="65"/>
      <c r="DI963" s="65"/>
      <c r="DJ963" s="65"/>
      <c r="DK963" s="65"/>
      <c r="DL963" s="65"/>
      <c r="DM963" s="65"/>
      <c r="DN963" s="65"/>
      <c r="DO963" s="65"/>
      <c r="DP963" s="65"/>
      <c r="DQ963" s="65"/>
      <c r="DR963" s="65"/>
      <c r="DS963" s="65"/>
      <c r="DT963" s="65"/>
      <c r="DU963" s="65"/>
      <c r="DV963" s="65"/>
      <c r="DW963" s="65"/>
      <c r="DX963" s="65"/>
      <c r="DY963" s="65"/>
      <c r="DZ963" s="65"/>
      <c r="EA963" s="65"/>
      <c r="EB963" s="65"/>
      <c r="EC963" s="65"/>
      <c r="ED963" s="65"/>
      <c r="EE963" s="65"/>
      <c r="EF963" s="65"/>
      <c r="EG963" s="65"/>
      <c r="EH963" s="65"/>
      <c r="EI963" s="65"/>
      <c r="EJ963" s="65"/>
      <c r="EK963" s="65"/>
      <c r="EL963" s="65"/>
      <c r="EM963" s="65"/>
      <c r="EN963" s="65"/>
      <c r="EO963" s="65"/>
      <c r="EP963" s="65"/>
      <c r="EQ963" s="65"/>
      <c r="ER963" s="65"/>
      <c r="ES963" s="65"/>
      <c r="ET963" s="65"/>
      <c r="EU963" s="65"/>
      <c r="EV963" s="65"/>
      <c r="EW963" s="65"/>
      <c r="EX963" s="65"/>
      <c r="EY963" s="65"/>
      <c r="EZ963" s="65"/>
      <c r="FA963" s="65"/>
      <c r="FB963" s="65"/>
      <c r="FC963" s="65"/>
      <c r="FD963" s="65"/>
      <c r="FE963" s="65"/>
      <c r="FF963" s="65"/>
      <c r="FG963" s="65"/>
      <c r="FH963" s="65"/>
      <c r="FI963" s="65"/>
      <c r="FJ963" s="65"/>
      <c r="FK963" s="65"/>
      <c r="FL963" s="65"/>
      <c r="FM963" s="65"/>
      <c r="FN963" s="65"/>
      <c r="FO963" s="65"/>
      <c r="FP963" s="65"/>
      <c r="FQ963" s="65"/>
      <c r="FR963" s="65"/>
      <c r="FS963" s="65"/>
    </row>
    <row r="964">
      <c r="A964" t="s">
        <v>171</v>
      </c>
      <c r="B964" t="s">
        <v>105</v>
      </c>
      <c r="C964" t="s">
        <v>137</v>
      </c>
      <c r="D964" t="s">
        <v>99</v>
      </c>
      <c r="E964"/>
      <c r="F964" t="str">
        <f>$A964&amp;IF($C964&lt;&gt;"","|"&amp;$C964,"")&amp;IF($D964&lt;&gt;"","|"&amp;$D964,"")&amp;IF($E964&lt;&gt;"","|"&amp;$E964,"")</f>
      </c>
      <c r="G964" s="65" t="n">
        <v>10</v>
      </c>
      <c r="H964" s="65" t="str">
        <f>SUM($CJ964,$CW964)</f>
      </c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 t="n">
        <v>1</v>
      </c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5" t="str">
        <f>ROUND(SUM($CP964,$CV964),0)</f>
      </c>
      <c r="CG964" s="65" t="str">
        <f>ROUND(MAX($CP964,$CV964),0)</f>
      </c>
      <c r="CH964"/>
      <c r="CI964" s="62"/>
      <c r="CJ964" s="65" t="str">
        <f>IF(SUM($CF964)=0,"",IF(SUM($CF964)=SUM($CG964),SUM($CF964),IF(UPPER($CH964)="MAX",$CG964,IF(UPPER($CH964)="CUSTOM",MIN(MAX(ROUND($CF964+$G964*($CI964),0),$CG964),$CF964),$CF964))))</f>
      </c>
      <c r="CK964" s="65" t="str">
        <f>ROUND(SUMIFS($CW964:$FS964,$CW$14:$FS$14,"*DSD*"),0)</f>
      </c>
      <c r="CL964" s="65" t="str">
        <f>MIN_DSD</f>
      </c>
      <c r="CM964" s="65" t="str">
        <f>COUNTIFS($CW$14:$FS$14,"*DSD*",$CW964:$FS964,"&gt;0")</f>
      </c>
      <c r="CN964"/>
      <c r="CO964" s="62"/>
      <c r="CP964" s="65" t="str">
        <f>IF(SUM($CK964)=0,"",IF(OR(SUM($CK964)=SUM($CL964),AND(SUM($CK964)=ROUND(SUM($G964)*(1-SUM($I964)),0),SUM($CQ964)=0)),SUM($CK964),IF(UPPER($CN964)="MAX",$CL964,IF(UPPER($CN964)="CUSTOM",MIN(MAX(ROUND($CK964+$G964*($CO964),0),$CL964),$CK964),$CK964))))</f>
      </c>
      <c r="CQ964" s="65" t="str">
        <f>ROUND(SUMIFS($CW964:$FS964,$CW$14:$FS$14,"*TA*"),0)</f>
      </c>
      <c r="CR964" s="65" t="str">
        <f>MIN_TA</f>
      </c>
      <c r="CS964" s="65" t="str">
        <f>COUNTIFS($CW$14:$FS$14,"*TA*",$CW964:$FS964,"&gt;0")</f>
      </c>
      <c r="CT964"/>
      <c r="CU964" s="62"/>
      <c r="CV964" s="65" t="str">
        <f>IF(SUM($CQ964)=0,"",IF(OR(SUM($CQ964)=SUM($CR964),AND(SUM($CQ964)=ROUND(SUM($G964)*(1-SUM($I964)),0),SUM($CK964)=0)),SUM($CQ964),IF(UPPER($CT964)="MAX",$CR964,IF(UPPER($CT964)="CUSTOM",MIN(MAX(ROUND($CQ964+$G964*($CU964),0),$CR964),$CQ964),$CQ964))))</f>
      </c>
      <c r="CW964" s="65"/>
      <c r="CX964" s="65"/>
      <c r="CY964" s="65"/>
      <c r="CZ964" s="65"/>
      <c r="DA964" s="65"/>
      <c r="DB964" s="65"/>
      <c r="DC964" s="65"/>
      <c r="DD964" s="65"/>
      <c r="DE964" s="65"/>
      <c r="DF964" s="65"/>
      <c r="DG964" s="65"/>
      <c r="DH964" s="65"/>
      <c r="DI964" s="65"/>
      <c r="DJ964" s="65"/>
      <c r="DK964" s="65"/>
      <c r="DL964" s="65"/>
      <c r="DM964" s="65"/>
      <c r="DN964" s="65"/>
      <c r="DO964" s="65"/>
      <c r="DP964" s="65"/>
      <c r="DQ964" s="65"/>
      <c r="DR964" s="65"/>
      <c r="DS964" s="65"/>
      <c r="DT964" s="65"/>
      <c r="DU964" s="65"/>
      <c r="DV964" s="65"/>
      <c r="DW964" s="65"/>
      <c r="DX964" s="65"/>
      <c r="DY964" s="65"/>
      <c r="DZ964" s="65"/>
      <c r="EA964" s="65"/>
      <c r="EB964" s="65"/>
      <c r="EC964" s="65"/>
      <c r="ED964" s="65"/>
      <c r="EE964" s="65"/>
      <c r="EF964" s="65"/>
      <c r="EG964" s="65"/>
      <c r="EH964" s="65"/>
      <c r="EI964" s="65"/>
      <c r="EJ964" s="65"/>
      <c r="EK964" s="65"/>
      <c r="EL964" s="65"/>
      <c r="EM964" s="65"/>
      <c r="EN964" s="65"/>
      <c r="EO964" s="65"/>
      <c r="EP964" s="65"/>
      <c r="EQ964" s="65"/>
      <c r="ER964" s="65"/>
      <c r="ES964" s="65"/>
      <c r="ET964" s="65"/>
      <c r="EU964" s="65"/>
      <c r="EV964" s="65"/>
      <c r="EW964" s="65"/>
      <c r="EX964" s="65"/>
      <c r="EY964" s="65"/>
      <c r="EZ964" s="65"/>
      <c r="FA964" s="65"/>
      <c r="FB964" s="65"/>
      <c r="FC964" s="65"/>
      <c r="FD964" s="65"/>
      <c r="FE964" s="65"/>
      <c r="FF964" s="65"/>
      <c r="FG964" s="65"/>
      <c r="FH964" s="65"/>
      <c r="FI964" s="65"/>
      <c r="FJ964" s="65"/>
      <c r="FK964" s="65"/>
      <c r="FL964" s="65"/>
      <c r="FM964" s="65"/>
      <c r="FN964" s="65"/>
      <c r="FO964" s="65"/>
      <c r="FP964" s="65"/>
      <c r="FQ964" s="65"/>
      <c r="FR964" s="65"/>
      <c r="FS964" s="65"/>
    </row>
    <row r="965">
      <c r="A965" t="s">
        <v>171</v>
      </c>
      <c r="B965" t="s">
        <v>105</v>
      </c>
      <c r="C965" t="s">
        <v>137</v>
      </c>
      <c r="D965" t="s">
        <v>100</v>
      </c>
      <c r="E965"/>
      <c r="F965" t="str">
        <f>$A965&amp;IF($C965&lt;&gt;"","|"&amp;$C965,"")&amp;IF($D965&lt;&gt;"","|"&amp;$D965,"")&amp;IF($E965&lt;&gt;"","|"&amp;$E965,"")</f>
      </c>
      <c r="G965" s="65" t="n">
        <v>24</v>
      </c>
      <c r="H965" s="65" t="str">
        <f>SUM($CJ965,$CW965)</f>
      </c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 t="n">
        <v>1</v>
      </c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5" t="str">
        <f>ROUND(SUM($CP965,$CV965),0)</f>
      </c>
      <c r="CG965" s="65" t="str">
        <f>ROUND(MAX($CP965,$CV965),0)</f>
      </c>
      <c r="CH965"/>
      <c r="CI965" s="62"/>
      <c r="CJ965" s="65" t="str">
        <f>IF(SUM($CF965)=0,"",IF(SUM($CF965)=SUM($CG965),SUM($CF965),IF(UPPER($CH965)="MAX",$CG965,IF(UPPER($CH965)="CUSTOM",MIN(MAX(ROUND($CF965+$G965*($CI965),0),$CG965),$CF965),$CF965))))</f>
      </c>
      <c r="CK965" s="65" t="str">
        <f>ROUND(SUMIFS($CW965:$FS965,$CW$14:$FS$14,"*DSD*"),0)</f>
      </c>
      <c r="CL965" s="65" t="str">
        <f>MIN_DSD</f>
      </c>
      <c r="CM965" s="65" t="str">
        <f>COUNTIFS($CW$14:$FS$14,"*DSD*",$CW965:$FS965,"&gt;0")</f>
      </c>
      <c r="CN965"/>
      <c r="CO965" s="62"/>
      <c r="CP965" s="65" t="str">
        <f>IF(SUM($CK965)=0,"",IF(OR(SUM($CK965)=SUM($CL965),AND(SUM($CK965)=ROUND(SUM($G965)*(1-SUM($I965)),0),SUM($CQ965)=0)),SUM($CK965),IF(UPPER($CN965)="MAX",$CL965,IF(UPPER($CN965)="CUSTOM",MIN(MAX(ROUND($CK965+$G965*($CO965),0),$CL965),$CK965),$CK965))))</f>
      </c>
      <c r="CQ965" s="65" t="str">
        <f>ROUND(SUMIFS($CW965:$FS965,$CW$14:$FS$14,"*TA*"),0)</f>
      </c>
      <c r="CR965" s="65" t="str">
        <f>MIN_TA</f>
      </c>
      <c r="CS965" s="65" t="str">
        <f>COUNTIFS($CW$14:$FS$14,"*TA*",$CW965:$FS965,"&gt;0")</f>
      </c>
      <c r="CT965"/>
      <c r="CU965" s="62"/>
      <c r="CV965" s="65" t="str">
        <f>IF(SUM($CQ965)=0,"",IF(OR(SUM($CQ965)=SUM($CR965),AND(SUM($CQ965)=ROUND(SUM($G965)*(1-SUM($I965)),0),SUM($CK965)=0)),SUM($CQ965),IF(UPPER($CT965)="MAX",$CR965,IF(UPPER($CT965)="CUSTOM",MIN(MAX(ROUND($CQ965+$G965*($CU965),0),$CR965),$CQ965),$CQ965))))</f>
      </c>
      <c r="CW965" s="65"/>
      <c r="CX965" s="65"/>
      <c r="CY965" s="65"/>
      <c r="CZ965" s="65"/>
      <c r="DA965" s="65"/>
      <c r="DB965" s="65"/>
      <c r="DC965" s="65"/>
      <c r="DD965" s="65"/>
      <c r="DE965" s="65"/>
      <c r="DF965" s="65"/>
      <c r="DG965" s="65"/>
      <c r="DH965" s="65"/>
      <c r="DI965" s="65"/>
      <c r="DJ965" s="65"/>
      <c r="DK965" s="65"/>
      <c r="DL965" s="65"/>
      <c r="DM965" s="65"/>
      <c r="DN965" s="65"/>
      <c r="DO965" s="65"/>
      <c r="DP965" s="65"/>
      <c r="DQ965" s="65"/>
      <c r="DR965" s="65"/>
      <c r="DS965" s="65"/>
      <c r="DT965" s="65"/>
      <c r="DU965" s="65"/>
      <c r="DV965" s="65"/>
      <c r="DW965" s="65"/>
      <c r="DX965" s="65"/>
      <c r="DY965" s="65"/>
      <c r="DZ965" s="65"/>
      <c r="EA965" s="65"/>
      <c r="EB965" s="65"/>
      <c r="EC965" s="65"/>
      <c r="ED965" s="65"/>
      <c r="EE965" s="65"/>
      <c r="EF965" s="65"/>
      <c r="EG965" s="65"/>
      <c r="EH965" s="65"/>
      <c r="EI965" s="65"/>
      <c r="EJ965" s="65"/>
      <c r="EK965" s="65"/>
      <c r="EL965" s="65"/>
      <c r="EM965" s="65"/>
      <c r="EN965" s="65"/>
      <c r="EO965" s="65"/>
      <c r="EP965" s="65"/>
      <c r="EQ965" s="65"/>
      <c r="ER965" s="65"/>
      <c r="ES965" s="65"/>
      <c r="ET965" s="65"/>
      <c r="EU965" s="65"/>
      <c r="EV965" s="65"/>
      <c r="EW965" s="65"/>
      <c r="EX965" s="65"/>
      <c r="EY965" s="65"/>
      <c r="EZ965" s="65"/>
      <c r="FA965" s="65"/>
      <c r="FB965" s="65"/>
      <c r="FC965" s="65"/>
      <c r="FD965" s="65"/>
      <c r="FE965" s="65"/>
      <c r="FF965" s="65"/>
      <c r="FG965" s="65"/>
      <c r="FH965" s="65"/>
      <c r="FI965" s="65"/>
      <c r="FJ965" s="65"/>
      <c r="FK965" s="65"/>
      <c r="FL965" s="65"/>
      <c r="FM965" s="65"/>
      <c r="FN965" s="65"/>
      <c r="FO965" s="65"/>
      <c r="FP965" s="65"/>
      <c r="FQ965" s="65"/>
      <c r="FR965" s="65"/>
      <c r="FS965" s="65"/>
    </row>
    <row r="966">
      <c r="A966" t="s">
        <v>171</v>
      </c>
      <c r="B966" t="s">
        <v>105</v>
      </c>
      <c r="C966" t="s">
        <v>138</v>
      </c>
      <c r="D966" t="s">
        <v>99</v>
      </c>
      <c r="E966"/>
      <c r="F966" t="str">
        <f>$A966&amp;IF($C966&lt;&gt;"","|"&amp;$C966,"")&amp;IF($D966&lt;&gt;"","|"&amp;$D966,"")&amp;IF($E966&lt;&gt;"","|"&amp;$E966,"")</f>
      </c>
      <c r="G966" s="65" t="n">
        <v>57</v>
      </c>
      <c r="H966" s="65" t="str">
        <f>SUM($CJ966,$CW966)</f>
      </c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 t="n">
        <v>1</v>
      </c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5" t="str">
        <f>ROUND(SUM($CP966,$CV966),0)</f>
      </c>
      <c r="CG966" s="65" t="str">
        <f>ROUND(MAX($CP966,$CV966),0)</f>
      </c>
      <c r="CH966"/>
      <c r="CI966" s="62"/>
      <c r="CJ966" s="65" t="str">
        <f>IF(SUM($CF966)=0,"",IF(SUM($CF966)=SUM($CG966),SUM($CF966),IF(UPPER($CH966)="MAX",$CG966,IF(UPPER($CH966)="CUSTOM",MIN(MAX(ROUND($CF966+$G966*($CI966),0),$CG966),$CF966),$CF966))))</f>
      </c>
      <c r="CK966" s="65" t="str">
        <f>ROUND(SUMIFS($CW966:$FS966,$CW$14:$FS$14,"*DSD*"),0)</f>
      </c>
      <c r="CL966" s="65" t="str">
        <f>MIN_DSD</f>
      </c>
      <c r="CM966" s="65" t="str">
        <f>COUNTIFS($CW$14:$FS$14,"*DSD*",$CW966:$FS966,"&gt;0")</f>
      </c>
      <c r="CN966"/>
      <c r="CO966" s="62"/>
      <c r="CP966" s="65" t="str">
        <f>IF(SUM($CK966)=0,"",IF(OR(SUM($CK966)=SUM($CL966),AND(SUM($CK966)=ROUND(SUM($G966)*(1-SUM($I966)),0),SUM($CQ966)=0)),SUM($CK966),IF(UPPER($CN966)="MAX",$CL966,IF(UPPER($CN966)="CUSTOM",MIN(MAX(ROUND($CK966+$G966*($CO966),0),$CL966),$CK966),$CK966))))</f>
      </c>
      <c r="CQ966" s="65" t="str">
        <f>ROUND(SUMIFS($CW966:$FS966,$CW$14:$FS$14,"*TA*"),0)</f>
      </c>
      <c r="CR966" s="65" t="str">
        <f>MIN_TA</f>
      </c>
      <c r="CS966" s="65" t="str">
        <f>COUNTIFS($CW$14:$FS$14,"*TA*",$CW966:$FS966,"&gt;0")</f>
      </c>
      <c r="CT966"/>
      <c r="CU966" s="62"/>
      <c r="CV966" s="65" t="str">
        <f>IF(SUM($CQ966)=0,"",IF(OR(SUM($CQ966)=SUM($CR966),AND(SUM($CQ966)=ROUND(SUM($G966)*(1-SUM($I966)),0),SUM($CK966)=0)),SUM($CQ966),IF(UPPER($CT966)="MAX",$CR966,IF(UPPER($CT966)="CUSTOM",MIN(MAX(ROUND($CQ966+$G966*($CU966),0),$CR966),$CQ966),$CQ966))))</f>
      </c>
      <c r="CW966" s="65"/>
      <c r="CX966" s="65"/>
      <c r="CY966" s="65"/>
      <c r="CZ966" s="65"/>
      <c r="DA966" s="65"/>
      <c r="DB966" s="65"/>
      <c r="DC966" s="65"/>
      <c r="DD966" s="65"/>
      <c r="DE966" s="65"/>
      <c r="DF966" s="65"/>
      <c r="DG966" s="65"/>
      <c r="DH966" s="65"/>
      <c r="DI966" s="65"/>
      <c r="DJ966" s="65"/>
      <c r="DK966" s="65"/>
      <c r="DL966" s="65"/>
      <c r="DM966" s="65"/>
      <c r="DN966" s="65"/>
      <c r="DO966" s="65"/>
      <c r="DP966" s="65"/>
      <c r="DQ966" s="65"/>
      <c r="DR966" s="65"/>
      <c r="DS966" s="65"/>
      <c r="DT966" s="65"/>
      <c r="DU966" s="65"/>
      <c r="DV966" s="65"/>
      <c r="DW966" s="65"/>
      <c r="DX966" s="65"/>
      <c r="DY966" s="65"/>
      <c r="DZ966" s="65"/>
      <c r="EA966" s="65"/>
      <c r="EB966" s="65"/>
      <c r="EC966" s="65"/>
      <c r="ED966" s="65"/>
      <c r="EE966" s="65"/>
      <c r="EF966" s="65"/>
      <c r="EG966" s="65"/>
      <c r="EH966" s="65"/>
      <c r="EI966" s="65"/>
      <c r="EJ966" s="65"/>
      <c r="EK966" s="65"/>
      <c r="EL966" s="65"/>
      <c r="EM966" s="65"/>
      <c r="EN966" s="65"/>
      <c r="EO966" s="65"/>
      <c r="EP966" s="65"/>
      <c r="EQ966" s="65"/>
      <c r="ER966" s="65"/>
      <c r="ES966" s="65"/>
      <c r="ET966" s="65"/>
      <c r="EU966" s="65"/>
      <c r="EV966" s="65"/>
      <c r="EW966" s="65"/>
      <c r="EX966" s="65"/>
      <c r="EY966" s="65"/>
      <c r="EZ966" s="65"/>
      <c r="FA966" s="65"/>
      <c r="FB966" s="65"/>
      <c r="FC966" s="65"/>
      <c r="FD966" s="65"/>
      <c r="FE966" s="65"/>
      <c r="FF966" s="65"/>
      <c r="FG966" s="65"/>
      <c r="FH966" s="65"/>
      <c r="FI966" s="65"/>
      <c r="FJ966" s="65"/>
      <c r="FK966" s="65"/>
      <c r="FL966" s="65"/>
      <c r="FM966" s="65"/>
      <c r="FN966" s="65"/>
      <c r="FO966" s="65"/>
      <c r="FP966" s="65"/>
      <c r="FQ966" s="65"/>
      <c r="FR966" s="65"/>
      <c r="FS966" s="65"/>
    </row>
    <row r="967">
      <c r="A967" t="s">
        <v>171</v>
      </c>
      <c r="B967" t="s">
        <v>105</v>
      </c>
      <c r="C967" t="s">
        <v>138</v>
      </c>
      <c r="D967" t="s">
        <v>100</v>
      </c>
      <c r="E967"/>
      <c r="F967" t="str">
        <f>$A967&amp;IF($C967&lt;&gt;"","|"&amp;$C967,"")&amp;IF($D967&lt;&gt;"","|"&amp;$D967,"")&amp;IF($E967&lt;&gt;"","|"&amp;$E967,"")</f>
      </c>
      <c r="G967" s="65" t="n">
        <v>54</v>
      </c>
      <c r="H967" s="65" t="str">
        <f>SUM($CJ967,$CW967)</f>
      </c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 t="n">
        <v>1</v>
      </c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5" t="str">
        <f>ROUND(SUM($CP967,$CV967),0)</f>
      </c>
      <c r="CG967" s="65" t="str">
        <f>ROUND(MAX($CP967,$CV967),0)</f>
      </c>
      <c r="CH967"/>
      <c r="CI967" s="62"/>
      <c r="CJ967" s="65" t="str">
        <f>IF(SUM($CF967)=0,"",IF(SUM($CF967)=SUM($CG967),SUM($CF967),IF(UPPER($CH967)="MAX",$CG967,IF(UPPER($CH967)="CUSTOM",MIN(MAX(ROUND($CF967+$G967*($CI967),0),$CG967),$CF967),$CF967))))</f>
      </c>
      <c r="CK967" s="65" t="str">
        <f>ROUND(SUMIFS($CW967:$FS967,$CW$14:$FS$14,"*DSD*"),0)</f>
      </c>
      <c r="CL967" s="65" t="str">
        <f>MIN_DSD</f>
      </c>
      <c r="CM967" s="65" t="str">
        <f>COUNTIFS($CW$14:$FS$14,"*DSD*",$CW967:$FS967,"&gt;0")</f>
      </c>
      <c r="CN967"/>
      <c r="CO967" s="62"/>
      <c r="CP967" s="65" t="str">
        <f>IF(SUM($CK967)=0,"",IF(OR(SUM($CK967)=SUM($CL967),AND(SUM($CK967)=ROUND(SUM($G967)*(1-SUM($I967)),0),SUM($CQ967)=0)),SUM($CK967),IF(UPPER($CN967)="MAX",$CL967,IF(UPPER($CN967)="CUSTOM",MIN(MAX(ROUND($CK967+$G967*($CO967),0),$CL967),$CK967),$CK967))))</f>
      </c>
      <c r="CQ967" s="65" t="str">
        <f>ROUND(SUMIFS($CW967:$FS967,$CW$14:$FS$14,"*TA*"),0)</f>
      </c>
      <c r="CR967" s="65" t="str">
        <f>MIN_TA</f>
      </c>
      <c r="CS967" s="65" t="str">
        <f>COUNTIFS($CW$14:$FS$14,"*TA*",$CW967:$FS967,"&gt;0")</f>
      </c>
      <c r="CT967"/>
      <c r="CU967" s="62"/>
      <c r="CV967" s="65" t="str">
        <f>IF(SUM($CQ967)=0,"",IF(OR(SUM($CQ967)=SUM($CR967),AND(SUM($CQ967)=ROUND(SUM($G967)*(1-SUM($I967)),0),SUM($CK967)=0)),SUM($CQ967),IF(UPPER($CT967)="MAX",$CR967,IF(UPPER($CT967)="CUSTOM",MIN(MAX(ROUND($CQ967+$G967*($CU967),0),$CR967),$CQ967),$CQ967))))</f>
      </c>
      <c r="CW967" s="65"/>
      <c r="CX967" s="65"/>
      <c r="CY967" s="65"/>
      <c r="CZ967" s="65"/>
      <c r="DA967" s="65"/>
      <c r="DB967" s="65"/>
      <c r="DC967" s="65"/>
      <c r="DD967" s="65"/>
      <c r="DE967" s="65"/>
      <c r="DF967" s="65"/>
      <c r="DG967" s="65"/>
      <c r="DH967" s="65"/>
      <c r="DI967" s="65"/>
      <c r="DJ967" s="65"/>
      <c r="DK967" s="65"/>
      <c r="DL967" s="65"/>
      <c r="DM967" s="65"/>
      <c r="DN967" s="65"/>
      <c r="DO967" s="65"/>
      <c r="DP967" s="65"/>
      <c r="DQ967" s="65"/>
      <c r="DR967" s="65"/>
      <c r="DS967" s="65"/>
      <c r="DT967" s="65"/>
      <c r="DU967" s="65"/>
      <c r="DV967" s="65"/>
      <c r="DW967" s="65"/>
      <c r="DX967" s="65"/>
      <c r="DY967" s="65"/>
      <c r="DZ967" s="65"/>
      <c r="EA967" s="65"/>
      <c r="EB967" s="65"/>
      <c r="EC967" s="65"/>
      <c r="ED967" s="65"/>
      <c r="EE967" s="65"/>
      <c r="EF967" s="65"/>
      <c r="EG967" s="65"/>
      <c r="EH967" s="65"/>
      <c r="EI967" s="65"/>
      <c r="EJ967" s="65"/>
      <c r="EK967" s="65"/>
      <c r="EL967" s="65"/>
      <c r="EM967" s="65"/>
      <c r="EN967" s="65"/>
      <c r="EO967" s="65"/>
      <c r="EP967" s="65"/>
      <c r="EQ967" s="65"/>
      <c r="ER967" s="65"/>
      <c r="ES967" s="65"/>
      <c r="ET967" s="65"/>
      <c r="EU967" s="65"/>
      <c r="EV967" s="65"/>
      <c r="EW967" s="65"/>
      <c r="EX967" s="65"/>
      <c r="EY967" s="65"/>
      <c r="EZ967" s="65"/>
      <c r="FA967" s="65"/>
      <c r="FB967" s="65"/>
      <c r="FC967" s="65"/>
      <c r="FD967" s="65"/>
      <c r="FE967" s="65"/>
      <c r="FF967" s="65"/>
      <c r="FG967" s="65"/>
      <c r="FH967" s="65"/>
      <c r="FI967" s="65"/>
      <c r="FJ967" s="65"/>
      <c r="FK967" s="65"/>
      <c r="FL967" s="65"/>
      <c r="FM967" s="65"/>
      <c r="FN967" s="65"/>
      <c r="FO967" s="65"/>
      <c r="FP967" s="65"/>
      <c r="FQ967" s="65"/>
      <c r="FR967" s="65"/>
      <c r="FS967" s="65"/>
    </row>
    <row r="968">
      <c r="A968" t="s">
        <v>171</v>
      </c>
      <c r="B968" t="s">
        <v>105</v>
      </c>
      <c r="C968" t="s">
        <v>103</v>
      </c>
      <c r="D968" t="s">
        <v>99</v>
      </c>
      <c r="E968"/>
      <c r="F968" t="str">
        <f>$A968&amp;IF($C968&lt;&gt;"","|"&amp;$C968,"")&amp;IF($D968&lt;&gt;"","|"&amp;$D968,"")&amp;IF($E968&lt;&gt;"","|"&amp;$E968,"")</f>
      </c>
      <c r="G968" s="65" t="n">
        <v>196</v>
      </c>
      <c r="H968" s="65" t="str">
        <f>SUM($CJ968,$CW968)</f>
      </c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 t="n">
        <v>1</v>
      </c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5" t="str">
        <f>ROUND(SUM($CP968,$CV968),0)</f>
      </c>
      <c r="CG968" s="65" t="str">
        <f>ROUND(MAX($CP968,$CV968),0)</f>
      </c>
      <c r="CH968"/>
      <c r="CI968" s="62"/>
      <c r="CJ968" s="65" t="str">
        <f>IF(SUM($CF968)=0,"",IF(SUM($CF968)=SUM($CG968),SUM($CF968),IF(UPPER($CH968)="MAX",$CG968,IF(UPPER($CH968)="CUSTOM",MIN(MAX(ROUND($CF968+$G968*($CI968),0),$CG968),$CF968),$CF968))))</f>
      </c>
      <c r="CK968" s="65" t="str">
        <f>ROUND(SUMIFS($CW968:$FS968,$CW$14:$FS$14,"*DSD*"),0)</f>
      </c>
      <c r="CL968" s="65" t="str">
        <f>MIN_DSD</f>
      </c>
      <c r="CM968" s="65" t="str">
        <f>COUNTIFS($CW$14:$FS$14,"*DSD*",$CW968:$FS968,"&gt;0")</f>
      </c>
      <c r="CN968"/>
      <c r="CO968" s="62"/>
      <c r="CP968" s="65" t="str">
        <f>IF(SUM($CK968)=0,"",IF(OR(SUM($CK968)=SUM($CL968),AND(SUM($CK968)=ROUND(SUM($G968)*(1-SUM($I968)),0),SUM($CQ968)=0)),SUM($CK968),IF(UPPER($CN968)="MAX",$CL968,IF(UPPER($CN968)="CUSTOM",MIN(MAX(ROUND($CK968+$G968*($CO968),0),$CL968),$CK968),$CK968))))</f>
      </c>
      <c r="CQ968" s="65" t="str">
        <f>ROUND(SUMIFS($CW968:$FS968,$CW$14:$FS$14,"*TA*"),0)</f>
      </c>
      <c r="CR968" s="65" t="str">
        <f>MIN_TA</f>
      </c>
      <c r="CS968" s="65" t="str">
        <f>COUNTIFS($CW$14:$FS$14,"*TA*",$CW968:$FS968,"&gt;0")</f>
      </c>
      <c r="CT968"/>
      <c r="CU968" s="62"/>
      <c r="CV968" s="65" t="str">
        <f>IF(SUM($CQ968)=0,"",IF(OR(SUM($CQ968)=SUM($CR968),AND(SUM($CQ968)=ROUND(SUM($G968)*(1-SUM($I968)),0),SUM($CK968)=0)),SUM($CQ968),IF(UPPER($CT968)="MAX",$CR968,IF(UPPER($CT968)="CUSTOM",MIN(MAX(ROUND($CQ968+$G968*($CU968),0),$CR968),$CQ968),$CQ968))))</f>
      </c>
      <c r="CW968" s="65"/>
      <c r="CX968" s="65"/>
      <c r="CY968" s="65"/>
      <c r="CZ968" s="65"/>
      <c r="DA968" s="65"/>
      <c r="DB968" s="65"/>
      <c r="DC968" s="65"/>
      <c r="DD968" s="65"/>
      <c r="DE968" s="65"/>
      <c r="DF968" s="65"/>
      <c r="DG968" s="65"/>
      <c r="DH968" s="65"/>
      <c r="DI968" s="65"/>
      <c r="DJ968" s="65"/>
      <c r="DK968" s="65"/>
      <c r="DL968" s="65"/>
      <c r="DM968" s="65"/>
      <c r="DN968" s="65"/>
      <c r="DO968" s="65"/>
      <c r="DP968" s="65"/>
      <c r="DQ968" s="65"/>
      <c r="DR968" s="65"/>
      <c r="DS968" s="65"/>
      <c r="DT968" s="65"/>
      <c r="DU968" s="65"/>
      <c r="DV968" s="65"/>
      <c r="DW968" s="65"/>
      <c r="DX968" s="65"/>
      <c r="DY968" s="65"/>
      <c r="DZ968" s="65"/>
      <c r="EA968" s="65"/>
      <c r="EB968" s="65"/>
      <c r="EC968" s="65"/>
      <c r="ED968" s="65"/>
      <c r="EE968" s="65"/>
      <c r="EF968" s="65"/>
      <c r="EG968" s="65"/>
      <c r="EH968" s="65"/>
      <c r="EI968" s="65"/>
      <c r="EJ968" s="65"/>
      <c r="EK968" s="65"/>
      <c r="EL968" s="65"/>
      <c r="EM968" s="65"/>
      <c r="EN968" s="65"/>
      <c r="EO968" s="65"/>
      <c r="EP968" s="65"/>
      <c r="EQ968" s="65"/>
      <c r="ER968" s="65"/>
      <c r="ES968" s="65"/>
      <c r="ET968" s="65"/>
      <c r="EU968" s="65"/>
      <c r="EV968" s="65"/>
      <c r="EW968" s="65"/>
      <c r="EX968" s="65"/>
      <c r="EY968" s="65"/>
      <c r="EZ968" s="65"/>
      <c r="FA968" s="65"/>
      <c r="FB968" s="65"/>
      <c r="FC968" s="65"/>
      <c r="FD968" s="65"/>
      <c r="FE968" s="65"/>
      <c r="FF968" s="65"/>
      <c r="FG968" s="65"/>
      <c r="FH968" s="65"/>
      <c r="FI968" s="65"/>
      <c r="FJ968" s="65"/>
      <c r="FK968" s="65"/>
      <c r="FL968" s="65"/>
      <c r="FM968" s="65"/>
      <c r="FN968" s="65"/>
      <c r="FO968" s="65"/>
      <c r="FP968" s="65"/>
      <c r="FQ968" s="65"/>
      <c r="FR968" s="65"/>
      <c r="FS968" s="65"/>
    </row>
    <row r="969">
      <c r="A969" t="s">
        <v>171</v>
      </c>
      <c r="B969" t="s">
        <v>105</v>
      </c>
      <c r="C969" t="s">
        <v>103</v>
      </c>
      <c r="D969" t="s">
        <v>100</v>
      </c>
      <c r="E969"/>
      <c r="F969" t="str">
        <f>$A969&amp;IF($C969&lt;&gt;"","|"&amp;$C969,"")&amp;IF($D969&lt;&gt;"","|"&amp;$D969,"")&amp;IF($E969&lt;&gt;"","|"&amp;$E969,"")</f>
      </c>
      <c r="G969" s="65" t="n">
        <v>627</v>
      </c>
      <c r="H969" s="65" t="str">
        <f>SUM($CJ969,$CW969)</f>
      </c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 t="n">
        <v>1</v>
      </c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5" t="str">
        <f>ROUND(SUM($CP969,$CV969),0)</f>
      </c>
      <c r="CG969" s="65" t="str">
        <f>ROUND(MAX($CP969,$CV969),0)</f>
      </c>
      <c r="CH969"/>
      <c r="CI969" s="62"/>
      <c r="CJ969" s="65" t="str">
        <f>IF(SUM($CF969)=0,"",IF(SUM($CF969)=SUM($CG969),SUM($CF969),IF(UPPER($CH969)="MAX",$CG969,IF(UPPER($CH969)="CUSTOM",MIN(MAX(ROUND($CF969+$G969*($CI969),0),$CG969),$CF969),$CF969))))</f>
      </c>
      <c r="CK969" s="65" t="str">
        <f>ROUND(SUMIFS($CW969:$FS969,$CW$14:$FS$14,"*DSD*"),0)</f>
      </c>
      <c r="CL969" s="65" t="str">
        <f>MIN_DSD</f>
      </c>
      <c r="CM969" s="65" t="str">
        <f>COUNTIFS($CW$14:$FS$14,"*DSD*",$CW969:$FS969,"&gt;0")</f>
      </c>
      <c r="CN969"/>
      <c r="CO969" s="62"/>
      <c r="CP969" s="65" t="str">
        <f>IF(SUM($CK969)=0,"",IF(OR(SUM($CK969)=SUM($CL969),AND(SUM($CK969)=ROUND(SUM($G969)*(1-SUM($I969)),0),SUM($CQ969)=0)),SUM($CK969),IF(UPPER($CN969)="MAX",$CL969,IF(UPPER($CN969)="CUSTOM",MIN(MAX(ROUND($CK969+$G969*($CO969),0),$CL969),$CK969),$CK969))))</f>
      </c>
      <c r="CQ969" s="65" t="str">
        <f>ROUND(SUMIFS($CW969:$FS969,$CW$14:$FS$14,"*TA*"),0)</f>
      </c>
      <c r="CR969" s="65" t="str">
        <f>MIN_TA</f>
      </c>
      <c r="CS969" s="65" t="str">
        <f>COUNTIFS($CW$14:$FS$14,"*TA*",$CW969:$FS969,"&gt;0")</f>
      </c>
      <c r="CT969"/>
      <c r="CU969" s="62"/>
      <c r="CV969" s="65" t="str">
        <f>IF(SUM($CQ969)=0,"",IF(OR(SUM($CQ969)=SUM($CR969),AND(SUM($CQ969)=ROUND(SUM($G969)*(1-SUM($I969)),0),SUM($CK969)=0)),SUM($CQ969),IF(UPPER($CT969)="MAX",$CR969,IF(UPPER($CT969)="CUSTOM",MIN(MAX(ROUND($CQ969+$G969*($CU969),0),$CR969),$CQ969),$CQ969))))</f>
      </c>
      <c r="CW969" s="65"/>
      <c r="CX969" s="65"/>
      <c r="CY969" s="65"/>
      <c r="CZ969" s="65"/>
      <c r="DA969" s="65"/>
      <c r="DB969" s="65"/>
      <c r="DC969" s="65"/>
      <c r="DD969" s="65"/>
      <c r="DE969" s="65"/>
      <c r="DF969" s="65"/>
      <c r="DG969" s="65"/>
      <c r="DH969" s="65"/>
      <c r="DI969" s="65"/>
      <c r="DJ969" s="65"/>
      <c r="DK969" s="65"/>
      <c r="DL969" s="65"/>
      <c r="DM969" s="65"/>
      <c r="DN969" s="65"/>
      <c r="DO969" s="65"/>
      <c r="DP969" s="65"/>
      <c r="DQ969" s="65"/>
      <c r="DR969" s="65"/>
      <c r="DS969" s="65"/>
      <c r="DT969" s="65"/>
      <c r="DU969" s="65"/>
      <c r="DV969" s="65"/>
      <c r="DW969" s="65"/>
      <c r="DX969" s="65"/>
      <c r="DY969" s="65"/>
      <c r="DZ969" s="65"/>
      <c r="EA969" s="65"/>
      <c r="EB969" s="65"/>
      <c r="EC969" s="65"/>
      <c r="ED969" s="65"/>
      <c r="EE969" s="65"/>
      <c r="EF969" s="65"/>
      <c r="EG969" s="65"/>
      <c r="EH969" s="65"/>
      <c r="EI969" s="65"/>
      <c r="EJ969" s="65"/>
      <c r="EK969" s="65"/>
      <c r="EL969" s="65"/>
      <c r="EM969" s="65"/>
      <c r="EN969" s="65"/>
      <c r="EO969" s="65"/>
      <c r="EP969" s="65"/>
      <c r="EQ969" s="65"/>
      <c r="ER969" s="65"/>
      <c r="ES969" s="65"/>
      <c r="ET969" s="65"/>
      <c r="EU969" s="65"/>
      <c r="EV969" s="65"/>
      <c r="EW969" s="65"/>
      <c r="EX969" s="65"/>
      <c r="EY969" s="65"/>
      <c r="EZ969" s="65"/>
      <c r="FA969" s="65"/>
      <c r="FB969" s="65"/>
      <c r="FC969" s="65"/>
      <c r="FD969" s="65"/>
      <c r="FE969" s="65"/>
      <c r="FF969" s="65"/>
      <c r="FG969" s="65"/>
      <c r="FH969" s="65"/>
      <c r="FI969" s="65"/>
      <c r="FJ969" s="65"/>
      <c r="FK969" s="65"/>
      <c r="FL969" s="65"/>
      <c r="FM969" s="65"/>
      <c r="FN969" s="65"/>
      <c r="FO969" s="65"/>
      <c r="FP969" s="65"/>
      <c r="FQ969" s="65"/>
      <c r="FR969" s="65"/>
      <c r="FS969" s="65"/>
    </row>
    <row r="970">
      <c r="A970" t="s">
        <v>171</v>
      </c>
      <c r="B970" t="s">
        <v>105</v>
      </c>
      <c r="C970" t="s">
        <v>139</v>
      </c>
      <c r="D970" t="s">
        <v>99</v>
      </c>
      <c r="E970"/>
      <c r="F970" t="str">
        <f>$A970&amp;IF($C970&lt;&gt;"","|"&amp;$C970,"")&amp;IF($D970&lt;&gt;"","|"&amp;$D970,"")&amp;IF($E970&lt;&gt;"","|"&amp;$E970,"")</f>
      </c>
      <c r="G970" s="65" t="n">
        <v>10</v>
      </c>
      <c r="H970" s="65" t="str">
        <f>SUM($CJ970,$CW970)</f>
      </c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 t="n">
        <v>1</v>
      </c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5" t="str">
        <f>ROUND(SUM($CP970,$CV970),0)</f>
      </c>
      <c r="CG970" s="65" t="str">
        <f>ROUND(MAX($CP970,$CV970),0)</f>
      </c>
      <c r="CH970"/>
      <c r="CI970" s="62"/>
      <c r="CJ970" s="65" t="str">
        <f>IF(SUM($CF970)=0,"",IF(SUM($CF970)=SUM($CG970),SUM($CF970),IF(UPPER($CH970)="MAX",$CG970,IF(UPPER($CH970)="CUSTOM",MIN(MAX(ROUND($CF970+$G970*($CI970),0),$CG970),$CF970),$CF970))))</f>
      </c>
      <c r="CK970" s="65" t="str">
        <f>ROUND(SUMIFS($CW970:$FS970,$CW$14:$FS$14,"*DSD*"),0)</f>
      </c>
      <c r="CL970" s="65" t="str">
        <f>MIN_DSD</f>
      </c>
      <c r="CM970" s="65" t="str">
        <f>COUNTIFS($CW$14:$FS$14,"*DSD*",$CW970:$FS970,"&gt;0")</f>
      </c>
      <c r="CN970"/>
      <c r="CO970" s="62"/>
      <c r="CP970" s="65" t="str">
        <f>IF(SUM($CK970)=0,"",IF(OR(SUM($CK970)=SUM($CL970),AND(SUM($CK970)=ROUND(SUM($G970)*(1-SUM($I970)),0),SUM($CQ970)=0)),SUM($CK970),IF(UPPER($CN970)="MAX",$CL970,IF(UPPER($CN970)="CUSTOM",MIN(MAX(ROUND($CK970+$G970*($CO970),0),$CL970),$CK970),$CK970))))</f>
      </c>
      <c r="CQ970" s="65" t="str">
        <f>ROUND(SUMIFS($CW970:$FS970,$CW$14:$FS$14,"*TA*"),0)</f>
      </c>
      <c r="CR970" s="65" t="str">
        <f>MIN_TA</f>
      </c>
      <c r="CS970" s="65" t="str">
        <f>COUNTIFS($CW$14:$FS$14,"*TA*",$CW970:$FS970,"&gt;0")</f>
      </c>
      <c r="CT970"/>
      <c r="CU970" s="62"/>
      <c r="CV970" s="65" t="str">
        <f>IF(SUM($CQ970)=0,"",IF(OR(SUM($CQ970)=SUM($CR970),AND(SUM($CQ970)=ROUND(SUM($G970)*(1-SUM($I970)),0),SUM($CK970)=0)),SUM($CQ970),IF(UPPER($CT970)="MAX",$CR970,IF(UPPER($CT970)="CUSTOM",MIN(MAX(ROUND($CQ970+$G970*($CU970),0),$CR970),$CQ970),$CQ970))))</f>
      </c>
      <c r="CW970" s="65"/>
      <c r="CX970" s="65"/>
      <c r="CY970" s="65"/>
      <c r="CZ970" s="65"/>
      <c r="DA970" s="65"/>
      <c r="DB970" s="65"/>
      <c r="DC970" s="65"/>
      <c r="DD970" s="65"/>
      <c r="DE970" s="65"/>
      <c r="DF970" s="65"/>
      <c r="DG970" s="65"/>
      <c r="DH970" s="65"/>
      <c r="DI970" s="65"/>
      <c r="DJ970" s="65"/>
      <c r="DK970" s="65"/>
      <c r="DL970" s="65"/>
      <c r="DM970" s="65"/>
      <c r="DN970" s="65"/>
      <c r="DO970" s="65"/>
      <c r="DP970" s="65"/>
      <c r="DQ970" s="65"/>
      <c r="DR970" s="65"/>
      <c r="DS970" s="65"/>
      <c r="DT970" s="65"/>
      <c r="DU970" s="65"/>
      <c r="DV970" s="65"/>
      <c r="DW970" s="65"/>
      <c r="DX970" s="65"/>
      <c r="DY970" s="65"/>
      <c r="DZ970" s="65"/>
      <c r="EA970" s="65"/>
      <c r="EB970" s="65"/>
      <c r="EC970" s="65"/>
      <c r="ED970" s="65"/>
      <c r="EE970" s="65"/>
      <c r="EF970" s="65"/>
      <c r="EG970" s="65"/>
      <c r="EH970" s="65"/>
      <c r="EI970" s="65"/>
      <c r="EJ970" s="65"/>
      <c r="EK970" s="65"/>
      <c r="EL970" s="65"/>
      <c r="EM970" s="65"/>
      <c r="EN970" s="65"/>
      <c r="EO970" s="65"/>
      <c r="EP970" s="65"/>
      <c r="EQ970" s="65"/>
      <c r="ER970" s="65"/>
      <c r="ES970" s="65"/>
      <c r="ET970" s="65"/>
      <c r="EU970" s="65"/>
      <c r="EV970" s="65"/>
      <c r="EW970" s="65"/>
      <c r="EX970" s="65"/>
      <c r="EY970" s="65"/>
      <c r="EZ970" s="65"/>
      <c r="FA970" s="65"/>
      <c r="FB970" s="65"/>
      <c r="FC970" s="65"/>
      <c r="FD970" s="65"/>
      <c r="FE970" s="65"/>
      <c r="FF970" s="65"/>
      <c r="FG970" s="65"/>
      <c r="FH970" s="65"/>
      <c r="FI970" s="65"/>
      <c r="FJ970" s="65"/>
      <c r="FK970" s="65"/>
      <c r="FL970" s="65"/>
      <c r="FM970" s="65"/>
      <c r="FN970" s="65"/>
      <c r="FO970" s="65"/>
      <c r="FP970" s="65"/>
      <c r="FQ970" s="65"/>
      <c r="FR970" s="65"/>
      <c r="FS970" s="65"/>
    </row>
    <row r="971">
      <c r="A971" t="s">
        <v>171</v>
      </c>
      <c r="B971" t="s">
        <v>105</v>
      </c>
      <c r="C971" t="s">
        <v>139</v>
      </c>
      <c r="D971" t="s">
        <v>100</v>
      </c>
      <c r="E971"/>
      <c r="F971" t="str">
        <f>$A971&amp;IF($C971&lt;&gt;"","|"&amp;$C971,"")&amp;IF($D971&lt;&gt;"","|"&amp;$D971,"")&amp;IF($E971&lt;&gt;"","|"&amp;$E971,"")</f>
      </c>
      <c r="G971" s="65" t="n">
        <v>43</v>
      </c>
      <c r="H971" s="65" t="str">
        <f>SUM($CJ971,$CW971)</f>
      </c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 t="n">
        <v>1</v>
      </c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5" t="str">
        <f>ROUND(SUM($CP971,$CV971),0)</f>
      </c>
      <c r="CG971" s="65" t="str">
        <f>ROUND(MAX($CP971,$CV971),0)</f>
      </c>
      <c r="CH971"/>
      <c r="CI971" s="62"/>
      <c r="CJ971" s="65" t="str">
        <f>IF(SUM($CF971)=0,"",IF(SUM($CF971)=SUM($CG971),SUM($CF971),IF(UPPER($CH971)="MAX",$CG971,IF(UPPER($CH971)="CUSTOM",MIN(MAX(ROUND($CF971+$G971*($CI971),0),$CG971),$CF971),$CF971))))</f>
      </c>
      <c r="CK971" s="65" t="str">
        <f>ROUND(SUMIFS($CW971:$FS971,$CW$14:$FS$14,"*DSD*"),0)</f>
      </c>
      <c r="CL971" s="65" t="str">
        <f>MIN_DSD</f>
      </c>
      <c r="CM971" s="65" t="str">
        <f>COUNTIFS($CW$14:$FS$14,"*DSD*",$CW971:$FS971,"&gt;0")</f>
      </c>
      <c r="CN971"/>
      <c r="CO971" s="62"/>
      <c r="CP971" s="65" t="str">
        <f>IF(SUM($CK971)=0,"",IF(OR(SUM($CK971)=SUM($CL971),AND(SUM($CK971)=ROUND(SUM($G971)*(1-SUM($I971)),0),SUM($CQ971)=0)),SUM($CK971),IF(UPPER($CN971)="MAX",$CL971,IF(UPPER($CN971)="CUSTOM",MIN(MAX(ROUND($CK971+$G971*($CO971),0),$CL971),$CK971),$CK971))))</f>
      </c>
      <c r="CQ971" s="65" t="str">
        <f>ROUND(SUMIFS($CW971:$FS971,$CW$14:$FS$14,"*TA*"),0)</f>
      </c>
      <c r="CR971" s="65" t="str">
        <f>MIN_TA</f>
      </c>
      <c r="CS971" s="65" t="str">
        <f>COUNTIFS($CW$14:$FS$14,"*TA*",$CW971:$FS971,"&gt;0")</f>
      </c>
      <c r="CT971"/>
      <c r="CU971" s="62"/>
      <c r="CV971" s="65" t="str">
        <f>IF(SUM($CQ971)=0,"",IF(OR(SUM($CQ971)=SUM($CR971),AND(SUM($CQ971)=ROUND(SUM($G971)*(1-SUM($I971)),0),SUM($CK971)=0)),SUM($CQ971),IF(UPPER($CT971)="MAX",$CR971,IF(UPPER($CT971)="CUSTOM",MIN(MAX(ROUND($CQ971+$G971*($CU971),0),$CR971),$CQ971),$CQ971))))</f>
      </c>
      <c r="CW971" s="65"/>
      <c r="CX971" s="65"/>
      <c r="CY971" s="65"/>
      <c r="CZ971" s="65"/>
      <c r="DA971" s="65"/>
      <c r="DB971" s="65"/>
      <c r="DC971" s="65"/>
      <c r="DD971" s="65"/>
      <c r="DE971" s="65"/>
      <c r="DF971" s="65"/>
      <c r="DG971" s="65"/>
      <c r="DH971" s="65"/>
      <c r="DI971" s="65"/>
      <c r="DJ971" s="65"/>
      <c r="DK971" s="65"/>
      <c r="DL971" s="65"/>
      <c r="DM971" s="65"/>
      <c r="DN971" s="65"/>
      <c r="DO971" s="65"/>
      <c r="DP971" s="65"/>
      <c r="DQ971" s="65"/>
      <c r="DR971" s="65"/>
      <c r="DS971" s="65"/>
      <c r="DT971" s="65"/>
      <c r="DU971" s="65"/>
      <c r="DV971" s="65"/>
      <c r="DW971" s="65"/>
      <c r="DX971" s="65"/>
      <c r="DY971" s="65"/>
      <c r="DZ971" s="65"/>
      <c r="EA971" s="65"/>
      <c r="EB971" s="65"/>
      <c r="EC971" s="65"/>
      <c r="ED971" s="65"/>
      <c r="EE971" s="65"/>
      <c r="EF971" s="65"/>
      <c r="EG971" s="65"/>
      <c r="EH971" s="65"/>
      <c r="EI971" s="65"/>
      <c r="EJ971" s="65"/>
      <c r="EK971" s="65"/>
      <c r="EL971" s="65"/>
      <c r="EM971" s="65"/>
      <c r="EN971" s="65"/>
      <c r="EO971" s="65"/>
      <c r="EP971" s="65"/>
      <c r="EQ971" s="65"/>
      <c r="ER971" s="65"/>
      <c r="ES971" s="65"/>
      <c r="ET971" s="65"/>
      <c r="EU971" s="65"/>
      <c r="EV971" s="65"/>
      <c r="EW971" s="65"/>
      <c r="EX971" s="65"/>
      <c r="EY971" s="65"/>
      <c r="EZ971" s="65"/>
      <c r="FA971" s="65"/>
      <c r="FB971" s="65"/>
      <c r="FC971" s="65"/>
      <c r="FD971" s="65"/>
      <c r="FE971" s="65"/>
      <c r="FF971" s="65"/>
      <c r="FG971" s="65"/>
      <c r="FH971" s="65"/>
      <c r="FI971" s="65"/>
      <c r="FJ971" s="65"/>
      <c r="FK971" s="65"/>
      <c r="FL971" s="65"/>
      <c r="FM971" s="65"/>
      <c r="FN971" s="65"/>
      <c r="FO971" s="65"/>
      <c r="FP971" s="65"/>
      <c r="FQ971" s="65"/>
      <c r="FR971" s="65"/>
      <c r="FS971" s="65"/>
    </row>
    <row r="972">
      <c r="A972" t="s">
        <v>171</v>
      </c>
      <c r="B972" t="s">
        <v>105</v>
      </c>
      <c r="C972" t="s">
        <v>140</v>
      </c>
      <c r="D972" t="s">
        <v>99</v>
      </c>
      <c r="E972"/>
      <c r="F972" t="str">
        <f>$A972&amp;IF($C972&lt;&gt;"","|"&amp;$C972,"")&amp;IF($D972&lt;&gt;"","|"&amp;$D972,"")&amp;IF($E972&lt;&gt;"","|"&amp;$E972,"")</f>
      </c>
      <c r="G972" s="65" t="n">
        <v>236</v>
      </c>
      <c r="H972" s="65" t="str">
        <f>SUM($CJ972,$CW972)</f>
      </c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 t="n">
        <v>1</v>
      </c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5" t="str">
        <f>ROUND(SUM($CP972,$CV972),0)</f>
      </c>
      <c r="CG972" s="65" t="str">
        <f>ROUND(MAX($CP972,$CV972),0)</f>
      </c>
      <c r="CH972"/>
      <c r="CI972" s="62"/>
      <c r="CJ972" s="65" t="str">
        <f>IF(SUM($CF972)=0,"",IF(SUM($CF972)=SUM($CG972),SUM($CF972),IF(UPPER($CH972)="MAX",$CG972,IF(UPPER($CH972)="CUSTOM",MIN(MAX(ROUND($CF972+$G972*($CI972),0),$CG972),$CF972),$CF972))))</f>
      </c>
      <c r="CK972" s="65" t="str">
        <f>ROUND(SUMIFS($CW972:$FS972,$CW$14:$FS$14,"*DSD*"),0)</f>
      </c>
      <c r="CL972" s="65" t="str">
        <f>MIN_DSD</f>
      </c>
      <c r="CM972" s="65" t="str">
        <f>COUNTIFS($CW$14:$FS$14,"*DSD*",$CW972:$FS972,"&gt;0")</f>
      </c>
      <c r="CN972"/>
      <c r="CO972" s="62"/>
      <c r="CP972" s="65" t="str">
        <f>IF(SUM($CK972)=0,"",IF(OR(SUM($CK972)=SUM($CL972),AND(SUM($CK972)=ROUND(SUM($G972)*(1-SUM($I972)),0),SUM($CQ972)=0)),SUM($CK972),IF(UPPER($CN972)="MAX",$CL972,IF(UPPER($CN972)="CUSTOM",MIN(MAX(ROUND($CK972+$G972*($CO972),0),$CL972),$CK972),$CK972))))</f>
      </c>
      <c r="CQ972" s="65" t="str">
        <f>ROUND(SUMIFS($CW972:$FS972,$CW$14:$FS$14,"*TA*"),0)</f>
      </c>
      <c r="CR972" s="65" t="str">
        <f>MIN_TA</f>
      </c>
      <c r="CS972" s="65" t="str">
        <f>COUNTIFS($CW$14:$FS$14,"*TA*",$CW972:$FS972,"&gt;0")</f>
      </c>
      <c r="CT972"/>
      <c r="CU972" s="62"/>
      <c r="CV972" s="65" t="str">
        <f>IF(SUM($CQ972)=0,"",IF(OR(SUM($CQ972)=SUM($CR972),AND(SUM($CQ972)=ROUND(SUM($G972)*(1-SUM($I972)),0),SUM($CK972)=0)),SUM($CQ972),IF(UPPER($CT972)="MAX",$CR972,IF(UPPER($CT972)="CUSTOM",MIN(MAX(ROUND($CQ972+$G972*($CU972),0),$CR972),$CQ972),$CQ972))))</f>
      </c>
      <c r="CW972" s="65"/>
      <c r="CX972" s="65"/>
      <c r="CY972" s="65"/>
      <c r="CZ972" s="65"/>
      <c r="DA972" s="65"/>
      <c r="DB972" s="65"/>
      <c r="DC972" s="65"/>
      <c r="DD972" s="65"/>
      <c r="DE972" s="65"/>
      <c r="DF972" s="65"/>
      <c r="DG972" s="65"/>
      <c r="DH972" s="65"/>
      <c r="DI972" s="65"/>
      <c r="DJ972" s="65"/>
      <c r="DK972" s="65"/>
      <c r="DL972" s="65"/>
      <c r="DM972" s="65"/>
      <c r="DN972" s="65"/>
      <c r="DO972" s="65"/>
      <c r="DP972" s="65"/>
      <c r="DQ972" s="65"/>
      <c r="DR972" s="65"/>
      <c r="DS972" s="65"/>
      <c r="DT972" s="65"/>
      <c r="DU972" s="65"/>
      <c r="DV972" s="65"/>
      <c r="DW972" s="65"/>
      <c r="DX972" s="65"/>
      <c r="DY972" s="65"/>
      <c r="DZ972" s="65"/>
      <c r="EA972" s="65"/>
      <c r="EB972" s="65"/>
      <c r="EC972" s="65"/>
      <c r="ED972" s="65"/>
      <c r="EE972" s="65"/>
      <c r="EF972" s="65"/>
      <c r="EG972" s="65"/>
      <c r="EH972" s="65"/>
      <c r="EI972" s="65"/>
      <c r="EJ972" s="65"/>
      <c r="EK972" s="65"/>
      <c r="EL972" s="65"/>
      <c r="EM972" s="65"/>
      <c r="EN972" s="65"/>
      <c r="EO972" s="65"/>
      <c r="EP972" s="65"/>
      <c r="EQ972" s="65"/>
      <c r="ER972" s="65"/>
      <c r="ES972" s="65"/>
      <c r="ET972" s="65"/>
      <c r="EU972" s="65"/>
      <c r="EV972" s="65"/>
      <c r="EW972" s="65"/>
      <c r="EX972" s="65"/>
      <c r="EY972" s="65"/>
      <c r="EZ972" s="65"/>
      <c r="FA972" s="65"/>
      <c r="FB972" s="65"/>
      <c r="FC972" s="65"/>
      <c r="FD972" s="65"/>
      <c r="FE972" s="65"/>
      <c r="FF972" s="65"/>
      <c r="FG972" s="65"/>
      <c r="FH972" s="65"/>
      <c r="FI972" s="65"/>
      <c r="FJ972" s="65"/>
      <c r="FK972" s="65"/>
      <c r="FL972" s="65"/>
      <c r="FM972" s="65"/>
      <c r="FN972" s="65"/>
      <c r="FO972" s="65"/>
      <c r="FP972" s="65"/>
      <c r="FQ972" s="65"/>
      <c r="FR972" s="65"/>
      <c r="FS972" s="65"/>
    </row>
    <row r="973">
      <c r="A973" t="s">
        <v>171</v>
      </c>
      <c r="B973" t="s">
        <v>105</v>
      </c>
      <c r="C973" t="s">
        <v>140</v>
      </c>
      <c r="D973" t="s">
        <v>100</v>
      </c>
      <c r="E973"/>
      <c r="F973" t="str">
        <f>$A973&amp;IF($C973&lt;&gt;"","|"&amp;$C973,"")&amp;IF($D973&lt;&gt;"","|"&amp;$D973,"")&amp;IF($E973&lt;&gt;"","|"&amp;$E973,"")</f>
      </c>
      <c r="G973" s="65" t="n">
        <v>48</v>
      </c>
      <c r="H973" s="65" t="str">
        <f>SUM($CJ973,$CW973)</f>
      </c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 t="n">
        <v>1</v>
      </c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5" t="str">
        <f>ROUND(SUM($CP973,$CV973),0)</f>
      </c>
      <c r="CG973" s="65" t="str">
        <f>ROUND(MAX($CP973,$CV973),0)</f>
      </c>
      <c r="CH973"/>
      <c r="CI973" s="62"/>
      <c r="CJ973" s="65" t="str">
        <f>IF(SUM($CF973)=0,"",IF(SUM($CF973)=SUM($CG973),SUM($CF973),IF(UPPER($CH973)="MAX",$CG973,IF(UPPER($CH973)="CUSTOM",MIN(MAX(ROUND($CF973+$G973*($CI973),0),$CG973),$CF973),$CF973))))</f>
      </c>
      <c r="CK973" s="65" t="str">
        <f>ROUND(SUMIFS($CW973:$FS973,$CW$14:$FS$14,"*DSD*"),0)</f>
      </c>
      <c r="CL973" s="65" t="str">
        <f>MIN_DSD</f>
      </c>
      <c r="CM973" s="65" t="str">
        <f>COUNTIFS($CW$14:$FS$14,"*DSD*",$CW973:$FS973,"&gt;0")</f>
      </c>
      <c r="CN973"/>
      <c r="CO973" s="62"/>
      <c r="CP973" s="65" t="str">
        <f>IF(SUM($CK973)=0,"",IF(OR(SUM($CK973)=SUM($CL973),AND(SUM($CK973)=ROUND(SUM($G973)*(1-SUM($I973)),0),SUM($CQ973)=0)),SUM($CK973),IF(UPPER($CN973)="MAX",$CL973,IF(UPPER($CN973)="CUSTOM",MIN(MAX(ROUND($CK973+$G973*($CO973),0),$CL973),$CK973),$CK973))))</f>
      </c>
      <c r="CQ973" s="65" t="str">
        <f>ROUND(SUMIFS($CW973:$FS973,$CW$14:$FS$14,"*TA*"),0)</f>
      </c>
      <c r="CR973" s="65" t="str">
        <f>MIN_TA</f>
      </c>
      <c r="CS973" s="65" t="str">
        <f>COUNTIFS($CW$14:$FS$14,"*TA*",$CW973:$FS973,"&gt;0")</f>
      </c>
      <c r="CT973"/>
      <c r="CU973" s="62"/>
      <c r="CV973" s="65" t="str">
        <f>IF(SUM($CQ973)=0,"",IF(OR(SUM($CQ973)=SUM($CR973),AND(SUM($CQ973)=ROUND(SUM($G973)*(1-SUM($I973)),0),SUM($CK973)=0)),SUM($CQ973),IF(UPPER($CT973)="MAX",$CR973,IF(UPPER($CT973)="CUSTOM",MIN(MAX(ROUND($CQ973+$G973*($CU973),0),$CR973),$CQ973),$CQ973))))</f>
      </c>
      <c r="CW973" s="65"/>
      <c r="CX973" s="65"/>
      <c r="CY973" s="65"/>
      <c r="CZ973" s="65"/>
      <c r="DA973" s="65"/>
      <c r="DB973" s="65"/>
      <c r="DC973" s="65"/>
      <c r="DD973" s="65"/>
      <c r="DE973" s="65"/>
      <c r="DF973" s="65"/>
      <c r="DG973" s="65"/>
      <c r="DH973" s="65"/>
      <c r="DI973" s="65"/>
      <c r="DJ973" s="65"/>
      <c r="DK973" s="65"/>
      <c r="DL973" s="65"/>
      <c r="DM973" s="65"/>
      <c r="DN973" s="65"/>
      <c r="DO973" s="65"/>
      <c r="DP973" s="65"/>
      <c r="DQ973" s="65"/>
      <c r="DR973" s="65"/>
      <c r="DS973" s="65"/>
      <c r="DT973" s="65"/>
      <c r="DU973" s="65"/>
      <c r="DV973" s="65"/>
      <c r="DW973" s="65"/>
      <c r="DX973" s="65"/>
      <c r="DY973" s="65"/>
      <c r="DZ973" s="65"/>
      <c r="EA973" s="65"/>
      <c r="EB973" s="65"/>
      <c r="EC973" s="65"/>
      <c r="ED973" s="65"/>
      <c r="EE973" s="65"/>
      <c r="EF973" s="65"/>
      <c r="EG973" s="65"/>
      <c r="EH973" s="65"/>
      <c r="EI973" s="65"/>
      <c r="EJ973" s="65"/>
      <c r="EK973" s="65"/>
      <c r="EL973" s="65"/>
      <c r="EM973" s="65"/>
      <c r="EN973" s="65"/>
      <c r="EO973" s="65"/>
      <c r="EP973" s="65"/>
      <c r="EQ973" s="65"/>
      <c r="ER973" s="65"/>
      <c r="ES973" s="65"/>
      <c r="ET973" s="65"/>
      <c r="EU973" s="65"/>
      <c r="EV973" s="65"/>
      <c r="EW973" s="65"/>
      <c r="EX973" s="65"/>
      <c r="EY973" s="65"/>
      <c r="EZ973" s="65"/>
      <c r="FA973" s="65"/>
      <c r="FB973" s="65"/>
      <c r="FC973" s="65"/>
      <c r="FD973" s="65"/>
      <c r="FE973" s="65"/>
      <c r="FF973" s="65"/>
      <c r="FG973" s="65"/>
      <c r="FH973" s="65"/>
      <c r="FI973" s="65"/>
      <c r="FJ973" s="65"/>
      <c r="FK973" s="65"/>
      <c r="FL973" s="65"/>
      <c r="FM973" s="65"/>
      <c r="FN973" s="65"/>
      <c r="FO973" s="65"/>
      <c r="FP973" s="65"/>
      <c r="FQ973" s="65"/>
      <c r="FR973" s="65"/>
      <c r="FS973" s="65"/>
    </row>
    <row r="974">
      <c r="A974" t="s">
        <v>171</v>
      </c>
      <c r="B974" t="s">
        <v>105</v>
      </c>
      <c r="C974" t="s">
        <v>141</v>
      </c>
      <c r="D974" t="s">
        <v>99</v>
      </c>
      <c r="E974"/>
      <c r="F974" t="str">
        <f>$A974&amp;IF($C974&lt;&gt;"","|"&amp;$C974,"")&amp;IF($D974&lt;&gt;"","|"&amp;$D974,"")&amp;IF($E974&lt;&gt;"","|"&amp;$E974,"")</f>
      </c>
      <c r="G974" s="65" t="n">
        <v>3</v>
      </c>
      <c r="H974" s="65" t="str">
        <f>SUM($CJ974,$CW974)</f>
      </c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 t="n">
        <v>1</v>
      </c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5" t="str">
        <f>ROUND(SUM($CP974,$CV974),0)</f>
      </c>
      <c r="CG974" s="65" t="str">
        <f>ROUND(MAX($CP974,$CV974),0)</f>
      </c>
      <c r="CH974"/>
      <c r="CI974" s="62"/>
      <c r="CJ974" s="65" t="str">
        <f>IF(SUM($CF974)=0,"",IF(SUM($CF974)=SUM($CG974),SUM($CF974),IF(UPPER($CH974)="MAX",$CG974,IF(UPPER($CH974)="CUSTOM",MIN(MAX(ROUND($CF974+$G974*($CI974),0),$CG974),$CF974),$CF974))))</f>
      </c>
      <c r="CK974" s="65" t="str">
        <f>ROUND(SUMIFS($CW974:$FS974,$CW$14:$FS$14,"*DSD*"),0)</f>
      </c>
      <c r="CL974" s="65" t="str">
        <f>MIN_DSD</f>
      </c>
      <c r="CM974" s="65" t="str">
        <f>COUNTIFS($CW$14:$FS$14,"*DSD*",$CW974:$FS974,"&gt;0")</f>
      </c>
      <c r="CN974"/>
      <c r="CO974" s="62"/>
      <c r="CP974" s="65" t="str">
        <f>IF(SUM($CK974)=0,"",IF(OR(SUM($CK974)=SUM($CL974),AND(SUM($CK974)=ROUND(SUM($G974)*(1-SUM($I974)),0),SUM($CQ974)=0)),SUM($CK974),IF(UPPER($CN974)="MAX",$CL974,IF(UPPER($CN974)="CUSTOM",MIN(MAX(ROUND($CK974+$G974*($CO974),0),$CL974),$CK974),$CK974))))</f>
      </c>
      <c r="CQ974" s="65" t="str">
        <f>ROUND(SUMIFS($CW974:$FS974,$CW$14:$FS$14,"*TA*"),0)</f>
      </c>
      <c r="CR974" s="65" t="str">
        <f>MIN_TA</f>
      </c>
      <c r="CS974" s="65" t="str">
        <f>COUNTIFS($CW$14:$FS$14,"*TA*",$CW974:$FS974,"&gt;0")</f>
      </c>
      <c r="CT974"/>
      <c r="CU974" s="62"/>
      <c r="CV974" s="65" t="str">
        <f>IF(SUM($CQ974)=0,"",IF(OR(SUM($CQ974)=SUM($CR974),AND(SUM($CQ974)=ROUND(SUM($G974)*(1-SUM($I974)),0),SUM($CK974)=0)),SUM($CQ974),IF(UPPER($CT974)="MAX",$CR974,IF(UPPER($CT974)="CUSTOM",MIN(MAX(ROUND($CQ974+$G974*($CU974),0),$CR974),$CQ974),$CQ974))))</f>
      </c>
      <c r="CW974" s="65"/>
      <c r="CX974" s="65"/>
      <c r="CY974" s="65"/>
      <c r="CZ974" s="65"/>
      <c r="DA974" s="65"/>
      <c r="DB974" s="65"/>
      <c r="DC974" s="65"/>
      <c r="DD974" s="65"/>
      <c r="DE974" s="65"/>
      <c r="DF974" s="65"/>
      <c r="DG974" s="65"/>
      <c r="DH974" s="65"/>
      <c r="DI974" s="65"/>
      <c r="DJ974" s="65"/>
      <c r="DK974" s="65"/>
      <c r="DL974" s="65"/>
      <c r="DM974" s="65"/>
      <c r="DN974" s="65"/>
      <c r="DO974" s="65"/>
      <c r="DP974" s="65"/>
      <c r="DQ974" s="65"/>
      <c r="DR974" s="65"/>
      <c r="DS974" s="65"/>
      <c r="DT974" s="65"/>
      <c r="DU974" s="65"/>
      <c r="DV974" s="65"/>
      <c r="DW974" s="65"/>
      <c r="DX974" s="65"/>
      <c r="DY974" s="65"/>
      <c r="DZ974" s="65"/>
      <c r="EA974" s="65"/>
      <c r="EB974" s="65"/>
      <c r="EC974" s="65"/>
      <c r="ED974" s="65"/>
      <c r="EE974" s="65"/>
      <c r="EF974" s="65"/>
      <c r="EG974" s="65"/>
      <c r="EH974" s="65"/>
      <c r="EI974" s="65"/>
      <c r="EJ974" s="65"/>
      <c r="EK974" s="65"/>
      <c r="EL974" s="65"/>
      <c r="EM974" s="65"/>
      <c r="EN974" s="65"/>
      <c r="EO974" s="65"/>
      <c r="EP974" s="65"/>
      <c r="EQ974" s="65"/>
      <c r="ER974" s="65"/>
      <c r="ES974" s="65"/>
      <c r="ET974" s="65"/>
      <c r="EU974" s="65"/>
      <c r="EV974" s="65"/>
      <c r="EW974" s="65"/>
      <c r="EX974" s="65"/>
      <c r="EY974" s="65"/>
      <c r="EZ974" s="65"/>
      <c r="FA974" s="65"/>
      <c r="FB974" s="65"/>
      <c r="FC974" s="65"/>
      <c r="FD974" s="65"/>
      <c r="FE974" s="65"/>
      <c r="FF974" s="65"/>
      <c r="FG974" s="65"/>
      <c r="FH974" s="65"/>
      <c r="FI974" s="65"/>
      <c r="FJ974" s="65"/>
      <c r="FK974" s="65"/>
      <c r="FL974" s="65"/>
      <c r="FM974" s="65"/>
      <c r="FN974" s="65"/>
      <c r="FO974" s="65"/>
      <c r="FP974" s="65"/>
      <c r="FQ974" s="65"/>
      <c r="FR974" s="65"/>
      <c r="FS974" s="65"/>
    </row>
    <row r="975">
      <c r="A975" t="s">
        <v>171</v>
      </c>
      <c r="B975" t="s">
        <v>105</v>
      </c>
      <c r="C975" t="s">
        <v>141</v>
      </c>
      <c r="D975" t="s">
        <v>100</v>
      </c>
      <c r="E975"/>
      <c r="F975" t="str">
        <f>$A975&amp;IF($C975&lt;&gt;"","|"&amp;$C975,"")&amp;IF($D975&lt;&gt;"","|"&amp;$D975,"")&amp;IF($E975&lt;&gt;"","|"&amp;$E975,"")</f>
      </c>
      <c r="G975" s="65" t="n">
        <v>3</v>
      </c>
      <c r="H975" s="65" t="str">
        <f>SUM($CJ975,$CW975)</f>
      </c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 t="n">
        <v>1</v>
      </c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5" t="str">
        <f>ROUND(SUM($CP975,$CV975),0)</f>
      </c>
      <c r="CG975" s="65" t="str">
        <f>ROUND(MAX($CP975,$CV975),0)</f>
      </c>
      <c r="CH975"/>
      <c r="CI975" s="62"/>
      <c r="CJ975" s="65" t="str">
        <f>IF(SUM($CF975)=0,"",IF(SUM($CF975)=SUM($CG975),SUM($CF975),IF(UPPER($CH975)="MAX",$CG975,IF(UPPER($CH975)="CUSTOM",MIN(MAX(ROUND($CF975+$G975*($CI975),0),$CG975),$CF975),$CF975))))</f>
      </c>
      <c r="CK975" s="65" t="str">
        <f>ROUND(SUMIFS($CW975:$FS975,$CW$14:$FS$14,"*DSD*"),0)</f>
      </c>
      <c r="CL975" s="65" t="str">
        <f>MIN_DSD</f>
      </c>
      <c r="CM975" s="65" t="str">
        <f>COUNTIFS($CW$14:$FS$14,"*DSD*",$CW975:$FS975,"&gt;0")</f>
      </c>
      <c r="CN975"/>
      <c r="CO975" s="62"/>
      <c r="CP975" s="65" t="str">
        <f>IF(SUM($CK975)=0,"",IF(OR(SUM($CK975)=SUM($CL975),AND(SUM($CK975)=ROUND(SUM($G975)*(1-SUM($I975)),0),SUM($CQ975)=0)),SUM($CK975),IF(UPPER($CN975)="MAX",$CL975,IF(UPPER($CN975)="CUSTOM",MIN(MAX(ROUND($CK975+$G975*($CO975),0),$CL975),$CK975),$CK975))))</f>
      </c>
      <c r="CQ975" s="65" t="str">
        <f>ROUND(SUMIFS($CW975:$FS975,$CW$14:$FS$14,"*TA*"),0)</f>
      </c>
      <c r="CR975" s="65" t="str">
        <f>MIN_TA</f>
      </c>
      <c r="CS975" s="65" t="str">
        <f>COUNTIFS($CW$14:$FS$14,"*TA*",$CW975:$FS975,"&gt;0")</f>
      </c>
      <c r="CT975"/>
      <c r="CU975" s="62"/>
      <c r="CV975" s="65" t="str">
        <f>IF(SUM($CQ975)=0,"",IF(OR(SUM($CQ975)=SUM($CR975),AND(SUM($CQ975)=ROUND(SUM($G975)*(1-SUM($I975)),0),SUM($CK975)=0)),SUM($CQ975),IF(UPPER($CT975)="MAX",$CR975,IF(UPPER($CT975)="CUSTOM",MIN(MAX(ROUND($CQ975+$G975*($CU975),0),$CR975),$CQ975),$CQ975))))</f>
      </c>
      <c r="CW975" s="65"/>
      <c r="CX975" s="65"/>
      <c r="CY975" s="65"/>
      <c r="CZ975" s="65"/>
      <c r="DA975" s="65"/>
      <c r="DB975" s="65"/>
      <c r="DC975" s="65"/>
      <c r="DD975" s="65"/>
      <c r="DE975" s="65"/>
      <c r="DF975" s="65"/>
      <c r="DG975" s="65"/>
      <c r="DH975" s="65"/>
      <c r="DI975" s="65"/>
      <c r="DJ975" s="65"/>
      <c r="DK975" s="65"/>
      <c r="DL975" s="65"/>
      <c r="DM975" s="65"/>
      <c r="DN975" s="65"/>
      <c r="DO975" s="65"/>
      <c r="DP975" s="65"/>
      <c r="DQ975" s="65"/>
      <c r="DR975" s="65"/>
      <c r="DS975" s="65"/>
      <c r="DT975" s="65"/>
      <c r="DU975" s="65"/>
      <c r="DV975" s="65"/>
      <c r="DW975" s="65"/>
      <c r="DX975" s="65"/>
      <c r="DY975" s="65"/>
      <c r="DZ975" s="65"/>
      <c r="EA975" s="65"/>
      <c r="EB975" s="65"/>
      <c r="EC975" s="65"/>
      <c r="ED975" s="65"/>
      <c r="EE975" s="65"/>
      <c r="EF975" s="65"/>
      <c r="EG975" s="65"/>
      <c r="EH975" s="65"/>
      <c r="EI975" s="65"/>
      <c r="EJ975" s="65"/>
      <c r="EK975" s="65"/>
      <c r="EL975" s="65"/>
      <c r="EM975" s="65"/>
      <c r="EN975" s="65"/>
      <c r="EO975" s="65"/>
      <c r="EP975" s="65"/>
      <c r="EQ975" s="65"/>
      <c r="ER975" s="65"/>
      <c r="ES975" s="65"/>
      <c r="ET975" s="65"/>
      <c r="EU975" s="65"/>
      <c r="EV975" s="65"/>
      <c r="EW975" s="65"/>
      <c r="EX975" s="65"/>
      <c r="EY975" s="65"/>
      <c r="EZ975" s="65"/>
      <c r="FA975" s="65"/>
      <c r="FB975" s="65"/>
      <c r="FC975" s="65"/>
      <c r="FD975" s="65"/>
      <c r="FE975" s="65"/>
      <c r="FF975" s="65"/>
      <c r="FG975" s="65"/>
      <c r="FH975" s="65"/>
      <c r="FI975" s="65"/>
      <c r="FJ975" s="65"/>
      <c r="FK975" s="65"/>
      <c r="FL975" s="65"/>
      <c r="FM975" s="65"/>
      <c r="FN975" s="65"/>
      <c r="FO975" s="65"/>
      <c r="FP975" s="65"/>
      <c r="FQ975" s="65"/>
      <c r="FR975" s="65"/>
      <c r="FS975" s="65"/>
    </row>
    <row r="976">
      <c r="A976" t="s">
        <v>171</v>
      </c>
      <c r="B976" t="s">
        <v>105</v>
      </c>
      <c r="C976" t="s">
        <v>123</v>
      </c>
      <c r="D976" t="s">
        <v>99</v>
      </c>
      <c r="E976"/>
      <c r="F976" t="str">
        <f>$A976&amp;IF($C976&lt;&gt;"","|"&amp;$C976,"")&amp;IF($D976&lt;&gt;"","|"&amp;$D976,"")&amp;IF($E976&lt;&gt;"","|"&amp;$E976,"")</f>
      </c>
      <c r="G976" s="65" t="n">
        <v>32</v>
      </c>
      <c r="H976" s="65" t="str">
        <f>SUM($CJ976,$CW976)</f>
      </c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 t="n">
        <v>1</v>
      </c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5" t="str">
        <f>ROUND(SUM($CP976,$CV976),0)</f>
      </c>
      <c r="CG976" s="65" t="str">
        <f>ROUND(MAX($CP976,$CV976),0)</f>
      </c>
      <c r="CH976"/>
      <c r="CI976" s="62"/>
      <c r="CJ976" s="65" t="str">
        <f>IF(SUM($CF976)=0,"",IF(SUM($CF976)=SUM($CG976),SUM($CF976),IF(UPPER($CH976)="MAX",$CG976,IF(UPPER($CH976)="CUSTOM",MIN(MAX(ROUND($CF976+$G976*($CI976),0),$CG976),$CF976),$CF976))))</f>
      </c>
      <c r="CK976" s="65" t="str">
        <f>ROUND(SUMIFS($CW976:$FS976,$CW$14:$FS$14,"*DSD*"),0)</f>
      </c>
      <c r="CL976" s="65" t="str">
        <f>MIN_DSD</f>
      </c>
      <c r="CM976" s="65" t="str">
        <f>COUNTIFS($CW$14:$FS$14,"*DSD*",$CW976:$FS976,"&gt;0")</f>
      </c>
      <c r="CN976"/>
      <c r="CO976" s="62"/>
      <c r="CP976" s="65" t="str">
        <f>IF(SUM($CK976)=0,"",IF(OR(SUM($CK976)=SUM($CL976),AND(SUM($CK976)=ROUND(SUM($G976)*(1-SUM($I976)),0),SUM($CQ976)=0)),SUM($CK976),IF(UPPER($CN976)="MAX",$CL976,IF(UPPER($CN976)="CUSTOM",MIN(MAX(ROUND($CK976+$G976*($CO976),0),$CL976),$CK976),$CK976))))</f>
      </c>
      <c r="CQ976" s="65" t="str">
        <f>ROUND(SUMIFS($CW976:$FS976,$CW$14:$FS$14,"*TA*"),0)</f>
      </c>
      <c r="CR976" s="65" t="str">
        <f>MIN_TA</f>
      </c>
      <c r="CS976" s="65" t="str">
        <f>COUNTIFS($CW$14:$FS$14,"*TA*",$CW976:$FS976,"&gt;0")</f>
      </c>
      <c r="CT976"/>
      <c r="CU976" s="62"/>
      <c r="CV976" s="65" t="str">
        <f>IF(SUM($CQ976)=0,"",IF(OR(SUM($CQ976)=SUM($CR976),AND(SUM($CQ976)=ROUND(SUM($G976)*(1-SUM($I976)),0),SUM($CK976)=0)),SUM($CQ976),IF(UPPER($CT976)="MAX",$CR976,IF(UPPER($CT976)="CUSTOM",MIN(MAX(ROUND($CQ976+$G976*($CU976),0),$CR976),$CQ976),$CQ976))))</f>
      </c>
      <c r="CW976" s="65"/>
      <c r="CX976" s="65"/>
      <c r="CY976" s="65"/>
      <c r="CZ976" s="65"/>
      <c r="DA976" s="65"/>
      <c r="DB976" s="65"/>
      <c r="DC976" s="65"/>
      <c r="DD976" s="65"/>
      <c r="DE976" s="65"/>
      <c r="DF976" s="65"/>
      <c r="DG976" s="65"/>
      <c r="DH976" s="65"/>
      <c r="DI976" s="65"/>
      <c r="DJ976" s="65"/>
      <c r="DK976" s="65"/>
      <c r="DL976" s="65"/>
      <c r="DM976" s="65"/>
      <c r="DN976" s="65"/>
      <c r="DO976" s="65"/>
      <c r="DP976" s="65"/>
      <c r="DQ976" s="65"/>
      <c r="DR976" s="65"/>
      <c r="DS976" s="65"/>
      <c r="DT976" s="65"/>
      <c r="DU976" s="65"/>
      <c r="DV976" s="65"/>
      <c r="DW976" s="65"/>
      <c r="DX976" s="65"/>
      <c r="DY976" s="65"/>
      <c r="DZ976" s="65"/>
      <c r="EA976" s="65"/>
      <c r="EB976" s="65"/>
      <c r="EC976" s="65"/>
      <c r="ED976" s="65"/>
      <c r="EE976" s="65"/>
      <c r="EF976" s="65"/>
      <c r="EG976" s="65"/>
      <c r="EH976" s="65"/>
      <c r="EI976" s="65"/>
      <c r="EJ976" s="65"/>
      <c r="EK976" s="65"/>
      <c r="EL976" s="65"/>
      <c r="EM976" s="65"/>
      <c r="EN976" s="65"/>
      <c r="EO976" s="65"/>
      <c r="EP976" s="65"/>
      <c r="EQ976" s="65"/>
      <c r="ER976" s="65"/>
      <c r="ES976" s="65"/>
      <c r="ET976" s="65"/>
      <c r="EU976" s="65"/>
      <c r="EV976" s="65"/>
      <c r="EW976" s="65"/>
      <c r="EX976" s="65"/>
      <c r="EY976" s="65"/>
      <c r="EZ976" s="65"/>
      <c r="FA976" s="65"/>
      <c r="FB976" s="65"/>
      <c r="FC976" s="65"/>
      <c r="FD976" s="65"/>
      <c r="FE976" s="65"/>
      <c r="FF976" s="65"/>
      <c r="FG976" s="65"/>
      <c r="FH976" s="65"/>
      <c r="FI976" s="65"/>
      <c r="FJ976" s="65"/>
      <c r="FK976" s="65"/>
      <c r="FL976" s="65"/>
      <c r="FM976" s="65"/>
      <c r="FN976" s="65"/>
      <c r="FO976" s="65"/>
      <c r="FP976" s="65"/>
      <c r="FQ976" s="65"/>
      <c r="FR976" s="65"/>
      <c r="FS976" s="65"/>
    </row>
    <row r="977">
      <c r="A977" t="s">
        <v>171</v>
      </c>
      <c r="B977" t="s">
        <v>105</v>
      </c>
      <c r="C977" t="s">
        <v>123</v>
      </c>
      <c r="D977" t="s">
        <v>100</v>
      </c>
      <c r="E977"/>
      <c r="F977" t="str">
        <f>$A977&amp;IF($C977&lt;&gt;"","|"&amp;$C977,"")&amp;IF($D977&lt;&gt;"","|"&amp;$D977,"")&amp;IF($E977&lt;&gt;"","|"&amp;$E977,"")</f>
      </c>
      <c r="G977" s="65" t="n">
        <v>39</v>
      </c>
      <c r="H977" s="65" t="str">
        <f>SUM($CJ977,$CW977)</f>
      </c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 t="n">
        <v>1</v>
      </c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5" t="str">
        <f>ROUND(SUM($CP977,$CV977),0)</f>
      </c>
      <c r="CG977" s="65" t="str">
        <f>ROUND(MAX($CP977,$CV977),0)</f>
      </c>
      <c r="CH977"/>
      <c r="CI977" s="62"/>
      <c r="CJ977" s="65" t="str">
        <f>IF(SUM($CF977)=0,"",IF(SUM($CF977)=SUM($CG977),SUM($CF977),IF(UPPER($CH977)="MAX",$CG977,IF(UPPER($CH977)="CUSTOM",MIN(MAX(ROUND($CF977+$G977*($CI977),0),$CG977),$CF977),$CF977))))</f>
      </c>
      <c r="CK977" s="65" t="str">
        <f>ROUND(SUMIFS($CW977:$FS977,$CW$14:$FS$14,"*DSD*"),0)</f>
      </c>
      <c r="CL977" s="65" t="str">
        <f>MIN_DSD</f>
      </c>
      <c r="CM977" s="65" t="str">
        <f>COUNTIFS($CW$14:$FS$14,"*DSD*",$CW977:$FS977,"&gt;0")</f>
      </c>
      <c r="CN977"/>
      <c r="CO977" s="62"/>
      <c r="CP977" s="65" t="str">
        <f>IF(SUM($CK977)=0,"",IF(OR(SUM($CK977)=SUM($CL977),AND(SUM($CK977)=ROUND(SUM($G977)*(1-SUM($I977)),0),SUM($CQ977)=0)),SUM($CK977),IF(UPPER($CN977)="MAX",$CL977,IF(UPPER($CN977)="CUSTOM",MIN(MAX(ROUND($CK977+$G977*($CO977),0),$CL977),$CK977),$CK977))))</f>
      </c>
      <c r="CQ977" s="65" t="str">
        <f>ROUND(SUMIFS($CW977:$FS977,$CW$14:$FS$14,"*TA*"),0)</f>
      </c>
      <c r="CR977" s="65" t="str">
        <f>MIN_TA</f>
      </c>
      <c r="CS977" s="65" t="str">
        <f>COUNTIFS($CW$14:$FS$14,"*TA*",$CW977:$FS977,"&gt;0")</f>
      </c>
      <c r="CT977"/>
      <c r="CU977" s="62"/>
      <c r="CV977" s="65" t="str">
        <f>IF(SUM($CQ977)=0,"",IF(OR(SUM($CQ977)=SUM($CR977),AND(SUM($CQ977)=ROUND(SUM($G977)*(1-SUM($I977)),0),SUM($CK977)=0)),SUM($CQ977),IF(UPPER($CT977)="MAX",$CR977,IF(UPPER($CT977)="CUSTOM",MIN(MAX(ROUND($CQ977+$G977*($CU977),0),$CR977),$CQ977),$CQ977))))</f>
      </c>
      <c r="CW977" s="65"/>
      <c r="CX977" s="65"/>
      <c r="CY977" s="65"/>
      <c r="CZ977" s="65"/>
      <c r="DA977" s="65"/>
      <c r="DB977" s="65"/>
      <c r="DC977" s="65"/>
      <c r="DD977" s="65"/>
      <c r="DE977" s="65"/>
      <c r="DF977" s="65"/>
      <c r="DG977" s="65"/>
      <c r="DH977" s="65"/>
      <c r="DI977" s="65"/>
      <c r="DJ977" s="65"/>
      <c r="DK977" s="65"/>
      <c r="DL977" s="65"/>
      <c r="DM977" s="65"/>
      <c r="DN977" s="65"/>
      <c r="DO977" s="65"/>
      <c r="DP977" s="65"/>
      <c r="DQ977" s="65"/>
      <c r="DR977" s="65"/>
      <c r="DS977" s="65"/>
      <c r="DT977" s="65"/>
      <c r="DU977" s="65"/>
      <c r="DV977" s="65"/>
      <c r="DW977" s="65"/>
      <c r="DX977" s="65"/>
      <c r="DY977" s="65"/>
      <c r="DZ977" s="65"/>
      <c r="EA977" s="65"/>
      <c r="EB977" s="65"/>
      <c r="EC977" s="65"/>
      <c r="ED977" s="65"/>
      <c r="EE977" s="65"/>
      <c r="EF977" s="65"/>
      <c r="EG977" s="65"/>
      <c r="EH977" s="65"/>
      <c r="EI977" s="65"/>
      <c r="EJ977" s="65"/>
      <c r="EK977" s="65"/>
      <c r="EL977" s="65"/>
      <c r="EM977" s="65"/>
      <c r="EN977" s="65"/>
      <c r="EO977" s="65"/>
      <c r="EP977" s="65"/>
      <c r="EQ977" s="65"/>
      <c r="ER977" s="65"/>
      <c r="ES977" s="65"/>
      <c r="ET977" s="65"/>
      <c r="EU977" s="65"/>
      <c r="EV977" s="65"/>
      <c r="EW977" s="65"/>
      <c r="EX977" s="65"/>
      <c r="EY977" s="65"/>
      <c r="EZ977" s="65"/>
      <c r="FA977" s="65"/>
      <c r="FB977" s="65"/>
      <c r="FC977" s="65"/>
      <c r="FD977" s="65"/>
      <c r="FE977" s="65"/>
      <c r="FF977" s="65"/>
      <c r="FG977" s="65"/>
      <c r="FH977" s="65"/>
      <c r="FI977" s="65"/>
      <c r="FJ977" s="65"/>
      <c r="FK977" s="65"/>
      <c r="FL977" s="65"/>
      <c r="FM977" s="65"/>
      <c r="FN977" s="65"/>
      <c r="FO977" s="65"/>
      <c r="FP977" s="65"/>
      <c r="FQ977" s="65"/>
      <c r="FR977" s="65"/>
      <c r="FS977" s="65"/>
    </row>
    <row r="978">
      <c r="A978" t="s">
        <v>171</v>
      </c>
      <c r="B978" t="s">
        <v>106</v>
      </c>
      <c r="C978" t="s">
        <v>137</v>
      </c>
      <c r="D978" t="s">
        <v>99</v>
      </c>
      <c r="E978"/>
      <c r="F978" t="str">
        <f>$A978&amp;IF($C978&lt;&gt;"","|"&amp;$C978,"")&amp;IF($D978&lt;&gt;"","|"&amp;$D978,"")&amp;IF($E978&lt;&gt;"","|"&amp;$E978,"")</f>
      </c>
      <c r="G978" s="65" t="n">
        <v>3</v>
      </c>
      <c r="H978" s="65" t="str">
        <f>SUM($CJ978,$CW978)</f>
      </c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 t="n">
        <v>1</v>
      </c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5" t="str">
        <f>ROUND(SUM($CP978,$CV978),0)</f>
      </c>
      <c r="CG978" s="65" t="str">
        <f>ROUND(MAX($CP978,$CV978),0)</f>
      </c>
      <c r="CH978"/>
      <c r="CI978" s="62"/>
      <c r="CJ978" s="65" t="str">
        <f>IF(SUM($CF978)=0,"",IF(SUM($CF978)=SUM($CG978),SUM($CF978),IF(UPPER($CH978)="MAX",$CG978,IF(UPPER($CH978)="CUSTOM",MIN(MAX(ROUND($CF978+$G978*($CI978),0),$CG978),$CF978),$CF978))))</f>
      </c>
      <c r="CK978" s="65" t="str">
        <f>ROUND(SUMIFS($CW978:$FS978,$CW$14:$FS$14,"*DSD*"),0)</f>
      </c>
      <c r="CL978" s="65" t="str">
        <f>MIN_DSD</f>
      </c>
      <c r="CM978" s="65" t="str">
        <f>COUNTIFS($CW$14:$FS$14,"*DSD*",$CW978:$FS978,"&gt;0")</f>
      </c>
      <c r="CN978"/>
      <c r="CO978" s="62"/>
      <c r="CP978" s="65" t="str">
        <f>IF(SUM($CK978)=0,"",IF(OR(SUM($CK978)=SUM($CL978),AND(SUM($CK978)=ROUND(SUM($G978)*(1-SUM($I978)),0),SUM($CQ978)=0)),SUM($CK978),IF(UPPER($CN978)="MAX",$CL978,IF(UPPER($CN978)="CUSTOM",MIN(MAX(ROUND($CK978+$G978*($CO978),0),$CL978),$CK978),$CK978))))</f>
      </c>
      <c r="CQ978" s="65" t="str">
        <f>ROUND(SUMIFS($CW978:$FS978,$CW$14:$FS$14,"*TA*"),0)</f>
      </c>
      <c r="CR978" s="65" t="str">
        <f>MIN_TA</f>
      </c>
      <c r="CS978" s="65" t="str">
        <f>COUNTIFS($CW$14:$FS$14,"*TA*",$CW978:$FS978,"&gt;0")</f>
      </c>
      <c r="CT978"/>
      <c r="CU978" s="62"/>
      <c r="CV978" s="65" t="str">
        <f>IF(SUM($CQ978)=0,"",IF(OR(SUM($CQ978)=SUM($CR978),AND(SUM($CQ978)=ROUND(SUM($G978)*(1-SUM($I978)),0),SUM($CK978)=0)),SUM($CQ978),IF(UPPER($CT978)="MAX",$CR978,IF(UPPER($CT978)="CUSTOM",MIN(MAX(ROUND($CQ978+$G978*($CU978),0),$CR978),$CQ978),$CQ978))))</f>
      </c>
      <c r="CW978" s="65"/>
      <c r="CX978" s="65"/>
      <c r="CY978" s="65"/>
      <c r="CZ978" s="65"/>
      <c r="DA978" s="65"/>
      <c r="DB978" s="65"/>
      <c r="DC978" s="65"/>
      <c r="DD978" s="65"/>
      <c r="DE978" s="65"/>
      <c r="DF978" s="65"/>
      <c r="DG978" s="65"/>
      <c r="DH978" s="65"/>
      <c r="DI978" s="65"/>
      <c r="DJ978" s="65"/>
      <c r="DK978" s="65"/>
      <c r="DL978" s="65"/>
      <c r="DM978" s="65"/>
      <c r="DN978" s="65"/>
      <c r="DO978" s="65"/>
      <c r="DP978" s="65"/>
      <c r="DQ978" s="65"/>
      <c r="DR978" s="65"/>
      <c r="DS978" s="65"/>
      <c r="DT978" s="65"/>
      <c r="DU978" s="65"/>
      <c r="DV978" s="65"/>
      <c r="DW978" s="65"/>
      <c r="DX978" s="65"/>
      <c r="DY978" s="65"/>
      <c r="DZ978" s="65"/>
      <c r="EA978" s="65"/>
      <c r="EB978" s="65"/>
      <c r="EC978" s="65"/>
      <c r="ED978" s="65"/>
      <c r="EE978" s="65"/>
      <c r="EF978" s="65"/>
      <c r="EG978" s="65"/>
      <c r="EH978" s="65"/>
      <c r="EI978" s="65"/>
      <c r="EJ978" s="65"/>
      <c r="EK978" s="65"/>
      <c r="EL978" s="65"/>
      <c r="EM978" s="65"/>
      <c r="EN978" s="65"/>
      <c r="EO978" s="65"/>
      <c r="EP978" s="65"/>
      <c r="EQ978" s="65"/>
      <c r="ER978" s="65"/>
      <c r="ES978" s="65"/>
      <c r="ET978" s="65"/>
      <c r="EU978" s="65"/>
      <c r="EV978" s="65"/>
      <c r="EW978" s="65"/>
      <c r="EX978" s="65"/>
      <c r="EY978" s="65"/>
      <c r="EZ978" s="65"/>
      <c r="FA978" s="65"/>
      <c r="FB978" s="65"/>
      <c r="FC978" s="65"/>
      <c r="FD978" s="65"/>
      <c r="FE978" s="65"/>
      <c r="FF978" s="65"/>
      <c r="FG978" s="65"/>
      <c r="FH978" s="65"/>
      <c r="FI978" s="65"/>
      <c r="FJ978" s="65"/>
      <c r="FK978" s="65"/>
      <c r="FL978" s="65"/>
      <c r="FM978" s="65"/>
      <c r="FN978" s="65"/>
      <c r="FO978" s="65"/>
      <c r="FP978" s="65"/>
      <c r="FQ978" s="65"/>
      <c r="FR978" s="65"/>
      <c r="FS978" s="65"/>
    </row>
    <row r="979">
      <c r="A979" t="s">
        <v>171</v>
      </c>
      <c r="B979" t="s">
        <v>106</v>
      </c>
      <c r="C979" t="s">
        <v>137</v>
      </c>
      <c r="D979" t="s">
        <v>100</v>
      </c>
      <c r="E979"/>
      <c r="F979" t="str">
        <f>$A979&amp;IF($C979&lt;&gt;"","|"&amp;$C979,"")&amp;IF($D979&lt;&gt;"","|"&amp;$D979,"")&amp;IF($E979&lt;&gt;"","|"&amp;$E979,"")</f>
      </c>
      <c r="G979" s="65" t="n">
        <v>6</v>
      </c>
      <c r="H979" s="65" t="str">
        <f>SUM($CJ979,$CW979)</f>
      </c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 t="n">
        <v>1</v>
      </c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5" t="str">
        <f>ROUND(SUM($CP979,$CV979),0)</f>
      </c>
      <c r="CG979" s="65" t="str">
        <f>ROUND(MAX($CP979,$CV979),0)</f>
      </c>
      <c r="CH979"/>
      <c r="CI979" s="62"/>
      <c r="CJ979" s="65" t="str">
        <f>IF(SUM($CF979)=0,"",IF(SUM($CF979)=SUM($CG979),SUM($CF979),IF(UPPER($CH979)="MAX",$CG979,IF(UPPER($CH979)="CUSTOM",MIN(MAX(ROUND($CF979+$G979*($CI979),0),$CG979),$CF979),$CF979))))</f>
      </c>
      <c r="CK979" s="65" t="str">
        <f>ROUND(SUMIFS($CW979:$FS979,$CW$14:$FS$14,"*DSD*"),0)</f>
      </c>
      <c r="CL979" s="65" t="str">
        <f>MIN_DSD</f>
      </c>
      <c r="CM979" s="65" t="str">
        <f>COUNTIFS($CW$14:$FS$14,"*DSD*",$CW979:$FS979,"&gt;0")</f>
      </c>
      <c r="CN979"/>
      <c r="CO979" s="62"/>
      <c r="CP979" s="65" t="str">
        <f>IF(SUM($CK979)=0,"",IF(OR(SUM($CK979)=SUM($CL979),AND(SUM($CK979)=ROUND(SUM($G979)*(1-SUM($I979)),0),SUM($CQ979)=0)),SUM($CK979),IF(UPPER($CN979)="MAX",$CL979,IF(UPPER($CN979)="CUSTOM",MIN(MAX(ROUND($CK979+$G979*($CO979),0),$CL979),$CK979),$CK979))))</f>
      </c>
      <c r="CQ979" s="65" t="str">
        <f>ROUND(SUMIFS($CW979:$FS979,$CW$14:$FS$14,"*TA*"),0)</f>
      </c>
      <c r="CR979" s="65" t="str">
        <f>MIN_TA</f>
      </c>
      <c r="CS979" s="65" t="str">
        <f>COUNTIFS($CW$14:$FS$14,"*TA*",$CW979:$FS979,"&gt;0")</f>
      </c>
      <c r="CT979"/>
      <c r="CU979" s="62"/>
      <c r="CV979" s="65" t="str">
        <f>IF(SUM($CQ979)=0,"",IF(OR(SUM($CQ979)=SUM($CR979),AND(SUM($CQ979)=ROUND(SUM($G979)*(1-SUM($I979)),0),SUM($CK979)=0)),SUM($CQ979),IF(UPPER($CT979)="MAX",$CR979,IF(UPPER($CT979)="CUSTOM",MIN(MAX(ROUND($CQ979+$G979*($CU979),0),$CR979),$CQ979),$CQ979))))</f>
      </c>
      <c r="CW979" s="65"/>
      <c r="CX979" s="65"/>
      <c r="CY979" s="65"/>
      <c r="CZ979" s="65"/>
      <c r="DA979" s="65"/>
      <c r="DB979" s="65"/>
      <c r="DC979" s="65"/>
      <c r="DD979" s="65"/>
      <c r="DE979" s="65"/>
      <c r="DF979" s="65"/>
      <c r="DG979" s="65"/>
      <c r="DH979" s="65"/>
      <c r="DI979" s="65"/>
      <c r="DJ979" s="65"/>
      <c r="DK979" s="65"/>
      <c r="DL979" s="65"/>
      <c r="DM979" s="65"/>
      <c r="DN979" s="65"/>
      <c r="DO979" s="65"/>
      <c r="DP979" s="65"/>
      <c r="DQ979" s="65"/>
      <c r="DR979" s="65"/>
      <c r="DS979" s="65"/>
      <c r="DT979" s="65"/>
      <c r="DU979" s="65"/>
      <c r="DV979" s="65"/>
      <c r="DW979" s="65"/>
      <c r="DX979" s="65"/>
      <c r="DY979" s="65"/>
      <c r="DZ979" s="65"/>
      <c r="EA979" s="65"/>
      <c r="EB979" s="65"/>
      <c r="EC979" s="65"/>
      <c r="ED979" s="65"/>
      <c r="EE979" s="65"/>
      <c r="EF979" s="65"/>
      <c r="EG979" s="65"/>
      <c r="EH979" s="65"/>
      <c r="EI979" s="65"/>
      <c r="EJ979" s="65"/>
      <c r="EK979" s="65"/>
      <c r="EL979" s="65"/>
      <c r="EM979" s="65"/>
      <c r="EN979" s="65"/>
      <c r="EO979" s="65"/>
      <c r="EP979" s="65"/>
      <c r="EQ979" s="65"/>
      <c r="ER979" s="65"/>
      <c r="ES979" s="65"/>
      <c r="ET979" s="65"/>
      <c r="EU979" s="65"/>
      <c r="EV979" s="65"/>
      <c r="EW979" s="65"/>
      <c r="EX979" s="65"/>
      <c r="EY979" s="65"/>
      <c r="EZ979" s="65"/>
      <c r="FA979" s="65"/>
      <c r="FB979" s="65"/>
      <c r="FC979" s="65"/>
      <c r="FD979" s="65"/>
      <c r="FE979" s="65"/>
      <c r="FF979" s="65"/>
      <c r="FG979" s="65"/>
      <c r="FH979" s="65"/>
      <c r="FI979" s="65"/>
      <c r="FJ979" s="65"/>
      <c r="FK979" s="65"/>
      <c r="FL979" s="65"/>
      <c r="FM979" s="65"/>
      <c r="FN979" s="65"/>
      <c r="FO979" s="65"/>
      <c r="FP979" s="65"/>
      <c r="FQ979" s="65"/>
      <c r="FR979" s="65"/>
      <c r="FS979" s="65"/>
    </row>
    <row r="980">
      <c r="A980" t="s">
        <v>171</v>
      </c>
      <c r="B980" t="s">
        <v>106</v>
      </c>
      <c r="C980" t="s">
        <v>138</v>
      </c>
      <c r="D980" t="s">
        <v>99</v>
      </c>
      <c r="E980"/>
      <c r="F980" t="str">
        <f>$A980&amp;IF($C980&lt;&gt;"","|"&amp;$C980,"")&amp;IF($D980&lt;&gt;"","|"&amp;$D980,"")&amp;IF($E980&lt;&gt;"","|"&amp;$E980,"")</f>
      </c>
      <c r="G980" s="65" t="n">
        <v>14</v>
      </c>
      <c r="H980" s="65" t="str">
        <f>SUM($CJ980,$CW980)</f>
      </c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 t="n">
        <v>1</v>
      </c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5" t="str">
        <f>ROUND(SUM($CP980,$CV980),0)</f>
      </c>
      <c r="CG980" s="65" t="str">
        <f>ROUND(MAX($CP980,$CV980),0)</f>
      </c>
      <c r="CH980"/>
      <c r="CI980" s="62"/>
      <c r="CJ980" s="65" t="str">
        <f>IF(SUM($CF980)=0,"",IF(SUM($CF980)=SUM($CG980),SUM($CF980),IF(UPPER($CH980)="MAX",$CG980,IF(UPPER($CH980)="CUSTOM",MIN(MAX(ROUND($CF980+$G980*($CI980),0),$CG980),$CF980),$CF980))))</f>
      </c>
      <c r="CK980" s="65" t="str">
        <f>ROUND(SUMIFS($CW980:$FS980,$CW$14:$FS$14,"*DSD*"),0)</f>
      </c>
      <c r="CL980" s="65" t="str">
        <f>MIN_DSD</f>
      </c>
      <c r="CM980" s="65" t="str">
        <f>COUNTIFS($CW$14:$FS$14,"*DSD*",$CW980:$FS980,"&gt;0")</f>
      </c>
      <c r="CN980"/>
      <c r="CO980" s="62"/>
      <c r="CP980" s="65" t="str">
        <f>IF(SUM($CK980)=0,"",IF(OR(SUM($CK980)=SUM($CL980),AND(SUM($CK980)=ROUND(SUM($G980)*(1-SUM($I980)),0),SUM($CQ980)=0)),SUM($CK980),IF(UPPER($CN980)="MAX",$CL980,IF(UPPER($CN980)="CUSTOM",MIN(MAX(ROUND($CK980+$G980*($CO980),0),$CL980),$CK980),$CK980))))</f>
      </c>
      <c r="CQ980" s="65" t="str">
        <f>ROUND(SUMIFS($CW980:$FS980,$CW$14:$FS$14,"*TA*"),0)</f>
      </c>
      <c r="CR980" s="65" t="str">
        <f>MIN_TA</f>
      </c>
      <c r="CS980" s="65" t="str">
        <f>COUNTIFS($CW$14:$FS$14,"*TA*",$CW980:$FS980,"&gt;0")</f>
      </c>
      <c r="CT980"/>
      <c r="CU980" s="62"/>
      <c r="CV980" s="65" t="str">
        <f>IF(SUM($CQ980)=0,"",IF(OR(SUM($CQ980)=SUM($CR980),AND(SUM($CQ980)=ROUND(SUM($G980)*(1-SUM($I980)),0),SUM($CK980)=0)),SUM($CQ980),IF(UPPER($CT980)="MAX",$CR980,IF(UPPER($CT980)="CUSTOM",MIN(MAX(ROUND($CQ980+$G980*($CU980),0),$CR980),$CQ980),$CQ980))))</f>
      </c>
      <c r="CW980" s="65"/>
      <c r="CX980" s="65"/>
      <c r="CY980" s="65"/>
      <c r="CZ980" s="65"/>
      <c r="DA980" s="65"/>
      <c r="DB980" s="65"/>
      <c r="DC980" s="65"/>
      <c r="DD980" s="65"/>
      <c r="DE980" s="65"/>
      <c r="DF980" s="65"/>
      <c r="DG980" s="65"/>
      <c r="DH980" s="65"/>
      <c r="DI980" s="65"/>
      <c r="DJ980" s="65"/>
      <c r="DK980" s="65"/>
      <c r="DL980" s="65"/>
      <c r="DM980" s="65"/>
      <c r="DN980" s="65"/>
      <c r="DO980" s="65"/>
      <c r="DP980" s="65"/>
      <c r="DQ980" s="65"/>
      <c r="DR980" s="65"/>
      <c r="DS980" s="65"/>
      <c r="DT980" s="65"/>
      <c r="DU980" s="65"/>
      <c r="DV980" s="65"/>
      <c r="DW980" s="65"/>
      <c r="DX980" s="65"/>
      <c r="DY980" s="65"/>
      <c r="DZ980" s="65"/>
      <c r="EA980" s="65"/>
      <c r="EB980" s="65"/>
      <c r="EC980" s="65"/>
      <c r="ED980" s="65"/>
      <c r="EE980" s="65"/>
      <c r="EF980" s="65"/>
      <c r="EG980" s="65"/>
      <c r="EH980" s="65"/>
      <c r="EI980" s="65"/>
      <c r="EJ980" s="65"/>
      <c r="EK980" s="65"/>
      <c r="EL980" s="65"/>
      <c r="EM980" s="65"/>
      <c r="EN980" s="65"/>
      <c r="EO980" s="65"/>
      <c r="EP980" s="65"/>
      <c r="EQ980" s="65"/>
      <c r="ER980" s="65"/>
      <c r="ES980" s="65"/>
      <c r="ET980" s="65"/>
      <c r="EU980" s="65"/>
      <c r="EV980" s="65"/>
      <c r="EW980" s="65"/>
      <c r="EX980" s="65"/>
      <c r="EY980" s="65"/>
      <c r="EZ980" s="65"/>
      <c r="FA980" s="65"/>
      <c r="FB980" s="65"/>
      <c r="FC980" s="65"/>
      <c r="FD980" s="65"/>
      <c r="FE980" s="65"/>
      <c r="FF980" s="65"/>
      <c r="FG980" s="65"/>
      <c r="FH980" s="65"/>
      <c r="FI980" s="65"/>
      <c r="FJ980" s="65"/>
      <c r="FK980" s="65"/>
      <c r="FL980" s="65"/>
      <c r="FM980" s="65"/>
      <c r="FN980" s="65"/>
      <c r="FO980" s="65"/>
      <c r="FP980" s="65"/>
      <c r="FQ980" s="65"/>
      <c r="FR980" s="65"/>
      <c r="FS980" s="65"/>
    </row>
    <row r="981">
      <c r="A981" t="s">
        <v>171</v>
      </c>
      <c r="B981" t="s">
        <v>106</v>
      </c>
      <c r="C981" t="s">
        <v>138</v>
      </c>
      <c r="D981" t="s">
        <v>100</v>
      </c>
      <c r="E981"/>
      <c r="F981" t="str">
        <f>$A981&amp;IF($C981&lt;&gt;"","|"&amp;$C981,"")&amp;IF($D981&lt;&gt;"","|"&amp;$D981,"")&amp;IF($E981&lt;&gt;"","|"&amp;$E981,"")</f>
      </c>
      <c r="G981" s="65" t="n">
        <v>14</v>
      </c>
      <c r="H981" s="65" t="str">
        <f>SUM($CJ981,$CW981)</f>
      </c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 t="n">
        <v>1</v>
      </c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5" t="str">
        <f>ROUND(SUM($CP981,$CV981),0)</f>
      </c>
      <c r="CG981" s="65" t="str">
        <f>ROUND(MAX($CP981,$CV981),0)</f>
      </c>
      <c r="CH981"/>
      <c r="CI981" s="62"/>
      <c r="CJ981" s="65" t="str">
        <f>IF(SUM($CF981)=0,"",IF(SUM($CF981)=SUM($CG981),SUM($CF981),IF(UPPER($CH981)="MAX",$CG981,IF(UPPER($CH981)="CUSTOM",MIN(MAX(ROUND($CF981+$G981*($CI981),0),$CG981),$CF981),$CF981))))</f>
      </c>
      <c r="CK981" s="65" t="str">
        <f>ROUND(SUMIFS($CW981:$FS981,$CW$14:$FS$14,"*DSD*"),0)</f>
      </c>
      <c r="CL981" s="65" t="str">
        <f>MIN_DSD</f>
      </c>
      <c r="CM981" s="65" t="str">
        <f>COUNTIFS($CW$14:$FS$14,"*DSD*",$CW981:$FS981,"&gt;0")</f>
      </c>
      <c r="CN981"/>
      <c r="CO981" s="62"/>
      <c r="CP981" s="65" t="str">
        <f>IF(SUM($CK981)=0,"",IF(OR(SUM($CK981)=SUM($CL981),AND(SUM($CK981)=ROUND(SUM($G981)*(1-SUM($I981)),0),SUM($CQ981)=0)),SUM($CK981),IF(UPPER($CN981)="MAX",$CL981,IF(UPPER($CN981)="CUSTOM",MIN(MAX(ROUND($CK981+$G981*($CO981),0),$CL981),$CK981),$CK981))))</f>
      </c>
      <c r="CQ981" s="65" t="str">
        <f>ROUND(SUMIFS($CW981:$FS981,$CW$14:$FS$14,"*TA*"),0)</f>
      </c>
      <c r="CR981" s="65" t="str">
        <f>MIN_TA</f>
      </c>
      <c r="CS981" s="65" t="str">
        <f>COUNTIFS($CW$14:$FS$14,"*TA*",$CW981:$FS981,"&gt;0")</f>
      </c>
      <c r="CT981"/>
      <c r="CU981" s="62"/>
      <c r="CV981" s="65" t="str">
        <f>IF(SUM($CQ981)=0,"",IF(OR(SUM($CQ981)=SUM($CR981),AND(SUM($CQ981)=ROUND(SUM($G981)*(1-SUM($I981)),0),SUM($CK981)=0)),SUM($CQ981),IF(UPPER($CT981)="MAX",$CR981,IF(UPPER($CT981)="CUSTOM",MIN(MAX(ROUND($CQ981+$G981*($CU981),0),$CR981),$CQ981),$CQ981))))</f>
      </c>
      <c r="CW981" s="65"/>
      <c r="CX981" s="65"/>
      <c r="CY981" s="65"/>
      <c r="CZ981" s="65"/>
      <c r="DA981" s="65"/>
      <c r="DB981" s="65"/>
      <c r="DC981" s="65"/>
      <c r="DD981" s="65"/>
      <c r="DE981" s="65"/>
      <c r="DF981" s="65"/>
      <c r="DG981" s="65"/>
      <c r="DH981" s="65"/>
      <c r="DI981" s="65"/>
      <c r="DJ981" s="65"/>
      <c r="DK981" s="65"/>
      <c r="DL981" s="65"/>
      <c r="DM981" s="65"/>
      <c r="DN981" s="65"/>
      <c r="DO981" s="65"/>
      <c r="DP981" s="65"/>
      <c r="DQ981" s="65"/>
      <c r="DR981" s="65"/>
      <c r="DS981" s="65"/>
      <c r="DT981" s="65"/>
      <c r="DU981" s="65"/>
      <c r="DV981" s="65"/>
      <c r="DW981" s="65"/>
      <c r="DX981" s="65"/>
      <c r="DY981" s="65"/>
      <c r="DZ981" s="65"/>
      <c r="EA981" s="65"/>
      <c r="EB981" s="65"/>
      <c r="EC981" s="65"/>
      <c r="ED981" s="65"/>
      <c r="EE981" s="65"/>
      <c r="EF981" s="65"/>
      <c r="EG981" s="65"/>
      <c r="EH981" s="65"/>
      <c r="EI981" s="65"/>
      <c r="EJ981" s="65"/>
      <c r="EK981" s="65"/>
      <c r="EL981" s="65"/>
      <c r="EM981" s="65"/>
      <c r="EN981" s="65"/>
      <c r="EO981" s="65"/>
      <c r="EP981" s="65"/>
      <c r="EQ981" s="65"/>
      <c r="ER981" s="65"/>
      <c r="ES981" s="65"/>
      <c r="ET981" s="65"/>
      <c r="EU981" s="65"/>
      <c r="EV981" s="65"/>
      <c r="EW981" s="65"/>
      <c r="EX981" s="65"/>
      <c r="EY981" s="65"/>
      <c r="EZ981" s="65"/>
      <c r="FA981" s="65"/>
      <c r="FB981" s="65"/>
      <c r="FC981" s="65"/>
      <c r="FD981" s="65"/>
      <c r="FE981" s="65"/>
      <c r="FF981" s="65"/>
      <c r="FG981" s="65"/>
      <c r="FH981" s="65"/>
      <c r="FI981" s="65"/>
      <c r="FJ981" s="65"/>
      <c r="FK981" s="65"/>
      <c r="FL981" s="65"/>
      <c r="FM981" s="65"/>
      <c r="FN981" s="65"/>
      <c r="FO981" s="65"/>
      <c r="FP981" s="65"/>
      <c r="FQ981" s="65"/>
      <c r="FR981" s="65"/>
      <c r="FS981" s="65"/>
    </row>
    <row r="982">
      <c r="A982" t="s">
        <v>171</v>
      </c>
      <c r="B982" t="s">
        <v>106</v>
      </c>
      <c r="C982" t="s">
        <v>103</v>
      </c>
      <c r="D982" t="s">
        <v>99</v>
      </c>
      <c r="E982"/>
      <c r="F982" t="str">
        <f>$A982&amp;IF($C982&lt;&gt;"","|"&amp;$C982,"")&amp;IF($D982&lt;&gt;"","|"&amp;$D982,"")&amp;IF($E982&lt;&gt;"","|"&amp;$E982,"")</f>
      </c>
      <c r="G982" s="65" t="n">
        <v>49</v>
      </c>
      <c r="H982" s="65" t="str">
        <f>SUM($CJ982,$CW982)</f>
      </c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 t="n">
        <v>1</v>
      </c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5" t="str">
        <f>ROUND(SUM($CP982,$CV982),0)</f>
      </c>
      <c r="CG982" s="65" t="str">
        <f>ROUND(MAX($CP982,$CV982),0)</f>
      </c>
      <c r="CH982"/>
      <c r="CI982" s="62"/>
      <c r="CJ982" s="65" t="str">
        <f>IF(SUM($CF982)=0,"",IF(SUM($CF982)=SUM($CG982),SUM($CF982),IF(UPPER($CH982)="MAX",$CG982,IF(UPPER($CH982)="CUSTOM",MIN(MAX(ROUND($CF982+$G982*($CI982),0),$CG982),$CF982),$CF982))))</f>
      </c>
      <c r="CK982" s="65" t="str">
        <f>ROUND(SUMIFS($CW982:$FS982,$CW$14:$FS$14,"*DSD*"),0)</f>
      </c>
      <c r="CL982" s="65" t="str">
        <f>MIN_DSD</f>
      </c>
      <c r="CM982" s="65" t="str">
        <f>COUNTIFS($CW$14:$FS$14,"*DSD*",$CW982:$FS982,"&gt;0")</f>
      </c>
      <c r="CN982"/>
      <c r="CO982" s="62"/>
      <c r="CP982" s="65" t="str">
        <f>IF(SUM($CK982)=0,"",IF(OR(SUM($CK982)=SUM($CL982),AND(SUM($CK982)=ROUND(SUM($G982)*(1-SUM($I982)),0),SUM($CQ982)=0)),SUM($CK982),IF(UPPER($CN982)="MAX",$CL982,IF(UPPER($CN982)="CUSTOM",MIN(MAX(ROUND($CK982+$G982*($CO982),0),$CL982),$CK982),$CK982))))</f>
      </c>
      <c r="CQ982" s="65" t="str">
        <f>ROUND(SUMIFS($CW982:$FS982,$CW$14:$FS$14,"*TA*"),0)</f>
      </c>
      <c r="CR982" s="65" t="str">
        <f>MIN_TA</f>
      </c>
      <c r="CS982" s="65" t="str">
        <f>COUNTIFS($CW$14:$FS$14,"*TA*",$CW982:$FS982,"&gt;0")</f>
      </c>
      <c r="CT982"/>
      <c r="CU982" s="62"/>
      <c r="CV982" s="65" t="str">
        <f>IF(SUM($CQ982)=0,"",IF(OR(SUM($CQ982)=SUM($CR982),AND(SUM($CQ982)=ROUND(SUM($G982)*(1-SUM($I982)),0),SUM($CK982)=0)),SUM($CQ982),IF(UPPER($CT982)="MAX",$CR982,IF(UPPER($CT982)="CUSTOM",MIN(MAX(ROUND($CQ982+$G982*($CU982),0),$CR982),$CQ982),$CQ982))))</f>
      </c>
      <c r="CW982" s="65"/>
      <c r="CX982" s="65"/>
      <c r="CY982" s="65"/>
      <c r="CZ982" s="65"/>
      <c r="DA982" s="65"/>
      <c r="DB982" s="65"/>
      <c r="DC982" s="65"/>
      <c r="DD982" s="65"/>
      <c r="DE982" s="65"/>
      <c r="DF982" s="65"/>
      <c r="DG982" s="65"/>
      <c r="DH982" s="65"/>
      <c r="DI982" s="65"/>
      <c r="DJ982" s="65"/>
      <c r="DK982" s="65"/>
      <c r="DL982" s="65"/>
      <c r="DM982" s="65"/>
      <c r="DN982" s="65"/>
      <c r="DO982" s="65"/>
      <c r="DP982" s="65"/>
      <c r="DQ982" s="65"/>
      <c r="DR982" s="65"/>
      <c r="DS982" s="65"/>
      <c r="DT982" s="65"/>
      <c r="DU982" s="65"/>
      <c r="DV982" s="65"/>
      <c r="DW982" s="65"/>
      <c r="DX982" s="65"/>
      <c r="DY982" s="65"/>
      <c r="DZ982" s="65"/>
      <c r="EA982" s="65"/>
      <c r="EB982" s="65"/>
      <c r="EC982" s="65"/>
      <c r="ED982" s="65"/>
      <c r="EE982" s="65"/>
      <c r="EF982" s="65"/>
      <c r="EG982" s="65"/>
      <c r="EH982" s="65"/>
      <c r="EI982" s="65"/>
      <c r="EJ982" s="65"/>
      <c r="EK982" s="65"/>
      <c r="EL982" s="65"/>
      <c r="EM982" s="65"/>
      <c r="EN982" s="65"/>
      <c r="EO982" s="65"/>
      <c r="EP982" s="65"/>
      <c r="EQ982" s="65"/>
      <c r="ER982" s="65"/>
      <c r="ES982" s="65"/>
      <c r="ET982" s="65"/>
      <c r="EU982" s="65"/>
      <c r="EV982" s="65"/>
      <c r="EW982" s="65"/>
      <c r="EX982" s="65"/>
      <c r="EY982" s="65"/>
      <c r="EZ982" s="65"/>
      <c r="FA982" s="65"/>
      <c r="FB982" s="65"/>
      <c r="FC982" s="65"/>
      <c r="FD982" s="65"/>
      <c r="FE982" s="65"/>
      <c r="FF982" s="65"/>
      <c r="FG982" s="65"/>
      <c r="FH982" s="65"/>
      <c r="FI982" s="65"/>
      <c r="FJ982" s="65"/>
      <c r="FK982" s="65"/>
      <c r="FL982" s="65"/>
      <c r="FM982" s="65"/>
      <c r="FN982" s="65"/>
      <c r="FO982" s="65"/>
      <c r="FP982" s="65"/>
      <c r="FQ982" s="65"/>
      <c r="FR982" s="65"/>
      <c r="FS982" s="65"/>
    </row>
    <row r="983">
      <c r="A983" t="s">
        <v>171</v>
      </c>
      <c r="B983" t="s">
        <v>106</v>
      </c>
      <c r="C983" t="s">
        <v>103</v>
      </c>
      <c r="D983" t="s">
        <v>100</v>
      </c>
      <c r="E983"/>
      <c r="F983" t="str">
        <f>$A983&amp;IF($C983&lt;&gt;"","|"&amp;$C983,"")&amp;IF($D983&lt;&gt;"","|"&amp;$D983,"")&amp;IF($E983&lt;&gt;"","|"&amp;$E983,"")</f>
      </c>
      <c r="G983" s="65" t="n">
        <v>157</v>
      </c>
      <c r="H983" s="65" t="str">
        <f>SUM($CJ983,$CW983)</f>
      </c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 t="n">
        <v>1</v>
      </c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5" t="str">
        <f>ROUND(SUM($CP983,$CV983),0)</f>
      </c>
      <c r="CG983" s="65" t="str">
        <f>ROUND(MAX($CP983,$CV983),0)</f>
      </c>
      <c r="CH983"/>
      <c r="CI983" s="62"/>
      <c r="CJ983" s="65" t="str">
        <f>IF(SUM($CF983)=0,"",IF(SUM($CF983)=SUM($CG983),SUM($CF983),IF(UPPER($CH983)="MAX",$CG983,IF(UPPER($CH983)="CUSTOM",MIN(MAX(ROUND($CF983+$G983*($CI983),0),$CG983),$CF983),$CF983))))</f>
      </c>
      <c r="CK983" s="65" t="str">
        <f>ROUND(SUMIFS($CW983:$FS983,$CW$14:$FS$14,"*DSD*"),0)</f>
      </c>
      <c r="CL983" s="65" t="str">
        <f>MIN_DSD</f>
      </c>
      <c r="CM983" s="65" t="str">
        <f>COUNTIFS($CW$14:$FS$14,"*DSD*",$CW983:$FS983,"&gt;0")</f>
      </c>
      <c r="CN983"/>
      <c r="CO983" s="62"/>
      <c r="CP983" s="65" t="str">
        <f>IF(SUM($CK983)=0,"",IF(OR(SUM($CK983)=SUM($CL983),AND(SUM($CK983)=ROUND(SUM($G983)*(1-SUM($I983)),0),SUM($CQ983)=0)),SUM($CK983),IF(UPPER($CN983)="MAX",$CL983,IF(UPPER($CN983)="CUSTOM",MIN(MAX(ROUND($CK983+$G983*($CO983),0),$CL983),$CK983),$CK983))))</f>
      </c>
      <c r="CQ983" s="65" t="str">
        <f>ROUND(SUMIFS($CW983:$FS983,$CW$14:$FS$14,"*TA*"),0)</f>
      </c>
      <c r="CR983" s="65" t="str">
        <f>MIN_TA</f>
      </c>
      <c r="CS983" s="65" t="str">
        <f>COUNTIFS($CW$14:$FS$14,"*TA*",$CW983:$FS983,"&gt;0")</f>
      </c>
      <c r="CT983"/>
      <c r="CU983" s="62"/>
      <c r="CV983" s="65" t="str">
        <f>IF(SUM($CQ983)=0,"",IF(OR(SUM($CQ983)=SUM($CR983),AND(SUM($CQ983)=ROUND(SUM($G983)*(1-SUM($I983)),0),SUM($CK983)=0)),SUM($CQ983),IF(UPPER($CT983)="MAX",$CR983,IF(UPPER($CT983)="CUSTOM",MIN(MAX(ROUND($CQ983+$G983*($CU983),0),$CR983),$CQ983),$CQ983))))</f>
      </c>
      <c r="CW983" s="65"/>
      <c r="CX983" s="65"/>
      <c r="CY983" s="65"/>
      <c r="CZ983" s="65"/>
      <c r="DA983" s="65"/>
      <c r="DB983" s="65"/>
      <c r="DC983" s="65"/>
      <c r="DD983" s="65"/>
      <c r="DE983" s="65"/>
      <c r="DF983" s="65"/>
      <c r="DG983" s="65"/>
      <c r="DH983" s="65"/>
      <c r="DI983" s="65"/>
      <c r="DJ983" s="65"/>
      <c r="DK983" s="65"/>
      <c r="DL983" s="65"/>
      <c r="DM983" s="65"/>
      <c r="DN983" s="65"/>
      <c r="DO983" s="65"/>
      <c r="DP983" s="65"/>
      <c r="DQ983" s="65"/>
      <c r="DR983" s="65"/>
      <c r="DS983" s="65"/>
      <c r="DT983" s="65"/>
      <c r="DU983" s="65"/>
      <c r="DV983" s="65"/>
      <c r="DW983" s="65"/>
      <c r="DX983" s="65"/>
      <c r="DY983" s="65"/>
      <c r="DZ983" s="65"/>
      <c r="EA983" s="65"/>
      <c r="EB983" s="65"/>
      <c r="EC983" s="65"/>
      <c r="ED983" s="65"/>
      <c r="EE983" s="65"/>
      <c r="EF983" s="65"/>
      <c r="EG983" s="65"/>
      <c r="EH983" s="65"/>
      <c r="EI983" s="65"/>
      <c r="EJ983" s="65"/>
      <c r="EK983" s="65"/>
      <c r="EL983" s="65"/>
      <c r="EM983" s="65"/>
      <c r="EN983" s="65"/>
      <c r="EO983" s="65"/>
      <c r="EP983" s="65"/>
      <c r="EQ983" s="65"/>
      <c r="ER983" s="65"/>
      <c r="ES983" s="65"/>
      <c r="ET983" s="65"/>
      <c r="EU983" s="65"/>
      <c r="EV983" s="65"/>
      <c r="EW983" s="65"/>
      <c r="EX983" s="65"/>
      <c r="EY983" s="65"/>
      <c r="EZ983" s="65"/>
      <c r="FA983" s="65"/>
      <c r="FB983" s="65"/>
      <c r="FC983" s="65"/>
      <c r="FD983" s="65"/>
      <c r="FE983" s="65"/>
      <c r="FF983" s="65"/>
      <c r="FG983" s="65"/>
      <c r="FH983" s="65"/>
      <c r="FI983" s="65"/>
      <c r="FJ983" s="65"/>
      <c r="FK983" s="65"/>
      <c r="FL983" s="65"/>
      <c r="FM983" s="65"/>
      <c r="FN983" s="65"/>
      <c r="FO983" s="65"/>
      <c r="FP983" s="65"/>
      <c r="FQ983" s="65"/>
      <c r="FR983" s="65"/>
      <c r="FS983" s="65"/>
    </row>
    <row r="984">
      <c r="A984" t="s">
        <v>171</v>
      </c>
      <c r="B984" t="s">
        <v>106</v>
      </c>
      <c r="C984" t="s">
        <v>139</v>
      </c>
      <c r="D984" t="s">
        <v>99</v>
      </c>
      <c r="E984"/>
      <c r="F984" t="str">
        <f>$A984&amp;IF($C984&lt;&gt;"","|"&amp;$C984,"")&amp;IF($D984&lt;&gt;"","|"&amp;$D984,"")&amp;IF($E984&lt;&gt;"","|"&amp;$E984,"")</f>
      </c>
      <c r="G984" s="65" t="n">
        <v>3</v>
      </c>
      <c r="H984" s="65" t="str">
        <f>SUM($CJ984,$CW984)</f>
      </c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 t="n">
        <v>1</v>
      </c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5" t="str">
        <f>ROUND(SUM($CP984,$CV984),0)</f>
      </c>
      <c r="CG984" s="65" t="str">
        <f>ROUND(MAX($CP984,$CV984),0)</f>
      </c>
      <c r="CH984"/>
      <c r="CI984" s="62"/>
      <c r="CJ984" s="65" t="str">
        <f>IF(SUM($CF984)=0,"",IF(SUM($CF984)=SUM($CG984),SUM($CF984),IF(UPPER($CH984)="MAX",$CG984,IF(UPPER($CH984)="CUSTOM",MIN(MAX(ROUND($CF984+$G984*($CI984),0),$CG984),$CF984),$CF984))))</f>
      </c>
      <c r="CK984" s="65" t="str">
        <f>ROUND(SUMIFS($CW984:$FS984,$CW$14:$FS$14,"*DSD*"),0)</f>
      </c>
      <c r="CL984" s="65" t="str">
        <f>MIN_DSD</f>
      </c>
      <c r="CM984" s="65" t="str">
        <f>COUNTIFS($CW$14:$FS$14,"*DSD*",$CW984:$FS984,"&gt;0")</f>
      </c>
      <c r="CN984"/>
      <c r="CO984" s="62"/>
      <c r="CP984" s="65" t="str">
        <f>IF(SUM($CK984)=0,"",IF(OR(SUM($CK984)=SUM($CL984),AND(SUM($CK984)=ROUND(SUM($G984)*(1-SUM($I984)),0),SUM($CQ984)=0)),SUM($CK984),IF(UPPER($CN984)="MAX",$CL984,IF(UPPER($CN984)="CUSTOM",MIN(MAX(ROUND($CK984+$G984*($CO984),0),$CL984),$CK984),$CK984))))</f>
      </c>
      <c r="CQ984" s="65" t="str">
        <f>ROUND(SUMIFS($CW984:$FS984,$CW$14:$FS$14,"*TA*"),0)</f>
      </c>
      <c r="CR984" s="65" t="str">
        <f>MIN_TA</f>
      </c>
      <c r="CS984" s="65" t="str">
        <f>COUNTIFS($CW$14:$FS$14,"*TA*",$CW984:$FS984,"&gt;0")</f>
      </c>
      <c r="CT984"/>
      <c r="CU984" s="62"/>
      <c r="CV984" s="65" t="str">
        <f>IF(SUM($CQ984)=0,"",IF(OR(SUM($CQ984)=SUM($CR984),AND(SUM($CQ984)=ROUND(SUM($G984)*(1-SUM($I984)),0),SUM($CK984)=0)),SUM($CQ984),IF(UPPER($CT984)="MAX",$CR984,IF(UPPER($CT984)="CUSTOM",MIN(MAX(ROUND($CQ984+$G984*($CU984),0),$CR984),$CQ984),$CQ984))))</f>
      </c>
      <c r="CW984" s="65"/>
      <c r="CX984" s="65"/>
      <c r="CY984" s="65"/>
      <c r="CZ984" s="65"/>
      <c r="DA984" s="65"/>
      <c r="DB984" s="65"/>
      <c r="DC984" s="65"/>
      <c r="DD984" s="65"/>
      <c r="DE984" s="65"/>
      <c r="DF984" s="65"/>
      <c r="DG984" s="65"/>
      <c r="DH984" s="65"/>
      <c r="DI984" s="65"/>
      <c r="DJ984" s="65"/>
      <c r="DK984" s="65"/>
      <c r="DL984" s="65"/>
      <c r="DM984" s="65"/>
      <c r="DN984" s="65"/>
      <c r="DO984" s="65"/>
      <c r="DP984" s="65"/>
      <c r="DQ984" s="65"/>
      <c r="DR984" s="65"/>
      <c r="DS984" s="65"/>
      <c r="DT984" s="65"/>
      <c r="DU984" s="65"/>
      <c r="DV984" s="65"/>
      <c r="DW984" s="65"/>
      <c r="DX984" s="65"/>
      <c r="DY984" s="65"/>
      <c r="DZ984" s="65"/>
      <c r="EA984" s="65"/>
      <c r="EB984" s="65"/>
      <c r="EC984" s="65"/>
      <c r="ED984" s="65"/>
      <c r="EE984" s="65"/>
      <c r="EF984" s="65"/>
      <c r="EG984" s="65"/>
      <c r="EH984" s="65"/>
      <c r="EI984" s="65"/>
      <c r="EJ984" s="65"/>
      <c r="EK984" s="65"/>
      <c r="EL984" s="65"/>
      <c r="EM984" s="65"/>
      <c r="EN984" s="65"/>
      <c r="EO984" s="65"/>
      <c r="EP984" s="65"/>
      <c r="EQ984" s="65"/>
      <c r="ER984" s="65"/>
      <c r="ES984" s="65"/>
      <c r="ET984" s="65"/>
      <c r="EU984" s="65"/>
      <c r="EV984" s="65"/>
      <c r="EW984" s="65"/>
      <c r="EX984" s="65"/>
      <c r="EY984" s="65"/>
      <c r="EZ984" s="65"/>
      <c r="FA984" s="65"/>
      <c r="FB984" s="65"/>
      <c r="FC984" s="65"/>
      <c r="FD984" s="65"/>
      <c r="FE984" s="65"/>
      <c r="FF984" s="65"/>
      <c r="FG984" s="65"/>
      <c r="FH984" s="65"/>
      <c r="FI984" s="65"/>
      <c r="FJ984" s="65"/>
      <c r="FK984" s="65"/>
      <c r="FL984" s="65"/>
      <c r="FM984" s="65"/>
      <c r="FN984" s="65"/>
      <c r="FO984" s="65"/>
      <c r="FP984" s="65"/>
      <c r="FQ984" s="65"/>
      <c r="FR984" s="65"/>
      <c r="FS984" s="65"/>
    </row>
    <row r="985">
      <c r="A985" t="s">
        <v>171</v>
      </c>
      <c r="B985" t="s">
        <v>106</v>
      </c>
      <c r="C985" t="s">
        <v>139</v>
      </c>
      <c r="D985" t="s">
        <v>100</v>
      </c>
      <c r="E985"/>
      <c r="F985" t="str">
        <f>$A985&amp;IF($C985&lt;&gt;"","|"&amp;$C985,"")&amp;IF($D985&lt;&gt;"","|"&amp;$D985,"")&amp;IF($E985&lt;&gt;"","|"&amp;$E985,"")</f>
      </c>
      <c r="G985" s="65" t="n">
        <v>11</v>
      </c>
      <c r="H985" s="65" t="str">
        <f>SUM($CJ985,$CW985)</f>
      </c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 t="n">
        <v>1</v>
      </c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5" t="str">
        <f>ROUND(SUM($CP985,$CV985),0)</f>
      </c>
      <c r="CG985" s="65" t="str">
        <f>ROUND(MAX($CP985,$CV985),0)</f>
      </c>
      <c r="CH985"/>
      <c r="CI985" s="62"/>
      <c r="CJ985" s="65" t="str">
        <f>IF(SUM($CF985)=0,"",IF(SUM($CF985)=SUM($CG985),SUM($CF985),IF(UPPER($CH985)="MAX",$CG985,IF(UPPER($CH985)="CUSTOM",MIN(MAX(ROUND($CF985+$G985*($CI985),0),$CG985),$CF985),$CF985))))</f>
      </c>
      <c r="CK985" s="65" t="str">
        <f>ROUND(SUMIFS($CW985:$FS985,$CW$14:$FS$14,"*DSD*"),0)</f>
      </c>
      <c r="CL985" s="65" t="str">
        <f>MIN_DSD</f>
      </c>
      <c r="CM985" s="65" t="str">
        <f>COUNTIFS($CW$14:$FS$14,"*DSD*",$CW985:$FS985,"&gt;0")</f>
      </c>
      <c r="CN985"/>
      <c r="CO985" s="62"/>
      <c r="CP985" s="65" t="str">
        <f>IF(SUM($CK985)=0,"",IF(OR(SUM($CK985)=SUM($CL985),AND(SUM($CK985)=ROUND(SUM($G985)*(1-SUM($I985)),0),SUM($CQ985)=0)),SUM($CK985),IF(UPPER($CN985)="MAX",$CL985,IF(UPPER($CN985)="CUSTOM",MIN(MAX(ROUND($CK985+$G985*($CO985),0),$CL985),$CK985),$CK985))))</f>
      </c>
      <c r="CQ985" s="65" t="str">
        <f>ROUND(SUMIFS($CW985:$FS985,$CW$14:$FS$14,"*TA*"),0)</f>
      </c>
      <c r="CR985" s="65" t="str">
        <f>MIN_TA</f>
      </c>
      <c r="CS985" s="65" t="str">
        <f>COUNTIFS($CW$14:$FS$14,"*TA*",$CW985:$FS985,"&gt;0")</f>
      </c>
      <c r="CT985"/>
      <c r="CU985" s="62"/>
      <c r="CV985" s="65" t="str">
        <f>IF(SUM($CQ985)=0,"",IF(OR(SUM($CQ985)=SUM($CR985),AND(SUM($CQ985)=ROUND(SUM($G985)*(1-SUM($I985)),0),SUM($CK985)=0)),SUM($CQ985),IF(UPPER($CT985)="MAX",$CR985,IF(UPPER($CT985)="CUSTOM",MIN(MAX(ROUND($CQ985+$G985*($CU985),0),$CR985),$CQ985),$CQ985))))</f>
      </c>
      <c r="CW985" s="65"/>
      <c r="CX985" s="65"/>
      <c r="CY985" s="65"/>
      <c r="CZ985" s="65"/>
      <c r="DA985" s="65"/>
      <c r="DB985" s="65"/>
      <c r="DC985" s="65"/>
      <c r="DD985" s="65"/>
      <c r="DE985" s="65"/>
      <c r="DF985" s="65"/>
      <c r="DG985" s="65"/>
      <c r="DH985" s="65"/>
      <c r="DI985" s="65"/>
      <c r="DJ985" s="65"/>
      <c r="DK985" s="65"/>
      <c r="DL985" s="65"/>
      <c r="DM985" s="65"/>
      <c r="DN985" s="65"/>
      <c r="DO985" s="65"/>
      <c r="DP985" s="65"/>
      <c r="DQ985" s="65"/>
      <c r="DR985" s="65"/>
      <c r="DS985" s="65"/>
      <c r="DT985" s="65"/>
      <c r="DU985" s="65"/>
      <c r="DV985" s="65"/>
      <c r="DW985" s="65"/>
      <c r="DX985" s="65"/>
      <c r="DY985" s="65"/>
      <c r="DZ985" s="65"/>
      <c r="EA985" s="65"/>
      <c r="EB985" s="65"/>
      <c r="EC985" s="65"/>
      <c r="ED985" s="65"/>
      <c r="EE985" s="65"/>
      <c r="EF985" s="65"/>
      <c r="EG985" s="65"/>
      <c r="EH985" s="65"/>
      <c r="EI985" s="65"/>
      <c r="EJ985" s="65"/>
      <c r="EK985" s="65"/>
      <c r="EL985" s="65"/>
      <c r="EM985" s="65"/>
      <c r="EN985" s="65"/>
      <c r="EO985" s="65"/>
      <c r="EP985" s="65"/>
      <c r="EQ985" s="65"/>
      <c r="ER985" s="65"/>
      <c r="ES985" s="65"/>
      <c r="ET985" s="65"/>
      <c r="EU985" s="65"/>
      <c r="EV985" s="65"/>
      <c r="EW985" s="65"/>
      <c r="EX985" s="65"/>
      <c r="EY985" s="65"/>
      <c r="EZ985" s="65"/>
      <c r="FA985" s="65"/>
      <c r="FB985" s="65"/>
      <c r="FC985" s="65"/>
      <c r="FD985" s="65"/>
      <c r="FE985" s="65"/>
      <c r="FF985" s="65"/>
      <c r="FG985" s="65"/>
      <c r="FH985" s="65"/>
      <c r="FI985" s="65"/>
      <c r="FJ985" s="65"/>
      <c r="FK985" s="65"/>
      <c r="FL985" s="65"/>
      <c r="FM985" s="65"/>
      <c r="FN985" s="65"/>
      <c r="FO985" s="65"/>
      <c r="FP985" s="65"/>
      <c r="FQ985" s="65"/>
      <c r="FR985" s="65"/>
      <c r="FS985" s="65"/>
    </row>
    <row r="986">
      <c r="A986" t="s">
        <v>171</v>
      </c>
      <c r="B986" t="s">
        <v>106</v>
      </c>
      <c r="C986" t="s">
        <v>140</v>
      </c>
      <c r="D986" t="s">
        <v>99</v>
      </c>
      <c r="E986"/>
      <c r="F986" t="str">
        <f>$A986&amp;IF($C986&lt;&gt;"","|"&amp;$C986,"")&amp;IF($D986&lt;&gt;"","|"&amp;$D986,"")&amp;IF($E986&lt;&gt;"","|"&amp;$E986,"")</f>
      </c>
      <c r="G986" s="65" t="n">
        <v>59</v>
      </c>
      <c r="H986" s="65" t="str">
        <f>SUM($CJ986,$CW986)</f>
      </c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 t="n">
        <v>1</v>
      </c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5" t="str">
        <f>ROUND(SUM($CP986,$CV986),0)</f>
      </c>
      <c r="CG986" s="65" t="str">
        <f>ROUND(MAX($CP986,$CV986),0)</f>
      </c>
      <c r="CH986"/>
      <c r="CI986" s="62"/>
      <c r="CJ986" s="65" t="str">
        <f>IF(SUM($CF986)=0,"",IF(SUM($CF986)=SUM($CG986),SUM($CF986),IF(UPPER($CH986)="MAX",$CG986,IF(UPPER($CH986)="CUSTOM",MIN(MAX(ROUND($CF986+$G986*($CI986),0),$CG986),$CF986),$CF986))))</f>
      </c>
      <c r="CK986" s="65" t="str">
        <f>ROUND(SUMIFS($CW986:$FS986,$CW$14:$FS$14,"*DSD*"),0)</f>
      </c>
      <c r="CL986" s="65" t="str">
        <f>MIN_DSD</f>
      </c>
      <c r="CM986" s="65" t="str">
        <f>COUNTIFS($CW$14:$FS$14,"*DSD*",$CW986:$FS986,"&gt;0")</f>
      </c>
      <c r="CN986"/>
      <c r="CO986" s="62"/>
      <c r="CP986" s="65" t="str">
        <f>IF(SUM($CK986)=0,"",IF(OR(SUM($CK986)=SUM($CL986),AND(SUM($CK986)=ROUND(SUM($G986)*(1-SUM($I986)),0),SUM($CQ986)=0)),SUM($CK986),IF(UPPER($CN986)="MAX",$CL986,IF(UPPER($CN986)="CUSTOM",MIN(MAX(ROUND($CK986+$G986*($CO986),0),$CL986),$CK986),$CK986))))</f>
      </c>
      <c r="CQ986" s="65" t="str">
        <f>ROUND(SUMIFS($CW986:$FS986,$CW$14:$FS$14,"*TA*"),0)</f>
      </c>
      <c r="CR986" s="65" t="str">
        <f>MIN_TA</f>
      </c>
      <c r="CS986" s="65" t="str">
        <f>COUNTIFS($CW$14:$FS$14,"*TA*",$CW986:$FS986,"&gt;0")</f>
      </c>
      <c r="CT986"/>
      <c r="CU986" s="62"/>
      <c r="CV986" s="65" t="str">
        <f>IF(SUM($CQ986)=0,"",IF(OR(SUM($CQ986)=SUM($CR986),AND(SUM($CQ986)=ROUND(SUM($G986)*(1-SUM($I986)),0),SUM($CK986)=0)),SUM($CQ986),IF(UPPER($CT986)="MAX",$CR986,IF(UPPER($CT986)="CUSTOM",MIN(MAX(ROUND($CQ986+$G986*($CU986),0),$CR986),$CQ986),$CQ986))))</f>
      </c>
      <c r="CW986" s="65"/>
      <c r="CX986" s="65"/>
      <c r="CY986" s="65"/>
      <c r="CZ986" s="65"/>
      <c r="DA986" s="65"/>
      <c r="DB986" s="65"/>
      <c r="DC986" s="65"/>
      <c r="DD986" s="65"/>
      <c r="DE986" s="65"/>
      <c r="DF986" s="65"/>
      <c r="DG986" s="65"/>
      <c r="DH986" s="65"/>
      <c r="DI986" s="65"/>
      <c r="DJ986" s="65"/>
      <c r="DK986" s="65"/>
      <c r="DL986" s="65"/>
      <c r="DM986" s="65"/>
      <c r="DN986" s="65"/>
      <c r="DO986" s="65"/>
      <c r="DP986" s="65"/>
      <c r="DQ986" s="65"/>
      <c r="DR986" s="65"/>
      <c r="DS986" s="65"/>
      <c r="DT986" s="65"/>
      <c r="DU986" s="65"/>
      <c r="DV986" s="65"/>
      <c r="DW986" s="65"/>
      <c r="DX986" s="65"/>
      <c r="DY986" s="65"/>
      <c r="DZ986" s="65"/>
      <c r="EA986" s="65"/>
      <c r="EB986" s="65"/>
      <c r="EC986" s="65"/>
      <c r="ED986" s="65"/>
      <c r="EE986" s="65"/>
      <c r="EF986" s="65"/>
      <c r="EG986" s="65"/>
      <c r="EH986" s="65"/>
      <c r="EI986" s="65"/>
      <c r="EJ986" s="65"/>
      <c r="EK986" s="65"/>
      <c r="EL986" s="65"/>
      <c r="EM986" s="65"/>
      <c r="EN986" s="65"/>
      <c r="EO986" s="65"/>
      <c r="EP986" s="65"/>
      <c r="EQ986" s="65"/>
      <c r="ER986" s="65"/>
      <c r="ES986" s="65"/>
      <c r="ET986" s="65"/>
      <c r="EU986" s="65"/>
      <c r="EV986" s="65"/>
      <c r="EW986" s="65"/>
      <c r="EX986" s="65"/>
      <c r="EY986" s="65"/>
      <c r="EZ986" s="65"/>
      <c r="FA986" s="65"/>
      <c r="FB986" s="65"/>
      <c r="FC986" s="65"/>
      <c r="FD986" s="65"/>
      <c r="FE986" s="65"/>
      <c r="FF986" s="65"/>
      <c r="FG986" s="65"/>
      <c r="FH986" s="65"/>
      <c r="FI986" s="65"/>
      <c r="FJ986" s="65"/>
      <c r="FK986" s="65"/>
      <c r="FL986" s="65"/>
      <c r="FM986" s="65"/>
      <c r="FN986" s="65"/>
      <c r="FO986" s="65"/>
      <c r="FP986" s="65"/>
      <c r="FQ986" s="65"/>
      <c r="FR986" s="65"/>
      <c r="FS986" s="65"/>
    </row>
    <row r="987">
      <c r="A987" t="s">
        <v>171</v>
      </c>
      <c r="B987" t="s">
        <v>106</v>
      </c>
      <c r="C987" t="s">
        <v>140</v>
      </c>
      <c r="D987" t="s">
        <v>100</v>
      </c>
      <c r="E987"/>
      <c r="F987" t="str">
        <f>$A987&amp;IF($C987&lt;&gt;"","|"&amp;$C987,"")&amp;IF($D987&lt;&gt;"","|"&amp;$D987,"")&amp;IF($E987&lt;&gt;"","|"&amp;$E987,"")</f>
      </c>
      <c r="G987" s="65" t="n">
        <v>12</v>
      </c>
      <c r="H987" s="65" t="str">
        <f>SUM($CJ987,$CW987)</f>
      </c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 t="n">
        <v>1</v>
      </c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5" t="str">
        <f>ROUND(SUM($CP987,$CV987),0)</f>
      </c>
      <c r="CG987" s="65" t="str">
        <f>ROUND(MAX($CP987,$CV987),0)</f>
      </c>
      <c r="CH987"/>
      <c r="CI987" s="62"/>
      <c r="CJ987" s="65" t="str">
        <f>IF(SUM($CF987)=0,"",IF(SUM($CF987)=SUM($CG987),SUM($CF987),IF(UPPER($CH987)="MAX",$CG987,IF(UPPER($CH987)="CUSTOM",MIN(MAX(ROUND($CF987+$G987*($CI987),0),$CG987),$CF987),$CF987))))</f>
      </c>
      <c r="CK987" s="65" t="str">
        <f>ROUND(SUMIFS($CW987:$FS987,$CW$14:$FS$14,"*DSD*"),0)</f>
      </c>
      <c r="CL987" s="65" t="str">
        <f>MIN_DSD</f>
      </c>
      <c r="CM987" s="65" t="str">
        <f>COUNTIFS($CW$14:$FS$14,"*DSD*",$CW987:$FS987,"&gt;0")</f>
      </c>
      <c r="CN987"/>
      <c r="CO987" s="62"/>
      <c r="CP987" s="65" t="str">
        <f>IF(SUM($CK987)=0,"",IF(OR(SUM($CK987)=SUM($CL987),AND(SUM($CK987)=ROUND(SUM($G987)*(1-SUM($I987)),0),SUM($CQ987)=0)),SUM($CK987),IF(UPPER($CN987)="MAX",$CL987,IF(UPPER($CN987)="CUSTOM",MIN(MAX(ROUND($CK987+$G987*($CO987),0),$CL987),$CK987),$CK987))))</f>
      </c>
      <c r="CQ987" s="65" t="str">
        <f>ROUND(SUMIFS($CW987:$FS987,$CW$14:$FS$14,"*TA*"),0)</f>
      </c>
      <c r="CR987" s="65" t="str">
        <f>MIN_TA</f>
      </c>
      <c r="CS987" s="65" t="str">
        <f>COUNTIFS($CW$14:$FS$14,"*TA*",$CW987:$FS987,"&gt;0")</f>
      </c>
      <c r="CT987"/>
      <c r="CU987" s="62"/>
      <c r="CV987" s="65" t="str">
        <f>IF(SUM($CQ987)=0,"",IF(OR(SUM($CQ987)=SUM($CR987),AND(SUM($CQ987)=ROUND(SUM($G987)*(1-SUM($I987)),0),SUM($CK987)=0)),SUM($CQ987),IF(UPPER($CT987)="MAX",$CR987,IF(UPPER($CT987)="CUSTOM",MIN(MAX(ROUND($CQ987+$G987*($CU987),0),$CR987),$CQ987),$CQ987))))</f>
      </c>
      <c r="CW987" s="65"/>
      <c r="CX987" s="65"/>
      <c r="CY987" s="65"/>
      <c r="CZ987" s="65"/>
      <c r="DA987" s="65"/>
      <c r="DB987" s="65"/>
      <c r="DC987" s="65"/>
      <c r="DD987" s="65"/>
      <c r="DE987" s="65"/>
      <c r="DF987" s="65"/>
      <c r="DG987" s="65"/>
      <c r="DH987" s="65"/>
      <c r="DI987" s="65"/>
      <c r="DJ987" s="65"/>
      <c r="DK987" s="65"/>
      <c r="DL987" s="65"/>
      <c r="DM987" s="65"/>
      <c r="DN987" s="65"/>
      <c r="DO987" s="65"/>
      <c r="DP987" s="65"/>
      <c r="DQ987" s="65"/>
      <c r="DR987" s="65"/>
      <c r="DS987" s="65"/>
      <c r="DT987" s="65"/>
      <c r="DU987" s="65"/>
      <c r="DV987" s="65"/>
      <c r="DW987" s="65"/>
      <c r="DX987" s="65"/>
      <c r="DY987" s="65"/>
      <c r="DZ987" s="65"/>
      <c r="EA987" s="65"/>
      <c r="EB987" s="65"/>
      <c r="EC987" s="65"/>
      <c r="ED987" s="65"/>
      <c r="EE987" s="65"/>
      <c r="EF987" s="65"/>
      <c r="EG987" s="65"/>
      <c r="EH987" s="65"/>
      <c r="EI987" s="65"/>
      <c r="EJ987" s="65"/>
      <c r="EK987" s="65"/>
      <c r="EL987" s="65"/>
      <c r="EM987" s="65"/>
      <c r="EN987" s="65"/>
      <c r="EO987" s="65"/>
      <c r="EP987" s="65"/>
      <c r="EQ987" s="65"/>
      <c r="ER987" s="65"/>
      <c r="ES987" s="65"/>
      <c r="ET987" s="65"/>
      <c r="EU987" s="65"/>
      <c r="EV987" s="65"/>
      <c r="EW987" s="65"/>
      <c r="EX987" s="65"/>
      <c r="EY987" s="65"/>
      <c r="EZ987" s="65"/>
      <c r="FA987" s="65"/>
      <c r="FB987" s="65"/>
      <c r="FC987" s="65"/>
      <c r="FD987" s="65"/>
      <c r="FE987" s="65"/>
      <c r="FF987" s="65"/>
      <c r="FG987" s="65"/>
      <c r="FH987" s="65"/>
      <c r="FI987" s="65"/>
      <c r="FJ987" s="65"/>
      <c r="FK987" s="65"/>
      <c r="FL987" s="65"/>
      <c r="FM987" s="65"/>
      <c r="FN987" s="65"/>
      <c r="FO987" s="65"/>
      <c r="FP987" s="65"/>
      <c r="FQ987" s="65"/>
      <c r="FR987" s="65"/>
      <c r="FS987" s="65"/>
    </row>
    <row r="988">
      <c r="A988" t="s">
        <v>171</v>
      </c>
      <c r="B988" t="s">
        <v>106</v>
      </c>
      <c r="C988" t="s">
        <v>141</v>
      </c>
      <c r="D988" t="s">
        <v>99</v>
      </c>
      <c r="E988"/>
      <c r="F988" t="str">
        <f>$A988&amp;IF($C988&lt;&gt;"","|"&amp;$C988,"")&amp;IF($D988&lt;&gt;"","|"&amp;$D988,"")&amp;IF($E988&lt;&gt;"","|"&amp;$E988,"")</f>
      </c>
      <c r="G988" s="65" t="n">
        <v>1</v>
      </c>
      <c r="H988" s="65" t="str">
        <f>SUM($CJ988,$CW988)</f>
      </c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 t="n">
        <v>1</v>
      </c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5" t="str">
        <f>ROUND(SUM($CP988,$CV988),0)</f>
      </c>
      <c r="CG988" s="65" t="str">
        <f>ROUND(MAX($CP988,$CV988),0)</f>
      </c>
      <c r="CH988"/>
      <c r="CI988" s="62"/>
      <c r="CJ988" s="65" t="str">
        <f>IF(SUM($CF988)=0,"",IF(SUM($CF988)=SUM($CG988),SUM($CF988),IF(UPPER($CH988)="MAX",$CG988,IF(UPPER($CH988)="CUSTOM",MIN(MAX(ROUND($CF988+$G988*($CI988),0),$CG988),$CF988),$CF988))))</f>
      </c>
      <c r="CK988" s="65" t="str">
        <f>ROUND(SUMIFS($CW988:$FS988,$CW$14:$FS$14,"*DSD*"),0)</f>
      </c>
      <c r="CL988" s="65" t="str">
        <f>MIN_DSD</f>
      </c>
      <c r="CM988" s="65" t="str">
        <f>COUNTIFS($CW$14:$FS$14,"*DSD*",$CW988:$FS988,"&gt;0")</f>
      </c>
      <c r="CN988"/>
      <c r="CO988" s="62"/>
      <c r="CP988" s="65" t="str">
        <f>IF(SUM($CK988)=0,"",IF(OR(SUM($CK988)=SUM($CL988),AND(SUM($CK988)=ROUND(SUM($G988)*(1-SUM($I988)),0),SUM($CQ988)=0)),SUM($CK988),IF(UPPER($CN988)="MAX",$CL988,IF(UPPER($CN988)="CUSTOM",MIN(MAX(ROUND($CK988+$G988*($CO988),0),$CL988),$CK988),$CK988))))</f>
      </c>
      <c r="CQ988" s="65" t="str">
        <f>ROUND(SUMIFS($CW988:$FS988,$CW$14:$FS$14,"*TA*"),0)</f>
      </c>
      <c r="CR988" s="65" t="str">
        <f>MIN_TA</f>
      </c>
      <c r="CS988" s="65" t="str">
        <f>COUNTIFS($CW$14:$FS$14,"*TA*",$CW988:$FS988,"&gt;0")</f>
      </c>
      <c r="CT988"/>
      <c r="CU988" s="62"/>
      <c r="CV988" s="65" t="str">
        <f>IF(SUM($CQ988)=0,"",IF(OR(SUM($CQ988)=SUM($CR988),AND(SUM($CQ988)=ROUND(SUM($G988)*(1-SUM($I988)),0),SUM($CK988)=0)),SUM($CQ988),IF(UPPER($CT988)="MAX",$CR988,IF(UPPER($CT988)="CUSTOM",MIN(MAX(ROUND($CQ988+$G988*($CU988),0),$CR988),$CQ988),$CQ988))))</f>
      </c>
      <c r="CW988" s="65"/>
      <c r="CX988" s="65"/>
      <c r="CY988" s="65"/>
      <c r="CZ988" s="65"/>
      <c r="DA988" s="65"/>
      <c r="DB988" s="65"/>
      <c r="DC988" s="65"/>
      <c r="DD988" s="65"/>
      <c r="DE988" s="65"/>
      <c r="DF988" s="65"/>
      <c r="DG988" s="65"/>
      <c r="DH988" s="65"/>
      <c r="DI988" s="65"/>
      <c r="DJ988" s="65"/>
      <c r="DK988" s="65"/>
      <c r="DL988" s="65"/>
      <c r="DM988" s="65"/>
      <c r="DN988" s="65"/>
      <c r="DO988" s="65"/>
      <c r="DP988" s="65"/>
      <c r="DQ988" s="65"/>
      <c r="DR988" s="65"/>
      <c r="DS988" s="65"/>
      <c r="DT988" s="65"/>
      <c r="DU988" s="65"/>
      <c r="DV988" s="65"/>
      <c r="DW988" s="65"/>
      <c r="DX988" s="65"/>
      <c r="DY988" s="65"/>
      <c r="DZ988" s="65"/>
      <c r="EA988" s="65"/>
      <c r="EB988" s="65"/>
      <c r="EC988" s="65"/>
      <c r="ED988" s="65"/>
      <c r="EE988" s="65"/>
      <c r="EF988" s="65"/>
      <c r="EG988" s="65"/>
      <c r="EH988" s="65"/>
      <c r="EI988" s="65"/>
      <c r="EJ988" s="65"/>
      <c r="EK988" s="65"/>
      <c r="EL988" s="65"/>
      <c r="EM988" s="65"/>
      <c r="EN988" s="65"/>
      <c r="EO988" s="65"/>
      <c r="EP988" s="65"/>
      <c r="EQ988" s="65"/>
      <c r="ER988" s="65"/>
      <c r="ES988" s="65"/>
      <c r="ET988" s="65"/>
      <c r="EU988" s="65"/>
      <c r="EV988" s="65"/>
      <c r="EW988" s="65"/>
      <c r="EX988" s="65"/>
      <c r="EY988" s="65"/>
      <c r="EZ988" s="65"/>
      <c r="FA988" s="65"/>
      <c r="FB988" s="65"/>
      <c r="FC988" s="65"/>
      <c r="FD988" s="65"/>
      <c r="FE988" s="65"/>
      <c r="FF988" s="65"/>
      <c r="FG988" s="65"/>
      <c r="FH988" s="65"/>
      <c r="FI988" s="65"/>
      <c r="FJ988" s="65"/>
      <c r="FK988" s="65"/>
      <c r="FL988" s="65"/>
      <c r="FM988" s="65"/>
      <c r="FN988" s="65"/>
      <c r="FO988" s="65"/>
      <c r="FP988" s="65"/>
      <c r="FQ988" s="65"/>
      <c r="FR988" s="65"/>
      <c r="FS988" s="65"/>
    </row>
    <row r="989">
      <c r="A989" t="s">
        <v>171</v>
      </c>
      <c r="B989" t="s">
        <v>106</v>
      </c>
      <c r="C989" t="s">
        <v>141</v>
      </c>
      <c r="D989" t="s">
        <v>100</v>
      </c>
      <c r="E989"/>
      <c r="F989" t="str">
        <f>$A989&amp;IF($C989&lt;&gt;"","|"&amp;$C989,"")&amp;IF($D989&lt;&gt;"","|"&amp;$D989,"")&amp;IF($E989&lt;&gt;"","|"&amp;$E989,"")</f>
      </c>
      <c r="G989" s="65" t="n">
        <v>1</v>
      </c>
      <c r="H989" s="65" t="str">
        <f>SUM($CJ989,$CW989)</f>
      </c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 t="n">
        <v>1</v>
      </c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5" t="str">
        <f>ROUND(SUM($CP989,$CV989),0)</f>
      </c>
      <c r="CG989" s="65" t="str">
        <f>ROUND(MAX($CP989,$CV989),0)</f>
      </c>
      <c r="CH989"/>
      <c r="CI989" s="62"/>
      <c r="CJ989" s="65" t="str">
        <f>IF(SUM($CF989)=0,"",IF(SUM($CF989)=SUM($CG989),SUM($CF989),IF(UPPER($CH989)="MAX",$CG989,IF(UPPER($CH989)="CUSTOM",MIN(MAX(ROUND($CF989+$G989*($CI989),0),$CG989),$CF989),$CF989))))</f>
      </c>
      <c r="CK989" s="65" t="str">
        <f>ROUND(SUMIFS($CW989:$FS989,$CW$14:$FS$14,"*DSD*"),0)</f>
      </c>
      <c r="CL989" s="65" t="str">
        <f>MIN_DSD</f>
      </c>
      <c r="CM989" s="65" t="str">
        <f>COUNTIFS($CW$14:$FS$14,"*DSD*",$CW989:$FS989,"&gt;0")</f>
      </c>
      <c r="CN989"/>
      <c r="CO989" s="62"/>
      <c r="CP989" s="65" t="str">
        <f>IF(SUM($CK989)=0,"",IF(OR(SUM($CK989)=SUM($CL989),AND(SUM($CK989)=ROUND(SUM($G989)*(1-SUM($I989)),0),SUM($CQ989)=0)),SUM($CK989),IF(UPPER($CN989)="MAX",$CL989,IF(UPPER($CN989)="CUSTOM",MIN(MAX(ROUND($CK989+$G989*($CO989),0),$CL989),$CK989),$CK989))))</f>
      </c>
      <c r="CQ989" s="65" t="str">
        <f>ROUND(SUMIFS($CW989:$FS989,$CW$14:$FS$14,"*TA*"),0)</f>
      </c>
      <c r="CR989" s="65" t="str">
        <f>MIN_TA</f>
      </c>
      <c r="CS989" s="65" t="str">
        <f>COUNTIFS($CW$14:$FS$14,"*TA*",$CW989:$FS989,"&gt;0")</f>
      </c>
      <c r="CT989"/>
      <c r="CU989" s="62"/>
      <c r="CV989" s="65" t="str">
        <f>IF(SUM($CQ989)=0,"",IF(OR(SUM($CQ989)=SUM($CR989),AND(SUM($CQ989)=ROUND(SUM($G989)*(1-SUM($I989)),0),SUM($CK989)=0)),SUM($CQ989),IF(UPPER($CT989)="MAX",$CR989,IF(UPPER($CT989)="CUSTOM",MIN(MAX(ROUND($CQ989+$G989*($CU989),0),$CR989),$CQ989),$CQ989))))</f>
      </c>
      <c r="CW989" s="65"/>
      <c r="CX989" s="65"/>
      <c r="CY989" s="65"/>
      <c r="CZ989" s="65"/>
      <c r="DA989" s="65"/>
      <c r="DB989" s="65"/>
      <c r="DC989" s="65"/>
      <c r="DD989" s="65"/>
      <c r="DE989" s="65"/>
      <c r="DF989" s="65"/>
      <c r="DG989" s="65"/>
      <c r="DH989" s="65"/>
      <c r="DI989" s="65"/>
      <c r="DJ989" s="65"/>
      <c r="DK989" s="65"/>
      <c r="DL989" s="65"/>
      <c r="DM989" s="65"/>
      <c r="DN989" s="65"/>
      <c r="DO989" s="65"/>
      <c r="DP989" s="65"/>
      <c r="DQ989" s="65"/>
      <c r="DR989" s="65"/>
      <c r="DS989" s="65"/>
      <c r="DT989" s="65"/>
      <c r="DU989" s="65"/>
      <c r="DV989" s="65"/>
      <c r="DW989" s="65"/>
      <c r="DX989" s="65"/>
      <c r="DY989" s="65"/>
      <c r="DZ989" s="65"/>
      <c r="EA989" s="65"/>
      <c r="EB989" s="65"/>
      <c r="EC989" s="65"/>
      <c r="ED989" s="65"/>
      <c r="EE989" s="65"/>
      <c r="EF989" s="65"/>
      <c r="EG989" s="65"/>
      <c r="EH989" s="65"/>
      <c r="EI989" s="65"/>
      <c r="EJ989" s="65"/>
      <c r="EK989" s="65"/>
      <c r="EL989" s="65"/>
      <c r="EM989" s="65"/>
      <c r="EN989" s="65"/>
      <c r="EO989" s="65"/>
      <c r="EP989" s="65"/>
      <c r="EQ989" s="65"/>
      <c r="ER989" s="65"/>
      <c r="ES989" s="65"/>
      <c r="ET989" s="65"/>
      <c r="EU989" s="65"/>
      <c r="EV989" s="65"/>
      <c r="EW989" s="65"/>
      <c r="EX989" s="65"/>
      <c r="EY989" s="65"/>
      <c r="EZ989" s="65"/>
      <c r="FA989" s="65"/>
      <c r="FB989" s="65"/>
      <c r="FC989" s="65"/>
      <c r="FD989" s="65"/>
      <c r="FE989" s="65"/>
      <c r="FF989" s="65"/>
      <c r="FG989" s="65"/>
      <c r="FH989" s="65"/>
      <c r="FI989" s="65"/>
      <c r="FJ989" s="65"/>
      <c r="FK989" s="65"/>
      <c r="FL989" s="65"/>
      <c r="FM989" s="65"/>
      <c r="FN989" s="65"/>
      <c r="FO989" s="65"/>
      <c r="FP989" s="65"/>
      <c r="FQ989" s="65"/>
      <c r="FR989" s="65"/>
      <c r="FS989" s="65"/>
    </row>
    <row r="990">
      <c r="A990" t="s">
        <v>171</v>
      </c>
      <c r="B990" t="s">
        <v>106</v>
      </c>
      <c r="C990" t="s">
        <v>123</v>
      </c>
      <c r="D990" t="s">
        <v>99</v>
      </c>
      <c r="E990"/>
      <c r="F990" t="str">
        <f>$A990&amp;IF($C990&lt;&gt;"","|"&amp;$C990,"")&amp;IF($D990&lt;&gt;"","|"&amp;$D990,"")&amp;IF($E990&lt;&gt;"","|"&amp;$E990,"")</f>
      </c>
      <c r="G990" s="65" t="n">
        <v>8</v>
      </c>
      <c r="H990" s="65" t="str">
        <f>SUM($CJ990,$CW990)</f>
      </c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 t="n">
        <v>1</v>
      </c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5" t="str">
        <f>ROUND(SUM($CP990,$CV990),0)</f>
      </c>
      <c r="CG990" s="65" t="str">
        <f>ROUND(MAX($CP990,$CV990),0)</f>
      </c>
      <c r="CH990"/>
      <c r="CI990" s="62"/>
      <c r="CJ990" s="65" t="str">
        <f>IF(SUM($CF990)=0,"",IF(SUM($CF990)=SUM($CG990),SUM($CF990),IF(UPPER($CH990)="MAX",$CG990,IF(UPPER($CH990)="CUSTOM",MIN(MAX(ROUND($CF990+$G990*($CI990),0),$CG990),$CF990),$CF990))))</f>
      </c>
      <c r="CK990" s="65" t="str">
        <f>ROUND(SUMIFS($CW990:$FS990,$CW$14:$FS$14,"*DSD*"),0)</f>
      </c>
      <c r="CL990" s="65" t="str">
        <f>MIN_DSD</f>
      </c>
      <c r="CM990" s="65" t="str">
        <f>COUNTIFS($CW$14:$FS$14,"*DSD*",$CW990:$FS990,"&gt;0")</f>
      </c>
      <c r="CN990"/>
      <c r="CO990" s="62"/>
      <c r="CP990" s="65" t="str">
        <f>IF(SUM($CK990)=0,"",IF(OR(SUM($CK990)=SUM($CL990),AND(SUM($CK990)=ROUND(SUM($G990)*(1-SUM($I990)),0),SUM($CQ990)=0)),SUM($CK990),IF(UPPER($CN990)="MAX",$CL990,IF(UPPER($CN990)="CUSTOM",MIN(MAX(ROUND($CK990+$G990*($CO990),0),$CL990),$CK990),$CK990))))</f>
      </c>
      <c r="CQ990" s="65" t="str">
        <f>ROUND(SUMIFS($CW990:$FS990,$CW$14:$FS$14,"*TA*"),0)</f>
      </c>
      <c r="CR990" s="65" t="str">
        <f>MIN_TA</f>
      </c>
      <c r="CS990" s="65" t="str">
        <f>COUNTIFS($CW$14:$FS$14,"*TA*",$CW990:$FS990,"&gt;0")</f>
      </c>
      <c r="CT990"/>
      <c r="CU990" s="62"/>
      <c r="CV990" s="65" t="str">
        <f>IF(SUM($CQ990)=0,"",IF(OR(SUM($CQ990)=SUM($CR990),AND(SUM($CQ990)=ROUND(SUM($G990)*(1-SUM($I990)),0),SUM($CK990)=0)),SUM($CQ990),IF(UPPER($CT990)="MAX",$CR990,IF(UPPER($CT990)="CUSTOM",MIN(MAX(ROUND($CQ990+$G990*($CU990),0),$CR990),$CQ990),$CQ990))))</f>
      </c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5"/>
      <c r="DV990" s="65"/>
      <c r="DW990" s="65"/>
      <c r="DX990" s="65"/>
      <c r="DY990" s="65"/>
      <c r="DZ990" s="65"/>
      <c r="EA990" s="65"/>
      <c r="EB990" s="65"/>
      <c r="EC990" s="65"/>
      <c r="ED990" s="65"/>
      <c r="EE990" s="65"/>
      <c r="EF990" s="65"/>
      <c r="EG990" s="65"/>
      <c r="EH990" s="65"/>
      <c r="EI990" s="65"/>
      <c r="EJ990" s="65"/>
      <c r="EK990" s="65"/>
      <c r="EL990" s="65"/>
      <c r="EM990" s="65"/>
      <c r="EN990" s="65"/>
      <c r="EO990" s="65"/>
      <c r="EP990" s="65"/>
      <c r="EQ990" s="65"/>
      <c r="ER990" s="65"/>
      <c r="ES990" s="65"/>
      <c r="ET990" s="65"/>
      <c r="EU990" s="65"/>
      <c r="EV990" s="65"/>
      <c r="EW990" s="65"/>
      <c r="EX990" s="65"/>
      <c r="EY990" s="65"/>
      <c r="EZ990" s="65"/>
      <c r="FA990" s="65"/>
      <c r="FB990" s="65"/>
      <c r="FC990" s="65"/>
      <c r="FD990" s="65"/>
      <c r="FE990" s="65"/>
      <c r="FF990" s="65"/>
      <c r="FG990" s="65"/>
      <c r="FH990" s="65"/>
      <c r="FI990" s="65"/>
      <c r="FJ990" s="65"/>
      <c r="FK990" s="65"/>
      <c r="FL990" s="65"/>
      <c r="FM990" s="65"/>
      <c r="FN990" s="65"/>
      <c r="FO990" s="65"/>
      <c r="FP990" s="65"/>
      <c r="FQ990" s="65"/>
      <c r="FR990" s="65"/>
      <c r="FS990" s="65"/>
    </row>
    <row r="991">
      <c r="A991" t="s">
        <v>171</v>
      </c>
      <c r="B991" t="s">
        <v>106</v>
      </c>
      <c r="C991" t="s">
        <v>123</v>
      </c>
      <c r="D991" t="s">
        <v>100</v>
      </c>
      <c r="E991"/>
      <c r="F991" t="str">
        <f>$A991&amp;IF($C991&lt;&gt;"","|"&amp;$C991,"")&amp;IF($D991&lt;&gt;"","|"&amp;$D991,"")&amp;IF($E991&lt;&gt;"","|"&amp;$E991,"")</f>
      </c>
      <c r="G991" s="65" t="n">
        <v>10</v>
      </c>
      <c r="H991" s="65" t="str">
        <f>SUM($CJ991,$CW991)</f>
      </c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 t="n">
        <v>1</v>
      </c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5" t="str">
        <f>ROUND(SUM($CP991,$CV991),0)</f>
      </c>
      <c r="CG991" s="65" t="str">
        <f>ROUND(MAX($CP991,$CV991),0)</f>
      </c>
      <c r="CH991"/>
      <c r="CI991" s="62"/>
      <c r="CJ991" s="65" t="str">
        <f>IF(SUM($CF991)=0,"",IF(SUM($CF991)=SUM($CG991),SUM($CF991),IF(UPPER($CH991)="MAX",$CG991,IF(UPPER($CH991)="CUSTOM",MIN(MAX(ROUND($CF991+$G991*($CI991),0),$CG991),$CF991),$CF991))))</f>
      </c>
      <c r="CK991" s="65" t="str">
        <f>ROUND(SUMIFS($CW991:$FS991,$CW$14:$FS$14,"*DSD*"),0)</f>
      </c>
      <c r="CL991" s="65" t="str">
        <f>MIN_DSD</f>
      </c>
      <c r="CM991" s="65" t="str">
        <f>COUNTIFS($CW$14:$FS$14,"*DSD*",$CW991:$FS991,"&gt;0")</f>
      </c>
      <c r="CN991"/>
      <c r="CO991" s="62"/>
      <c r="CP991" s="65" t="str">
        <f>IF(SUM($CK991)=0,"",IF(OR(SUM($CK991)=SUM($CL991),AND(SUM($CK991)=ROUND(SUM($G991)*(1-SUM($I991)),0),SUM($CQ991)=0)),SUM($CK991),IF(UPPER($CN991)="MAX",$CL991,IF(UPPER($CN991)="CUSTOM",MIN(MAX(ROUND($CK991+$G991*($CO991),0),$CL991),$CK991),$CK991))))</f>
      </c>
      <c r="CQ991" s="65" t="str">
        <f>ROUND(SUMIFS($CW991:$FS991,$CW$14:$FS$14,"*TA*"),0)</f>
      </c>
      <c r="CR991" s="65" t="str">
        <f>MIN_TA</f>
      </c>
      <c r="CS991" s="65" t="str">
        <f>COUNTIFS($CW$14:$FS$14,"*TA*",$CW991:$FS991,"&gt;0")</f>
      </c>
      <c r="CT991"/>
      <c r="CU991" s="62"/>
      <c r="CV991" s="65" t="str">
        <f>IF(SUM($CQ991)=0,"",IF(OR(SUM($CQ991)=SUM($CR991),AND(SUM($CQ991)=ROUND(SUM($G991)*(1-SUM($I991)),0),SUM($CK991)=0)),SUM($CQ991),IF(UPPER($CT991)="MAX",$CR991,IF(UPPER($CT991)="CUSTOM",MIN(MAX(ROUND($CQ991+$G991*($CU991),0),$CR991),$CQ991),$CQ991))))</f>
      </c>
      <c r="CW991" s="65"/>
      <c r="CX991" s="65"/>
      <c r="CY991" s="65"/>
      <c r="CZ991" s="65"/>
      <c r="DA991" s="65"/>
      <c r="DB991" s="65"/>
      <c r="DC991" s="65"/>
      <c r="DD991" s="65"/>
      <c r="DE991" s="65"/>
      <c r="DF991" s="65"/>
      <c r="DG991" s="65"/>
      <c r="DH991" s="65"/>
      <c r="DI991" s="65"/>
      <c r="DJ991" s="65"/>
      <c r="DK991" s="65"/>
      <c r="DL991" s="65"/>
      <c r="DM991" s="65"/>
      <c r="DN991" s="65"/>
      <c r="DO991" s="65"/>
      <c r="DP991" s="65"/>
      <c r="DQ991" s="65"/>
      <c r="DR991" s="65"/>
      <c r="DS991" s="65"/>
      <c r="DT991" s="65"/>
      <c r="DU991" s="65"/>
      <c r="DV991" s="65"/>
      <c r="DW991" s="65"/>
      <c r="DX991" s="65"/>
      <c r="DY991" s="65"/>
      <c r="DZ991" s="65"/>
      <c r="EA991" s="65"/>
      <c r="EB991" s="65"/>
      <c r="EC991" s="65"/>
      <c r="ED991" s="65"/>
      <c r="EE991" s="65"/>
      <c r="EF991" s="65"/>
      <c r="EG991" s="65"/>
      <c r="EH991" s="65"/>
      <c r="EI991" s="65"/>
      <c r="EJ991" s="65"/>
      <c r="EK991" s="65"/>
      <c r="EL991" s="65"/>
      <c r="EM991" s="65"/>
      <c r="EN991" s="65"/>
      <c r="EO991" s="65"/>
      <c r="EP991" s="65"/>
      <c r="EQ991" s="65"/>
      <c r="ER991" s="65"/>
      <c r="ES991" s="65"/>
      <c r="ET991" s="65"/>
      <c r="EU991" s="65"/>
      <c r="EV991" s="65"/>
      <c r="EW991" s="65"/>
      <c r="EX991" s="65"/>
      <c r="EY991" s="65"/>
      <c r="EZ991" s="65"/>
      <c r="FA991" s="65"/>
      <c r="FB991" s="65"/>
      <c r="FC991" s="65"/>
      <c r="FD991" s="65"/>
      <c r="FE991" s="65"/>
      <c r="FF991" s="65"/>
      <c r="FG991" s="65"/>
      <c r="FH991" s="65"/>
      <c r="FI991" s="65"/>
      <c r="FJ991" s="65"/>
      <c r="FK991" s="65"/>
      <c r="FL991" s="65"/>
      <c r="FM991" s="65"/>
      <c r="FN991" s="65"/>
      <c r="FO991" s="65"/>
      <c r="FP991" s="65"/>
      <c r="FQ991" s="65"/>
      <c r="FR991" s="65"/>
      <c r="FS991" s="65"/>
    </row>
    <row r="992">
      <c r="A992" t="s">
        <v>171</v>
      </c>
      <c r="B992" t="s">
        <v>107</v>
      </c>
      <c r="C992" t="s">
        <v>103</v>
      </c>
      <c r="D992" t="s">
        <v>99</v>
      </c>
      <c r="E992"/>
      <c r="F992" t="str">
        <f>$A992&amp;IF($C992&lt;&gt;"","|"&amp;$C992,"")&amp;IF($D992&lt;&gt;"","|"&amp;$D992,"")&amp;IF($E992&lt;&gt;"","|"&amp;$E992,"")</f>
      </c>
      <c r="G992" s="65" t="n">
        <v>6</v>
      </c>
      <c r="H992" s="65" t="str">
        <f>SUM($CJ992,$CW992)</f>
      </c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 t="n">
        <v>1</v>
      </c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5" t="str">
        <f>ROUND(SUM($CP992,$CV992),0)</f>
      </c>
      <c r="CG992" s="65" t="str">
        <f>ROUND(MAX($CP992,$CV992),0)</f>
      </c>
      <c r="CH992"/>
      <c r="CI992" s="62"/>
      <c r="CJ992" s="65" t="str">
        <f>IF(SUM($CF992)=0,"",IF(SUM($CF992)=SUM($CG992),SUM($CF992),IF(UPPER($CH992)="MAX",$CG992,IF(UPPER($CH992)="CUSTOM",MIN(MAX(ROUND($CF992+$G992*($CI992),0),$CG992),$CF992),$CF992))))</f>
      </c>
      <c r="CK992" s="65" t="str">
        <f>ROUND(SUMIFS($CW992:$FS992,$CW$14:$FS$14,"*DSD*"),0)</f>
      </c>
      <c r="CL992" s="65" t="str">
        <f>MIN_DSD</f>
      </c>
      <c r="CM992" s="65" t="str">
        <f>COUNTIFS($CW$14:$FS$14,"*DSD*",$CW992:$FS992,"&gt;0")</f>
      </c>
      <c r="CN992"/>
      <c r="CO992" s="62"/>
      <c r="CP992" s="65" t="str">
        <f>IF(SUM($CK992)=0,"",IF(OR(SUM($CK992)=SUM($CL992),AND(SUM($CK992)=ROUND(SUM($G992)*(1-SUM($I992)),0),SUM($CQ992)=0)),SUM($CK992),IF(UPPER($CN992)="MAX",$CL992,IF(UPPER($CN992)="CUSTOM",MIN(MAX(ROUND($CK992+$G992*($CO992),0),$CL992),$CK992),$CK992))))</f>
      </c>
      <c r="CQ992" s="65" t="str">
        <f>ROUND(SUMIFS($CW992:$FS992,$CW$14:$FS$14,"*TA*"),0)</f>
      </c>
      <c r="CR992" s="65" t="str">
        <f>MIN_TA</f>
      </c>
      <c r="CS992" s="65" t="str">
        <f>COUNTIFS($CW$14:$FS$14,"*TA*",$CW992:$FS992,"&gt;0")</f>
      </c>
      <c r="CT992"/>
      <c r="CU992" s="62"/>
      <c r="CV992" s="65" t="str">
        <f>IF(SUM($CQ992)=0,"",IF(OR(SUM($CQ992)=SUM($CR992),AND(SUM($CQ992)=ROUND(SUM($G992)*(1-SUM($I992)),0),SUM($CK992)=0)),SUM($CQ992),IF(UPPER($CT992)="MAX",$CR992,IF(UPPER($CT992)="CUSTOM",MIN(MAX(ROUND($CQ992+$G992*($CU992),0),$CR992),$CQ992),$CQ992))))</f>
      </c>
      <c r="CW992" s="65"/>
      <c r="CX992" s="65"/>
      <c r="CY992" s="65"/>
      <c r="CZ992" s="65"/>
      <c r="DA992" s="65"/>
      <c r="DB992" s="65"/>
      <c r="DC992" s="65"/>
      <c r="DD992" s="65"/>
      <c r="DE992" s="65"/>
      <c r="DF992" s="65"/>
      <c r="DG992" s="65"/>
      <c r="DH992" s="65"/>
      <c r="DI992" s="65"/>
      <c r="DJ992" s="65"/>
      <c r="DK992" s="65"/>
      <c r="DL992" s="65"/>
      <c r="DM992" s="65"/>
      <c r="DN992" s="65"/>
      <c r="DO992" s="65"/>
      <c r="DP992" s="65"/>
      <c r="DQ992" s="65"/>
      <c r="DR992" s="65"/>
      <c r="DS992" s="65"/>
      <c r="DT992" s="65"/>
      <c r="DU992" s="65"/>
      <c r="DV992" s="65"/>
      <c r="DW992" s="65"/>
      <c r="DX992" s="65"/>
      <c r="DY992" s="65"/>
      <c r="DZ992" s="65"/>
      <c r="EA992" s="65"/>
      <c r="EB992" s="65"/>
      <c r="EC992" s="65"/>
      <c r="ED992" s="65"/>
      <c r="EE992" s="65"/>
      <c r="EF992" s="65"/>
      <c r="EG992" s="65"/>
      <c r="EH992" s="65"/>
      <c r="EI992" s="65"/>
      <c r="EJ992" s="65"/>
      <c r="EK992" s="65"/>
      <c r="EL992" s="65"/>
      <c r="EM992" s="65"/>
      <c r="EN992" s="65"/>
      <c r="EO992" s="65"/>
      <c r="EP992" s="65"/>
      <c r="EQ992" s="65"/>
      <c r="ER992" s="65"/>
      <c r="ES992" s="65"/>
      <c r="ET992" s="65"/>
      <c r="EU992" s="65"/>
      <c r="EV992" s="65"/>
      <c r="EW992" s="65"/>
      <c r="EX992" s="65"/>
      <c r="EY992" s="65"/>
      <c r="EZ992" s="65"/>
      <c r="FA992" s="65"/>
      <c r="FB992" s="65"/>
      <c r="FC992" s="65"/>
      <c r="FD992" s="65"/>
      <c r="FE992" s="65"/>
      <c r="FF992" s="65"/>
      <c r="FG992" s="65"/>
      <c r="FH992" s="65"/>
      <c r="FI992" s="65"/>
      <c r="FJ992" s="65"/>
      <c r="FK992" s="65"/>
      <c r="FL992" s="65"/>
      <c r="FM992" s="65"/>
      <c r="FN992" s="65"/>
      <c r="FO992" s="65"/>
      <c r="FP992" s="65"/>
      <c r="FQ992" s="65"/>
      <c r="FR992" s="65"/>
      <c r="FS992" s="65"/>
    </row>
    <row r="993">
      <c r="A993" t="s">
        <v>171</v>
      </c>
      <c r="B993" t="s">
        <v>108</v>
      </c>
      <c r="C993"/>
      <c r="D993"/>
      <c r="E993"/>
      <c r="F993" t="str">
        <f>$A993&amp;IF($C993&lt;&gt;"","|"&amp;$C993,"")&amp;IF($D993&lt;&gt;"","|"&amp;$D993,"")&amp;IF($E993&lt;&gt;"","|"&amp;$E993,"")</f>
      </c>
      <c r="G993" s="65" t="n">
        <v>6</v>
      </c>
      <c r="H993" s="65" t="str">
        <f>SUM($CJ993,$CW993)</f>
      </c>
      <c r="I993" s="62"/>
      <c r="J993" s="62"/>
      <c r="K993" s="62"/>
      <c r="L993" s="62"/>
      <c r="M993" s="62"/>
      <c r="N993" s="62"/>
      <c r="O993" s="62"/>
      <c r="P993" s="62"/>
      <c r="Q993" s="62" t="n">
        <v>0.38809946714032</v>
      </c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 t="n">
        <v>0.0301953818827709</v>
      </c>
      <c r="AD993" s="62"/>
      <c r="AE993" s="62"/>
      <c r="AF993" s="62"/>
      <c r="AG993" s="62" t="n">
        <v>0.581705150976909</v>
      </c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5" t="str">
        <f>ROUND(SUM($CP993,$CV993),0)</f>
      </c>
      <c r="CG993" s="65" t="str">
        <f>ROUND(MAX($CP993,$CV993),0)</f>
      </c>
      <c r="CH993" t="s">
        <v>54</v>
      </c>
      <c r="CI993" s="62"/>
      <c r="CJ993" s="65" t="str">
        <f>IF(SUM($CF993)=0,"",IF(SUM($CF993)=SUM($CG993),SUM($CF993),IF(UPPER($CH993)="MAX",$CG993,IF(UPPER($CH993)="CUSTOM",MIN(MAX(ROUND($CF993+$G993*($CI993),0),$CG993),$CF993),$CF993))))</f>
      </c>
      <c r="CK993" s="65" t="str">
        <f>ROUND(SUMIFS($CW993:$FS993,$CW$14:$FS$14,"*DSD*"),0)</f>
      </c>
      <c r="CL993" s="65" t="str">
        <f>MIN_DSD</f>
      </c>
      <c r="CM993" s="65" t="str">
        <f>COUNTIFS($CW$14:$FS$14,"*DSD*",$CW993:$FS993,"&gt;0")</f>
      </c>
      <c r="CN993" t="s">
        <v>54</v>
      </c>
      <c r="CO993" s="62"/>
      <c r="CP993" s="65" t="str">
        <f>IF(SUM($CK993)=0,"",IF(OR(SUM($CK993)=SUM($CL993),AND(SUM($CK993)=ROUND(SUM($G993)*(1-SUM($I993)),0),SUM($CQ993)=0)),SUM($CK993),IF(UPPER($CN993)="MAX",$CL993,IF(UPPER($CN993)="CUSTOM",MIN(MAX(ROUND($CK993+$G993*($CO993),0),$CL993),$CK993),$CK993))))</f>
      </c>
      <c r="CQ993" s="65" t="str">
        <f>ROUND(SUMIFS($CW993:$FS993,$CW$14:$FS$14,"*TA*"),0)</f>
      </c>
      <c r="CR993" s="65" t="str">
        <f>MIN_TA</f>
      </c>
      <c r="CS993" s="65" t="str">
        <f>COUNTIFS($CW$14:$FS$14,"*TA*",$CW993:$FS993,"&gt;0")</f>
      </c>
      <c r="CT993"/>
      <c r="CU993" s="62"/>
      <c r="CV993" s="65" t="str">
        <f>IF(SUM($CQ993)=0,"",IF(OR(SUM($CQ993)=SUM($CR993),AND(SUM($CQ993)=ROUND(SUM($G993)*(1-SUM($I993)),0),SUM($CK993)=0)),SUM($CQ993),IF(UPPER($CT993)="MAX",$CR993,IF(UPPER($CT993)="CUSTOM",MIN(MAX(ROUND($CQ993+$G993*($CU993),0),$CR993),$CQ993),$CQ993))))</f>
      </c>
      <c r="CW993" s="65"/>
      <c r="CX993" s="65"/>
      <c r="CY993" s="65"/>
      <c r="CZ993" s="65"/>
      <c r="DA993" s="65"/>
      <c r="DB993" s="65"/>
      <c r="DC993" s="65"/>
      <c r="DD993" s="65"/>
      <c r="DE993" s="65"/>
      <c r="DF993" s="65"/>
      <c r="DG993" s="65"/>
      <c r="DH993" s="65"/>
      <c r="DI993" s="65"/>
      <c r="DJ993" s="65"/>
      <c r="DK993" s="65"/>
      <c r="DL993" s="65"/>
      <c r="DM993" s="65"/>
      <c r="DN993" s="65"/>
      <c r="DO993" s="65"/>
      <c r="DP993" s="65"/>
      <c r="DQ993" s="65"/>
      <c r="DR993" s="65"/>
      <c r="DS993" s="65"/>
      <c r="DT993" s="65"/>
      <c r="DU993" s="65"/>
      <c r="DV993" s="65"/>
      <c r="DW993" s="65"/>
      <c r="DX993" s="65"/>
      <c r="DY993" s="65"/>
      <c r="DZ993" s="65"/>
      <c r="EA993" s="65"/>
      <c r="EB993" s="65"/>
      <c r="EC993" s="65"/>
      <c r="ED993" s="65"/>
      <c r="EE993" s="65"/>
      <c r="EF993" s="65"/>
      <c r="EG993" s="65"/>
      <c r="EH993" s="65"/>
      <c r="EI993" s="65"/>
      <c r="EJ993" s="65"/>
      <c r="EK993" s="65"/>
      <c r="EL993" s="65"/>
      <c r="EM993" s="65"/>
      <c r="EN993" s="65"/>
      <c r="EO993" s="65"/>
      <c r="EP993" s="65"/>
      <c r="EQ993" s="65"/>
      <c r="ER993" s="65"/>
      <c r="ES993" s="65"/>
      <c r="ET993" s="65"/>
      <c r="EU993" s="65"/>
      <c r="EV993" s="65"/>
      <c r="EW993" s="65"/>
      <c r="EX993" s="65"/>
      <c r="EY993" s="65"/>
      <c r="EZ993" s="65"/>
      <c r="FA993" s="65"/>
      <c r="FB993" s="65"/>
      <c r="FC993" s="65"/>
      <c r="FD993" s="65"/>
      <c r="FE993" s="65"/>
      <c r="FF993" s="65"/>
      <c r="FG993" s="65"/>
      <c r="FH993" s="65"/>
      <c r="FI993" s="65"/>
      <c r="FJ993" s="65"/>
      <c r="FK993" s="65"/>
      <c r="FL993" s="65"/>
      <c r="FM993" s="65"/>
      <c r="FN993" s="65"/>
      <c r="FO993" s="65"/>
      <c r="FP993" s="65"/>
      <c r="FQ993" s="65"/>
      <c r="FR993" s="65"/>
      <c r="FS993" s="65"/>
    </row>
    <row r="994">
      <c r="A994" t="s">
        <v>171</v>
      </c>
      <c r="B994" t="s">
        <v>109</v>
      </c>
      <c r="C994" t="s">
        <v>103</v>
      </c>
      <c r="D994" t="s">
        <v>99</v>
      </c>
      <c r="E994"/>
      <c r="F994" t="str">
        <f>$A994&amp;IF($C994&lt;&gt;"","|"&amp;$C994,"")&amp;IF($D994&lt;&gt;"","|"&amp;$D994,"")&amp;IF($E994&lt;&gt;"","|"&amp;$E994,"")</f>
      </c>
      <c r="G994" s="65" t="n">
        <v>6</v>
      </c>
      <c r="H994" s="65" t="str">
        <f>SUM($CJ994,$CW994)</f>
      </c>
      <c r="I994" s="62"/>
      <c r="J994" s="62"/>
      <c r="K994" s="62"/>
      <c r="L994" s="62"/>
      <c r="M994" s="62"/>
      <c r="N994" s="62"/>
      <c r="O994" s="62"/>
      <c r="P994" s="62"/>
      <c r="Q994" s="62" t="n">
        <v>0.384615384615385</v>
      </c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 t="n">
        <v>0.0384615384615385</v>
      </c>
      <c r="AD994" s="62"/>
      <c r="AE994" s="62"/>
      <c r="AF994" s="62"/>
      <c r="AG994" s="62" t="n">
        <v>0.576923076923077</v>
      </c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5" t="str">
        <f>ROUND(SUM($CP994,$CV994),0)</f>
      </c>
      <c r="CG994" s="65" t="str">
        <f>ROUND(MAX($CP994,$CV994),0)</f>
      </c>
      <c r="CH994" t="s">
        <v>56</v>
      </c>
      <c r="CI994" s="62"/>
      <c r="CJ994" s="65" t="str">
        <f>IF(SUM($CF994)=0,"",IF(SUM($CF994)=SUM($CG994),SUM($CF994),IF(UPPER($CH994)="MAX",$CG994,IF(UPPER($CH994)="CUSTOM",MIN(MAX(ROUND($CF994+$G994*($CI994),0),$CG994),$CF994),$CF994))))</f>
      </c>
      <c r="CK994" s="65" t="str">
        <f>ROUND(SUMIFS($CW994:$FS994,$CW$14:$FS$14,"*DSD*"),0)</f>
      </c>
      <c r="CL994" s="65" t="str">
        <f>MIN_DSD</f>
      </c>
      <c r="CM994" s="65" t="str">
        <f>COUNTIFS($CW$14:$FS$14,"*DSD*",$CW994:$FS994,"&gt;0")</f>
      </c>
      <c r="CN994" t="s">
        <v>54</v>
      </c>
      <c r="CO994" s="62"/>
      <c r="CP994" s="65" t="str">
        <f>IF(SUM($CK994)=0,"",IF(OR(SUM($CK994)=SUM($CL994),AND(SUM($CK994)=ROUND(SUM($G994)*(1-SUM($I994)),0),SUM($CQ994)=0)),SUM($CK994),IF(UPPER($CN994)="MAX",$CL994,IF(UPPER($CN994)="CUSTOM",MIN(MAX(ROUND($CK994+$G994*($CO994),0),$CL994),$CK994),$CK994))))</f>
      </c>
      <c r="CQ994" s="65" t="str">
        <f>ROUND(SUMIFS($CW994:$FS994,$CW$14:$FS$14,"*TA*"),0)</f>
      </c>
      <c r="CR994" s="65" t="str">
        <f>MIN_TA</f>
      </c>
      <c r="CS994" s="65" t="str">
        <f>COUNTIFS($CW$14:$FS$14,"*TA*",$CW994:$FS994,"&gt;0")</f>
      </c>
      <c r="CT994"/>
      <c r="CU994" s="62"/>
      <c r="CV994" s="65" t="str">
        <f>IF(SUM($CQ994)=0,"",IF(OR(SUM($CQ994)=SUM($CR994),AND(SUM($CQ994)=ROUND(SUM($G994)*(1-SUM($I994)),0),SUM($CK994)=0)),SUM($CQ994),IF(UPPER($CT994)="MAX",$CR994,IF(UPPER($CT994)="CUSTOM",MIN(MAX(ROUND($CQ994+$G994*($CU994),0),$CR994),$CQ994),$CQ994))))</f>
      </c>
      <c r="CW994" s="65"/>
      <c r="CX994" s="65"/>
      <c r="CY994" s="65"/>
      <c r="CZ994" s="65"/>
      <c r="DA994" s="65"/>
      <c r="DB994" s="65"/>
      <c r="DC994" s="65"/>
      <c r="DD994" s="65"/>
      <c r="DE994" s="65"/>
      <c r="DF994" s="65"/>
      <c r="DG994" s="65"/>
      <c r="DH994" s="65"/>
      <c r="DI994" s="65"/>
      <c r="DJ994" s="65"/>
      <c r="DK994" s="65"/>
      <c r="DL994" s="65"/>
      <c r="DM994" s="65"/>
      <c r="DN994" s="65"/>
      <c r="DO994" s="65"/>
      <c r="DP994" s="65"/>
      <c r="DQ994" s="65"/>
      <c r="DR994" s="65"/>
      <c r="DS994" s="65"/>
      <c r="DT994" s="65"/>
      <c r="DU994" s="65"/>
      <c r="DV994" s="65"/>
      <c r="DW994" s="65"/>
      <c r="DX994" s="65"/>
      <c r="DY994" s="65"/>
      <c r="DZ994" s="65"/>
      <c r="EA994" s="65"/>
      <c r="EB994" s="65"/>
      <c r="EC994" s="65"/>
      <c r="ED994" s="65"/>
      <c r="EE994" s="65"/>
      <c r="EF994" s="65"/>
      <c r="EG994" s="65"/>
      <c r="EH994" s="65"/>
      <c r="EI994" s="65"/>
      <c r="EJ994" s="65"/>
      <c r="EK994" s="65"/>
      <c r="EL994" s="65"/>
      <c r="EM994" s="65"/>
      <c r="EN994" s="65"/>
      <c r="EO994" s="65"/>
      <c r="EP994" s="65"/>
      <c r="EQ994" s="65"/>
      <c r="ER994" s="65"/>
      <c r="ES994" s="65"/>
      <c r="ET994" s="65"/>
      <c r="EU994" s="65"/>
      <c r="EV994" s="65"/>
      <c r="EW994" s="65"/>
      <c r="EX994" s="65"/>
      <c r="EY994" s="65"/>
      <c r="EZ994" s="65"/>
      <c r="FA994" s="65"/>
      <c r="FB994" s="65"/>
      <c r="FC994" s="65"/>
      <c r="FD994" s="65"/>
      <c r="FE994" s="65"/>
      <c r="FF994" s="65"/>
      <c r="FG994" s="65"/>
      <c r="FH994" s="65"/>
      <c r="FI994" s="65"/>
      <c r="FJ994" s="65"/>
      <c r="FK994" s="65"/>
      <c r="FL994" s="65"/>
      <c r="FM994" s="65"/>
      <c r="FN994" s="65"/>
      <c r="FO994" s="65"/>
      <c r="FP994" s="65"/>
      <c r="FQ994" s="65"/>
      <c r="FR994" s="65"/>
      <c r="FS994" s="65"/>
    </row>
    <row r="995">
      <c r="A995" t="s">
        <v>171</v>
      </c>
      <c r="B995" t="s">
        <v>110</v>
      </c>
      <c r="C995" t="s">
        <v>103</v>
      </c>
      <c r="D995" t="s">
        <v>99</v>
      </c>
      <c r="E995"/>
      <c r="F995" t="str">
        <f>$A995&amp;IF($C995&lt;&gt;"","|"&amp;$C995,"")&amp;IF($D995&lt;&gt;"","|"&amp;$D995,"")&amp;IF($E995&lt;&gt;"","|"&amp;$E995,"")</f>
      </c>
      <c r="G995" s="65" t="n">
        <v>6</v>
      </c>
      <c r="H995" s="65" t="str">
        <f>SUM($CJ995,$CW995)</f>
      </c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 t="n">
        <v>1</v>
      </c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5" t="str">
        <f>ROUND(SUM($CP995,$CV995),0)</f>
      </c>
      <c r="CG995" s="65" t="str">
        <f>ROUND(MAX($CP995,$CV995),0)</f>
      </c>
      <c r="CH995"/>
      <c r="CI995" s="62"/>
      <c r="CJ995" s="65" t="str">
        <f>IF(SUM($CF995)=0,"",IF(SUM($CF995)=SUM($CG995),SUM($CF995),IF(UPPER($CH995)="MAX",$CG995,IF(UPPER($CH995)="CUSTOM",MIN(MAX(ROUND($CF995+$G995*($CI995),0),$CG995),$CF995),$CF995))))</f>
      </c>
      <c r="CK995" s="65" t="str">
        <f>ROUND(SUMIFS($CW995:$FS995,$CW$14:$FS$14,"*DSD*"),0)</f>
      </c>
      <c r="CL995" s="65" t="str">
        <f>MIN_DSD</f>
      </c>
      <c r="CM995" s="65" t="str">
        <f>COUNTIFS($CW$14:$FS$14,"*DSD*",$CW995:$FS995,"&gt;0")</f>
      </c>
      <c r="CN995"/>
      <c r="CO995" s="62"/>
      <c r="CP995" s="65" t="str">
        <f>IF(SUM($CK995)=0,"",IF(OR(SUM($CK995)=SUM($CL995),AND(SUM($CK995)=ROUND(SUM($G995)*(1-SUM($I995)),0),SUM($CQ995)=0)),SUM($CK995),IF(UPPER($CN995)="MAX",$CL995,IF(UPPER($CN995)="CUSTOM",MIN(MAX(ROUND($CK995+$G995*($CO995),0),$CL995),$CK995),$CK995))))</f>
      </c>
      <c r="CQ995" s="65" t="str">
        <f>ROUND(SUMIFS($CW995:$FS995,$CW$14:$FS$14,"*TA*"),0)</f>
      </c>
      <c r="CR995" s="65" t="str">
        <f>MIN_TA</f>
      </c>
      <c r="CS995" s="65" t="str">
        <f>COUNTIFS($CW$14:$FS$14,"*TA*",$CW995:$FS995,"&gt;0")</f>
      </c>
      <c r="CT995"/>
      <c r="CU995" s="62"/>
      <c r="CV995" s="65" t="str">
        <f>IF(SUM($CQ995)=0,"",IF(OR(SUM($CQ995)=SUM($CR995),AND(SUM($CQ995)=ROUND(SUM($G995)*(1-SUM($I995)),0),SUM($CK995)=0)),SUM($CQ995),IF(UPPER($CT995)="MAX",$CR995,IF(UPPER($CT995)="CUSTOM",MIN(MAX(ROUND($CQ995+$G995*($CU995),0),$CR995),$CQ995),$CQ995))))</f>
      </c>
      <c r="CW995" s="65"/>
      <c r="CX995" s="65"/>
      <c r="CY995" s="65"/>
      <c r="CZ995" s="65"/>
      <c r="DA995" s="65"/>
      <c r="DB995" s="65"/>
      <c r="DC995" s="65"/>
      <c r="DD995" s="65"/>
      <c r="DE995" s="65"/>
      <c r="DF995" s="65"/>
      <c r="DG995" s="65"/>
      <c r="DH995" s="65"/>
      <c r="DI995" s="65"/>
      <c r="DJ995" s="65"/>
      <c r="DK995" s="65"/>
      <c r="DL995" s="65"/>
      <c r="DM995" s="65"/>
      <c r="DN995" s="65"/>
      <c r="DO995" s="65"/>
      <c r="DP995" s="65"/>
      <c r="DQ995" s="65"/>
      <c r="DR995" s="65"/>
      <c r="DS995" s="65"/>
      <c r="DT995" s="65"/>
      <c r="DU995" s="65"/>
      <c r="DV995" s="65"/>
      <c r="DW995" s="65"/>
      <c r="DX995" s="65"/>
      <c r="DY995" s="65"/>
      <c r="DZ995" s="65"/>
      <c r="EA995" s="65"/>
      <c r="EB995" s="65"/>
      <c r="EC995" s="65"/>
      <c r="ED995" s="65"/>
      <c r="EE995" s="65"/>
      <c r="EF995" s="65"/>
      <c r="EG995" s="65"/>
      <c r="EH995" s="65"/>
      <c r="EI995" s="65"/>
      <c r="EJ995" s="65"/>
      <c r="EK995" s="65"/>
      <c r="EL995" s="65"/>
      <c r="EM995" s="65"/>
      <c r="EN995" s="65"/>
      <c r="EO995" s="65"/>
      <c r="EP995" s="65"/>
      <c r="EQ995" s="65"/>
      <c r="ER995" s="65"/>
      <c r="ES995" s="65"/>
      <c r="ET995" s="65"/>
      <c r="EU995" s="65"/>
      <c r="EV995" s="65"/>
      <c r="EW995" s="65"/>
      <c r="EX995" s="65"/>
      <c r="EY995" s="65"/>
      <c r="EZ995" s="65"/>
      <c r="FA995" s="65"/>
      <c r="FB995" s="65"/>
      <c r="FC995" s="65"/>
      <c r="FD995" s="65"/>
      <c r="FE995" s="65"/>
      <c r="FF995" s="65"/>
      <c r="FG995" s="65"/>
      <c r="FH995" s="65"/>
      <c r="FI995" s="65"/>
      <c r="FJ995" s="65"/>
      <c r="FK995" s="65"/>
      <c r="FL995" s="65"/>
      <c r="FM995" s="65"/>
      <c r="FN995" s="65"/>
      <c r="FO995" s="65"/>
      <c r="FP995" s="65"/>
      <c r="FQ995" s="65"/>
      <c r="FR995" s="65"/>
      <c r="FS995" s="65"/>
    </row>
    <row r="996">
      <c r="A996" t="s">
        <v>171</v>
      </c>
      <c r="B996" t="s">
        <v>113</v>
      </c>
      <c r="C996" t="s">
        <v>114</v>
      </c>
      <c r="D996" t="s">
        <v>99</v>
      </c>
      <c r="E996"/>
      <c r="F996" t="str">
        <f>$A996&amp;IF($C996&lt;&gt;"","|"&amp;$C996,"")&amp;IF($D996&lt;&gt;"","|"&amp;$D996,"")&amp;IF($E996&lt;&gt;"","|"&amp;$E996,"")</f>
      </c>
      <c r="G996" s="65" t="n">
        <v>1</v>
      </c>
      <c r="H996" s="65" t="str">
        <f>SUM($CJ996,$CW996)</f>
      </c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5" t="str">
        <f>ROUND(SUM($CP996,$CV996),0)</f>
      </c>
      <c r="CG996" s="65" t="str">
        <f>ROUND(MAX($CP996,$CV996),0)</f>
      </c>
      <c r="CH996"/>
      <c r="CI996" s="62"/>
      <c r="CJ996" s="65" t="str">
        <f>IF(SUM($CF996)=0,"",IF(SUM($CF996)=SUM($CG996),SUM($CF996),IF(UPPER($CH996)="MAX",$CG996,IF(UPPER($CH996)="CUSTOM",MIN(MAX(ROUND($CF996+$G996*($CI996),0),$CG996),$CF996),$CF996))))</f>
      </c>
      <c r="CK996" s="65" t="str">
        <f>ROUND(SUMIFS($CW996:$FS996,$CW$14:$FS$14,"*DSD*"),0)</f>
      </c>
      <c r="CL996" s="65" t="str">
        <f>MIN_DSD</f>
      </c>
      <c r="CM996" s="65" t="str">
        <f>COUNTIFS($CW$14:$FS$14,"*DSD*",$CW996:$FS996,"&gt;0")</f>
      </c>
      <c r="CN996"/>
      <c r="CO996" s="62"/>
      <c r="CP996" s="65" t="str">
        <f>IF(SUM($CK996)=0,"",IF(OR(SUM($CK996)=SUM($CL996),AND(SUM($CK996)=ROUND(SUM($G996)*(1-SUM($I996)),0),SUM($CQ996)=0)),SUM($CK996),IF(UPPER($CN996)="MAX",$CL996,IF(UPPER($CN996)="CUSTOM",MIN(MAX(ROUND($CK996+$G996*($CO996),0),$CL996),$CK996),$CK996))))</f>
      </c>
      <c r="CQ996" s="65" t="str">
        <f>ROUND(SUMIFS($CW996:$FS996,$CW$14:$FS$14,"*TA*"),0)</f>
      </c>
      <c r="CR996" s="65" t="str">
        <f>MIN_TA</f>
      </c>
      <c r="CS996" s="65" t="str">
        <f>COUNTIFS($CW$14:$FS$14,"*TA*",$CW996:$FS996,"&gt;0")</f>
      </c>
      <c r="CT996"/>
      <c r="CU996" s="62"/>
      <c r="CV996" s="65" t="str">
        <f>IF(SUM($CQ996)=0,"",IF(OR(SUM($CQ996)=SUM($CR996),AND(SUM($CQ996)=ROUND(SUM($G996)*(1-SUM($I996)),0),SUM($CK996)=0)),SUM($CQ996),IF(UPPER($CT996)="MAX",$CR996,IF(UPPER($CT996)="CUSTOM",MIN(MAX(ROUND($CQ996+$G996*($CU996),0),$CR996),$CQ996),$CQ996))))</f>
      </c>
      <c r="CW996" s="65"/>
      <c r="CX996" s="65"/>
      <c r="CY996" s="65"/>
      <c r="CZ996" s="65"/>
      <c r="DA996" s="65"/>
      <c r="DB996" s="65"/>
      <c r="DC996" s="65"/>
      <c r="DD996" s="65"/>
      <c r="DE996" s="65"/>
      <c r="DF996" s="65"/>
      <c r="DG996" s="65"/>
      <c r="DH996" s="65"/>
      <c r="DI996" s="65"/>
      <c r="DJ996" s="65"/>
      <c r="DK996" s="65"/>
      <c r="DL996" s="65"/>
      <c r="DM996" s="65"/>
      <c r="DN996" s="65"/>
      <c r="DO996" s="65"/>
      <c r="DP996" s="65"/>
      <c r="DQ996" s="65"/>
      <c r="DR996" s="65"/>
      <c r="DS996" s="65"/>
      <c r="DT996" s="65"/>
      <c r="DU996" s="65"/>
      <c r="DV996" s="65"/>
      <c r="DW996" s="65"/>
      <c r="DX996" s="65"/>
      <c r="DY996" s="65"/>
      <c r="DZ996" s="65"/>
      <c r="EA996" s="65"/>
      <c r="EB996" s="65"/>
      <c r="EC996" s="65"/>
      <c r="ED996" s="65"/>
      <c r="EE996" s="65"/>
      <c r="EF996" s="65"/>
      <c r="EG996" s="65"/>
      <c r="EH996" s="65"/>
      <c r="EI996" s="65"/>
      <c r="EJ996" s="65"/>
      <c r="EK996" s="65"/>
      <c r="EL996" s="65"/>
      <c r="EM996" s="65"/>
      <c r="EN996" s="65"/>
      <c r="EO996" s="65"/>
      <c r="EP996" s="65"/>
      <c r="EQ996" s="65"/>
      <c r="ER996" s="65"/>
      <c r="ES996" s="65"/>
      <c r="ET996" s="65"/>
      <c r="EU996" s="65"/>
      <c r="EV996" s="65"/>
      <c r="EW996" s="65"/>
      <c r="EX996" s="65"/>
      <c r="EY996" s="65"/>
      <c r="EZ996" s="65"/>
      <c r="FA996" s="65"/>
      <c r="FB996" s="65"/>
      <c r="FC996" s="65"/>
      <c r="FD996" s="65"/>
      <c r="FE996" s="65"/>
      <c r="FF996" s="65"/>
      <c r="FG996" s="65"/>
      <c r="FH996" s="65"/>
      <c r="FI996" s="65"/>
      <c r="FJ996" s="65"/>
      <c r="FK996" s="65"/>
      <c r="FL996" s="65"/>
      <c r="FM996" s="65"/>
      <c r="FN996" s="65"/>
      <c r="FO996" s="65"/>
      <c r="FP996" s="65"/>
      <c r="FQ996" s="65"/>
      <c r="FR996" s="65"/>
      <c r="FS996" s="65"/>
    </row>
    <row r="997">
      <c r="A997" t="s">
        <v>171</v>
      </c>
      <c r="B997" t="s">
        <v>113</v>
      </c>
      <c r="C997" t="s">
        <v>114</v>
      </c>
      <c r="D997" t="s">
        <v>100</v>
      </c>
      <c r="E997"/>
      <c r="F997" t="str">
        <f>$A997&amp;IF($C997&lt;&gt;"","|"&amp;$C997,"")&amp;IF($D997&lt;&gt;"","|"&amp;$D997,"")&amp;IF($E997&lt;&gt;"","|"&amp;$E997,"")</f>
      </c>
      <c r="G997" s="65" t="n">
        <v>1</v>
      </c>
      <c r="H997" s="65" t="str">
        <f>SUM($CJ997,$CW997)</f>
      </c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5" t="str">
        <f>ROUND(SUM($CP997,$CV997),0)</f>
      </c>
      <c r="CG997" s="65" t="str">
        <f>ROUND(MAX($CP997,$CV997),0)</f>
      </c>
      <c r="CH997"/>
      <c r="CI997" s="62"/>
      <c r="CJ997" s="65" t="str">
        <f>IF(SUM($CF997)=0,"",IF(SUM($CF997)=SUM($CG997),SUM($CF997),IF(UPPER($CH997)="MAX",$CG997,IF(UPPER($CH997)="CUSTOM",MIN(MAX(ROUND($CF997+$G997*($CI997),0),$CG997),$CF997),$CF997))))</f>
      </c>
      <c r="CK997" s="65" t="str">
        <f>ROUND(SUMIFS($CW997:$FS997,$CW$14:$FS$14,"*DSD*"),0)</f>
      </c>
      <c r="CL997" s="65" t="str">
        <f>MIN_DSD</f>
      </c>
      <c r="CM997" s="65" t="str">
        <f>COUNTIFS($CW$14:$FS$14,"*DSD*",$CW997:$FS997,"&gt;0")</f>
      </c>
      <c r="CN997"/>
      <c r="CO997" s="62"/>
      <c r="CP997" s="65" t="str">
        <f>IF(SUM($CK997)=0,"",IF(OR(SUM($CK997)=SUM($CL997),AND(SUM($CK997)=ROUND(SUM($G997)*(1-SUM($I997)),0),SUM($CQ997)=0)),SUM($CK997),IF(UPPER($CN997)="MAX",$CL997,IF(UPPER($CN997)="CUSTOM",MIN(MAX(ROUND($CK997+$G997*($CO997),0),$CL997),$CK997),$CK997))))</f>
      </c>
      <c r="CQ997" s="65" t="str">
        <f>ROUND(SUMIFS($CW997:$FS997,$CW$14:$FS$14,"*TA*"),0)</f>
      </c>
      <c r="CR997" s="65" t="str">
        <f>MIN_TA</f>
      </c>
      <c r="CS997" s="65" t="str">
        <f>COUNTIFS($CW$14:$FS$14,"*TA*",$CW997:$FS997,"&gt;0")</f>
      </c>
      <c r="CT997"/>
      <c r="CU997" s="62"/>
      <c r="CV997" s="65" t="str">
        <f>IF(SUM($CQ997)=0,"",IF(OR(SUM($CQ997)=SUM($CR997),AND(SUM($CQ997)=ROUND(SUM($G997)*(1-SUM($I997)),0),SUM($CK997)=0)),SUM($CQ997),IF(UPPER($CT997)="MAX",$CR997,IF(UPPER($CT997)="CUSTOM",MIN(MAX(ROUND($CQ997+$G997*($CU997),0),$CR997),$CQ997),$CQ997))))</f>
      </c>
      <c r="CW997" s="65"/>
      <c r="CX997" s="65"/>
      <c r="CY997" s="65"/>
      <c r="CZ997" s="65"/>
      <c r="DA997" s="65"/>
      <c r="DB997" s="65"/>
      <c r="DC997" s="65"/>
      <c r="DD997" s="65"/>
      <c r="DE997" s="65"/>
      <c r="DF997" s="65"/>
      <c r="DG997" s="65"/>
      <c r="DH997" s="65"/>
      <c r="DI997" s="65"/>
      <c r="DJ997" s="65"/>
      <c r="DK997" s="65"/>
      <c r="DL997" s="65"/>
      <c r="DM997" s="65"/>
      <c r="DN997" s="65"/>
      <c r="DO997" s="65"/>
      <c r="DP997" s="65"/>
      <c r="DQ997" s="65"/>
      <c r="DR997" s="65"/>
      <c r="DS997" s="65"/>
      <c r="DT997" s="65"/>
      <c r="DU997" s="65"/>
      <c r="DV997" s="65"/>
      <c r="DW997" s="65"/>
      <c r="DX997" s="65"/>
      <c r="DY997" s="65"/>
      <c r="DZ997" s="65"/>
      <c r="EA997" s="65"/>
      <c r="EB997" s="65"/>
      <c r="EC997" s="65"/>
      <c r="ED997" s="65"/>
      <c r="EE997" s="65"/>
      <c r="EF997" s="65"/>
      <c r="EG997" s="65"/>
      <c r="EH997" s="65"/>
      <c r="EI997" s="65"/>
      <c r="EJ997" s="65"/>
      <c r="EK997" s="65"/>
      <c r="EL997" s="65"/>
      <c r="EM997" s="65"/>
      <c r="EN997" s="65"/>
      <c r="EO997" s="65"/>
      <c r="EP997" s="65"/>
      <c r="EQ997" s="65"/>
      <c r="ER997" s="65"/>
      <c r="ES997" s="65"/>
      <c r="ET997" s="65"/>
      <c r="EU997" s="65"/>
      <c r="EV997" s="65"/>
      <c r="EW997" s="65"/>
      <c r="EX997" s="65"/>
      <c r="EY997" s="65"/>
      <c r="EZ997" s="65"/>
      <c r="FA997" s="65"/>
      <c r="FB997" s="65"/>
      <c r="FC997" s="65"/>
      <c r="FD997" s="65"/>
      <c r="FE997" s="65"/>
      <c r="FF997" s="65"/>
      <c r="FG997" s="65"/>
      <c r="FH997" s="65"/>
      <c r="FI997" s="65"/>
      <c r="FJ997" s="65"/>
      <c r="FK997" s="65"/>
      <c r="FL997" s="65"/>
      <c r="FM997" s="65"/>
      <c r="FN997" s="65"/>
      <c r="FO997" s="65"/>
      <c r="FP997" s="65"/>
      <c r="FQ997" s="65"/>
      <c r="FR997" s="65"/>
      <c r="FS997" s="65"/>
    </row>
    <row r="998">
      <c r="A998" t="s">
        <v>171</v>
      </c>
      <c r="B998" t="s">
        <v>115</v>
      </c>
      <c r="C998" t="s">
        <v>114</v>
      </c>
      <c r="D998" t="s">
        <v>99</v>
      </c>
      <c r="E998"/>
      <c r="F998" t="str">
        <f>$A998&amp;IF($C998&lt;&gt;"","|"&amp;$C998,"")&amp;IF($D998&lt;&gt;"","|"&amp;$D998,"")&amp;IF($E998&lt;&gt;"","|"&amp;$E998,"")</f>
      </c>
      <c r="G998" s="65" t="n">
        <v>1</v>
      </c>
      <c r="H998" s="65" t="str">
        <f>SUM($CJ998,$CW998)</f>
      </c>
      <c r="I998" s="62"/>
      <c r="J998" s="62"/>
      <c r="K998" s="62"/>
      <c r="L998" s="62"/>
      <c r="M998" s="62"/>
      <c r="N998" s="62"/>
      <c r="O998" s="62"/>
      <c r="P998" s="62"/>
      <c r="Q998" s="62" t="n">
        <v>0.397515527950311</v>
      </c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 t="n">
        <v>0.602484472049689</v>
      </c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5" t="str">
        <f>ROUND(SUM($CP998,$CV998),0)</f>
      </c>
      <c r="CG998" s="65" t="str">
        <f>ROUND(MAX($CP998,$CV998),0)</f>
      </c>
      <c r="CH998"/>
      <c r="CI998" s="62"/>
      <c r="CJ998" s="65" t="str">
        <f>IF(SUM($CF998)=0,"",IF(SUM($CF998)=SUM($CG998),SUM($CF998),IF(UPPER($CH998)="MAX",$CG998,IF(UPPER($CH998)="CUSTOM",MIN(MAX(ROUND($CF998+$G998*($CI998),0),$CG998),$CF998),$CF998))))</f>
      </c>
      <c r="CK998" s="65" t="str">
        <f>ROUND(SUMIFS($CW998:$FS998,$CW$14:$FS$14,"*DSD*"),0)</f>
      </c>
      <c r="CL998" s="65" t="str">
        <f>MIN_DSD</f>
      </c>
      <c r="CM998" s="65" t="str">
        <f>COUNTIFS($CW$14:$FS$14,"*DSD*",$CW998:$FS998,"&gt;0")</f>
      </c>
      <c r="CN998" t="s">
        <v>54</v>
      </c>
      <c r="CO998" s="62"/>
      <c r="CP998" s="65" t="str">
        <f>IF(SUM($CK998)=0,"",IF(OR(SUM($CK998)=SUM($CL998),AND(SUM($CK998)=ROUND(SUM($G998)*(1-SUM($I998)),0),SUM($CQ998)=0)),SUM($CK998),IF(UPPER($CN998)="MAX",$CL998,IF(UPPER($CN998)="CUSTOM",MIN(MAX(ROUND($CK998+$G998*($CO998),0),$CL998),$CK998),$CK998))))</f>
      </c>
      <c r="CQ998" s="65" t="str">
        <f>ROUND(SUMIFS($CW998:$FS998,$CW$14:$FS$14,"*TA*"),0)</f>
      </c>
      <c r="CR998" s="65" t="str">
        <f>MIN_TA</f>
      </c>
      <c r="CS998" s="65" t="str">
        <f>COUNTIFS($CW$14:$FS$14,"*TA*",$CW998:$FS998,"&gt;0")</f>
      </c>
      <c r="CT998"/>
      <c r="CU998" s="62"/>
      <c r="CV998" s="65" t="str">
        <f>IF(SUM($CQ998)=0,"",IF(OR(SUM($CQ998)=SUM($CR998),AND(SUM($CQ998)=ROUND(SUM($G998)*(1-SUM($I998)),0),SUM($CK998)=0)),SUM($CQ998),IF(UPPER($CT998)="MAX",$CR998,IF(UPPER($CT998)="CUSTOM",MIN(MAX(ROUND($CQ998+$G998*($CU998),0),$CR998),$CQ998),$CQ998))))</f>
      </c>
      <c r="CW998" s="65"/>
      <c r="CX998" s="65"/>
      <c r="CY998" s="65"/>
      <c r="CZ998" s="65"/>
      <c r="DA998" s="65"/>
      <c r="DB998" s="65"/>
      <c r="DC998" s="65"/>
      <c r="DD998" s="65"/>
      <c r="DE998" s="65"/>
      <c r="DF998" s="65"/>
      <c r="DG998" s="65"/>
      <c r="DH998" s="65"/>
      <c r="DI998" s="65"/>
      <c r="DJ998" s="65"/>
      <c r="DK998" s="65"/>
      <c r="DL998" s="65"/>
      <c r="DM998" s="65"/>
      <c r="DN998" s="65"/>
      <c r="DO998" s="65"/>
      <c r="DP998" s="65"/>
      <c r="DQ998" s="65"/>
      <c r="DR998" s="65"/>
      <c r="DS998" s="65"/>
      <c r="DT998" s="65"/>
      <c r="DU998" s="65"/>
      <c r="DV998" s="65"/>
      <c r="DW998" s="65"/>
      <c r="DX998" s="65"/>
      <c r="DY998" s="65"/>
      <c r="DZ998" s="65"/>
      <c r="EA998" s="65"/>
      <c r="EB998" s="65"/>
      <c r="EC998" s="65"/>
      <c r="ED998" s="65"/>
      <c r="EE998" s="65"/>
      <c r="EF998" s="65"/>
      <c r="EG998" s="65"/>
      <c r="EH998" s="65"/>
      <c r="EI998" s="65"/>
      <c r="EJ998" s="65"/>
      <c r="EK998" s="65"/>
      <c r="EL998" s="65"/>
      <c r="EM998" s="65"/>
      <c r="EN998" s="65"/>
      <c r="EO998" s="65"/>
      <c r="EP998" s="65"/>
      <c r="EQ998" s="65"/>
      <c r="ER998" s="65"/>
      <c r="ES998" s="65"/>
      <c r="ET998" s="65"/>
      <c r="EU998" s="65"/>
      <c r="EV998" s="65"/>
      <c r="EW998" s="65"/>
      <c r="EX998" s="65"/>
      <c r="EY998" s="65"/>
      <c r="EZ998" s="65"/>
      <c r="FA998" s="65"/>
      <c r="FB998" s="65"/>
      <c r="FC998" s="65"/>
      <c r="FD998" s="65"/>
      <c r="FE998" s="65"/>
      <c r="FF998" s="65"/>
      <c r="FG998" s="65"/>
      <c r="FH998" s="65"/>
      <c r="FI998" s="65"/>
      <c r="FJ998" s="65"/>
      <c r="FK998" s="65"/>
      <c r="FL998" s="65"/>
      <c r="FM998" s="65"/>
      <c r="FN998" s="65"/>
      <c r="FO998" s="65"/>
      <c r="FP998" s="65"/>
      <c r="FQ998" s="65"/>
      <c r="FR998" s="65"/>
      <c r="FS998" s="65"/>
    </row>
    <row r="999">
      <c r="A999" t="s">
        <v>171</v>
      </c>
      <c r="B999" t="s">
        <v>115</v>
      </c>
      <c r="C999" t="s">
        <v>114</v>
      </c>
      <c r="D999" t="s">
        <v>100</v>
      </c>
      <c r="E999"/>
      <c r="F999" t="str">
        <f>$A999&amp;IF($C999&lt;&gt;"","|"&amp;$C999,"")&amp;IF($D999&lt;&gt;"","|"&amp;$D999,"")&amp;IF($E999&lt;&gt;"","|"&amp;$E999,"")</f>
      </c>
      <c r="G999" s="65" t="n">
        <v>1</v>
      </c>
      <c r="H999" s="65" t="str">
        <f>SUM($CJ999,$CW999)</f>
      </c>
      <c r="I999" s="62"/>
      <c r="J999" s="62"/>
      <c r="K999" s="62"/>
      <c r="L999" s="62"/>
      <c r="M999" s="62"/>
      <c r="N999" s="62"/>
      <c r="O999" s="62"/>
      <c r="P999" s="62"/>
      <c r="Q999" s="62" t="n">
        <v>0.399350649350649</v>
      </c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 t="n">
        <v>0.600649350649351</v>
      </c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5" t="str">
        <f>ROUND(SUM($CP999,$CV999),0)</f>
      </c>
      <c r="CG999" s="65" t="str">
        <f>ROUND(MAX($CP999,$CV999),0)</f>
      </c>
      <c r="CH999"/>
      <c r="CI999" s="62"/>
      <c r="CJ999" s="65" t="str">
        <f>IF(SUM($CF999)=0,"",IF(SUM($CF999)=SUM($CG999),SUM($CF999),IF(UPPER($CH999)="MAX",$CG999,IF(UPPER($CH999)="CUSTOM",MIN(MAX(ROUND($CF999+$G999*($CI999),0),$CG999),$CF999),$CF999))))</f>
      </c>
      <c r="CK999" s="65" t="str">
        <f>ROUND(SUMIFS($CW999:$FS999,$CW$14:$FS$14,"*DSD*"),0)</f>
      </c>
      <c r="CL999" s="65" t="str">
        <f>MIN_DSD</f>
      </c>
      <c r="CM999" s="65" t="str">
        <f>COUNTIFS($CW$14:$FS$14,"*DSD*",$CW999:$FS999,"&gt;0")</f>
      </c>
      <c r="CN999" t="s">
        <v>54</v>
      </c>
      <c r="CO999" s="62"/>
      <c r="CP999" s="65" t="str">
        <f>IF(SUM($CK999)=0,"",IF(OR(SUM($CK999)=SUM($CL999),AND(SUM($CK999)=ROUND(SUM($G999)*(1-SUM($I999)),0),SUM($CQ999)=0)),SUM($CK999),IF(UPPER($CN999)="MAX",$CL999,IF(UPPER($CN999)="CUSTOM",MIN(MAX(ROUND($CK999+$G999*($CO999),0),$CL999),$CK999),$CK999))))</f>
      </c>
      <c r="CQ999" s="65" t="str">
        <f>ROUND(SUMIFS($CW999:$FS999,$CW$14:$FS$14,"*TA*"),0)</f>
      </c>
      <c r="CR999" s="65" t="str">
        <f>MIN_TA</f>
      </c>
      <c r="CS999" s="65" t="str">
        <f>COUNTIFS($CW$14:$FS$14,"*TA*",$CW999:$FS999,"&gt;0")</f>
      </c>
      <c r="CT999"/>
      <c r="CU999" s="62"/>
      <c r="CV999" s="65" t="str">
        <f>IF(SUM($CQ999)=0,"",IF(OR(SUM($CQ999)=SUM($CR999),AND(SUM($CQ999)=ROUND(SUM($G999)*(1-SUM($I999)),0),SUM($CK999)=0)),SUM($CQ999),IF(UPPER($CT999)="MAX",$CR999,IF(UPPER($CT999)="CUSTOM",MIN(MAX(ROUND($CQ999+$G999*($CU999),0),$CR999),$CQ999),$CQ999))))</f>
      </c>
      <c r="CW999" s="65"/>
      <c r="CX999" s="65"/>
      <c r="CY999" s="65"/>
      <c r="CZ999" s="65"/>
      <c r="DA999" s="65"/>
      <c r="DB999" s="65"/>
      <c r="DC999" s="65"/>
      <c r="DD999" s="65"/>
      <c r="DE999" s="65"/>
      <c r="DF999" s="65"/>
      <c r="DG999" s="65"/>
      <c r="DH999" s="65"/>
      <c r="DI999" s="65"/>
      <c r="DJ999" s="65"/>
      <c r="DK999" s="65"/>
      <c r="DL999" s="65"/>
      <c r="DM999" s="65"/>
      <c r="DN999" s="65"/>
      <c r="DO999" s="65"/>
      <c r="DP999" s="65"/>
      <c r="DQ999" s="65"/>
      <c r="DR999" s="65"/>
      <c r="DS999" s="65"/>
      <c r="DT999" s="65"/>
      <c r="DU999" s="65"/>
      <c r="DV999" s="65"/>
      <c r="DW999" s="65"/>
      <c r="DX999" s="65"/>
      <c r="DY999" s="65"/>
      <c r="DZ999" s="65"/>
      <c r="EA999" s="65"/>
      <c r="EB999" s="65"/>
      <c r="EC999" s="65"/>
      <c r="ED999" s="65"/>
      <c r="EE999" s="65"/>
      <c r="EF999" s="65"/>
      <c r="EG999" s="65"/>
      <c r="EH999" s="65"/>
      <c r="EI999" s="65"/>
      <c r="EJ999" s="65"/>
      <c r="EK999" s="65"/>
      <c r="EL999" s="65"/>
      <c r="EM999" s="65"/>
      <c r="EN999" s="65"/>
      <c r="EO999" s="65"/>
      <c r="EP999" s="65"/>
      <c r="EQ999" s="65"/>
      <c r="ER999" s="65"/>
      <c r="ES999" s="65"/>
      <c r="ET999" s="65"/>
      <c r="EU999" s="65"/>
      <c r="EV999" s="65"/>
      <c r="EW999" s="65"/>
      <c r="EX999" s="65"/>
      <c r="EY999" s="65"/>
      <c r="EZ999" s="65"/>
      <c r="FA999" s="65"/>
      <c r="FB999" s="65"/>
      <c r="FC999" s="65"/>
      <c r="FD999" s="65"/>
      <c r="FE999" s="65"/>
      <c r="FF999" s="65"/>
      <c r="FG999" s="65"/>
      <c r="FH999" s="65"/>
      <c r="FI999" s="65"/>
      <c r="FJ999" s="65"/>
      <c r="FK999" s="65"/>
      <c r="FL999" s="65"/>
      <c r="FM999" s="65"/>
      <c r="FN999" s="65"/>
      <c r="FO999" s="65"/>
      <c r="FP999" s="65"/>
      <c r="FQ999" s="65"/>
      <c r="FR999" s="65"/>
      <c r="FS999" s="65"/>
    </row>
    <row r="1000">
      <c r="A1000" t="s">
        <v>171</v>
      </c>
      <c r="B1000" t="s">
        <v>116</v>
      </c>
      <c r="C1000" t="s">
        <v>114</v>
      </c>
      <c r="D1000" t="s">
        <v>99</v>
      </c>
      <c r="E1000"/>
      <c r="F1000" t="str">
        <f>$A1000&amp;IF($C1000&lt;&gt;"","|"&amp;$C1000,"")&amp;IF($D1000&lt;&gt;"","|"&amp;$D1000,"")&amp;IF($E1000&lt;&gt;"","|"&amp;$E1000,"")</f>
      </c>
      <c r="G1000" s="65" t="n">
        <v>1</v>
      </c>
      <c r="H1000" s="65" t="str">
        <f>SUM($CJ1000,$CW1000)</f>
      </c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5" t="str">
        <f>ROUND(SUM($CP1000,$CV1000),0)</f>
      </c>
      <c r="CG1000" s="65" t="str">
        <f>ROUND(MAX($CP1000,$CV1000),0)</f>
      </c>
      <c r="CH1000"/>
      <c r="CI1000" s="62"/>
      <c r="CJ1000" s="65" t="str">
        <f>IF(SUM($CF1000)=0,"",IF(SUM($CF1000)=SUM($CG1000),SUM($CF1000),IF(UPPER($CH1000)="MAX",$CG1000,IF(UPPER($CH1000)="CUSTOM",MIN(MAX(ROUND($CF1000+$G1000*($CI1000),0),$CG1000),$CF1000),$CF1000))))</f>
      </c>
      <c r="CK1000" s="65" t="str">
        <f>ROUND(SUMIFS($CW1000:$FS1000,$CW$14:$FS$14,"*DSD*"),0)</f>
      </c>
      <c r="CL1000" s="65" t="str">
        <f>MIN_DSD</f>
      </c>
      <c r="CM1000" s="65" t="str">
        <f>COUNTIFS($CW$14:$FS$14,"*DSD*",$CW1000:$FS1000,"&gt;0")</f>
      </c>
      <c r="CN1000"/>
      <c r="CO1000" s="62"/>
      <c r="CP1000" s="65" t="str">
        <f>IF(SUM($CK1000)=0,"",IF(OR(SUM($CK1000)=SUM($CL1000),AND(SUM($CK1000)=ROUND(SUM($G1000)*(1-SUM($I1000)),0),SUM($CQ1000)=0)),SUM($CK1000),IF(UPPER($CN1000)="MAX",$CL1000,IF(UPPER($CN1000)="CUSTOM",MIN(MAX(ROUND($CK1000+$G1000*($CO1000),0),$CL1000),$CK1000),$CK1000))))</f>
      </c>
      <c r="CQ1000" s="65" t="str">
        <f>ROUND(SUMIFS($CW1000:$FS1000,$CW$14:$FS$14,"*TA*"),0)</f>
      </c>
      <c r="CR1000" s="65" t="str">
        <f>MIN_TA</f>
      </c>
      <c r="CS1000" s="65" t="str">
        <f>COUNTIFS($CW$14:$FS$14,"*TA*",$CW1000:$FS1000,"&gt;0")</f>
      </c>
      <c r="CT1000"/>
      <c r="CU1000" s="62"/>
      <c r="CV1000" s="65" t="str">
        <f>IF(SUM($CQ1000)=0,"",IF(OR(SUM($CQ1000)=SUM($CR1000),AND(SUM($CQ1000)=ROUND(SUM($G1000)*(1-SUM($I1000)),0),SUM($CK1000)=0)),SUM($CQ1000),IF(UPPER($CT1000)="MAX",$CR1000,IF(UPPER($CT1000)="CUSTOM",MIN(MAX(ROUND($CQ1000+$G1000*($CU1000),0),$CR1000),$CQ1000),$CQ1000))))</f>
      </c>
      <c r="CW1000" s="65"/>
      <c r="CX1000" s="65"/>
      <c r="CY1000" s="65"/>
      <c r="CZ1000" s="65"/>
      <c r="DA1000" s="65"/>
      <c r="DB1000" s="65"/>
      <c r="DC1000" s="65"/>
      <c r="DD1000" s="65"/>
      <c r="DE1000" s="65"/>
      <c r="DF1000" s="65"/>
      <c r="DG1000" s="65"/>
      <c r="DH1000" s="65"/>
      <c r="DI1000" s="65"/>
      <c r="DJ1000" s="65"/>
      <c r="DK1000" s="65"/>
      <c r="DL1000" s="65"/>
      <c r="DM1000" s="65"/>
      <c r="DN1000" s="65"/>
      <c r="DO1000" s="65"/>
      <c r="DP1000" s="65"/>
      <c r="DQ1000" s="65"/>
      <c r="DR1000" s="65"/>
      <c r="DS1000" s="65"/>
      <c r="DT1000" s="65"/>
      <c r="DU1000" s="65"/>
      <c r="DV1000" s="65"/>
      <c r="DW1000" s="65"/>
      <c r="DX1000" s="65"/>
      <c r="DY1000" s="65"/>
      <c r="DZ1000" s="65"/>
      <c r="EA1000" s="65"/>
      <c r="EB1000" s="65"/>
      <c r="EC1000" s="65"/>
      <c r="ED1000" s="65"/>
      <c r="EE1000" s="65"/>
      <c r="EF1000" s="65"/>
      <c r="EG1000" s="65"/>
      <c r="EH1000" s="65"/>
      <c r="EI1000" s="65"/>
      <c r="EJ1000" s="65"/>
      <c r="EK1000" s="65"/>
      <c r="EL1000" s="65"/>
      <c r="EM1000" s="65"/>
      <c r="EN1000" s="65"/>
      <c r="EO1000" s="65"/>
      <c r="EP1000" s="65"/>
      <c r="EQ1000" s="65"/>
      <c r="ER1000" s="65"/>
      <c r="ES1000" s="65"/>
      <c r="ET1000" s="65"/>
      <c r="EU1000" s="65"/>
      <c r="EV1000" s="65"/>
      <c r="EW1000" s="65"/>
      <c r="EX1000" s="65"/>
      <c r="EY1000" s="65"/>
      <c r="EZ1000" s="65"/>
      <c r="FA1000" s="65"/>
      <c r="FB1000" s="65"/>
      <c r="FC1000" s="65"/>
      <c r="FD1000" s="65"/>
      <c r="FE1000" s="65"/>
      <c r="FF1000" s="65"/>
      <c r="FG1000" s="65"/>
      <c r="FH1000" s="65"/>
      <c r="FI1000" s="65"/>
      <c r="FJ1000" s="65"/>
      <c r="FK1000" s="65"/>
      <c r="FL1000" s="65"/>
      <c r="FM1000" s="65"/>
      <c r="FN1000" s="65"/>
      <c r="FO1000" s="65"/>
      <c r="FP1000" s="65"/>
      <c r="FQ1000" s="65"/>
      <c r="FR1000" s="65"/>
      <c r="FS1000" s="65"/>
    </row>
    <row r="1001">
      <c r="A1001" t="s">
        <v>171</v>
      </c>
      <c r="B1001" t="s">
        <v>116</v>
      </c>
      <c r="C1001" t="s">
        <v>114</v>
      </c>
      <c r="D1001" t="s">
        <v>100</v>
      </c>
      <c r="E1001"/>
      <c r="F1001" t="str">
        <f>$A1001&amp;IF($C1001&lt;&gt;"","|"&amp;$C1001,"")&amp;IF($D1001&lt;&gt;"","|"&amp;$D1001,"")&amp;IF($E1001&lt;&gt;"","|"&amp;$E1001,"")</f>
      </c>
      <c r="G1001" s="65" t="n">
        <v>1</v>
      </c>
      <c r="H1001" s="65" t="str">
        <f>SUM($CJ1001,$CW1001)</f>
      </c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62"/>
      <c r="AW1001" s="62"/>
      <c r="AX1001" s="62"/>
      <c r="AY1001" s="62"/>
      <c r="AZ1001" s="62"/>
      <c r="BA1001" s="62"/>
      <c r="BB1001" s="62"/>
      <c r="BC1001" s="62"/>
      <c r="BD1001" s="62"/>
      <c r="BE1001" s="62"/>
      <c r="BF1001" s="62"/>
      <c r="BG1001" s="62"/>
      <c r="BH1001" s="62"/>
      <c r="BI1001" s="62"/>
      <c r="BJ1001" s="62"/>
      <c r="BK1001" s="62"/>
      <c r="BL1001" s="62"/>
      <c r="BM1001" s="62"/>
      <c r="BN1001" s="62"/>
      <c r="BO1001" s="62"/>
      <c r="BP1001" s="62"/>
      <c r="BQ1001" s="62"/>
      <c r="BR1001" s="62"/>
      <c r="BS1001" s="62"/>
      <c r="BT1001" s="62"/>
      <c r="BU1001" s="62"/>
      <c r="BV1001" s="62"/>
      <c r="BW1001" s="62"/>
      <c r="BX1001" s="62"/>
      <c r="BY1001" s="62"/>
      <c r="BZ1001" s="62"/>
      <c r="CA1001" s="62"/>
      <c r="CB1001" s="62"/>
      <c r="CC1001" s="62"/>
      <c r="CD1001" s="62"/>
      <c r="CE1001" s="62"/>
      <c r="CF1001" s="65" t="str">
        <f>ROUND(SUM($CP1001,$CV1001),0)</f>
      </c>
      <c r="CG1001" s="65" t="str">
        <f>ROUND(MAX($CP1001,$CV1001),0)</f>
      </c>
      <c r="CH1001"/>
      <c r="CI1001" s="62"/>
      <c r="CJ1001" s="65" t="str">
        <f>IF(SUM($CF1001)=0,"",IF(SUM($CF1001)=SUM($CG1001),SUM($CF1001),IF(UPPER($CH1001)="MAX",$CG1001,IF(UPPER($CH1001)="CUSTOM",MIN(MAX(ROUND($CF1001+$G1001*($CI1001),0),$CG1001),$CF1001),$CF1001))))</f>
      </c>
      <c r="CK1001" s="65" t="str">
        <f>ROUND(SUMIFS($CW1001:$FS1001,$CW$14:$FS$14,"*DSD*"),0)</f>
      </c>
      <c r="CL1001" s="65" t="str">
        <f>MIN_DSD</f>
      </c>
      <c r="CM1001" s="65" t="str">
        <f>COUNTIFS($CW$14:$FS$14,"*DSD*",$CW1001:$FS1001,"&gt;0")</f>
      </c>
      <c r="CN1001"/>
      <c r="CO1001" s="62"/>
      <c r="CP1001" s="65" t="str">
        <f>IF(SUM($CK1001)=0,"",IF(OR(SUM($CK1001)=SUM($CL1001),AND(SUM($CK1001)=ROUND(SUM($G1001)*(1-SUM($I1001)),0),SUM($CQ1001)=0)),SUM($CK1001),IF(UPPER($CN1001)="MAX",$CL1001,IF(UPPER($CN1001)="CUSTOM",MIN(MAX(ROUND($CK1001+$G1001*($CO1001),0),$CL1001),$CK1001),$CK1001))))</f>
      </c>
      <c r="CQ1001" s="65" t="str">
        <f>ROUND(SUMIFS($CW1001:$FS1001,$CW$14:$FS$14,"*TA*"),0)</f>
      </c>
      <c r="CR1001" s="65" t="str">
        <f>MIN_TA</f>
      </c>
      <c r="CS1001" s="65" t="str">
        <f>COUNTIFS($CW$14:$FS$14,"*TA*",$CW1001:$FS1001,"&gt;0")</f>
      </c>
      <c r="CT1001"/>
      <c r="CU1001" s="62"/>
      <c r="CV1001" s="65" t="str">
        <f>IF(SUM($CQ1001)=0,"",IF(OR(SUM($CQ1001)=SUM($CR1001),AND(SUM($CQ1001)=ROUND(SUM($G1001)*(1-SUM($I1001)),0),SUM($CK1001)=0)),SUM($CQ1001),IF(UPPER($CT1001)="MAX",$CR1001,IF(UPPER($CT1001)="CUSTOM",MIN(MAX(ROUND($CQ1001+$G1001*($CU1001),0),$CR1001),$CQ1001),$CQ1001))))</f>
      </c>
      <c r="CW1001" s="65"/>
      <c r="CX1001" s="65"/>
      <c r="CY1001" s="65"/>
      <c r="CZ1001" s="65"/>
      <c r="DA1001" s="65"/>
      <c r="DB1001" s="65"/>
      <c r="DC1001" s="65"/>
      <c r="DD1001" s="65"/>
      <c r="DE1001" s="65"/>
      <c r="DF1001" s="65"/>
      <c r="DG1001" s="65"/>
      <c r="DH1001" s="65"/>
      <c r="DI1001" s="65"/>
      <c r="DJ1001" s="65"/>
      <c r="DK1001" s="65"/>
      <c r="DL1001" s="65"/>
      <c r="DM1001" s="65"/>
      <c r="DN1001" s="65"/>
      <c r="DO1001" s="65"/>
      <c r="DP1001" s="65"/>
      <c r="DQ1001" s="65"/>
      <c r="DR1001" s="65"/>
      <c r="DS1001" s="65"/>
      <c r="DT1001" s="65"/>
      <c r="DU1001" s="65"/>
      <c r="DV1001" s="65"/>
      <c r="DW1001" s="65"/>
      <c r="DX1001" s="65"/>
      <c r="DY1001" s="65"/>
      <c r="DZ1001" s="65"/>
      <c r="EA1001" s="65"/>
      <c r="EB1001" s="65"/>
      <c r="EC1001" s="65"/>
      <c r="ED1001" s="65"/>
      <c r="EE1001" s="65"/>
      <c r="EF1001" s="65"/>
      <c r="EG1001" s="65"/>
      <c r="EH1001" s="65"/>
      <c r="EI1001" s="65"/>
      <c r="EJ1001" s="65"/>
      <c r="EK1001" s="65"/>
      <c r="EL1001" s="65"/>
      <c r="EM1001" s="65"/>
      <c r="EN1001" s="65"/>
      <c r="EO1001" s="65"/>
      <c r="EP1001" s="65"/>
      <c r="EQ1001" s="65"/>
      <c r="ER1001" s="65"/>
      <c r="ES1001" s="65"/>
      <c r="ET1001" s="65"/>
      <c r="EU1001" s="65"/>
      <c r="EV1001" s="65"/>
      <c r="EW1001" s="65"/>
      <c r="EX1001" s="65"/>
      <c r="EY1001" s="65"/>
      <c r="EZ1001" s="65"/>
      <c r="FA1001" s="65"/>
      <c r="FB1001" s="65"/>
      <c r="FC1001" s="65"/>
      <c r="FD1001" s="65"/>
      <c r="FE1001" s="65"/>
      <c r="FF1001" s="65"/>
      <c r="FG1001" s="65"/>
      <c r="FH1001" s="65"/>
      <c r="FI1001" s="65"/>
      <c r="FJ1001" s="65"/>
      <c r="FK1001" s="65"/>
      <c r="FL1001" s="65"/>
      <c r="FM1001" s="65"/>
      <c r="FN1001" s="65"/>
      <c r="FO1001" s="65"/>
      <c r="FP1001" s="65"/>
      <c r="FQ1001" s="65"/>
      <c r="FR1001" s="65"/>
      <c r="FS1001" s="65"/>
    </row>
    <row r="1002">
      <c r="A1002" t="s">
        <v>171</v>
      </c>
      <c r="B1002" t="s">
        <v>117</v>
      </c>
      <c r="C1002" t="s">
        <v>114</v>
      </c>
      <c r="D1002" t="s">
        <v>99</v>
      </c>
      <c r="E1002"/>
      <c r="F1002" t="str">
        <f>$A1002&amp;IF($C1002&lt;&gt;"","|"&amp;$C1002,"")&amp;IF($D1002&lt;&gt;"","|"&amp;$D1002,"")&amp;IF($E1002&lt;&gt;"","|"&amp;$E1002,"")</f>
      </c>
      <c r="G1002" s="65" t="n">
        <v>1</v>
      </c>
      <c r="H1002" s="65" t="str">
        <f>SUM($CJ1002,$CW1002)</f>
      </c>
      <c r="I1002" s="62"/>
      <c r="J1002" s="62"/>
      <c r="K1002" s="62"/>
      <c r="L1002" s="62"/>
      <c r="M1002" s="62"/>
      <c r="N1002" s="62"/>
      <c r="O1002" s="62"/>
      <c r="P1002" s="62"/>
      <c r="Q1002" s="62" t="n">
        <v>0.4</v>
      </c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  <c r="AE1002" s="62"/>
      <c r="AF1002" s="62"/>
      <c r="AG1002" s="62" t="n">
        <v>0.6</v>
      </c>
      <c r="AH1002" s="62"/>
      <c r="AI1002" s="62"/>
      <c r="AJ1002" s="62"/>
      <c r="AK1002" s="62"/>
      <c r="AL1002" s="62"/>
      <c r="AM1002" s="62"/>
      <c r="AN1002" s="62"/>
      <c r="AO1002" s="62"/>
      <c r="AP1002" s="62"/>
      <c r="AQ1002" s="62"/>
      <c r="AR1002" s="62"/>
      <c r="AS1002" s="62"/>
      <c r="AT1002" s="62"/>
      <c r="AU1002" s="62"/>
      <c r="AV1002" s="62"/>
      <c r="AW1002" s="62"/>
      <c r="AX1002" s="62"/>
      <c r="AY1002" s="62"/>
      <c r="AZ1002" s="62"/>
      <c r="BA1002" s="62"/>
      <c r="BB1002" s="62"/>
      <c r="BC1002" s="62"/>
      <c r="BD1002" s="62"/>
      <c r="BE1002" s="62"/>
      <c r="BF1002" s="62"/>
      <c r="BG1002" s="62"/>
      <c r="BH1002" s="62"/>
      <c r="BI1002" s="62"/>
      <c r="BJ1002" s="62"/>
      <c r="BK1002" s="62"/>
      <c r="BL1002" s="62"/>
      <c r="BM1002" s="62"/>
      <c r="BN1002" s="62"/>
      <c r="BO1002" s="62"/>
      <c r="BP1002" s="62"/>
      <c r="BQ1002" s="62"/>
      <c r="BR1002" s="62"/>
      <c r="BS1002" s="62"/>
      <c r="BT1002" s="62"/>
      <c r="BU1002" s="62"/>
      <c r="BV1002" s="62"/>
      <c r="BW1002" s="62"/>
      <c r="BX1002" s="62"/>
      <c r="BY1002" s="62"/>
      <c r="BZ1002" s="62"/>
      <c r="CA1002" s="62"/>
      <c r="CB1002" s="62"/>
      <c r="CC1002" s="62"/>
      <c r="CD1002" s="62"/>
      <c r="CE1002" s="62"/>
      <c r="CF1002" s="65" t="str">
        <f>ROUND(SUM($CP1002,$CV1002),0)</f>
      </c>
      <c r="CG1002" s="65" t="str">
        <f>ROUND(MAX($CP1002,$CV1002),0)</f>
      </c>
      <c r="CH1002"/>
      <c r="CI1002" s="62"/>
      <c r="CJ1002" s="65" t="str">
        <f>IF(SUM($CF1002)=0,"",IF(SUM($CF1002)=SUM($CG1002),SUM($CF1002),IF(UPPER($CH1002)="MAX",$CG1002,IF(UPPER($CH1002)="CUSTOM",MIN(MAX(ROUND($CF1002+$G1002*($CI1002),0),$CG1002),$CF1002),$CF1002))))</f>
      </c>
      <c r="CK1002" s="65" t="str">
        <f>ROUND(SUMIFS($CW1002:$FS1002,$CW$14:$FS$14,"*DSD*"),0)</f>
      </c>
      <c r="CL1002" s="65" t="str">
        <f>MIN_DSD</f>
      </c>
      <c r="CM1002" s="65" t="str">
        <f>COUNTIFS($CW$14:$FS$14,"*DSD*",$CW1002:$FS1002,"&gt;0")</f>
      </c>
      <c r="CN1002" t="s">
        <v>54</v>
      </c>
      <c r="CO1002" s="62"/>
      <c r="CP1002" s="65" t="str">
        <f>IF(SUM($CK1002)=0,"",IF(OR(SUM($CK1002)=SUM($CL1002),AND(SUM($CK1002)=ROUND(SUM($G1002)*(1-SUM($I1002)),0),SUM($CQ1002)=0)),SUM($CK1002),IF(UPPER($CN1002)="MAX",$CL1002,IF(UPPER($CN1002)="CUSTOM",MIN(MAX(ROUND($CK1002+$G1002*($CO1002),0),$CL1002),$CK1002),$CK1002))))</f>
      </c>
      <c r="CQ1002" s="65" t="str">
        <f>ROUND(SUMIFS($CW1002:$FS1002,$CW$14:$FS$14,"*TA*"),0)</f>
      </c>
      <c r="CR1002" s="65" t="str">
        <f>MIN_TA</f>
      </c>
      <c r="CS1002" s="65" t="str">
        <f>COUNTIFS($CW$14:$FS$14,"*TA*",$CW1002:$FS1002,"&gt;0")</f>
      </c>
      <c r="CT1002"/>
      <c r="CU1002" s="62"/>
      <c r="CV1002" s="65" t="str">
        <f>IF(SUM($CQ1002)=0,"",IF(OR(SUM($CQ1002)=SUM($CR1002),AND(SUM($CQ1002)=ROUND(SUM($G1002)*(1-SUM($I1002)),0),SUM($CK1002)=0)),SUM($CQ1002),IF(UPPER($CT1002)="MAX",$CR1002,IF(UPPER($CT1002)="CUSTOM",MIN(MAX(ROUND($CQ1002+$G1002*($CU1002),0),$CR1002),$CQ1002),$CQ1002))))</f>
      </c>
      <c r="CW1002" s="65"/>
      <c r="CX1002" s="65"/>
      <c r="CY1002" s="65"/>
      <c r="CZ1002" s="65"/>
      <c r="DA1002" s="65"/>
      <c r="DB1002" s="65"/>
      <c r="DC1002" s="65"/>
      <c r="DD1002" s="65"/>
      <c r="DE1002" s="65"/>
      <c r="DF1002" s="65"/>
      <c r="DG1002" s="65"/>
      <c r="DH1002" s="65"/>
      <c r="DI1002" s="65"/>
      <c r="DJ1002" s="65"/>
      <c r="DK1002" s="65"/>
      <c r="DL1002" s="65"/>
      <c r="DM1002" s="65"/>
      <c r="DN1002" s="65"/>
      <c r="DO1002" s="65"/>
      <c r="DP1002" s="65"/>
      <c r="DQ1002" s="65"/>
      <c r="DR1002" s="65"/>
      <c r="DS1002" s="65"/>
      <c r="DT1002" s="65"/>
      <c r="DU1002" s="65"/>
      <c r="DV1002" s="65"/>
      <c r="DW1002" s="65"/>
      <c r="DX1002" s="65"/>
      <c r="DY1002" s="65"/>
      <c r="DZ1002" s="65"/>
      <c r="EA1002" s="65"/>
      <c r="EB1002" s="65"/>
      <c r="EC1002" s="65"/>
      <c r="ED1002" s="65"/>
      <c r="EE1002" s="65"/>
      <c r="EF1002" s="65"/>
      <c r="EG1002" s="65"/>
      <c r="EH1002" s="65"/>
      <c r="EI1002" s="65"/>
      <c r="EJ1002" s="65"/>
      <c r="EK1002" s="65"/>
      <c r="EL1002" s="65"/>
      <c r="EM1002" s="65"/>
      <c r="EN1002" s="65"/>
      <c r="EO1002" s="65"/>
      <c r="EP1002" s="65"/>
      <c r="EQ1002" s="65"/>
      <c r="ER1002" s="65"/>
      <c r="ES1002" s="65"/>
      <c r="ET1002" s="65"/>
      <c r="EU1002" s="65"/>
      <c r="EV1002" s="65"/>
      <c r="EW1002" s="65"/>
      <c r="EX1002" s="65"/>
      <c r="EY1002" s="65"/>
      <c r="EZ1002" s="65"/>
      <c r="FA1002" s="65"/>
      <c r="FB1002" s="65"/>
      <c r="FC1002" s="65"/>
      <c r="FD1002" s="65"/>
      <c r="FE1002" s="65"/>
      <c r="FF1002" s="65"/>
      <c r="FG1002" s="65"/>
      <c r="FH1002" s="65"/>
      <c r="FI1002" s="65"/>
      <c r="FJ1002" s="65"/>
      <c r="FK1002" s="65"/>
      <c r="FL1002" s="65"/>
      <c r="FM1002" s="65"/>
      <c r="FN1002" s="65"/>
      <c r="FO1002" s="65"/>
      <c r="FP1002" s="65"/>
      <c r="FQ1002" s="65"/>
      <c r="FR1002" s="65"/>
      <c r="FS1002" s="65"/>
    </row>
    <row r="1003">
      <c r="A1003" t="s">
        <v>171</v>
      </c>
      <c r="B1003" t="s">
        <v>117</v>
      </c>
      <c r="C1003" t="s">
        <v>114</v>
      </c>
      <c r="D1003" t="s">
        <v>100</v>
      </c>
      <c r="E1003"/>
      <c r="F1003" t="str">
        <f>$A1003&amp;IF($C1003&lt;&gt;"","|"&amp;$C1003,"")&amp;IF($D1003&lt;&gt;"","|"&amp;$D1003,"")&amp;IF($E1003&lt;&gt;"","|"&amp;$E1003,"")</f>
      </c>
      <c r="G1003" s="65" t="n">
        <v>1</v>
      </c>
      <c r="H1003" s="65" t="str">
        <f>SUM($CJ1003,$CW1003)</f>
      </c>
      <c r="I1003" s="62"/>
      <c r="J1003" s="62"/>
      <c r="K1003" s="62"/>
      <c r="L1003" s="62"/>
      <c r="M1003" s="62"/>
      <c r="N1003" s="62"/>
      <c r="O1003" s="62"/>
      <c r="P1003" s="62"/>
      <c r="Q1003" s="62" t="n">
        <v>0.40072202166065</v>
      </c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  <c r="AC1003" s="62"/>
      <c r="AD1003" s="62"/>
      <c r="AE1003" s="62"/>
      <c r="AF1003" s="62"/>
      <c r="AG1003" s="62" t="n">
        <v>0.59927797833935</v>
      </c>
      <c r="AH1003" s="62"/>
      <c r="AI1003" s="62"/>
      <c r="AJ1003" s="62"/>
      <c r="AK1003" s="62"/>
      <c r="AL1003" s="62"/>
      <c r="AM1003" s="62"/>
      <c r="AN1003" s="62"/>
      <c r="AO1003" s="62"/>
      <c r="AP1003" s="62"/>
      <c r="AQ1003" s="62"/>
      <c r="AR1003" s="62"/>
      <c r="AS1003" s="62"/>
      <c r="AT1003" s="62"/>
      <c r="AU1003" s="62"/>
      <c r="AV1003" s="62"/>
      <c r="AW1003" s="62"/>
      <c r="AX1003" s="62"/>
      <c r="AY1003" s="62"/>
      <c r="AZ1003" s="62"/>
      <c r="BA1003" s="62"/>
      <c r="BB1003" s="62"/>
      <c r="BC1003" s="62"/>
      <c r="BD1003" s="62"/>
      <c r="BE1003" s="62"/>
      <c r="BF1003" s="62"/>
      <c r="BG1003" s="62"/>
      <c r="BH1003" s="62"/>
      <c r="BI1003" s="62"/>
      <c r="BJ1003" s="62"/>
      <c r="BK1003" s="62"/>
      <c r="BL1003" s="62"/>
      <c r="BM1003" s="62"/>
      <c r="BN1003" s="62"/>
      <c r="BO1003" s="62"/>
      <c r="BP1003" s="62"/>
      <c r="BQ1003" s="62"/>
      <c r="BR1003" s="62"/>
      <c r="BS1003" s="62"/>
      <c r="BT1003" s="62"/>
      <c r="BU1003" s="62"/>
      <c r="BV1003" s="62"/>
      <c r="BW1003" s="62"/>
      <c r="BX1003" s="62"/>
      <c r="BY1003" s="62"/>
      <c r="BZ1003" s="62"/>
      <c r="CA1003" s="62"/>
      <c r="CB1003" s="62"/>
      <c r="CC1003" s="62"/>
      <c r="CD1003" s="62"/>
      <c r="CE1003" s="62"/>
      <c r="CF1003" s="65" t="str">
        <f>ROUND(SUM($CP1003,$CV1003),0)</f>
      </c>
      <c r="CG1003" s="65" t="str">
        <f>ROUND(MAX($CP1003,$CV1003),0)</f>
      </c>
      <c r="CH1003"/>
      <c r="CI1003" s="62"/>
      <c r="CJ1003" s="65" t="str">
        <f>IF(SUM($CF1003)=0,"",IF(SUM($CF1003)=SUM($CG1003),SUM($CF1003),IF(UPPER($CH1003)="MAX",$CG1003,IF(UPPER($CH1003)="CUSTOM",MIN(MAX(ROUND($CF1003+$G1003*($CI1003),0),$CG1003),$CF1003),$CF1003))))</f>
      </c>
      <c r="CK1003" s="65" t="str">
        <f>ROUND(SUMIFS($CW1003:$FS1003,$CW$14:$FS$14,"*DSD*"),0)</f>
      </c>
      <c r="CL1003" s="65" t="str">
        <f>MIN_DSD</f>
      </c>
      <c r="CM1003" s="65" t="str">
        <f>COUNTIFS($CW$14:$FS$14,"*DSD*",$CW1003:$FS1003,"&gt;0")</f>
      </c>
      <c r="CN1003" t="s">
        <v>54</v>
      </c>
      <c r="CO1003" s="62"/>
      <c r="CP1003" s="65" t="str">
        <f>IF(SUM($CK1003)=0,"",IF(OR(SUM($CK1003)=SUM($CL1003),AND(SUM($CK1003)=ROUND(SUM($G1003)*(1-SUM($I1003)),0),SUM($CQ1003)=0)),SUM($CK1003),IF(UPPER($CN1003)="MAX",$CL1003,IF(UPPER($CN1003)="CUSTOM",MIN(MAX(ROUND($CK1003+$G1003*($CO1003),0),$CL1003),$CK1003),$CK1003))))</f>
      </c>
      <c r="CQ1003" s="65" t="str">
        <f>ROUND(SUMIFS($CW1003:$FS1003,$CW$14:$FS$14,"*TA*"),0)</f>
      </c>
      <c r="CR1003" s="65" t="str">
        <f>MIN_TA</f>
      </c>
      <c r="CS1003" s="65" t="str">
        <f>COUNTIFS($CW$14:$FS$14,"*TA*",$CW1003:$FS1003,"&gt;0")</f>
      </c>
      <c r="CT1003"/>
      <c r="CU1003" s="62"/>
      <c r="CV1003" s="65" t="str">
        <f>IF(SUM($CQ1003)=0,"",IF(OR(SUM($CQ1003)=SUM($CR1003),AND(SUM($CQ1003)=ROUND(SUM($G1003)*(1-SUM($I1003)),0),SUM($CK1003)=0)),SUM($CQ1003),IF(UPPER($CT1003)="MAX",$CR1003,IF(UPPER($CT1003)="CUSTOM",MIN(MAX(ROUND($CQ1003+$G1003*($CU1003),0),$CR1003),$CQ1003),$CQ1003))))</f>
      </c>
      <c r="CW1003" s="65"/>
      <c r="CX1003" s="65"/>
      <c r="CY1003" s="65"/>
      <c r="CZ1003" s="65"/>
      <c r="DA1003" s="65"/>
      <c r="DB1003" s="65"/>
      <c r="DC1003" s="65"/>
      <c r="DD1003" s="65"/>
      <c r="DE1003" s="65"/>
      <c r="DF1003" s="65"/>
      <c r="DG1003" s="65"/>
      <c r="DH1003" s="65"/>
      <c r="DI1003" s="65"/>
      <c r="DJ1003" s="65"/>
      <c r="DK1003" s="65"/>
      <c r="DL1003" s="65"/>
      <c r="DM1003" s="65"/>
      <c r="DN1003" s="65"/>
      <c r="DO1003" s="65"/>
      <c r="DP1003" s="65"/>
      <c r="DQ1003" s="65"/>
      <c r="DR1003" s="65"/>
      <c r="DS1003" s="65"/>
      <c r="DT1003" s="65"/>
      <c r="DU1003" s="65"/>
      <c r="DV1003" s="65"/>
      <c r="DW1003" s="65"/>
      <c r="DX1003" s="65"/>
      <c r="DY1003" s="65"/>
      <c r="DZ1003" s="65"/>
      <c r="EA1003" s="65"/>
      <c r="EB1003" s="65"/>
      <c r="EC1003" s="65"/>
      <c r="ED1003" s="65"/>
      <c r="EE1003" s="65"/>
      <c r="EF1003" s="65"/>
      <c r="EG1003" s="65"/>
      <c r="EH1003" s="65"/>
      <c r="EI1003" s="65"/>
      <c r="EJ1003" s="65"/>
      <c r="EK1003" s="65"/>
      <c r="EL1003" s="65"/>
      <c r="EM1003" s="65"/>
      <c r="EN1003" s="65"/>
      <c r="EO1003" s="65"/>
      <c r="EP1003" s="65"/>
      <c r="EQ1003" s="65"/>
      <c r="ER1003" s="65"/>
      <c r="ES1003" s="65"/>
      <c r="ET1003" s="65"/>
      <c r="EU1003" s="65"/>
      <c r="EV1003" s="65"/>
      <c r="EW1003" s="65"/>
      <c r="EX1003" s="65"/>
      <c r="EY1003" s="65"/>
      <c r="EZ1003" s="65"/>
      <c r="FA1003" s="65"/>
      <c r="FB1003" s="65"/>
      <c r="FC1003" s="65"/>
      <c r="FD1003" s="65"/>
      <c r="FE1003" s="65"/>
      <c r="FF1003" s="65"/>
      <c r="FG1003" s="65"/>
      <c r="FH1003" s="65"/>
      <c r="FI1003" s="65"/>
      <c r="FJ1003" s="65"/>
      <c r="FK1003" s="65"/>
      <c r="FL1003" s="65"/>
      <c r="FM1003" s="65"/>
      <c r="FN1003" s="65"/>
      <c r="FO1003" s="65"/>
      <c r="FP1003" s="65"/>
      <c r="FQ1003" s="65"/>
      <c r="FR1003" s="65"/>
      <c r="FS1003" s="65"/>
    </row>
    <row r="1004">
      <c r="A1004" t="s">
        <v>171</v>
      </c>
      <c r="B1004" t="s">
        <v>118</v>
      </c>
      <c r="C1004" t="s">
        <v>103</v>
      </c>
      <c r="D1004" t="s">
        <v>100</v>
      </c>
      <c r="E1004"/>
      <c r="F1004" t="str">
        <f>$A1004&amp;IF($C1004&lt;&gt;"","|"&amp;$C1004,"")&amp;IF($D1004&lt;&gt;"","|"&amp;$D1004,"")&amp;IF($E1004&lt;&gt;"","|"&amp;$E1004,"")</f>
      </c>
      <c r="G1004" s="65" t="n">
        <v>1</v>
      </c>
      <c r="H1004" s="65" t="str">
        <f>SUM($CJ1004,$CW1004)</f>
      </c>
      <c r="I1004" s="62"/>
      <c r="J1004" s="62"/>
      <c r="K1004" s="62"/>
      <c r="L1004" s="62"/>
      <c r="M1004" s="62"/>
      <c r="N1004" s="62"/>
      <c r="O1004" s="62"/>
      <c r="P1004" s="62"/>
      <c r="Q1004" s="62" t="n">
        <v>0.333333333333333</v>
      </c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  <c r="AC1004" s="62"/>
      <c r="AD1004" s="62"/>
      <c r="AE1004" s="62"/>
      <c r="AF1004" s="62"/>
      <c r="AG1004" s="62" t="n">
        <v>0.666666666666667</v>
      </c>
      <c r="AH1004" s="62"/>
      <c r="AI1004" s="62"/>
      <c r="AJ1004" s="62"/>
      <c r="AK1004" s="62"/>
      <c r="AL1004" s="62"/>
      <c r="AM1004" s="62"/>
      <c r="AN1004" s="62"/>
      <c r="AO1004" s="62"/>
      <c r="AP1004" s="62"/>
      <c r="AQ1004" s="62"/>
      <c r="AR1004" s="62"/>
      <c r="AS1004" s="62"/>
      <c r="AT1004" s="62"/>
      <c r="AU1004" s="62"/>
      <c r="AV1004" s="62"/>
      <c r="AW1004" s="62"/>
      <c r="AX1004" s="62"/>
      <c r="AY1004" s="62"/>
      <c r="AZ1004" s="62"/>
      <c r="BA1004" s="62"/>
      <c r="BB1004" s="62"/>
      <c r="BC1004" s="62"/>
      <c r="BD1004" s="62"/>
      <c r="BE1004" s="62"/>
      <c r="BF1004" s="62"/>
      <c r="BG1004" s="62"/>
      <c r="BH1004" s="62"/>
      <c r="BI1004" s="62"/>
      <c r="BJ1004" s="62"/>
      <c r="BK1004" s="62"/>
      <c r="BL1004" s="62"/>
      <c r="BM1004" s="62"/>
      <c r="BN1004" s="62"/>
      <c r="BO1004" s="62"/>
      <c r="BP1004" s="62"/>
      <c r="BQ1004" s="62"/>
      <c r="BR1004" s="62"/>
      <c r="BS1004" s="62"/>
      <c r="BT1004" s="62"/>
      <c r="BU1004" s="62"/>
      <c r="BV1004" s="62"/>
      <c r="BW1004" s="62"/>
      <c r="BX1004" s="62"/>
      <c r="BY1004" s="62"/>
      <c r="BZ1004" s="62"/>
      <c r="CA1004" s="62"/>
      <c r="CB1004" s="62"/>
      <c r="CC1004" s="62"/>
      <c r="CD1004" s="62"/>
      <c r="CE1004" s="62"/>
      <c r="CF1004" s="65" t="str">
        <f>ROUND(SUM($CP1004,$CV1004),0)</f>
      </c>
      <c r="CG1004" s="65" t="str">
        <f>ROUND(MAX($CP1004,$CV1004),0)</f>
      </c>
      <c r="CH1004"/>
      <c r="CI1004" s="62"/>
      <c r="CJ1004" s="65" t="str">
        <f>IF(SUM($CF1004)=0,"",IF(SUM($CF1004)=SUM($CG1004),SUM($CF1004),IF(UPPER($CH1004)="MAX",$CG1004,IF(UPPER($CH1004)="CUSTOM",MIN(MAX(ROUND($CF1004+$G1004*($CI1004),0),$CG1004),$CF1004),$CF1004))))</f>
      </c>
      <c r="CK1004" s="65" t="str">
        <f>ROUND(SUMIFS($CW1004:$FS1004,$CW$14:$FS$14,"*DSD*"),0)</f>
      </c>
      <c r="CL1004" s="65" t="str">
        <f>MIN_DSD</f>
      </c>
      <c r="CM1004" s="65" t="str">
        <f>COUNTIFS($CW$14:$FS$14,"*DSD*",$CW1004:$FS1004,"&gt;0")</f>
      </c>
      <c r="CN1004" t="s">
        <v>54</v>
      </c>
      <c r="CO1004" s="62"/>
      <c r="CP1004" s="65" t="str">
        <f>IF(SUM($CK1004)=0,"",IF(OR(SUM($CK1004)=SUM($CL1004),AND(SUM($CK1004)=ROUND(SUM($G1004)*(1-SUM($I1004)),0),SUM($CQ1004)=0)),SUM($CK1004),IF(UPPER($CN1004)="MAX",$CL1004,IF(UPPER($CN1004)="CUSTOM",MIN(MAX(ROUND($CK1004+$G1004*($CO1004),0),$CL1004),$CK1004),$CK1004))))</f>
      </c>
      <c r="CQ1004" s="65" t="str">
        <f>ROUND(SUMIFS($CW1004:$FS1004,$CW$14:$FS$14,"*TA*"),0)</f>
      </c>
      <c r="CR1004" s="65" t="str">
        <f>MIN_TA</f>
      </c>
      <c r="CS1004" s="65" t="str">
        <f>COUNTIFS($CW$14:$FS$14,"*TA*",$CW1004:$FS1004,"&gt;0")</f>
      </c>
      <c r="CT1004"/>
      <c r="CU1004" s="62"/>
      <c r="CV1004" s="65" t="str">
        <f>IF(SUM($CQ1004)=0,"",IF(OR(SUM($CQ1004)=SUM($CR1004),AND(SUM($CQ1004)=ROUND(SUM($G1004)*(1-SUM($I1004)),0),SUM($CK1004)=0)),SUM($CQ1004),IF(UPPER($CT1004)="MAX",$CR1004,IF(UPPER($CT1004)="CUSTOM",MIN(MAX(ROUND($CQ1004+$G1004*($CU1004),0),$CR1004),$CQ1004),$CQ1004))))</f>
      </c>
      <c r="CW1004" s="65"/>
      <c r="CX1004" s="65"/>
      <c r="CY1004" s="65"/>
      <c r="CZ1004" s="65"/>
      <c r="DA1004" s="65"/>
      <c r="DB1004" s="65"/>
      <c r="DC1004" s="65"/>
      <c r="DD1004" s="65"/>
      <c r="DE1004" s="65"/>
      <c r="DF1004" s="65"/>
      <c r="DG1004" s="65"/>
      <c r="DH1004" s="65"/>
      <c r="DI1004" s="65"/>
      <c r="DJ1004" s="65"/>
      <c r="DK1004" s="65"/>
      <c r="DL1004" s="65"/>
      <c r="DM1004" s="65"/>
      <c r="DN1004" s="65"/>
      <c r="DO1004" s="65"/>
      <c r="DP1004" s="65"/>
      <c r="DQ1004" s="65"/>
      <c r="DR1004" s="65"/>
      <c r="DS1004" s="65"/>
      <c r="DT1004" s="65"/>
      <c r="DU1004" s="65"/>
      <c r="DV1004" s="65"/>
      <c r="DW1004" s="65"/>
      <c r="DX1004" s="65"/>
      <c r="DY1004" s="65"/>
      <c r="DZ1004" s="65"/>
      <c r="EA1004" s="65"/>
      <c r="EB1004" s="65"/>
      <c r="EC1004" s="65"/>
      <c r="ED1004" s="65"/>
      <c r="EE1004" s="65"/>
      <c r="EF1004" s="65"/>
      <c r="EG1004" s="65"/>
      <c r="EH1004" s="65"/>
      <c r="EI1004" s="65"/>
      <c r="EJ1004" s="65"/>
      <c r="EK1004" s="65"/>
      <c r="EL1004" s="65"/>
      <c r="EM1004" s="65"/>
      <c r="EN1004" s="65"/>
      <c r="EO1004" s="65"/>
      <c r="EP1004" s="65"/>
      <c r="EQ1004" s="65"/>
      <c r="ER1004" s="65"/>
      <c r="ES1004" s="65"/>
      <c r="ET1004" s="65"/>
      <c r="EU1004" s="65"/>
      <c r="EV1004" s="65"/>
      <c r="EW1004" s="65"/>
      <c r="EX1004" s="65"/>
      <c r="EY1004" s="65"/>
      <c r="EZ1004" s="65"/>
      <c r="FA1004" s="65"/>
      <c r="FB1004" s="65"/>
      <c r="FC1004" s="65"/>
      <c r="FD1004" s="65"/>
      <c r="FE1004" s="65"/>
      <c r="FF1004" s="65"/>
      <c r="FG1004" s="65"/>
      <c r="FH1004" s="65"/>
      <c r="FI1004" s="65"/>
      <c r="FJ1004" s="65"/>
      <c r="FK1004" s="65"/>
      <c r="FL1004" s="65"/>
      <c r="FM1004" s="65"/>
      <c r="FN1004" s="65"/>
      <c r="FO1004" s="65"/>
      <c r="FP1004" s="65"/>
      <c r="FQ1004" s="65"/>
      <c r="FR1004" s="65"/>
      <c r="FS1004" s="65"/>
    </row>
    <row r="1005">
      <c r="A1005" t="s">
        <v>171</v>
      </c>
      <c r="B1005" t="s">
        <v>119</v>
      </c>
      <c r="C1005" t="s">
        <v>103</v>
      </c>
      <c r="D1005" t="s">
        <v>100</v>
      </c>
      <c r="E1005"/>
      <c r="F1005" t="str">
        <f>$A1005&amp;IF($C1005&lt;&gt;"","|"&amp;$C1005,"")&amp;IF($D1005&lt;&gt;"","|"&amp;$D1005,"")&amp;IF($E1005&lt;&gt;"","|"&amp;$E1005,"")</f>
      </c>
      <c r="G1005" s="65" t="n">
        <v>1</v>
      </c>
      <c r="H1005" s="65" t="str">
        <f>SUM($CJ1005,$CW1005)</f>
      </c>
      <c r="I1005" s="62"/>
      <c r="J1005" s="62"/>
      <c r="K1005" s="62"/>
      <c r="L1005" s="62"/>
      <c r="M1005" s="62"/>
      <c r="N1005" s="62"/>
      <c r="O1005" s="62"/>
      <c r="P1005" s="62"/>
      <c r="Q1005" s="62" t="n">
        <v>0.333333333333333</v>
      </c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  <c r="AB1005" s="62"/>
      <c r="AC1005" s="62"/>
      <c r="AD1005" s="62"/>
      <c r="AE1005" s="62"/>
      <c r="AF1005" s="62"/>
      <c r="AG1005" s="62" t="n">
        <v>0.666666666666667</v>
      </c>
      <c r="AH1005" s="62"/>
      <c r="AI1005" s="62"/>
      <c r="AJ1005" s="6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62"/>
      <c r="AW1005" s="62"/>
      <c r="AX1005" s="62"/>
      <c r="AY1005" s="62"/>
      <c r="AZ1005" s="62"/>
      <c r="BA1005" s="62"/>
      <c r="BB1005" s="62"/>
      <c r="BC1005" s="62"/>
      <c r="BD1005" s="62"/>
      <c r="BE1005" s="62"/>
      <c r="BF1005" s="62"/>
      <c r="BG1005" s="62"/>
      <c r="BH1005" s="62"/>
      <c r="BI1005" s="62"/>
      <c r="BJ1005" s="62"/>
      <c r="BK1005" s="62"/>
      <c r="BL1005" s="62"/>
      <c r="BM1005" s="62"/>
      <c r="BN1005" s="62"/>
      <c r="BO1005" s="62"/>
      <c r="BP1005" s="62"/>
      <c r="BQ1005" s="62"/>
      <c r="BR1005" s="62"/>
      <c r="BS1005" s="62"/>
      <c r="BT1005" s="62"/>
      <c r="BU1005" s="62"/>
      <c r="BV1005" s="62"/>
      <c r="BW1005" s="62"/>
      <c r="BX1005" s="62"/>
      <c r="BY1005" s="62"/>
      <c r="BZ1005" s="62"/>
      <c r="CA1005" s="62"/>
      <c r="CB1005" s="62"/>
      <c r="CC1005" s="62"/>
      <c r="CD1005" s="62"/>
      <c r="CE1005" s="62"/>
      <c r="CF1005" s="65" t="str">
        <f>ROUND(SUM($CP1005,$CV1005),0)</f>
      </c>
      <c r="CG1005" s="65" t="str">
        <f>ROUND(MAX($CP1005,$CV1005),0)</f>
      </c>
      <c r="CH1005"/>
      <c r="CI1005" s="62"/>
      <c r="CJ1005" s="65" t="str">
        <f>IF(SUM($CF1005)=0,"",IF(SUM($CF1005)=SUM($CG1005),SUM($CF1005),IF(UPPER($CH1005)="MAX",$CG1005,IF(UPPER($CH1005)="CUSTOM",MIN(MAX(ROUND($CF1005+$G1005*($CI1005),0),$CG1005),$CF1005),$CF1005))))</f>
      </c>
      <c r="CK1005" s="65" t="str">
        <f>ROUND(SUMIFS($CW1005:$FS1005,$CW$14:$FS$14,"*DSD*"),0)</f>
      </c>
      <c r="CL1005" s="65" t="str">
        <f>MIN_DSD</f>
      </c>
      <c r="CM1005" s="65" t="str">
        <f>COUNTIFS($CW$14:$FS$14,"*DSD*",$CW1005:$FS1005,"&gt;0")</f>
      </c>
      <c r="CN1005" t="s">
        <v>54</v>
      </c>
      <c r="CO1005" s="62"/>
      <c r="CP1005" s="65" t="str">
        <f>IF(SUM($CK1005)=0,"",IF(OR(SUM($CK1005)=SUM($CL1005),AND(SUM($CK1005)=ROUND(SUM($G1005)*(1-SUM($I1005)),0),SUM($CQ1005)=0)),SUM($CK1005),IF(UPPER($CN1005)="MAX",$CL1005,IF(UPPER($CN1005)="CUSTOM",MIN(MAX(ROUND($CK1005+$G1005*($CO1005),0),$CL1005),$CK1005),$CK1005))))</f>
      </c>
      <c r="CQ1005" s="65" t="str">
        <f>ROUND(SUMIFS($CW1005:$FS1005,$CW$14:$FS$14,"*TA*"),0)</f>
      </c>
      <c r="CR1005" s="65" t="str">
        <f>MIN_TA</f>
      </c>
      <c r="CS1005" s="65" t="str">
        <f>COUNTIFS($CW$14:$FS$14,"*TA*",$CW1005:$FS1005,"&gt;0")</f>
      </c>
      <c r="CT1005"/>
      <c r="CU1005" s="62"/>
      <c r="CV1005" s="65" t="str">
        <f>IF(SUM($CQ1005)=0,"",IF(OR(SUM($CQ1005)=SUM($CR1005),AND(SUM($CQ1005)=ROUND(SUM($G1005)*(1-SUM($I1005)),0),SUM($CK1005)=0)),SUM($CQ1005),IF(UPPER($CT1005)="MAX",$CR1005,IF(UPPER($CT1005)="CUSTOM",MIN(MAX(ROUND($CQ1005+$G1005*($CU1005),0),$CR1005),$CQ1005),$CQ1005))))</f>
      </c>
      <c r="CW1005" s="65"/>
      <c r="CX1005" s="65"/>
      <c r="CY1005" s="65"/>
      <c r="CZ1005" s="65"/>
      <c r="DA1005" s="65"/>
      <c r="DB1005" s="65"/>
      <c r="DC1005" s="65"/>
      <c r="DD1005" s="65"/>
      <c r="DE1005" s="65"/>
      <c r="DF1005" s="65"/>
      <c r="DG1005" s="65"/>
      <c r="DH1005" s="65"/>
      <c r="DI1005" s="65"/>
      <c r="DJ1005" s="65"/>
      <c r="DK1005" s="65"/>
      <c r="DL1005" s="65"/>
      <c r="DM1005" s="65"/>
      <c r="DN1005" s="65"/>
      <c r="DO1005" s="65"/>
      <c r="DP1005" s="65"/>
      <c r="DQ1005" s="65"/>
      <c r="DR1005" s="65"/>
      <c r="DS1005" s="65"/>
      <c r="DT1005" s="65"/>
      <c r="DU1005" s="65"/>
      <c r="DV1005" s="65"/>
      <c r="DW1005" s="65"/>
      <c r="DX1005" s="65"/>
      <c r="DY1005" s="65"/>
      <c r="DZ1005" s="65"/>
      <c r="EA1005" s="65"/>
      <c r="EB1005" s="65"/>
      <c r="EC1005" s="65"/>
      <c r="ED1005" s="65"/>
      <c r="EE1005" s="65"/>
      <c r="EF1005" s="65"/>
      <c r="EG1005" s="65"/>
      <c r="EH1005" s="65"/>
      <c r="EI1005" s="65"/>
      <c r="EJ1005" s="65"/>
      <c r="EK1005" s="65"/>
      <c r="EL1005" s="65"/>
      <c r="EM1005" s="65"/>
      <c r="EN1005" s="65"/>
      <c r="EO1005" s="65"/>
      <c r="EP1005" s="65"/>
      <c r="EQ1005" s="65"/>
      <c r="ER1005" s="65"/>
      <c r="ES1005" s="65"/>
      <c r="ET1005" s="65"/>
      <c r="EU1005" s="65"/>
      <c r="EV1005" s="65"/>
      <c r="EW1005" s="65"/>
      <c r="EX1005" s="65"/>
      <c r="EY1005" s="65"/>
      <c r="EZ1005" s="65"/>
      <c r="FA1005" s="65"/>
      <c r="FB1005" s="65"/>
      <c r="FC1005" s="65"/>
      <c r="FD1005" s="65"/>
      <c r="FE1005" s="65"/>
      <c r="FF1005" s="65"/>
      <c r="FG1005" s="65"/>
      <c r="FH1005" s="65"/>
      <c r="FI1005" s="65"/>
      <c r="FJ1005" s="65"/>
      <c r="FK1005" s="65"/>
      <c r="FL1005" s="65"/>
      <c r="FM1005" s="65"/>
      <c r="FN1005" s="65"/>
      <c r="FO1005" s="65"/>
      <c r="FP1005" s="65"/>
      <c r="FQ1005" s="65"/>
      <c r="FR1005" s="65"/>
      <c r="FS1005" s="65"/>
    </row>
    <row r="1006">
      <c r="A1006" t="s">
        <v>171</v>
      </c>
      <c r="B1006" t="s">
        <v>120</v>
      </c>
      <c r="C1006"/>
      <c r="D1006"/>
      <c r="E1006" t="s">
        <v>135</v>
      </c>
      <c r="F1006" t="str">
        <f>$A1006&amp;IF($C1006&lt;&gt;"","|"&amp;$C1006,"")&amp;IF($D1006&lt;&gt;"","|"&amp;$D1006,"")&amp;IF($E1006&lt;&gt;"","|"&amp;$E1006,"")</f>
      </c>
      <c r="G1006" s="65" t="n">
        <v>6</v>
      </c>
      <c r="H1006" s="65" t="str">
        <f>SUM($CJ1006,$CW1006)</f>
      </c>
      <c r="I1006" s="62"/>
      <c r="J1006" s="62"/>
      <c r="K1006" s="62"/>
      <c r="L1006" s="62"/>
      <c r="M1006" s="62"/>
      <c r="N1006" s="62"/>
      <c r="O1006" s="62"/>
      <c r="P1006" s="62"/>
      <c r="Q1006" s="62" t="n">
        <v>0.801980198019802</v>
      </c>
      <c r="R1006" s="62"/>
      <c r="S1006" s="62"/>
      <c r="T1006" s="62"/>
      <c r="U1006" s="62"/>
      <c r="V1006" s="62"/>
      <c r="W1006" s="62"/>
      <c r="X1006" s="62"/>
      <c r="Y1006" s="62"/>
      <c r="Z1006" s="62"/>
      <c r="AA1006" s="62"/>
      <c r="AB1006" s="62"/>
      <c r="AC1006" s="62"/>
      <c r="AD1006" s="62"/>
      <c r="AE1006" s="62"/>
      <c r="AF1006" s="62"/>
      <c r="AG1006" s="62" t="n">
        <v>1</v>
      </c>
      <c r="AH1006" s="62"/>
      <c r="AI1006" s="62"/>
      <c r="AJ1006" s="62"/>
      <c r="AK1006" s="62"/>
      <c r="AL1006" s="62"/>
      <c r="AM1006" s="62"/>
      <c r="AN1006" s="62"/>
      <c r="AO1006" s="62"/>
      <c r="AP1006" s="62"/>
      <c r="AQ1006" s="62"/>
      <c r="AR1006" s="62"/>
      <c r="AS1006" s="62"/>
      <c r="AT1006" s="62"/>
      <c r="AU1006" s="62"/>
      <c r="AV1006" s="62"/>
      <c r="AW1006" s="62"/>
      <c r="AX1006" s="62"/>
      <c r="AY1006" s="62"/>
      <c r="AZ1006" s="62"/>
      <c r="BA1006" s="62"/>
      <c r="BB1006" s="62"/>
      <c r="BC1006" s="62"/>
      <c r="BD1006" s="62"/>
      <c r="BE1006" s="62"/>
      <c r="BF1006" s="62"/>
      <c r="BG1006" s="62"/>
      <c r="BH1006" s="62"/>
      <c r="BI1006" s="62"/>
      <c r="BJ1006" s="62"/>
      <c r="BK1006" s="62"/>
      <c r="BL1006" s="62"/>
      <c r="BM1006" s="62"/>
      <c r="BN1006" s="62"/>
      <c r="BO1006" s="62"/>
      <c r="BP1006" s="62"/>
      <c r="BQ1006" s="62"/>
      <c r="BR1006" s="62"/>
      <c r="BS1006" s="62"/>
      <c r="BT1006" s="62"/>
      <c r="BU1006" s="62"/>
      <c r="BV1006" s="62"/>
      <c r="BW1006" s="62"/>
      <c r="BX1006" s="62"/>
      <c r="BY1006" s="62"/>
      <c r="BZ1006" s="62"/>
      <c r="CA1006" s="62"/>
      <c r="CB1006" s="62"/>
      <c r="CC1006" s="62"/>
      <c r="CD1006" s="62"/>
      <c r="CE1006" s="62"/>
      <c r="CF1006" s="65" t="str">
        <f>ROUND(SUM($CP1006,$CV1006),0)</f>
      </c>
      <c r="CG1006" s="65" t="str">
        <f>ROUND(MAX($CP1006,$CV1006),0)</f>
      </c>
      <c r="CH1006"/>
      <c r="CI1006" s="62"/>
      <c r="CJ1006" s="65" t="str">
        <f>IF(SUM($CF1006)=0,"",IF(SUM($CF1006)=SUM($CG1006),SUM($CF1006),IF(UPPER($CH1006)="MAX",$CG1006,IF(UPPER($CH1006)="CUSTOM",MIN(MAX(ROUND($CF1006+$G1006*($CI1006),0),$CG1006),$CF1006),$CF1006))))</f>
      </c>
      <c r="CK1006" s="65" t="str">
        <f>ROUND(SUMIFS($CW1006:$FS1006,$CW$14:$FS$14,"*DSD*"),0)</f>
      </c>
      <c r="CL1006" s="65" t="str">
        <f>MIN_DSD</f>
      </c>
      <c r="CM1006" s="65" t="str">
        <f>COUNTIFS($CW$14:$FS$14,"*DSD*",$CW1006:$FS1006,"&gt;0")</f>
      </c>
      <c r="CN1006" t="s">
        <v>55</v>
      </c>
      <c r="CO1006" s="62" t="n">
        <v>-0.801980198019802</v>
      </c>
      <c r="CP1006" s="65" t="str">
        <f>IF(SUM($CK1006)=0,"",IF(OR(SUM($CK1006)=SUM($CL1006),AND(SUM($CK1006)=ROUND(SUM($G1006)*(1-SUM($I1006)),0),SUM($CQ1006)=0)),SUM($CK1006),IF(UPPER($CN1006)="MAX",$CL1006,IF(UPPER($CN1006)="CUSTOM",MIN(MAX(ROUND($CK1006+$G1006*($CO1006),0),$CL1006),$CK1006),$CK1006))))</f>
      </c>
      <c r="CQ1006" s="65" t="str">
        <f>ROUND(SUMIFS($CW1006:$FS1006,$CW$14:$FS$14,"*TA*"),0)</f>
      </c>
      <c r="CR1006" s="65" t="str">
        <f>MIN_TA</f>
      </c>
      <c r="CS1006" s="65" t="str">
        <f>COUNTIFS($CW$14:$FS$14,"*TA*",$CW1006:$FS1006,"&gt;0")</f>
      </c>
      <c r="CT1006"/>
      <c r="CU1006" s="62"/>
      <c r="CV1006" s="65" t="str">
        <f>IF(SUM($CQ1006)=0,"",IF(OR(SUM($CQ1006)=SUM($CR1006),AND(SUM($CQ1006)=ROUND(SUM($G1006)*(1-SUM($I1006)),0),SUM($CK1006)=0)),SUM($CQ1006),IF(UPPER($CT1006)="MAX",$CR1006,IF(UPPER($CT1006)="CUSTOM",MIN(MAX(ROUND($CQ1006+$G1006*($CU1006),0),$CR1006),$CQ1006),$CQ1006))))</f>
      </c>
      <c r="CW1006" s="65"/>
      <c r="CX1006" s="65"/>
      <c r="CY1006" s="65"/>
      <c r="CZ1006" s="65"/>
      <c r="DA1006" s="65"/>
      <c r="DB1006" s="65"/>
      <c r="DC1006" s="65"/>
      <c r="DD1006" s="65"/>
      <c r="DE1006" s="65"/>
      <c r="DF1006" s="65"/>
      <c r="DG1006" s="65"/>
      <c r="DH1006" s="65"/>
      <c r="DI1006" s="65"/>
      <c r="DJ1006" s="65"/>
      <c r="DK1006" s="65"/>
      <c r="DL1006" s="65"/>
      <c r="DM1006" s="65"/>
      <c r="DN1006" s="65"/>
      <c r="DO1006" s="65"/>
      <c r="DP1006" s="65"/>
      <c r="DQ1006" s="65"/>
      <c r="DR1006" s="65"/>
      <c r="DS1006" s="65"/>
      <c r="DT1006" s="65"/>
      <c r="DU1006" s="65"/>
      <c r="DV1006" s="65"/>
      <c r="DW1006" s="65"/>
      <c r="DX1006" s="65"/>
      <c r="DY1006" s="65"/>
      <c r="DZ1006" s="65"/>
      <c r="EA1006" s="65"/>
      <c r="EB1006" s="65"/>
      <c r="EC1006" s="65"/>
      <c r="ED1006" s="65"/>
      <c r="EE1006" s="65"/>
      <c r="EF1006" s="65"/>
      <c r="EG1006" s="65"/>
      <c r="EH1006" s="65"/>
      <c r="EI1006" s="65"/>
      <c r="EJ1006" s="65"/>
      <c r="EK1006" s="65"/>
      <c r="EL1006" s="65"/>
      <c r="EM1006" s="65"/>
      <c r="EN1006" s="65"/>
      <c r="EO1006" s="65"/>
      <c r="EP1006" s="65"/>
      <c r="EQ1006" s="65"/>
      <c r="ER1006" s="65"/>
      <c r="ES1006" s="65"/>
      <c r="ET1006" s="65"/>
      <c r="EU1006" s="65"/>
      <c r="EV1006" s="65"/>
      <c r="EW1006" s="65"/>
      <c r="EX1006" s="65"/>
      <c r="EY1006" s="65"/>
      <c r="EZ1006" s="65"/>
      <c r="FA1006" s="65"/>
      <c r="FB1006" s="65"/>
      <c r="FC1006" s="65"/>
      <c r="FD1006" s="65"/>
      <c r="FE1006" s="65"/>
      <c r="FF1006" s="65"/>
      <c r="FG1006" s="65"/>
      <c r="FH1006" s="65"/>
      <c r="FI1006" s="65"/>
      <c r="FJ1006" s="65"/>
      <c r="FK1006" s="65"/>
      <c r="FL1006" s="65"/>
      <c r="FM1006" s="65"/>
      <c r="FN1006" s="65"/>
      <c r="FO1006" s="65"/>
      <c r="FP1006" s="65"/>
      <c r="FQ1006" s="65"/>
      <c r="FR1006" s="65"/>
      <c r="FS1006" s="65"/>
    </row>
    <row r="1007">
      <c r="A1007" t="s">
        <v>171</v>
      </c>
      <c r="B1007" t="s">
        <v>122</v>
      </c>
      <c r="C1007" t="s">
        <v>123</v>
      </c>
      <c r="D1007" t="s">
        <v>99</v>
      </c>
      <c r="E1007"/>
      <c r="F1007" t="str">
        <f>$A1007&amp;IF($C1007&lt;&gt;"","|"&amp;$C1007,"")&amp;IF($D1007&lt;&gt;"","|"&amp;$D1007,"")&amp;IF($E1007&lt;&gt;"","|"&amp;$E1007,"")</f>
      </c>
      <c r="G1007" s="65" t="n">
        <v>1</v>
      </c>
      <c r="H1007" s="65" t="str">
        <f>SUM($CJ1007,$CW1007)</f>
      </c>
      <c r="I1007" s="62"/>
      <c r="J1007" s="62"/>
      <c r="K1007" s="62"/>
      <c r="L1007" s="62"/>
      <c r="M1007" s="62"/>
      <c r="N1007" s="62"/>
      <c r="O1007" s="62"/>
      <c r="P1007" s="62"/>
      <c r="Q1007" s="62" t="n">
        <v>0.666666666666667</v>
      </c>
      <c r="R1007" s="62"/>
      <c r="S1007" s="62"/>
      <c r="T1007" s="62"/>
      <c r="U1007" s="62"/>
      <c r="V1007" s="62"/>
      <c r="W1007" s="62"/>
      <c r="X1007" s="62"/>
      <c r="Y1007" s="62"/>
      <c r="Z1007" s="62"/>
      <c r="AA1007" s="62"/>
      <c r="AB1007" s="62"/>
      <c r="AC1007" s="62"/>
      <c r="AD1007" s="62"/>
      <c r="AE1007" s="62"/>
      <c r="AF1007" s="62"/>
      <c r="AG1007" s="62" t="n">
        <v>1</v>
      </c>
      <c r="AH1007" s="62"/>
      <c r="AI1007" s="62"/>
      <c r="AJ1007" s="62"/>
      <c r="AK1007" s="62"/>
      <c r="AL1007" s="62"/>
      <c r="AM1007" s="62"/>
      <c r="AN1007" s="62"/>
      <c r="AO1007" s="62"/>
      <c r="AP1007" s="62"/>
      <c r="AQ1007" s="62"/>
      <c r="AR1007" s="62"/>
      <c r="AS1007" s="62"/>
      <c r="AT1007" s="62"/>
      <c r="AU1007" s="62"/>
      <c r="AV1007" s="62"/>
      <c r="AW1007" s="62"/>
      <c r="AX1007" s="62"/>
      <c r="AY1007" s="62"/>
      <c r="AZ1007" s="62"/>
      <c r="BA1007" s="62"/>
      <c r="BB1007" s="62"/>
      <c r="BC1007" s="62"/>
      <c r="BD1007" s="62"/>
      <c r="BE1007" s="62"/>
      <c r="BF1007" s="62"/>
      <c r="BG1007" s="62"/>
      <c r="BH1007" s="62"/>
      <c r="BI1007" s="62"/>
      <c r="BJ1007" s="62"/>
      <c r="BK1007" s="62"/>
      <c r="BL1007" s="62"/>
      <c r="BM1007" s="62"/>
      <c r="BN1007" s="62"/>
      <c r="BO1007" s="62"/>
      <c r="BP1007" s="62"/>
      <c r="BQ1007" s="62"/>
      <c r="BR1007" s="62"/>
      <c r="BS1007" s="62"/>
      <c r="BT1007" s="62"/>
      <c r="BU1007" s="62"/>
      <c r="BV1007" s="62"/>
      <c r="BW1007" s="62"/>
      <c r="BX1007" s="62"/>
      <c r="BY1007" s="62"/>
      <c r="BZ1007" s="62"/>
      <c r="CA1007" s="62"/>
      <c r="CB1007" s="62"/>
      <c r="CC1007" s="62"/>
      <c r="CD1007" s="62"/>
      <c r="CE1007" s="62"/>
      <c r="CF1007" s="65" t="str">
        <f>ROUND(SUM($CP1007,$CV1007),0)</f>
      </c>
      <c r="CG1007" s="65" t="str">
        <f>ROUND(MAX($CP1007,$CV1007),0)</f>
      </c>
      <c r="CH1007"/>
      <c r="CI1007" s="62"/>
      <c r="CJ1007" s="65" t="str">
        <f>IF(SUM($CF1007)=0,"",IF(SUM($CF1007)=SUM($CG1007),SUM($CF1007),IF(UPPER($CH1007)="MAX",$CG1007,IF(UPPER($CH1007)="CUSTOM",MIN(MAX(ROUND($CF1007+$G1007*($CI1007),0),$CG1007),$CF1007),$CF1007))))</f>
      </c>
      <c r="CK1007" s="65" t="str">
        <f>ROUND(SUMIFS($CW1007:$FS1007,$CW$14:$FS$14,"*DSD*"),0)</f>
      </c>
      <c r="CL1007" s="65" t="str">
        <f>MIN_DSD</f>
      </c>
      <c r="CM1007" s="65" t="str">
        <f>COUNTIFS($CW$14:$FS$14,"*DSD*",$CW1007:$FS1007,"&gt;0")</f>
      </c>
      <c r="CN1007" t="s">
        <v>56</v>
      </c>
      <c r="CO1007" s="62" t="n">
        <v>-0.666666666666667</v>
      </c>
      <c r="CP1007" s="65" t="str">
        <f>IF(SUM($CK1007)=0,"",IF(OR(SUM($CK1007)=SUM($CL1007),AND(SUM($CK1007)=ROUND(SUM($G1007)*(1-SUM($I1007)),0),SUM($CQ1007)=0)),SUM($CK1007),IF(UPPER($CN1007)="MAX",$CL1007,IF(UPPER($CN1007)="CUSTOM",MIN(MAX(ROUND($CK1007+$G1007*($CO1007),0),$CL1007),$CK1007),$CK1007))))</f>
      </c>
      <c r="CQ1007" s="65" t="str">
        <f>ROUND(SUMIFS($CW1007:$FS1007,$CW$14:$FS$14,"*TA*"),0)</f>
      </c>
      <c r="CR1007" s="65" t="str">
        <f>MIN_TA</f>
      </c>
      <c r="CS1007" s="65" t="str">
        <f>COUNTIFS($CW$14:$FS$14,"*TA*",$CW1007:$FS1007,"&gt;0")</f>
      </c>
      <c r="CT1007"/>
      <c r="CU1007" s="62"/>
      <c r="CV1007" s="65" t="str">
        <f>IF(SUM($CQ1007)=0,"",IF(OR(SUM($CQ1007)=SUM($CR1007),AND(SUM($CQ1007)=ROUND(SUM($G1007)*(1-SUM($I1007)),0),SUM($CK1007)=0)),SUM($CQ1007),IF(UPPER($CT1007)="MAX",$CR1007,IF(UPPER($CT1007)="CUSTOM",MIN(MAX(ROUND($CQ1007+$G1007*($CU1007),0),$CR1007),$CQ1007),$CQ1007))))</f>
      </c>
      <c r="CW1007" s="65"/>
      <c r="CX1007" s="65"/>
      <c r="CY1007" s="65"/>
      <c r="CZ1007" s="65"/>
      <c r="DA1007" s="65"/>
      <c r="DB1007" s="65"/>
      <c r="DC1007" s="65"/>
      <c r="DD1007" s="65"/>
      <c r="DE1007" s="65"/>
      <c r="DF1007" s="65"/>
      <c r="DG1007" s="65"/>
      <c r="DH1007" s="65"/>
      <c r="DI1007" s="65"/>
      <c r="DJ1007" s="65"/>
      <c r="DK1007" s="65"/>
      <c r="DL1007" s="65"/>
      <c r="DM1007" s="65"/>
      <c r="DN1007" s="65"/>
      <c r="DO1007" s="65"/>
      <c r="DP1007" s="65"/>
      <c r="DQ1007" s="65"/>
      <c r="DR1007" s="65"/>
      <c r="DS1007" s="65"/>
      <c r="DT1007" s="65"/>
      <c r="DU1007" s="65"/>
      <c r="DV1007" s="65"/>
      <c r="DW1007" s="65"/>
      <c r="DX1007" s="65"/>
      <c r="DY1007" s="65"/>
      <c r="DZ1007" s="65"/>
      <c r="EA1007" s="65"/>
      <c r="EB1007" s="65"/>
      <c r="EC1007" s="65"/>
      <c r="ED1007" s="65"/>
      <c r="EE1007" s="65"/>
      <c r="EF1007" s="65"/>
      <c r="EG1007" s="65"/>
      <c r="EH1007" s="65"/>
      <c r="EI1007" s="65"/>
      <c r="EJ1007" s="65"/>
      <c r="EK1007" s="65"/>
      <c r="EL1007" s="65"/>
      <c r="EM1007" s="65"/>
      <c r="EN1007" s="65"/>
      <c r="EO1007" s="65"/>
      <c r="EP1007" s="65"/>
      <c r="EQ1007" s="65"/>
      <c r="ER1007" s="65"/>
      <c r="ES1007" s="65"/>
      <c r="ET1007" s="65"/>
      <c r="EU1007" s="65"/>
      <c r="EV1007" s="65"/>
      <c r="EW1007" s="65"/>
      <c r="EX1007" s="65"/>
      <c r="EY1007" s="65"/>
      <c r="EZ1007" s="65"/>
      <c r="FA1007" s="65"/>
      <c r="FB1007" s="65"/>
      <c r="FC1007" s="65"/>
      <c r="FD1007" s="65"/>
      <c r="FE1007" s="65"/>
      <c r="FF1007" s="65"/>
      <c r="FG1007" s="65"/>
      <c r="FH1007" s="65"/>
      <c r="FI1007" s="65"/>
      <c r="FJ1007" s="65"/>
      <c r="FK1007" s="65"/>
      <c r="FL1007" s="65"/>
      <c r="FM1007" s="65"/>
      <c r="FN1007" s="65"/>
      <c r="FO1007" s="65"/>
      <c r="FP1007" s="65"/>
      <c r="FQ1007" s="65"/>
      <c r="FR1007" s="65"/>
      <c r="FS1007" s="65"/>
    </row>
    <row r="1008">
      <c r="A1008" t="s">
        <v>171</v>
      </c>
      <c r="B1008" t="s">
        <v>122</v>
      </c>
      <c r="C1008" t="s">
        <v>123</v>
      </c>
      <c r="D1008" t="s">
        <v>100</v>
      </c>
      <c r="E1008"/>
      <c r="F1008" t="str">
        <f>$A1008&amp;IF($C1008&lt;&gt;"","|"&amp;$C1008,"")&amp;IF($D1008&lt;&gt;"","|"&amp;$D1008,"")&amp;IF($E1008&lt;&gt;"","|"&amp;$E1008,"")</f>
      </c>
      <c r="G1008" s="65" t="n">
        <v>1</v>
      </c>
      <c r="H1008" s="65" t="str">
        <f>SUM($CJ1008,$CW1008)</f>
      </c>
      <c r="I1008" s="62"/>
      <c r="J1008" s="62"/>
      <c r="K1008" s="62"/>
      <c r="L1008" s="62"/>
      <c r="M1008" s="62"/>
      <c r="N1008" s="62"/>
      <c r="O1008" s="62"/>
      <c r="P1008" s="62"/>
      <c r="Q1008" s="62" t="n">
        <v>0.666666666666667</v>
      </c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  <c r="AB1008" s="62"/>
      <c r="AC1008" s="62"/>
      <c r="AD1008" s="62"/>
      <c r="AE1008" s="62"/>
      <c r="AF1008" s="62"/>
      <c r="AG1008" s="62" t="n">
        <v>1</v>
      </c>
      <c r="AH1008" s="62"/>
      <c r="AI1008" s="62"/>
      <c r="AJ1008" s="62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62"/>
      <c r="AX1008" s="62"/>
      <c r="AY1008" s="62"/>
      <c r="AZ1008" s="62"/>
      <c r="BA1008" s="62"/>
      <c r="BB1008" s="62"/>
      <c r="BC1008" s="62"/>
      <c r="BD1008" s="62"/>
      <c r="BE1008" s="62"/>
      <c r="BF1008" s="62"/>
      <c r="BG1008" s="62"/>
      <c r="BH1008" s="62"/>
      <c r="BI1008" s="62"/>
      <c r="BJ1008" s="62"/>
      <c r="BK1008" s="62"/>
      <c r="BL1008" s="62"/>
      <c r="BM1008" s="62"/>
      <c r="BN1008" s="62"/>
      <c r="BO1008" s="62"/>
      <c r="BP1008" s="62"/>
      <c r="BQ1008" s="62"/>
      <c r="BR1008" s="62"/>
      <c r="BS1008" s="62"/>
      <c r="BT1008" s="62"/>
      <c r="BU1008" s="62"/>
      <c r="BV1008" s="62"/>
      <c r="BW1008" s="62"/>
      <c r="BX1008" s="62"/>
      <c r="BY1008" s="62"/>
      <c r="BZ1008" s="62"/>
      <c r="CA1008" s="62"/>
      <c r="CB1008" s="62"/>
      <c r="CC1008" s="62"/>
      <c r="CD1008" s="62"/>
      <c r="CE1008" s="62"/>
      <c r="CF1008" s="65" t="str">
        <f>ROUND(SUM($CP1008,$CV1008),0)</f>
      </c>
      <c r="CG1008" s="65" t="str">
        <f>ROUND(MAX($CP1008,$CV1008),0)</f>
      </c>
      <c r="CH1008"/>
      <c r="CI1008" s="62"/>
      <c r="CJ1008" s="65" t="str">
        <f>IF(SUM($CF1008)=0,"",IF(SUM($CF1008)=SUM($CG1008),SUM($CF1008),IF(UPPER($CH1008)="MAX",$CG1008,IF(UPPER($CH1008)="CUSTOM",MIN(MAX(ROUND($CF1008+$G1008*($CI1008),0),$CG1008),$CF1008),$CF1008))))</f>
      </c>
      <c r="CK1008" s="65" t="str">
        <f>ROUND(SUMIFS($CW1008:$FS1008,$CW$14:$FS$14,"*DSD*"),0)</f>
      </c>
      <c r="CL1008" s="65" t="str">
        <f>MIN_DSD</f>
      </c>
      <c r="CM1008" s="65" t="str">
        <f>COUNTIFS($CW$14:$FS$14,"*DSD*",$CW1008:$FS1008,"&gt;0")</f>
      </c>
      <c r="CN1008" t="s">
        <v>56</v>
      </c>
      <c r="CO1008" s="62" t="n">
        <v>-0.666666666666667</v>
      </c>
      <c r="CP1008" s="65" t="str">
        <f>IF(SUM($CK1008)=0,"",IF(OR(SUM($CK1008)=SUM($CL1008),AND(SUM($CK1008)=ROUND(SUM($G1008)*(1-SUM($I1008)),0),SUM($CQ1008)=0)),SUM($CK1008),IF(UPPER($CN1008)="MAX",$CL1008,IF(UPPER($CN1008)="CUSTOM",MIN(MAX(ROUND($CK1008+$G1008*($CO1008),0),$CL1008),$CK1008),$CK1008))))</f>
      </c>
      <c r="CQ1008" s="65" t="str">
        <f>ROUND(SUMIFS($CW1008:$FS1008,$CW$14:$FS$14,"*TA*"),0)</f>
      </c>
      <c r="CR1008" s="65" t="str">
        <f>MIN_TA</f>
      </c>
      <c r="CS1008" s="65" t="str">
        <f>COUNTIFS($CW$14:$FS$14,"*TA*",$CW1008:$FS1008,"&gt;0")</f>
      </c>
      <c r="CT1008"/>
      <c r="CU1008" s="62"/>
      <c r="CV1008" s="65" t="str">
        <f>IF(SUM($CQ1008)=0,"",IF(OR(SUM($CQ1008)=SUM($CR1008),AND(SUM($CQ1008)=ROUND(SUM($G1008)*(1-SUM($I1008)),0),SUM($CK1008)=0)),SUM($CQ1008),IF(UPPER($CT1008)="MAX",$CR1008,IF(UPPER($CT1008)="CUSTOM",MIN(MAX(ROUND($CQ1008+$G1008*($CU1008),0),$CR1008),$CQ1008),$CQ1008))))</f>
      </c>
      <c r="CW1008" s="65"/>
      <c r="CX1008" s="65"/>
      <c r="CY1008" s="65"/>
      <c r="CZ1008" s="65"/>
      <c r="DA1008" s="65"/>
      <c r="DB1008" s="65"/>
      <c r="DC1008" s="65"/>
      <c r="DD1008" s="65"/>
      <c r="DE1008" s="65"/>
      <c r="DF1008" s="65"/>
      <c r="DG1008" s="65"/>
      <c r="DH1008" s="65"/>
      <c r="DI1008" s="65"/>
      <c r="DJ1008" s="65"/>
      <c r="DK1008" s="65"/>
      <c r="DL1008" s="65"/>
      <c r="DM1008" s="65"/>
      <c r="DN1008" s="65"/>
      <c r="DO1008" s="65"/>
      <c r="DP1008" s="65"/>
      <c r="DQ1008" s="65"/>
      <c r="DR1008" s="65"/>
      <c r="DS1008" s="65"/>
      <c r="DT1008" s="65"/>
      <c r="DU1008" s="65"/>
      <c r="DV1008" s="65"/>
      <c r="DW1008" s="65"/>
      <c r="DX1008" s="65"/>
      <c r="DY1008" s="65"/>
      <c r="DZ1008" s="65"/>
      <c r="EA1008" s="65"/>
      <c r="EB1008" s="65"/>
      <c r="EC1008" s="65"/>
      <c r="ED1008" s="65"/>
      <c r="EE1008" s="65"/>
      <c r="EF1008" s="65"/>
      <c r="EG1008" s="65"/>
      <c r="EH1008" s="65"/>
      <c r="EI1008" s="65"/>
      <c r="EJ1008" s="65"/>
      <c r="EK1008" s="65"/>
      <c r="EL1008" s="65"/>
      <c r="EM1008" s="65"/>
      <c r="EN1008" s="65"/>
      <c r="EO1008" s="65"/>
      <c r="EP1008" s="65"/>
      <c r="EQ1008" s="65"/>
      <c r="ER1008" s="65"/>
      <c r="ES1008" s="65"/>
      <c r="ET1008" s="65"/>
      <c r="EU1008" s="65"/>
      <c r="EV1008" s="65"/>
      <c r="EW1008" s="65"/>
      <c r="EX1008" s="65"/>
      <c r="EY1008" s="65"/>
      <c r="EZ1008" s="65"/>
      <c r="FA1008" s="65"/>
      <c r="FB1008" s="65"/>
      <c r="FC1008" s="65"/>
      <c r="FD1008" s="65"/>
      <c r="FE1008" s="65"/>
      <c r="FF1008" s="65"/>
      <c r="FG1008" s="65"/>
      <c r="FH1008" s="65"/>
      <c r="FI1008" s="65"/>
      <c r="FJ1008" s="65"/>
      <c r="FK1008" s="65"/>
      <c r="FL1008" s="65"/>
      <c r="FM1008" s="65"/>
      <c r="FN1008" s="65"/>
      <c r="FO1008" s="65"/>
      <c r="FP1008" s="65"/>
      <c r="FQ1008" s="65"/>
      <c r="FR1008" s="65"/>
      <c r="FS1008" s="65"/>
    </row>
    <row r="1009">
      <c r="A1009" t="s">
        <v>171</v>
      </c>
      <c r="B1009" t="s">
        <v>125</v>
      </c>
      <c r="C1009" t="s">
        <v>123</v>
      </c>
      <c r="D1009" t="s">
        <v>99</v>
      </c>
      <c r="E1009"/>
      <c r="F1009" t="str">
        <f>$A1009&amp;IF($C1009&lt;&gt;"","|"&amp;$C1009,"")&amp;IF($D1009&lt;&gt;"","|"&amp;$D1009,"")&amp;IF($E1009&lt;&gt;"","|"&amp;$E1009,"")</f>
      </c>
      <c r="G1009" s="65" t="n">
        <v>1</v>
      </c>
      <c r="H1009" s="65" t="str">
        <f>SUM($CJ1009,$CW1009)</f>
      </c>
      <c r="I1009" s="62"/>
      <c r="J1009" s="62"/>
      <c r="K1009" s="62"/>
      <c r="L1009" s="62"/>
      <c r="M1009" s="62"/>
      <c r="N1009" s="62"/>
      <c r="O1009" s="62"/>
      <c r="P1009" s="62"/>
      <c r="Q1009" s="62" t="n">
        <v>0.333333333333333</v>
      </c>
      <c r="R1009" s="62"/>
      <c r="S1009" s="62"/>
      <c r="T1009" s="62"/>
      <c r="U1009" s="62"/>
      <c r="V1009" s="62"/>
      <c r="W1009" s="62"/>
      <c r="X1009" s="62"/>
      <c r="Y1009" s="62"/>
      <c r="Z1009" s="62"/>
      <c r="AA1009" s="62"/>
      <c r="AB1009" s="62"/>
      <c r="AC1009" s="62"/>
      <c r="AD1009" s="62"/>
      <c r="AE1009" s="62"/>
      <c r="AF1009" s="62"/>
      <c r="AG1009" s="62" t="n">
        <v>0.666666666666667</v>
      </c>
      <c r="AH1009" s="62"/>
      <c r="AI1009" s="62"/>
      <c r="AJ1009" s="62"/>
      <c r="AK1009" s="62"/>
      <c r="AL1009" s="62"/>
      <c r="AM1009" s="62"/>
      <c r="AN1009" s="62"/>
      <c r="AO1009" s="62"/>
      <c r="AP1009" s="62"/>
      <c r="AQ1009" s="62"/>
      <c r="AR1009" s="62"/>
      <c r="AS1009" s="62"/>
      <c r="AT1009" s="62"/>
      <c r="AU1009" s="62"/>
      <c r="AV1009" s="62"/>
      <c r="AW1009" s="62"/>
      <c r="AX1009" s="62"/>
      <c r="AY1009" s="62"/>
      <c r="AZ1009" s="62"/>
      <c r="BA1009" s="62"/>
      <c r="BB1009" s="62"/>
      <c r="BC1009" s="62"/>
      <c r="BD1009" s="62"/>
      <c r="BE1009" s="62"/>
      <c r="BF1009" s="62"/>
      <c r="BG1009" s="62"/>
      <c r="BH1009" s="62"/>
      <c r="BI1009" s="62"/>
      <c r="BJ1009" s="62"/>
      <c r="BK1009" s="62"/>
      <c r="BL1009" s="62"/>
      <c r="BM1009" s="62"/>
      <c r="BN1009" s="62"/>
      <c r="BO1009" s="62"/>
      <c r="BP1009" s="62"/>
      <c r="BQ1009" s="62"/>
      <c r="BR1009" s="62"/>
      <c r="BS1009" s="62"/>
      <c r="BT1009" s="62"/>
      <c r="BU1009" s="62"/>
      <c r="BV1009" s="62"/>
      <c r="BW1009" s="62"/>
      <c r="BX1009" s="62"/>
      <c r="BY1009" s="62"/>
      <c r="BZ1009" s="62"/>
      <c r="CA1009" s="62"/>
      <c r="CB1009" s="62"/>
      <c r="CC1009" s="62"/>
      <c r="CD1009" s="62"/>
      <c r="CE1009" s="62"/>
      <c r="CF1009" s="65" t="str">
        <f>ROUND(SUM($CP1009,$CV1009),0)</f>
      </c>
      <c r="CG1009" s="65" t="str">
        <f>ROUND(MAX($CP1009,$CV1009),0)</f>
      </c>
      <c r="CH1009"/>
      <c r="CI1009" s="62"/>
      <c r="CJ1009" s="65" t="str">
        <f>IF(SUM($CF1009)=0,"",IF(SUM($CF1009)=SUM($CG1009),SUM($CF1009),IF(UPPER($CH1009)="MAX",$CG1009,IF(UPPER($CH1009)="CUSTOM",MIN(MAX(ROUND($CF1009+$G1009*($CI1009),0),$CG1009),$CF1009),$CF1009))))</f>
      </c>
      <c r="CK1009" s="65" t="str">
        <f>ROUND(SUMIFS($CW1009:$FS1009,$CW$14:$FS$14,"*DSD*"),0)</f>
      </c>
      <c r="CL1009" s="65" t="str">
        <f>MIN_DSD</f>
      </c>
      <c r="CM1009" s="65" t="str">
        <f>COUNTIFS($CW$14:$FS$14,"*DSD*",$CW1009:$FS1009,"&gt;0")</f>
      </c>
      <c r="CN1009" t="s">
        <v>54</v>
      </c>
      <c r="CO1009" s="62"/>
      <c r="CP1009" s="65" t="str">
        <f>IF(SUM($CK1009)=0,"",IF(OR(SUM($CK1009)=SUM($CL1009),AND(SUM($CK1009)=ROUND(SUM($G1009)*(1-SUM($I1009)),0),SUM($CQ1009)=0)),SUM($CK1009),IF(UPPER($CN1009)="MAX",$CL1009,IF(UPPER($CN1009)="CUSTOM",MIN(MAX(ROUND($CK1009+$G1009*($CO1009),0),$CL1009),$CK1009),$CK1009))))</f>
      </c>
      <c r="CQ1009" s="65" t="str">
        <f>ROUND(SUMIFS($CW1009:$FS1009,$CW$14:$FS$14,"*TA*"),0)</f>
      </c>
      <c r="CR1009" s="65" t="str">
        <f>MIN_TA</f>
      </c>
      <c r="CS1009" s="65" t="str">
        <f>COUNTIFS($CW$14:$FS$14,"*TA*",$CW1009:$FS1009,"&gt;0")</f>
      </c>
      <c r="CT1009"/>
      <c r="CU1009" s="62"/>
      <c r="CV1009" s="65" t="str">
        <f>IF(SUM($CQ1009)=0,"",IF(OR(SUM($CQ1009)=SUM($CR1009),AND(SUM($CQ1009)=ROUND(SUM($G1009)*(1-SUM($I1009)),0),SUM($CK1009)=0)),SUM($CQ1009),IF(UPPER($CT1009)="MAX",$CR1009,IF(UPPER($CT1009)="CUSTOM",MIN(MAX(ROUND($CQ1009+$G1009*($CU1009),0),$CR1009),$CQ1009),$CQ1009))))</f>
      </c>
      <c r="CW1009" s="65"/>
      <c r="CX1009" s="65"/>
      <c r="CY1009" s="65"/>
      <c r="CZ1009" s="65"/>
      <c r="DA1009" s="65"/>
      <c r="DB1009" s="65"/>
      <c r="DC1009" s="65"/>
      <c r="DD1009" s="65"/>
      <c r="DE1009" s="65"/>
      <c r="DF1009" s="65"/>
      <c r="DG1009" s="65"/>
      <c r="DH1009" s="65"/>
      <c r="DI1009" s="65"/>
      <c r="DJ1009" s="65"/>
      <c r="DK1009" s="65"/>
      <c r="DL1009" s="65"/>
      <c r="DM1009" s="65"/>
      <c r="DN1009" s="65"/>
      <c r="DO1009" s="65"/>
      <c r="DP1009" s="65"/>
      <c r="DQ1009" s="65"/>
      <c r="DR1009" s="65"/>
      <c r="DS1009" s="65"/>
      <c r="DT1009" s="65"/>
      <c r="DU1009" s="65"/>
      <c r="DV1009" s="65"/>
      <c r="DW1009" s="65"/>
      <c r="DX1009" s="65"/>
      <c r="DY1009" s="65"/>
      <c r="DZ1009" s="65"/>
      <c r="EA1009" s="65"/>
      <c r="EB1009" s="65"/>
      <c r="EC1009" s="65"/>
      <c r="ED1009" s="65"/>
      <c r="EE1009" s="65"/>
      <c r="EF1009" s="65"/>
      <c r="EG1009" s="65"/>
      <c r="EH1009" s="65"/>
      <c r="EI1009" s="65"/>
      <c r="EJ1009" s="65"/>
      <c r="EK1009" s="65"/>
      <c r="EL1009" s="65"/>
      <c r="EM1009" s="65"/>
      <c r="EN1009" s="65"/>
      <c r="EO1009" s="65"/>
      <c r="EP1009" s="65"/>
      <c r="EQ1009" s="65"/>
      <c r="ER1009" s="65"/>
      <c r="ES1009" s="65"/>
      <c r="ET1009" s="65"/>
      <c r="EU1009" s="65"/>
      <c r="EV1009" s="65"/>
      <c r="EW1009" s="65"/>
      <c r="EX1009" s="65"/>
      <c r="EY1009" s="65"/>
      <c r="EZ1009" s="65"/>
      <c r="FA1009" s="65"/>
      <c r="FB1009" s="65"/>
      <c r="FC1009" s="65"/>
      <c r="FD1009" s="65"/>
      <c r="FE1009" s="65"/>
      <c r="FF1009" s="65"/>
      <c r="FG1009" s="65"/>
      <c r="FH1009" s="65"/>
      <c r="FI1009" s="65"/>
      <c r="FJ1009" s="65"/>
      <c r="FK1009" s="65"/>
      <c r="FL1009" s="65"/>
      <c r="FM1009" s="65"/>
      <c r="FN1009" s="65"/>
      <c r="FO1009" s="65"/>
      <c r="FP1009" s="65"/>
      <c r="FQ1009" s="65"/>
      <c r="FR1009" s="65"/>
      <c r="FS1009" s="65"/>
    </row>
    <row r="1010">
      <c r="A1010" t="s">
        <v>171</v>
      </c>
      <c r="B1010" t="s">
        <v>125</v>
      </c>
      <c r="C1010" t="s">
        <v>123</v>
      </c>
      <c r="D1010" t="s">
        <v>100</v>
      </c>
      <c r="E1010"/>
      <c r="F1010" t="str">
        <f>$A1010&amp;IF($C1010&lt;&gt;"","|"&amp;$C1010,"")&amp;IF($D1010&lt;&gt;"","|"&amp;$D1010,"")&amp;IF($E1010&lt;&gt;"","|"&amp;$E1010,"")</f>
      </c>
      <c r="G1010" s="65" t="n">
        <v>1</v>
      </c>
      <c r="H1010" s="65" t="str">
        <f>SUM($CJ1010,$CW1010)</f>
      </c>
      <c r="I1010" s="62"/>
      <c r="J1010" s="62"/>
      <c r="K1010" s="62"/>
      <c r="L1010" s="62"/>
      <c r="M1010" s="62"/>
      <c r="N1010" s="62"/>
      <c r="O1010" s="62"/>
      <c r="P1010" s="62"/>
      <c r="Q1010" s="62" t="n">
        <v>0.333333333333333</v>
      </c>
      <c r="R1010" s="62"/>
      <c r="S1010" s="62"/>
      <c r="T1010" s="62"/>
      <c r="U1010" s="62"/>
      <c r="V1010" s="62"/>
      <c r="W1010" s="62"/>
      <c r="X1010" s="62"/>
      <c r="Y1010" s="62"/>
      <c r="Z1010" s="62"/>
      <c r="AA1010" s="62"/>
      <c r="AB1010" s="62"/>
      <c r="AC1010" s="62"/>
      <c r="AD1010" s="62"/>
      <c r="AE1010" s="62"/>
      <c r="AF1010" s="62"/>
      <c r="AG1010" s="62" t="n">
        <v>0.666666666666667</v>
      </c>
      <c r="AH1010" s="62"/>
      <c r="AI1010" s="62"/>
      <c r="AJ1010" s="62"/>
      <c r="AK1010" s="62"/>
      <c r="AL1010" s="62"/>
      <c r="AM1010" s="62"/>
      <c r="AN1010" s="62"/>
      <c r="AO1010" s="62"/>
      <c r="AP1010" s="62"/>
      <c r="AQ1010" s="62"/>
      <c r="AR1010" s="62"/>
      <c r="AS1010" s="62"/>
      <c r="AT1010" s="62"/>
      <c r="AU1010" s="62"/>
      <c r="AV1010" s="62"/>
      <c r="AW1010" s="62"/>
      <c r="AX1010" s="62"/>
      <c r="AY1010" s="62"/>
      <c r="AZ1010" s="62"/>
      <c r="BA1010" s="62"/>
      <c r="BB1010" s="62"/>
      <c r="BC1010" s="62"/>
      <c r="BD1010" s="62"/>
      <c r="BE1010" s="62"/>
      <c r="BF1010" s="62"/>
      <c r="BG1010" s="62"/>
      <c r="BH1010" s="62"/>
      <c r="BI1010" s="62"/>
      <c r="BJ1010" s="62"/>
      <c r="BK1010" s="62"/>
      <c r="BL1010" s="62"/>
      <c r="BM1010" s="62"/>
      <c r="BN1010" s="62"/>
      <c r="BO1010" s="62"/>
      <c r="BP1010" s="62"/>
      <c r="BQ1010" s="62"/>
      <c r="BR1010" s="62"/>
      <c r="BS1010" s="62"/>
      <c r="BT1010" s="62"/>
      <c r="BU1010" s="62"/>
      <c r="BV1010" s="62"/>
      <c r="BW1010" s="62"/>
      <c r="BX1010" s="62"/>
      <c r="BY1010" s="62"/>
      <c r="BZ1010" s="62"/>
      <c r="CA1010" s="62"/>
      <c r="CB1010" s="62"/>
      <c r="CC1010" s="62"/>
      <c r="CD1010" s="62"/>
      <c r="CE1010" s="62"/>
      <c r="CF1010" s="65" t="str">
        <f>ROUND(SUM($CP1010,$CV1010),0)</f>
      </c>
      <c r="CG1010" s="65" t="str">
        <f>ROUND(MAX($CP1010,$CV1010),0)</f>
      </c>
      <c r="CH1010"/>
      <c r="CI1010" s="62"/>
      <c r="CJ1010" s="65" t="str">
        <f>IF(SUM($CF1010)=0,"",IF(SUM($CF1010)=SUM($CG1010),SUM($CF1010),IF(UPPER($CH1010)="MAX",$CG1010,IF(UPPER($CH1010)="CUSTOM",MIN(MAX(ROUND($CF1010+$G1010*($CI1010),0),$CG1010),$CF1010),$CF1010))))</f>
      </c>
      <c r="CK1010" s="65" t="str">
        <f>ROUND(SUMIFS($CW1010:$FS1010,$CW$14:$FS$14,"*DSD*"),0)</f>
      </c>
      <c r="CL1010" s="65" t="str">
        <f>MIN_DSD</f>
      </c>
      <c r="CM1010" s="65" t="str">
        <f>COUNTIFS($CW$14:$FS$14,"*DSD*",$CW1010:$FS1010,"&gt;0")</f>
      </c>
      <c r="CN1010" t="s">
        <v>54</v>
      </c>
      <c r="CO1010" s="62"/>
      <c r="CP1010" s="65" t="str">
        <f>IF(SUM($CK1010)=0,"",IF(OR(SUM($CK1010)=SUM($CL1010),AND(SUM($CK1010)=ROUND(SUM($G1010)*(1-SUM($I1010)),0),SUM($CQ1010)=0)),SUM($CK1010),IF(UPPER($CN1010)="MAX",$CL1010,IF(UPPER($CN1010)="CUSTOM",MIN(MAX(ROUND($CK1010+$G1010*($CO1010),0),$CL1010),$CK1010),$CK1010))))</f>
      </c>
      <c r="CQ1010" s="65" t="str">
        <f>ROUND(SUMIFS($CW1010:$FS1010,$CW$14:$FS$14,"*TA*"),0)</f>
      </c>
      <c r="CR1010" s="65" t="str">
        <f>MIN_TA</f>
      </c>
      <c r="CS1010" s="65" t="str">
        <f>COUNTIFS($CW$14:$FS$14,"*TA*",$CW1010:$FS1010,"&gt;0")</f>
      </c>
      <c r="CT1010"/>
      <c r="CU1010" s="62"/>
      <c r="CV1010" s="65" t="str">
        <f>IF(SUM($CQ1010)=0,"",IF(OR(SUM($CQ1010)=SUM($CR1010),AND(SUM($CQ1010)=ROUND(SUM($G1010)*(1-SUM($I1010)),0),SUM($CK1010)=0)),SUM($CQ1010),IF(UPPER($CT1010)="MAX",$CR1010,IF(UPPER($CT1010)="CUSTOM",MIN(MAX(ROUND($CQ1010+$G1010*($CU1010),0),$CR1010),$CQ1010),$CQ1010))))</f>
      </c>
      <c r="CW1010" s="65"/>
      <c r="CX1010" s="65"/>
      <c r="CY1010" s="65"/>
      <c r="CZ1010" s="65"/>
      <c r="DA1010" s="65"/>
      <c r="DB1010" s="65"/>
      <c r="DC1010" s="65"/>
      <c r="DD1010" s="65"/>
      <c r="DE1010" s="65"/>
      <c r="DF1010" s="65"/>
      <c r="DG1010" s="65"/>
      <c r="DH1010" s="65"/>
      <c r="DI1010" s="65"/>
      <c r="DJ1010" s="65"/>
      <c r="DK1010" s="65"/>
      <c r="DL1010" s="65"/>
      <c r="DM1010" s="65"/>
      <c r="DN1010" s="65"/>
      <c r="DO1010" s="65"/>
      <c r="DP1010" s="65"/>
      <c r="DQ1010" s="65"/>
      <c r="DR1010" s="65"/>
      <c r="DS1010" s="65"/>
      <c r="DT1010" s="65"/>
      <c r="DU1010" s="65"/>
      <c r="DV1010" s="65"/>
      <c r="DW1010" s="65"/>
      <c r="DX1010" s="65"/>
      <c r="DY1010" s="65"/>
      <c r="DZ1010" s="65"/>
      <c r="EA1010" s="65"/>
      <c r="EB1010" s="65"/>
      <c r="EC1010" s="65"/>
      <c r="ED1010" s="65"/>
      <c r="EE1010" s="65"/>
      <c r="EF1010" s="65"/>
      <c r="EG1010" s="65"/>
      <c r="EH1010" s="65"/>
      <c r="EI1010" s="65"/>
      <c r="EJ1010" s="65"/>
      <c r="EK1010" s="65"/>
      <c r="EL1010" s="65"/>
      <c r="EM1010" s="65"/>
      <c r="EN1010" s="65"/>
      <c r="EO1010" s="65"/>
      <c r="EP1010" s="65"/>
      <c r="EQ1010" s="65"/>
      <c r="ER1010" s="65"/>
      <c r="ES1010" s="65"/>
      <c r="ET1010" s="65"/>
      <c r="EU1010" s="65"/>
      <c r="EV1010" s="65"/>
      <c r="EW1010" s="65"/>
      <c r="EX1010" s="65"/>
      <c r="EY1010" s="65"/>
      <c r="EZ1010" s="65"/>
      <c r="FA1010" s="65"/>
      <c r="FB1010" s="65"/>
      <c r="FC1010" s="65"/>
      <c r="FD1010" s="65"/>
      <c r="FE1010" s="65"/>
      <c r="FF1010" s="65"/>
      <c r="FG1010" s="65"/>
      <c r="FH1010" s="65"/>
      <c r="FI1010" s="65"/>
      <c r="FJ1010" s="65"/>
      <c r="FK1010" s="65"/>
      <c r="FL1010" s="65"/>
      <c r="FM1010" s="65"/>
      <c r="FN1010" s="65"/>
      <c r="FO1010" s="65"/>
      <c r="FP1010" s="65"/>
      <c r="FQ1010" s="65"/>
      <c r="FR1010" s="65"/>
      <c r="FS1010" s="65"/>
    </row>
    <row r="1011">
      <c r="A1011" t="s">
        <v>171</v>
      </c>
      <c r="B1011" t="s">
        <v>126</v>
      </c>
      <c r="C1011"/>
      <c r="D1011"/>
      <c r="E1011" t="s">
        <v>135</v>
      </c>
      <c r="F1011" t="str">
        <f>$A1011&amp;IF($C1011&lt;&gt;"","|"&amp;$C1011,"")&amp;IF($D1011&lt;&gt;"","|"&amp;$D1011,"")&amp;IF($E1011&lt;&gt;"","|"&amp;$E1011,"")</f>
      </c>
      <c r="G1011" s="65" t="n">
        <v>6</v>
      </c>
      <c r="H1011" s="65" t="str">
        <f>SUM($CJ1011,$CW1011)</f>
      </c>
      <c r="I1011" s="62"/>
      <c r="J1011" s="62"/>
      <c r="K1011" s="62"/>
      <c r="L1011" s="62"/>
      <c r="M1011" s="62"/>
      <c r="N1011" s="62"/>
      <c r="O1011" s="62"/>
      <c r="P1011" s="62"/>
      <c r="Q1011" s="62" t="n">
        <v>0.797979797979798</v>
      </c>
      <c r="R1011" s="62"/>
      <c r="S1011" s="62"/>
      <c r="T1011" s="62"/>
      <c r="U1011" s="62"/>
      <c r="V1011" s="62"/>
      <c r="W1011" s="62"/>
      <c r="X1011" s="62"/>
      <c r="Y1011" s="62"/>
      <c r="Z1011" s="62"/>
      <c r="AA1011" s="62"/>
      <c r="AB1011" s="62"/>
      <c r="AC1011" s="62"/>
      <c r="AD1011" s="62"/>
      <c r="AE1011" s="62"/>
      <c r="AF1011" s="62"/>
      <c r="AG1011" s="62" t="n">
        <v>1</v>
      </c>
      <c r="AH1011" s="62"/>
      <c r="AI1011" s="62"/>
      <c r="AJ1011" s="62"/>
      <c r="AK1011" s="62"/>
      <c r="AL1011" s="62"/>
      <c r="AM1011" s="62"/>
      <c r="AN1011" s="62"/>
      <c r="AO1011" s="62"/>
      <c r="AP1011" s="62"/>
      <c r="AQ1011" s="62"/>
      <c r="AR1011" s="62"/>
      <c r="AS1011" s="62"/>
      <c r="AT1011" s="62"/>
      <c r="AU1011" s="62"/>
      <c r="AV1011" s="62"/>
      <c r="AW1011" s="62"/>
      <c r="AX1011" s="62"/>
      <c r="AY1011" s="62"/>
      <c r="AZ1011" s="62"/>
      <c r="BA1011" s="62"/>
      <c r="BB1011" s="62"/>
      <c r="BC1011" s="62"/>
      <c r="BD1011" s="62"/>
      <c r="BE1011" s="62"/>
      <c r="BF1011" s="62"/>
      <c r="BG1011" s="62"/>
      <c r="BH1011" s="62"/>
      <c r="BI1011" s="62"/>
      <c r="BJ1011" s="62"/>
      <c r="BK1011" s="62"/>
      <c r="BL1011" s="62"/>
      <c r="BM1011" s="62"/>
      <c r="BN1011" s="62"/>
      <c r="BO1011" s="62"/>
      <c r="BP1011" s="62"/>
      <c r="BQ1011" s="62"/>
      <c r="BR1011" s="62"/>
      <c r="BS1011" s="62"/>
      <c r="BT1011" s="62"/>
      <c r="BU1011" s="62"/>
      <c r="BV1011" s="62"/>
      <c r="BW1011" s="62"/>
      <c r="BX1011" s="62"/>
      <c r="BY1011" s="62"/>
      <c r="BZ1011" s="62"/>
      <c r="CA1011" s="62"/>
      <c r="CB1011" s="62"/>
      <c r="CC1011" s="62"/>
      <c r="CD1011" s="62"/>
      <c r="CE1011" s="62"/>
      <c r="CF1011" s="65" t="str">
        <f>ROUND(SUM($CP1011,$CV1011),0)</f>
      </c>
      <c r="CG1011" s="65" t="str">
        <f>ROUND(MAX($CP1011,$CV1011),0)</f>
      </c>
      <c r="CH1011"/>
      <c r="CI1011" s="62"/>
      <c r="CJ1011" s="65" t="str">
        <f>IF(SUM($CF1011)=0,"",IF(SUM($CF1011)=SUM($CG1011),SUM($CF1011),IF(UPPER($CH1011)="MAX",$CG1011,IF(UPPER($CH1011)="CUSTOM",MIN(MAX(ROUND($CF1011+$G1011*($CI1011),0),$CG1011),$CF1011),$CF1011))))</f>
      </c>
      <c r="CK1011" s="65" t="str">
        <f>ROUND(SUMIFS($CW1011:$FS1011,$CW$14:$FS$14,"*DSD*"),0)</f>
      </c>
      <c r="CL1011" s="65" t="str">
        <f>MIN_DSD</f>
      </c>
      <c r="CM1011" s="65" t="str">
        <f>COUNTIFS($CW$14:$FS$14,"*DSD*",$CW1011:$FS1011,"&gt;0")</f>
      </c>
      <c r="CN1011" t="s">
        <v>55</v>
      </c>
      <c r="CO1011" s="62" t="n">
        <v>-0.797979797979798</v>
      </c>
      <c r="CP1011" s="65" t="str">
        <f>IF(SUM($CK1011)=0,"",IF(OR(SUM($CK1011)=SUM($CL1011),AND(SUM($CK1011)=ROUND(SUM($G1011)*(1-SUM($I1011)),0),SUM($CQ1011)=0)),SUM($CK1011),IF(UPPER($CN1011)="MAX",$CL1011,IF(UPPER($CN1011)="CUSTOM",MIN(MAX(ROUND($CK1011+$G1011*($CO1011),0),$CL1011),$CK1011),$CK1011))))</f>
      </c>
      <c r="CQ1011" s="65" t="str">
        <f>ROUND(SUMIFS($CW1011:$FS1011,$CW$14:$FS$14,"*TA*"),0)</f>
      </c>
      <c r="CR1011" s="65" t="str">
        <f>MIN_TA</f>
      </c>
      <c r="CS1011" s="65" t="str">
        <f>COUNTIFS($CW$14:$FS$14,"*TA*",$CW1011:$FS1011,"&gt;0")</f>
      </c>
      <c r="CT1011"/>
      <c r="CU1011" s="62"/>
      <c r="CV1011" s="65" t="str">
        <f>IF(SUM($CQ1011)=0,"",IF(OR(SUM($CQ1011)=SUM($CR1011),AND(SUM($CQ1011)=ROUND(SUM($G1011)*(1-SUM($I1011)),0),SUM($CK1011)=0)),SUM($CQ1011),IF(UPPER($CT1011)="MAX",$CR1011,IF(UPPER($CT1011)="CUSTOM",MIN(MAX(ROUND($CQ1011+$G1011*($CU1011),0),$CR1011),$CQ1011),$CQ1011))))</f>
      </c>
      <c r="CW1011" s="65"/>
      <c r="CX1011" s="65"/>
      <c r="CY1011" s="65"/>
      <c r="CZ1011" s="65"/>
      <c r="DA1011" s="65"/>
      <c r="DB1011" s="65"/>
      <c r="DC1011" s="65"/>
      <c r="DD1011" s="65"/>
      <c r="DE1011" s="65"/>
      <c r="DF1011" s="65"/>
      <c r="DG1011" s="65"/>
      <c r="DH1011" s="65"/>
      <c r="DI1011" s="65"/>
      <c r="DJ1011" s="65"/>
      <c r="DK1011" s="65"/>
      <c r="DL1011" s="65"/>
      <c r="DM1011" s="65"/>
      <c r="DN1011" s="65"/>
      <c r="DO1011" s="65"/>
      <c r="DP1011" s="65"/>
      <c r="DQ1011" s="65"/>
      <c r="DR1011" s="65"/>
      <c r="DS1011" s="65"/>
      <c r="DT1011" s="65"/>
      <c r="DU1011" s="65"/>
      <c r="DV1011" s="65"/>
      <c r="DW1011" s="65"/>
      <c r="DX1011" s="65"/>
      <c r="DY1011" s="65"/>
      <c r="DZ1011" s="65"/>
      <c r="EA1011" s="65"/>
      <c r="EB1011" s="65"/>
      <c r="EC1011" s="65"/>
      <c r="ED1011" s="65"/>
      <c r="EE1011" s="65"/>
      <c r="EF1011" s="65"/>
      <c r="EG1011" s="65"/>
      <c r="EH1011" s="65"/>
      <c r="EI1011" s="65"/>
      <c r="EJ1011" s="65"/>
      <c r="EK1011" s="65"/>
      <c r="EL1011" s="65"/>
      <c r="EM1011" s="65"/>
      <c r="EN1011" s="65"/>
      <c r="EO1011" s="65"/>
      <c r="EP1011" s="65"/>
      <c r="EQ1011" s="65"/>
      <c r="ER1011" s="65"/>
      <c r="ES1011" s="65"/>
      <c r="ET1011" s="65"/>
      <c r="EU1011" s="65"/>
      <c r="EV1011" s="65"/>
      <c r="EW1011" s="65"/>
      <c r="EX1011" s="65"/>
      <c r="EY1011" s="65"/>
      <c r="EZ1011" s="65"/>
      <c r="FA1011" s="65"/>
      <c r="FB1011" s="65"/>
      <c r="FC1011" s="65"/>
      <c r="FD1011" s="65"/>
      <c r="FE1011" s="65"/>
      <c r="FF1011" s="65"/>
      <c r="FG1011" s="65"/>
      <c r="FH1011" s="65"/>
      <c r="FI1011" s="65"/>
      <c r="FJ1011" s="65"/>
      <c r="FK1011" s="65"/>
      <c r="FL1011" s="65"/>
      <c r="FM1011" s="65"/>
      <c r="FN1011" s="65"/>
      <c r="FO1011" s="65"/>
      <c r="FP1011" s="65"/>
      <c r="FQ1011" s="65"/>
      <c r="FR1011" s="65"/>
      <c r="FS1011" s="65"/>
    </row>
    <row r="1012">
      <c r="A1012" t="s">
        <v>171</v>
      </c>
      <c r="B1012" t="s">
        <v>127</v>
      </c>
      <c r="C1012" t="s">
        <v>103</v>
      </c>
      <c r="D1012" t="s">
        <v>99</v>
      </c>
      <c r="E1012"/>
      <c r="F1012" t="str">
        <f>$A1012&amp;IF($C1012&lt;&gt;"","|"&amp;$C1012,"")&amp;IF($D1012&lt;&gt;"","|"&amp;$D1012,"")&amp;IF($E1012&lt;&gt;"","|"&amp;$E1012,"")</f>
      </c>
      <c r="G1012" s="65" t="n">
        <v>28</v>
      </c>
      <c r="H1012" s="65" t="str">
        <f>SUM($CJ1012,$CW1012)</f>
      </c>
      <c r="I1012" s="62"/>
      <c r="J1012" s="62"/>
      <c r="K1012" s="62"/>
      <c r="L1012" s="62"/>
      <c r="M1012" s="62"/>
      <c r="N1012" s="62"/>
      <c r="O1012" s="62"/>
      <c r="P1012" s="62"/>
      <c r="Q1012" s="62" t="n">
        <v>0.775906735751295</v>
      </c>
      <c r="R1012" s="62"/>
      <c r="S1012" s="62"/>
      <c r="T1012" s="62"/>
      <c r="U1012" s="62"/>
      <c r="V1012" s="62"/>
      <c r="W1012" s="62"/>
      <c r="X1012" s="62"/>
      <c r="Y1012" s="62"/>
      <c r="Z1012" s="62"/>
      <c r="AA1012" s="62"/>
      <c r="AB1012" s="62"/>
      <c r="AC1012" s="62" t="n">
        <v>0.0297927461139896</v>
      </c>
      <c r="AD1012" s="62"/>
      <c r="AE1012" s="62"/>
      <c r="AF1012" s="62"/>
      <c r="AG1012" s="62" t="n">
        <v>0.97020725388601</v>
      </c>
      <c r="AH1012" s="62"/>
      <c r="AI1012" s="62"/>
      <c r="AJ1012" s="62"/>
      <c r="AK1012" s="62"/>
      <c r="AL1012" s="62"/>
      <c r="AM1012" s="62"/>
      <c r="AN1012" s="62"/>
      <c r="AO1012" s="62"/>
      <c r="AP1012" s="62"/>
      <c r="AQ1012" s="62"/>
      <c r="AR1012" s="62"/>
      <c r="AS1012" s="62"/>
      <c r="AT1012" s="62"/>
      <c r="AU1012" s="62"/>
      <c r="AV1012" s="62"/>
      <c r="AW1012" s="62"/>
      <c r="AX1012" s="62"/>
      <c r="AY1012" s="62"/>
      <c r="AZ1012" s="62"/>
      <c r="BA1012" s="62"/>
      <c r="BB1012" s="62"/>
      <c r="BC1012" s="62"/>
      <c r="BD1012" s="62"/>
      <c r="BE1012" s="62"/>
      <c r="BF1012" s="62"/>
      <c r="BG1012" s="62"/>
      <c r="BH1012" s="62"/>
      <c r="BI1012" s="62"/>
      <c r="BJ1012" s="62"/>
      <c r="BK1012" s="62"/>
      <c r="BL1012" s="62"/>
      <c r="BM1012" s="62"/>
      <c r="BN1012" s="62"/>
      <c r="BO1012" s="62"/>
      <c r="BP1012" s="62"/>
      <c r="BQ1012" s="62"/>
      <c r="BR1012" s="62"/>
      <c r="BS1012" s="62"/>
      <c r="BT1012" s="62"/>
      <c r="BU1012" s="62"/>
      <c r="BV1012" s="62"/>
      <c r="BW1012" s="62"/>
      <c r="BX1012" s="62"/>
      <c r="BY1012" s="62"/>
      <c r="BZ1012" s="62"/>
      <c r="CA1012" s="62"/>
      <c r="CB1012" s="62"/>
      <c r="CC1012" s="62"/>
      <c r="CD1012" s="62"/>
      <c r="CE1012" s="62"/>
      <c r="CF1012" s="65" t="str">
        <f>ROUND(SUM($CP1012,$CV1012),0)</f>
      </c>
      <c r="CG1012" s="65" t="str">
        <f>ROUND(MAX($CP1012,$CV1012),0)</f>
      </c>
      <c r="CH1012" t="s">
        <v>56</v>
      </c>
      <c r="CI1012" s="62"/>
      <c r="CJ1012" s="65" t="str">
        <f>IF(SUM($CF1012)=0,"",IF(SUM($CF1012)=SUM($CG1012),SUM($CF1012),IF(UPPER($CH1012)="MAX",$CG1012,IF(UPPER($CH1012)="CUSTOM",MIN(MAX(ROUND($CF1012+$G1012*($CI1012),0),$CG1012),$CF1012),$CF1012))))</f>
      </c>
      <c r="CK1012" s="65" t="str">
        <f>ROUND(SUMIFS($CW1012:$FS1012,$CW$14:$FS$14,"*DSD*"),0)</f>
      </c>
      <c r="CL1012" s="65" t="str">
        <f>MIN_DSD</f>
      </c>
      <c r="CM1012" s="65" t="str">
        <f>COUNTIFS($CW$14:$FS$14,"*DSD*",$CW1012:$FS1012,"&gt;0")</f>
      </c>
      <c r="CN1012" t="s">
        <v>55</v>
      </c>
      <c r="CO1012" s="62" t="n">
        <v>-0.775906735751295</v>
      </c>
      <c r="CP1012" s="65" t="str">
        <f>IF(SUM($CK1012)=0,"",IF(OR(SUM($CK1012)=SUM($CL1012),AND(SUM($CK1012)=ROUND(SUM($G1012)*(1-SUM($I1012)),0),SUM($CQ1012)=0)),SUM($CK1012),IF(UPPER($CN1012)="MAX",$CL1012,IF(UPPER($CN1012)="CUSTOM",MIN(MAX(ROUND($CK1012+$G1012*($CO1012),0),$CL1012),$CK1012),$CK1012))))</f>
      </c>
      <c r="CQ1012" s="65" t="str">
        <f>ROUND(SUMIFS($CW1012:$FS1012,$CW$14:$FS$14,"*TA*"),0)</f>
      </c>
      <c r="CR1012" s="65" t="str">
        <f>MIN_TA</f>
      </c>
      <c r="CS1012" s="65" t="str">
        <f>COUNTIFS($CW$14:$FS$14,"*TA*",$CW1012:$FS1012,"&gt;0")</f>
      </c>
      <c r="CT1012"/>
      <c r="CU1012" s="62"/>
      <c r="CV1012" s="65" t="str">
        <f>IF(SUM($CQ1012)=0,"",IF(OR(SUM($CQ1012)=SUM($CR1012),AND(SUM($CQ1012)=ROUND(SUM($G1012)*(1-SUM($I1012)),0),SUM($CK1012)=0)),SUM($CQ1012),IF(UPPER($CT1012)="MAX",$CR1012,IF(UPPER($CT1012)="CUSTOM",MIN(MAX(ROUND($CQ1012+$G1012*($CU1012),0),$CR1012),$CQ1012),$CQ1012))))</f>
      </c>
      <c r="CW1012" s="65"/>
      <c r="CX1012" s="65"/>
      <c r="CY1012" s="65"/>
      <c r="CZ1012" s="65"/>
      <c r="DA1012" s="65"/>
      <c r="DB1012" s="65"/>
      <c r="DC1012" s="65"/>
      <c r="DD1012" s="65"/>
      <c r="DE1012" s="65"/>
      <c r="DF1012" s="65"/>
      <c r="DG1012" s="65"/>
      <c r="DH1012" s="65"/>
      <c r="DI1012" s="65"/>
      <c r="DJ1012" s="65"/>
      <c r="DK1012" s="65"/>
      <c r="DL1012" s="65"/>
      <c r="DM1012" s="65"/>
      <c r="DN1012" s="65"/>
      <c r="DO1012" s="65"/>
      <c r="DP1012" s="65"/>
      <c r="DQ1012" s="65"/>
      <c r="DR1012" s="65"/>
      <c r="DS1012" s="65"/>
      <c r="DT1012" s="65"/>
      <c r="DU1012" s="65"/>
      <c r="DV1012" s="65"/>
      <c r="DW1012" s="65"/>
      <c r="DX1012" s="65"/>
      <c r="DY1012" s="65"/>
      <c r="DZ1012" s="65"/>
      <c r="EA1012" s="65"/>
      <c r="EB1012" s="65"/>
      <c r="EC1012" s="65"/>
      <c r="ED1012" s="65"/>
      <c r="EE1012" s="65"/>
      <c r="EF1012" s="65"/>
      <c r="EG1012" s="65"/>
      <c r="EH1012" s="65"/>
      <c r="EI1012" s="65"/>
      <c r="EJ1012" s="65"/>
      <c r="EK1012" s="65"/>
      <c r="EL1012" s="65"/>
      <c r="EM1012" s="65"/>
      <c r="EN1012" s="65"/>
      <c r="EO1012" s="65"/>
      <c r="EP1012" s="65"/>
      <c r="EQ1012" s="65"/>
      <c r="ER1012" s="65"/>
      <c r="ES1012" s="65"/>
      <c r="ET1012" s="65"/>
      <c r="EU1012" s="65"/>
      <c r="EV1012" s="65"/>
      <c r="EW1012" s="65"/>
      <c r="EX1012" s="65"/>
      <c r="EY1012" s="65"/>
      <c r="EZ1012" s="65"/>
      <c r="FA1012" s="65"/>
      <c r="FB1012" s="65"/>
      <c r="FC1012" s="65"/>
      <c r="FD1012" s="65"/>
      <c r="FE1012" s="65"/>
      <c r="FF1012" s="65"/>
      <c r="FG1012" s="65"/>
      <c r="FH1012" s="65"/>
      <c r="FI1012" s="65"/>
      <c r="FJ1012" s="65"/>
      <c r="FK1012" s="65"/>
      <c r="FL1012" s="65"/>
      <c r="FM1012" s="65"/>
      <c r="FN1012" s="65"/>
      <c r="FO1012" s="65"/>
      <c r="FP1012" s="65"/>
      <c r="FQ1012" s="65"/>
      <c r="FR1012" s="65"/>
      <c r="FS1012" s="65"/>
    </row>
    <row r="1013">
      <c r="A1013" t="s">
        <v>171</v>
      </c>
      <c r="B1013" t="s">
        <v>127</v>
      </c>
      <c r="C1013" t="s">
        <v>103</v>
      </c>
      <c r="D1013" t="s">
        <v>100</v>
      </c>
      <c r="E1013"/>
      <c r="F1013" t="str">
        <f>$A1013&amp;IF($C1013&lt;&gt;"","|"&amp;$C1013,"")&amp;IF($D1013&lt;&gt;"","|"&amp;$D1013,"")&amp;IF($E1013&lt;&gt;"","|"&amp;$E1013,"")</f>
      </c>
      <c r="G1013" s="65" t="n">
        <v>26</v>
      </c>
      <c r="H1013" s="65" t="str">
        <f>SUM($CJ1013,$CW1013)</f>
      </c>
      <c r="I1013" s="62"/>
      <c r="J1013" s="62"/>
      <c r="K1013" s="62"/>
      <c r="L1013" s="62"/>
      <c r="M1013" s="62"/>
      <c r="N1013" s="62"/>
      <c r="O1013" s="62"/>
      <c r="P1013" s="62"/>
      <c r="Q1013" s="62" t="n">
        <v>0.776923076923077</v>
      </c>
      <c r="R1013" s="62"/>
      <c r="S1013" s="62"/>
      <c r="T1013" s="62"/>
      <c r="U1013" s="62"/>
      <c r="V1013" s="62"/>
      <c r="W1013" s="62"/>
      <c r="X1013" s="62"/>
      <c r="Y1013" s="62"/>
      <c r="Z1013" s="62"/>
      <c r="AA1013" s="62"/>
      <c r="AB1013" s="62"/>
      <c r="AC1013" s="62" t="n">
        <v>0.0294871794871795</v>
      </c>
      <c r="AD1013" s="62"/>
      <c r="AE1013" s="62"/>
      <c r="AF1013" s="62"/>
      <c r="AG1013" s="62" t="n">
        <v>0.970512820512821</v>
      </c>
      <c r="AH1013" s="62"/>
      <c r="AI1013" s="62"/>
      <c r="AJ1013" s="62"/>
      <c r="AK1013" s="62"/>
      <c r="AL1013" s="62"/>
      <c r="AM1013" s="62"/>
      <c r="AN1013" s="62"/>
      <c r="AO1013" s="62"/>
      <c r="AP1013" s="62"/>
      <c r="AQ1013" s="62"/>
      <c r="AR1013" s="62"/>
      <c r="AS1013" s="62"/>
      <c r="AT1013" s="62"/>
      <c r="AU1013" s="62"/>
      <c r="AV1013" s="62"/>
      <c r="AW1013" s="62"/>
      <c r="AX1013" s="62"/>
      <c r="AY1013" s="62"/>
      <c r="AZ1013" s="62"/>
      <c r="BA1013" s="62"/>
      <c r="BB1013" s="62"/>
      <c r="BC1013" s="62"/>
      <c r="BD1013" s="62"/>
      <c r="BE1013" s="62"/>
      <c r="BF1013" s="62"/>
      <c r="BG1013" s="62"/>
      <c r="BH1013" s="62"/>
      <c r="BI1013" s="62"/>
      <c r="BJ1013" s="62"/>
      <c r="BK1013" s="62"/>
      <c r="BL1013" s="62"/>
      <c r="BM1013" s="62"/>
      <c r="BN1013" s="62"/>
      <c r="BO1013" s="62"/>
      <c r="BP1013" s="62"/>
      <c r="BQ1013" s="62"/>
      <c r="BR1013" s="62"/>
      <c r="BS1013" s="62"/>
      <c r="BT1013" s="62"/>
      <c r="BU1013" s="62"/>
      <c r="BV1013" s="62"/>
      <c r="BW1013" s="62"/>
      <c r="BX1013" s="62"/>
      <c r="BY1013" s="62"/>
      <c r="BZ1013" s="62"/>
      <c r="CA1013" s="62"/>
      <c r="CB1013" s="62"/>
      <c r="CC1013" s="62"/>
      <c r="CD1013" s="62"/>
      <c r="CE1013" s="62"/>
      <c r="CF1013" s="65" t="str">
        <f>ROUND(SUM($CP1013,$CV1013),0)</f>
      </c>
      <c r="CG1013" s="65" t="str">
        <f>ROUND(MAX($CP1013,$CV1013),0)</f>
      </c>
      <c r="CH1013" t="s">
        <v>56</v>
      </c>
      <c r="CI1013" s="62"/>
      <c r="CJ1013" s="65" t="str">
        <f>IF(SUM($CF1013)=0,"",IF(SUM($CF1013)=SUM($CG1013),SUM($CF1013),IF(UPPER($CH1013)="MAX",$CG1013,IF(UPPER($CH1013)="CUSTOM",MIN(MAX(ROUND($CF1013+$G1013*($CI1013),0),$CG1013),$CF1013),$CF1013))))</f>
      </c>
      <c r="CK1013" s="65" t="str">
        <f>ROUND(SUMIFS($CW1013:$FS1013,$CW$14:$FS$14,"*DSD*"),0)</f>
      </c>
      <c r="CL1013" s="65" t="str">
        <f>MIN_DSD</f>
      </c>
      <c r="CM1013" s="65" t="str">
        <f>COUNTIFS($CW$14:$FS$14,"*DSD*",$CW1013:$FS1013,"&gt;0")</f>
      </c>
      <c r="CN1013" t="s">
        <v>55</v>
      </c>
      <c r="CO1013" s="62" t="n">
        <v>-0.776923076923077</v>
      </c>
      <c r="CP1013" s="65" t="str">
        <f>IF(SUM($CK1013)=0,"",IF(OR(SUM($CK1013)=SUM($CL1013),AND(SUM($CK1013)=ROUND(SUM($G1013)*(1-SUM($I1013)),0),SUM($CQ1013)=0)),SUM($CK1013),IF(UPPER($CN1013)="MAX",$CL1013,IF(UPPER($CN1013)="CUSTOM",MIN(MAX(ROUND($CK1013+$G1013*($CO1013),0),$CL1013),$CK1013),$CK1013))))</f>
      </c>
      <c r="CQ1013" s="65" t="str">
        <f>ROUND(SUMIFS($CW1013:$FS1013,$CW$14:$FS$14,"*TA*"),0)</f>
      </c>
      <c r="CR1013" s="65" t="str">
        <f>MIN_TA</f>
      </c>
      <c r="CS1013" s="65" t="str">
        <f>COUNTIFS($CW$14:$FS$14,"*TA*",$CW1013:$FS1013,"&gt;0")</f>
      </c>
      <c r="CT1013"/>
      <c r="CU1013" s="62"/>
      <c r="CV1013" s="65" t="str">
        <f>IF(SUM($CQ1013)=0,"",IF(OR(SUM($CQ1013)=SUM($CR1013),AND(SUM($CQ1013)=ROUND(SUM($G1013)*(1-SUM($I1013)),0),SUM($CK1013)=0)),SUM($CQ1013),IF(UPPER($CT1013)="MAX",$CR1013,IF(UPPER($CT1013)="CUSTOM",MIN(MAX(ROUND($CQ1013+$G1013*($CU1013),0),$CR1013),$CQ1013),$CQ1013))))</f>
      </c>
      <c r="CW1013" s="65"/>
      <c r="CX1013" s="65"/>
      <c r="CY1013" s="65"/>
      <c r="CZ1013" s="65"/>
      <c r="DA1013" s="65"/>
      <c r="DB1013" s="65"/>
      <c r="DC1013" s="65"/>
      <c r="DD1013" s="65"/>
      <c r="DE1013" s="65"/>
      <c r="DF1013" s="65"/>
      <c r="DG1013" s="65"/>
      <c r="DH1013" s="65"/>
      <c r="DI1013" s="65"/>
      <c r="DJ1013" s="65"/>
      <c r="DK1013" s="65"/>
      <c r="DL1013" s="65"/>
      <c r="DM1013" s="65"/>
      <c r="DN1013" s="65"/>
      <c r="DO1013" s="65"/>
      <c r="DP1013" s="65"/>
      <c r="DQ1013" s="65"/>
      <c r="DR1013" s="65"/>
      <c r="DS1013" s="65"/>
      <c r="DT1013" s="65"/>
      <c r="DU1013" s="65"/>
      <c r="DV1013" s="65"/>
      <c r="DW1013" s="65"/>
      <c r="DX1013" s="65"/>
      <c r="DY1013" s="65"/>
      <c r="DZ1013" s="65"/>
      <c r="EA1013" s="65"/>
      <c r="EB1013" s="65"/>
      <c r="EC1013" s="65"/>
      <c r="ED1013" s="65"/>
      <c r="EE1013" s="65"/>
      <c r="EF1013" s="65"/>
      <c r="EG1013" s="65"/>
      <c r="EH1013" s="65"/>
      <c r="EI1013" s="65"/>
      <c r="EJ1013" s="65"/>
      <c r="EK1013" s="65"/>
      <c r="EL1013" s="65"/>
      <c r="EM1013" s="65"/>
      <c r="EN1013" s="65"/>
      <c r="EO1013" s="65"/>
      <c r="EP1013" s="65"/>
      <c r="EQ1013" s="65"/>
      <c r="ER1013" s="65"/>
      <c r="ES1013" s="65"/>
      <c r="ET1013" s="65"/>
      <c r="EU1013" s="65"/>
      <c r="EV1013" s="65"/>
      <c r="EW1013" s="65"/>
      <c r="EX1013" s="65"/>
      <c r="EY1013" s="65"/>
      <c r="EZ1013" s="65"/>
      <c r="FA1013" s="65"/>
      <c r="FB1013" s="65"/>
      <c r="FC1013" s="65"/>
      <c r="FD1013" s="65"/>
      <c r="FE1013" s="65"/>
      <c r="FF1013" s="65"/>
      <c r="FG1013" s="65"/>
      <c r="FH1013" s="65"/>
      <c r="FI1013" s="65"/>
      <c r="FJ1013" s="65"/>
      <c r="FK1013" s="65"/>
      <c r="FL1013" s="65"/>
      <c r="FM1013" s="65"/>
      <c r="FN1013" s="65"/>
      <c r="FO1013" s="65"/>
      <c r="FP1013" s="65"/>
      <c r="FQ1013" s="65"/>
      <c r="FR1013" s="65"/>
      <c r="FS1013" s="65"/>
    </row>
    <row r="1014">
      <c r="A1014" t="s">
        <v>171</v>
      </c>
      <c r="B1014" t="s">
        <v>127</v>
      </c>
      <c r="C1014" t="s">
        <v>123</v>
      </c>
      <c r="D1014" t="s">
        <v>99</v>
      </c>
      <c r="E1014"/>
      <c r="F1014" t="str">
        <f>$A1014&amp;IF($C1014&lt;&gt;"","|"&amp;$C1014,"")&amp;IF($D1014&lt;&gt;"","|"&amp;$D1014,"")&amp;IF($E1014&lt;&gt;"","|"&amp;$E1014,"")</f>
      </c>
      <c r="G1014" s="65" t="n">
        <v>1</v>
      </c>
      <c r="H1014" s="65" t="str">
        <f>SUM($CJ1014,$CW1014)</f>
      </c>
      <c r="I1014" s="62"/>
      <c r="J1014" s="62"/>
      <c r="K1014" s="62"/>
      <c r="L1014" s="62"/>
      <c r="M1014" s="62"/>
      <c r="N1014" s="62"/>
      <c r="O1014" s="62"/>
      <c r="P1014" s="62"/>
      <c r="Q1014" s="62" t="n">
        <v>1</v>
      </c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  <c r="AB1014" s="62"/>
      <c r="AC1014" s="62"/>
      <c r="AD1014" s="62"/>
      <c r="AE1014" s="62"/>
      <c r="AF1014" s="62"/>
      <c r="AG1014" s="62" t="n">
        <v>1</v>
      </c>
      <c r="AH1014" s="62"/>
      <c r="AI1014" s="62"/>
      <c r="AJ1014" s="62"/>
      <c r="AK1014" s="62"/>
      <c r="AL1014" s="62"/>
      <c r="AM1014" s="62"/>
      <c r="AN1014" s="62"/>
      <c r="AO1014" s="62"/>
      <c r="AP1014" s="62"/>
      <c r="AQ1014" s="62"/>
      <c r="AR1014" s="62"/>
      <c r="AS1014" s="62"/>
      <c r="AT1014" s="62"/>
      <c r="AU1014" s="62"/>
      <c r="AV1014" s="62"/>
      <c r="AW1014" s="62"/>
      <c r="AX1014" s="62"/>
      <c r="AY1014" s="62"/>
      <c r="AZ1014" s="62"/>
      <c r="BA1014" s="62"/>
      <c r="BB1014" s="62"/>
      <c r="BC1014" s="62"/>
      <c r="BD1014" s="62"/>
      <c r="BE1014" s="62"/>
      <c r="BF1014" s="62"/>
      <c r="BG1014" s="62"/>
      <c r="BH1014" s="62"/>
      <c r="BI1014" s="62"/>
      <c r="BJ1014" s="62"/>
      <c r="BK1014" s="62"/>
      <c r="BL1014" s="62"/>
      <c r="BM1014" s="62"/>
      <c r="BN1014" s="62"/>
      <c r="BO1014" s="62"/>
      <c r="BP1014" s="62"/>
      <c r="BQ1014" s="62"/>
      <c r="BR1014" s="62"/>
      <c r="BS1014" s="62"/>
      <c r="BT1014" s="62"/>
      <c r="BU1014" s="62"/>
      <c r="BV1014" s="62"/>
      <c r="BW1014" s="62"/>
      <c r="BX1014" s="62"/>
      <c r="BY1014" s="62"/>
      <c r="BZ1014" s="62"/>
      <c r="CA1014" s="62"/>
      <c r="CB1014" s="62"/>
      <c r="CC1014" s="62"/>
      <c r="CD1014" s="62"/>
      <c r="CE1014" s="62"/>
      <c r="CF1014" s="65" t="str">
        <f>ROUND(SUM($CP1014,$CV1014),0)</f>
      </c>
      <c r="CG1014" s="65" t="str">
        <f>ROUND(MAX($CP1014,$CV1014),0)</f>
      </c>
      <c r="CH1014"/>
      <c r="CI1014" s="62"/>
      <c r="CJ1014" s="65" t="str">
        <f>IF(SUM($CF1014)=0,"",IF(SUM($CF1014)=SUM($CG1014),SUM($CF1014),IF(UPPER($CH1014)="MAX",$CG1014,IF(UPPER($CH1014)="CUSTOM",MIN(MAX(ROUND($CF1014+$G1014*($CI1014),0),$CG1014),$CF1014),$CF1014))))</f>
      </c>
      <c r="CK1014" s="65" t="str">
        <f>ROUND(SUMIFS($CW1014:$FS1014,$CW$14:$FS$14,"*DSD*"),0)</f>
      </c>
      <c r="CL1014" s="65" t="str">
        <f>MIN_DSD</f>
      </c>
      <c r="CM1014" s="65" t="str">
        <f>COUNTIFS($CW$14:$FS$14,"*DSD*",$CW1014:$FS1014,"&gt;0")</f>
      </c>
      <c r="CN1014" t="s">
        <v>55</v>
      </c>
      <c r="CO1014" s="62" t="n">
        <v>-1</v>
      </c>
      <c r="CP1014" s="65" t="str">
        <f>IF(SUM($CK1014)=0,"",IF(OR(SUM($CK1014)=SUM($CL1014),AND(SUM($CK1014)=ROUND(SUM($G1014)*(1-SUM($I1014)),0),SUM($CQ1014)=0)),SUM($CK1014),IF(UPPER($CN1014)="MAX",$CL1014,IF(UPPER($CN1014)="CUSTOM",MIN(MAX(ROUND($CK1014+$G1014*($CO1014),0),$CL1014),$CK1014),$CK1014))))</f>
      </c>
      <c r="CQ1014" s="65" t="str">
        <f>ROUND(SUMIFS($CW1014:$FS1014,$CW$14:$FS$14,"*TA*"),0)</f>
      </c>
      <c r="CR1014" s="65" t="str">
        <f>MIN_TA</f>
      </c>
      <c r="CS1014" s="65" t="str">
        <f>COUNTIFS($CW$14:$FS$14,"*TA*",$CW1014:$FS1014,"&gt;0")</f>
      </c>
      <c r="CT1014"/>
      <c r="CU1014" s="62"/>
      <c r="CV1014" s="65" t="str">
        <f>IF(SUM($CQ1014)=0,"",IF(OR(SUM($CQ1014)=SUM($CR1014),AND(SUM($CQ1014)=ROUND(SUM($G1014)*(1-SUM($I1014)),0),SUM($CK1014)=0)),SUM($CQ1014),IF(UPPER($CT1014)="MAX",$CR1014,IF(UPPER($CT1014)="CUSTOM",MIN(MAX(ROUND($CQ1014+$G1014*($CU1014),0),$CR1014),$CQ1014),$CQ1014))))</f>
      </c>
      <c r="CW1014" s="65"/>
      <c r="CX1014" s="65"/>
      <c r="CY1014" s="65"/>
      <c r="CZ1014" s="65"/>
      <c r="DA1014" s="65"/>
      <c r="DB1014" s="65"/>
      <c r="DC1014" s="65"/>
      <c r="DD1014" s="65"/>
      <c r="DE1014" s="65"/>
      <c r="DF1014" s="65"/>
      <c r="DG1014" s="65"/>
      <c r="DH1014" s="65"/>
      <c r="DI1014" s="65"/>
      <c r="DJ1014" s="65"/>
      <c r="DK1014" s="65"/>
      <c r="DL1014" s="65"/>
      <c r="DM1014" s="65"/>
      <c r="DN1014" s="65"/>
      <c r="DO1014" s="65"/>
      <c r="DP1014" s="65"/>
      <c r="DQ1014" s="65"/>
      <c r="DR1014" s="65"/>
      <c r="DS1014" s="65"/>
      <c r="DT1014" s="65"/>
      <c r="DU1014" s="65"/>
      <c r="DV1014" s="65"/>
      <c r="DW1014" s="65"/>
      <c r="DX1014" s="65"/>
      <c r="DY1014" s="65"/>
      <c r="DZ1014" s="65"/>
      <c r="EA1014" s="65"/>
      <c r="EB1014" s="65"/>
      <c r="EC1014" s="65"/>
      <c r="ED1014" s="65"/>
      <c r="EE1014" s="65"/>
      <c r="EF1014" s="65"/>
      <c r="EG1014" s="65"/>
      <c r="EH1014" s="65"/>
      <c r="EI1014" s="65"/>
      <c r="EJ1014" s="65"/>
      <c r="EK1014" s="65"/>
      <c r="EL1014" s="65"/>
      <c r="EM1014" s="65"/>
      <c r="EN1014" s="65"/>
      <c r="EO1014" s="65"/>
      <c r="EP1014" s="65"/>
      <c r="EQ1014" s="65"/>
      <c r="ER1014" s="65"/>
      <c r="ES1014" s="65"/>
      <c r="ET1014" s="65"/>
      <c r="EU1014" s="65"/>
      <c r="EV1014" s="65"/>
      <c r="EW1014" s="65"/>
      <c r="EX1014" s="65"/>
      <c r="EY1014" s="65"/>
      <c r="EZ1014" s="65"/>
      <c r="FA1014" s="65"/>
      <c r="FB1014" s="65"/>
      <c r="FC1014" s="65"/>
      <c r="FD1014" s="65"/>
      <c r="FE1014" s="65"/>
      <c r="FF1014" s="65"/>
      <c r="FG1014" s="65"/>
      <c r="FH1014" s="65"/>
      <c r="FI1014" s="65"/>
      <c r="FJ1014" s="65"/>
      <c r="FK1014" s="65"/>
      <c r="FL1014" s="65"/>
      <c r="FM1014" s="65"/>
      <c r="FN1014" s="65"/>
      <c r="FO1014" s="65"/>
      <c r="FP1014" s="65"/>
      <c r="FQ1014" s="65"/>
      <c r="FR1014" s="65"/>
      <c r="FS1014" s="65"/>
    </row>
    <row r="1015">
      <c r="A1015" t="s">
        <v>171</v>
      </c>
      <c r="B1015" t="s">
        <v>127</v>
      </c>
      <c r="C1015" t="s">
        <v>123</v>
      </c>
      <c r="D1015" t="s">
        <v>100</v>
      </c>
      <c r="E1015"/>
      <c r="F1015" t="str">
        <f>$A1015&amp;IF($C1015&lt;&gt;"","|"&amp;$C1015,"")&amp;IF($D1015&lt;&gt;"","|"&amp;$D1015,"")&amp;IF($E1015&lt;&gt;"","|"&amp;$E1015,"")</f>
      </c>
      <c r="G1015" s="65" t="n">
        <v>1</v>
      </c>
      <c r="H1015" s="65" t="str">
        <f>SUM($CJ1015,$CW1015)</f>
      </c>
      <c r="I1015" s="62"/>
      <c r="J1015" s="62"/>
      <c r="K1015" s="62"/>
      <c r="L1015" s="62"/>
      <c r="M1015" s="62"/>
      <c r="N1015" s="62"/>
      <c r="O1015" s="62"/>
      <c r="P1015" s="62"/>
      <c r="Q1015" s="62" t="n">
        <v>1</v>
      </c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  <c r="AE1015" s="62"/>
      <c r="AF1015" s="62"/>
      <c r="AG1015" s="62" t="n">
        <v>1</v>
      </c>
      <c r="AH1015" s="62"/>
      <c r="AI1015" s="62"/>
      <c r="AJ1015" s="62"/>
      <c r="AK1015" s="62"/>
      <c r="AL1015" s="62"/>
      <c r="AM1015" s="62"/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62"/>
      <c r="AX1015" s="62"/>
      <c r="AY1015" s="62"/>
      <c r="AZ1015" s="62"/>
      <c r="BA1015" s="62"/>
      <c r="BB1015" s="62"/>
      <c r="BC1015" s="62"/>
      <c r="BD1015" s="62"/>
      <c r="BE1015" s="62"/>
      <c r="BF1015" s="62"/>
      <c r="BG1015" s="62"/>
      <c r="BH1015" s="62"/>
      <c r="BI1015" s="62"/>
      <c r="BJ1015" s="62"/>
      <c r="BK1015" s="62"/>
      <c r="BL1015" s="62"/>
      <c r="BM1015" s="62"/>
      <c r="BN1015" s="62"/>
      <c r="BO1015" s="62"/>
      <c r="BP1015" s="62"/>
      <c r="BQ1015" s="62"/>
      <c r="BR1015" s="62"/>
      <c r="BS1015" s="62"/>
      <c r="BT1015" s="62"/>
      <c r="BU1015" s="62"/>
      <c r="BV1015" s="62"/>
      <c r="BW1015" s="62"/>
      <c r="BX1015" s="62"/>
      <c r="BY1015" s="62"/>
      <c r="BZ1015" s="62"/>
      <c r="CA1015" s="62"/>
      <c r="CB1015" s="62"/>
      <c r="CC1015" s="62"/>
      <c r="CD1015" s="62"/>
      <c r="CE1015" s="62"/>
      <c r="CF1015" s="65" t="str">
        <f>ROUND(SUM($CP1015,$CV1015),0)</f>
      </c>
      <c r="CG1015" s="65" t="str">
        <f>ROUND(MAX($CP1015,$CV1015),0)</f>
      </c>
      <c r="CH1015"/>
      <c r="CI1015" s="62"/>
      <c r="CJ1015" s="65" t="str">
        <f>IF(SUM($CF1015)=0,"",IF(SUM($CF1015)=SUM($CG1015),SUM($CF1015),IF(UPPER($CH1015)="MAX",$CG1015,IF(UPPER($CH1015)="CUSTOM",MIN(MAX(ROUND($CF1015+$G1015*($CI1015),0),$CG1015),$CF1015),$CF1015))))</f>
      </c>
      <c r="CK1015" s="65" t="str">
        <f>ROUND(SUMIFS($CW1015:$FS1015,$CW$14:$FS$14,"*DSD*"),0)</f>
      </c>
      <c r="CL1015" s="65" t="str">
        <f>MIN_DSD</f>
      </c>
      <c r="CM1015" s="65" t="str">
        <f>COUNTIFS($CW$14:$FS$14,"*DSD*",$CW1015:$FS1015,"&gt;0")</f>
      </c>
      <c r="CN1015" t="s">
        <v>55</v>
      </c>
      <c r="CO1015" s="62" t="n">
        <v>-1</v>
      </c>
      <c r="CP1015" s="65" t="str">
        <f>IF(SUM($CK1015)=0,"",IF(OR(SUM($CK1015)=SUM($CL1015),AND(SUM($CK1015)=ROUND(SUM($G1015)*(1-SUM($I1015)),0),SUM($CQ1015)=0)),SUM($CK1015),IF(UPPER($CN1015)="MAX",$CL1015,IF(UPPER($CN1015)="CUSTOM",MIN(MAX(ROUND($CK1015+$G1015*($CO1015),0),$CL1015),$CK1015),$CK1015))))</f>
      </c>
      <c r="CQ1015" s="65" t="str">
        <f>ROUND(SUMIFS($CW1015:$FS1015,$CW$14:$FS$14,"*TA*"),0)</f>
      </c>
      <c r="CR1015" s="65" t="str">
        <f>MIN_TA</f>
      </c>
      <c r="CS1015" s="65" t="str">
        <f>COUNTIFS($CW$14:$FS$14,"*TA*",$CW1015:$FS1015,"&gt;0")</f>
      </c>
      <c r="CT1015"/>
      <c r="CU1015" s="62"/>
      <c r="CV1015" s="65" t="str">
        <f>IF(SUM($CQ1015)=0,"",IF(OR(SUM($CQ1015)=SUM($CR1015),AND(SUM($CQ1015)=ROUND(SUM($G1015)*(1-SUM($I1015)),0),SUM($CK1015)=0)),SUM($CQ1015),IF(UPPER($CT1015)="MAX",$CR1015,IF(UPPER($CT1015)="CUSTOM",MIN(MAX(ROUND($CQ1015+$G1015*($CU1015),0),$CR1015),$CQ1015),$CQ1015))))</f>
      </c>
      <c r="CW1015" s="65"/>
      <c r="CX1015" s="65"/>
      <c r="CY1015" s="65"/>
      <c r="CZ1015" s="65"/>
      <c r="DA1015" s="65"/>
      <c r="DB1015" s="65"/>
      <c r="DC1015" s="65"/>
      <c r="DD1015" s="65"/>
      <c r="DE1015" s="65"/>
      <c r="DF1015" s="65"/>
      <c r="DG1015" s="65"/>
      <c r="DH1015" s="65"/>
      <c r="DI1015" s="65"/>
      <c r="DJ1015" s="65"/>
      <c r="DK1015" s="65"/>
      <c r="DL1015" s="65"/>
      <c r="DM1015" s="65"/>
      <c r="DN1015" s="65"/>
      <c r="DO1015" s="65"/>
      <c r="DP1015" s="65"/>
      <c r="DQ1015" s="65"/>
      <c r="DR1015" s="65"/>
      <c r="DS1015" s="65"/>
      <c r="DT1015" s="65"/>
      <c r="DU1015" s="65"/>
      <c r="DV1015" s="65"/>
      <c r="DW1015" s="65"/>
      <c r="DX1015" s="65"/>
      <c r="DY1015" s="65"/>
      <c r="DZ1015" s="65"/>
      <c r="EA1015" s="65"/>
      <c r="EB1015" s="65"/>
      <c r="EC1015" s="65"/>
      <c r="ED1015" s="65"/>
      <c r="EE1015" s="65"/>
      <c r="EF1015" s="65"/>
      <c r="EG1015" s="65"/>
      <c r="EH1015" s="65"/>
      <c r="EI1015" s="65"/>
      <c r="EJ1015" s="65"/>
      <c r="EK1015" s="65"/>
      <c r="EL1015" s="65"/>
      <c r="EM1015" s="65"/>
      <c r="EN1015" s="65"/>
      <c r="EO1015" s="65"/>
      <c r="EP1015" s="65"/>
      <c r="EQ1015" s="65"/>
      <c r="ER1015" s="65"/>
      <c r="ES1015" s="65"/>
      <c r="ET1015" s="65"/>
      <c r="EU1015" s="65"/>
      <c r="EV1015" s="65"/>
      <c r="EW1015" s="65"/>
      <c r="EX1015" s="65"/>
      <c r="EY1015" s="65"/>
      <c r="EZ1015" s="65"/>
      <c r="FA1015" s="65"/>
      <c r="FB1015" s="65"/>
      <c r="FC1015" s="65"/>
      <c r="FD1015" s="65"/>
      <c r="FE1015" s="65"/>
      <c r="FF1015" s="65"/>
      <c r="FG1015" s="65"/>
      <c r="FH1015" s="65"/>
      <c r="FI1015" s="65"/>
      <c r="FJ1015" s="65"/>
      <c r="FK1015" s="65"/>
      <c r="FL1015" s="65"/>
      <c r="FM1015" s="65"/>
      <c r="FN1015" s="65"/>
      <c r="FO1015" s="65"/>
      <c r="FP1015" s="65"/>
      <c r="FQ1015" s="65"/>
      <c r="FR1015" s="65"/>
      <c r="FS1015" s="65"/>
    </row>
    <row r="1016">
      <c r="A1016" t="s">
        <v>171</v>
      </c>
      <c r="B1016" t="s">
        <v>128</v>
      </c>
      <c r="C1016"/>
      <c r="D1016"/>
      <c r="E1016" t="s">
        <v>135</v>
      </c>
      <c r="F1016" t="str">
        <f>$A1016&amp;IF($C1016&lt;&gt;"","|"&amp;$C1016,"")&amp;IF($D1016&lt;&gt;"","|"&amp;$D1016,"")&amp;IF($E1016&lt;&gt;"","|"&amp;$E1016,"")</f>
      </c>
      <c r="G1016" s="65" t="n">
        <v>6</v>
      </c>
      <c r="H1016" s="65" t="str">
        <f>SUM($CJ1016,$CW1016)</f>
      </c>
      <c r="I1016" s="62"/>
      <c r="J1016" s="62"/>
      <c r="K1016" s="62"/>
      <c r="L1016" s="62"/>
      <c r="M1016" s="62"/>
      <c r="N1016" s="62"/>
      <c r="O1016" s="62"/>
      <c r="P1016" s="62"/>
      <c r="Q1016" s="62" t="n">
        <v>0.797872340425532</v>
      </c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  <c r="AB1016" s="62"/>
      <c r="AC1016" s="62"/>
      <c r="AD1016" s="62"/>
      <c r="AE1016" s="62"/>
      <c r="AF1016" s="62"/>
      <c r="AG1016" s="62" t="n">
        <v>1</v>
      </c>
      <c r="AH1016" s="62"/>
      <c r="AI1016" s="62"/>
      <c r="AJ1016" s="62"/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62"/>
      <c r="AX1016" s="62"/>
      <c r="AY1016" s="62"/>
      <c r="AZ1016" s="62"/>
      <c r="BA1016" s="62"/>
      <c r="BB1016" s="62"/>
      <c r="BC1016" s="62"/>
      <c r="BD1016" s="62"/>
      <c r="BE1016" s="62"/>
      <c r="BF1016" s="62"/>
      <c r="BG1016" s="62"/>
      <c r="BH1016" s="62"/>
      <c r="BI1016" s="62"/>
      <c r="BJ1016" s="62"/>
      <c r="BK1016" s="62"/>
      <c r="BL1016" s="62"/>
      <c r="BM1016" s="62"/>
      <c r="BN1016" s="62"/>
      <c r="BO1016" s="62"/>
      <c r="BP1016" s="62"/>
      <c r="BQ1016" s="62"/>
      <c r="BR1016" s="62"/>
      <c r="BS1016" s="62"/>
      <c r="BT1016" s="62"/>
      <c r="BU1016" s="62"/>
      <c r="BV1016" s="62"/>
      <c r="BW1016" s="62"/>
      <c r="BX1016" s="62"/>
      <c r="BY1016" s="62"/>
      <c r="BZ1016" s="62"/>
      <c r="CA1016" s="62"/>
      <c r="CB1016" s="62"/>
      <c r="CC1016" s="62"/>
      <c r="CD1016" s="62"/>
      <c r="CE1016" s="62"/>
      <c r="CF1016" s="65" t="str">
        <f>ROUND(SUM($CP1016,$CV1016),0)</f>
      </c>
      <c r="CG1016" s="65" t="str">
        <f>ROUND(MAX($CP1016,$CV1016),0)</f>
      </c>
      <c r="CH1016"/>
      <c r="CI1016" s="62"/>
      <c r="CJ1016" s="65" t="str">
        <f>IF(SUM($CF1016)=0,"",IF(SUM($CF1016)=SUM($CG1016),SUM($CF1016),IF(UPPER($CH1016)="MAX",$CG1016,IF(UPPER($CH1016)="CUSTOM",MIN(MAX(ROUND($CF1016+$G1016*($CI1016),0),$CG1016),$CF1016),$CF1016))))</f>
      </c>
      <c r="CK1016" s="65" t="str">
        <f>ROUND(SUMIFS($CW1016:$FS1016,$CW$14:$FS$14,"*DSD*"),0)</f>
      </c>
      <c r="CL1016" s="65" t="str">
        <f>MIN_DSD</f>
      </c>
      <c r="CM1016" s="65" t="str">
        <f>COUNTIFS($CW$14:$FS$14,"*DSD*",$CW1016:$FS1016,"&gt;0")</f>
      </c>
      <c r="CN1016" t="s">
        <v>55</v>
      </c>
      <c r="CO1016" s="62" t="n">
        <v>-0.797872340425532</v>
      </c>
      <c r="CP1016" s="65" t="str">
        <f>IF(SUM($CK1016)=0,"",IF(OR(SUM($CK1016)=SUM($CL1016),AND(SUM($CK1016)=ROUND(SUM($G1016)*(1-SUM($I1016)),0),SUM($CQ1016)=0)),SUM($CK1016),IF(UPPER($CN1016)="MAX",$CL1016,IF(UPPER($CN1016)="CUSTOM",MIN(MAX(ROUND($CK1016+$G1016*($CO1016),0),$CL1016),$CK1016),$CK1016))))</f>
      </c>
      <c r="CQ1016" s="65" t="str">
        <f>ROUND(SUMIFS($CW1016:$FS1016,$CW$14:$FS$14,"*TA*"),0)</f>
      </c>
      <c r="CR1016" s="65" t="str">
        <f>MIN_TA</f>
      </c>
      <c r="CS1016" s="65" t="str">
        <f>COUNTIFS($CW$14:$FS$14,"*TA*",$CW1016:$FS1016,"&gt;0")</f>
      </c>
      <c r="CT1016"/>
      <c r="CU1016" s="62"/>
      <c r="CV1016" s="65" t="str">
        <f>IF(SUM($CQ1016)=0,"",IF(OR(SUM($CQ1016)=SUM($CR1016),AND(SUM($CQ1016)=ROUND(SUM($G1016)*(1-SUM($I1016)),0),SUM($CK1016)=0)),SUM($CQ1016),IF(UPPER($CT1016)="MAX",$CR1016,IF(UPPER($CT1016)="CUSTOM",MIN(MAX(ROUND($CQ1016+$G1016*($CU1016),0),$CR1016),$CQ1016),$CQ1016))))</f>
      </c>
      <c r="CW1016" s="65"/>
      <c r="CX1016" s="65"/>
      <c r="CY1016" s="65"/>
      <c r="CZ1016" s="65"/>
      <c r="DA1016" s="65"/>
      <c r="DB1016" s="65"/>
      <c r="DC1016" s="65"/>
      <c r="DD1016" s="65"/>
      <c r="DE1016" s="65"/>
      <c r="DF1016" s="65"/>
      <c r="DG1016" s="65"/>
      <c r="DH1016" s="65"/>
      <c r="DI1016" s="65"/>
      <c r="DJ1016" s="65"/>
      <c r="DK1016" s="65"/>
      <c r="DL1016" s="65"/>
      <c r="DM1016" s="65"/>
      <c r="DN1016" s="65"/>
      <c r="DO1016" s="65"/>
      <c r="DP1016" s="65"/>
      <c r="DQ1016" s="65"/>
      <c r="DR1016" s="65"/>
      <c r="DS1016" s="65"/>
      <c r="DT1016" s="65"/>
      <c r="DU1016" s="65"/>
      <c r="DV1016" s="65"/>
      <c r="DW1016" s="65"/>
      <c r="DX1016" s="65"/>
      <c r="DY1016" s="65"/>
      <c r="DZ1016" s="65"/>
      <c r="EA1016" s="65"/>
      <c r="EB1016" s="65"/>
      <c r="EC1016" s="65"/>
      <c r="ED1016" s="65"/>
      <c r="EE1016" s="65"/>
      <c r="EF1016" s="65"/>
      <c r="EG1016" s="65"/>
      <c r="EH1016" s="65"/>
      <c r="EI1016" s="65"/>
      <c r="EJ1016" s="65"/>
      <c r="EK1016" s="65"/>
      <c r="EL1016" s="65"/>
      <c r="EM1016" s="65"/>
      <c r="EN1016" s="65"/>
      <c r="EO1016" s="65"/>
      <c r="EP1016" s="65"/>
      <c r="EQ1016" s="65"/>
      <c r="ER1016" s="65"/>
      <c r="ES1016" s="65"/>
      <c r="ET1016" s="65"/>
      <c r="EU1016" s="65"/>
      <c r="EV1016" s="65"/>
      <c r="EW1016" s="65"/>
      <c r="EX1016" s="65"/>
      <c r="EY1016" s="65"/>
      <c r="EZ1016" s="65"/>
      <c r="FA1016" s="65"/>
      <c r="FB1016" s="65"/>
      <c r="FC1016" s="65"/>
      <c r="FD1016" s="65"/>
      <c r="FE1016" s="65"/>
      <c r="FF1016" s="65"/>
      <c r="FG1016" s="65"/>
      <c r="FH1016" s="65"/>
      <c r="FI1016" s="65"/>
      <c r="FJ1016" s="65"/>
      <c r="FK1016" s="65"/>
      <c r="FL1016" s="65"/>
      <c r="FM1016" s="65"/>
      <c r="FN1016" s="65"/>
      <c r="FO1016" s="65"/>
      <c r="FP1016" s="65"/>
      <c r="FQ1016" s="65"/>
      <c r="FR1016" s="65"/>
      <c r="FS1016" s="65"/>
    </row>
    <row r="1017">
      <c r="A1017" t="s">
        <v>171</v>
      </c>
      <c r="B1017" t="s">
        <v>129</v>
      </c>
      <c r="C1017" t="s">
        <v>103</v>
      </c>
      <c r="D1017" t="s">
        <v>99</v>
      </c>
      <c r="E1017"/>
      <c r="F1017" t="str">
        <f>$A1017&amp;IF($C1017&lt;&gt;"","|"&amp;$C1017,"")&amp;IF($D1017&lt;&gt;"","|"&amp;$D1017,"")&amp;IF($E1017&lt;&gt;"","|"&amp;$E1017,"")</f>
      </c>
      <c r="G1017" s="65" t="n">
        <v>27</v>
      </c>
      <c r="H1017" s="65" t="str">
        <f>SUM($CJ1017,$CW1017)</f>
      </c>
      <c r="I1017" s="62"/>
      <c r="J1017" s="62"/>
      <c r="K1017" s="62"/>
      <c r="L1017" s="62"/>
      <c r="M1017" s="62"/>
      <c r="N1017" s="62"/>
      <c r="O1017" s="62"/>
      <c r="P1017" s="62"/>
      <c r="Q1017" s="62" t="n">
        <v>0.776566757493188</v>
      </c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  <c r="AB1017" s="62"/>
      <c r="AC1017" s="62" t="n">
        <v>0.0299727520435967</v>
      </c>
      <c r="AD1017" s="62"/>
      <c r="AE1017" s="62"/>
      <c r="AF1017" s="62"/>
      <c r="AG1017" s="62" t="n">
        <v>0.970027247956403</v>
      </c>
      <c r="AH1017" s="62"/>
      <c r="AI1017" s="62"/>
      <c r="AJ1017" s="62"/>
      <c r="AK1017" s="62"/>
      <c r="AL1017" s="62"/>
      <c r="AM1017" s="62"/>
      <c r="AN1017" s="62"/>
      <c r="AO1017" s="62"/>
      <c r="AP1017" s="62"/>
      <c r="AQ1017" s="62"/>
      <c r="AR1017" s="62"/>
      <c r="AS1017" s="62"/>
      <c r="AT1017" s="62"/>
      <c r="AU1017" s="62"/>
      <c r="AV1017" s="62"/>
      <c r="AW1017" s="62"/>
      <c r="AX1017" s="62"/>
      <c r="AY1017" s="62"/>
      <c r="AZ1017" s="62"/>
      <c r="BA1017" s="62"/>
      <c r="BB1017" s="62"/>
      <c r="BC1017" s="62"/>
      <c r="BD1017" s="62"/>
      <c r="BE1017" s="62"/>
      <c r="BF1017" s="62"/>
      <c r="BG1017" s="62"/>
      <c r="BH1017" s="62"/>
      <c r="BI1017" s="62"/>
      <c r="BJ1017" s="62"/>
      <c r="BK1017" s="62"/>
      <c r="BL1017" s="62"/>
      <c r="BM1017" s="62"/>
      <c r="BN1017" s="62"/>
      <c r="BO1017" s="62"/>
      <c r="BP1017" s="62"/>
      <c r="BQ1017" s="62"/>
      <c r="BR1017" s="62"/>
      <c r="BS1017" s="62"/>
      <c r="BT1017" s="62"/>
      <c r="BU1017" s="62"/>
      <c r="BV1017" s="62"/>
      <c r="BW1017" s="62"/>
      <c r="BX1017" s="62"/>
      <c r="BY1017" s="62"/>
      <c r="BZ1017" s="62"/>
      <c r="CA1017" s="62"/>
      <c r="CB1017" s="62"/>
      <c r="CC1017" s="62"/>
      <c r="CD1017" s="62"/>
      <c r="CE1017" s="62"/>
      <c r="CF1017" s="65" t="str">
        <f>ROUND(SUM($CP1017,$CV1017),0)</f>
      </c>
      <c r="CG1017" s="65" t="str">
        <f>ROUND(MAX($CP1017,$CV1017),0)</f>
      </c>
      <c r="CH1017" t="s">
        <v>56</v>
      </c>
      <c r="CI1017" s="62"/>
      <c r="CJ1017" s="65" t="str">
        <f>IF(SUM($CF1017)=0,"",IF(SUM($CF1017)=SUM($CG1017),SUM($CF1017),IF(UPPER($CH1017)="MAX",$CG1017,IF(UPPER($CH1017)="CUSTOM",MIN(MAX(ROUND($CF1017+$G1017*($CI1017),0),$CG1017),$CF1017),$CF1017))))</f>
      </c>
      <c r="CK1017" s="65" t="str">
        <f>ROUND(SUMIFS($CW1017:$FS1017,$CW$14:$FS$14,"*DSD*"),0)</f>
      </c>
      <c r="CL1017" s="65" t="str">
        <f>MIN_DSD</f>
      </c>
      <c r="CM1017" s="65" t="str">
        <f>COUNTIFS($CW$14:$FS$14,"*DSD*",$CW1017:$FS1017,"&gt;0")</f>
      </c>
      <c r="CN1017" t="s">
        <v>56</v>
      </c>
      <c r="CO1017" s="62" t="n">
        <v>-0.776566757493188</v>
      </c>
      <c r="CP1017" s="65" t="str">
        <f>IF(SUM($CK1017)=0,"",IF(OR(SUM($CK1017)=SUM($CL1017),AND(SUM($CK1017)=ROUND(SUM($G1017)*(1-SUM($I1017)),0),SUM($CQ1017)=0)),SUM($CK1017),IF(UPPER($CN1017)="MAX",$CL1017,IF(UPPER($CN1017)="CUSTOM",MIN(MAX(ROUND($CK1017+$G1017*($CO1017),0),$CL1017),$CK1017),$CK1017))))</f>
      </c>
      <c r="CQ1017" s="65" t="str">
        <f>ROUND(SUMIFS($CW1017:$FS1017,$CW$14:$FS$14,"*TA*"),0)</f>
      </c>
      <c r="CR1017" s="65" t="str">
        <f>MIN_TA</f>
      </c>
      <c r="CS1017" s="65" t="str">
        <f>COUNTIFS($CW$14:$FS$14,"*TA*",$CW1017:$FS1017,"&gt;0")</f>
      </c>
      <c r="CT1017"/>
      <c r="CU1017" s="62"/>
      <c r="CV1017" s="65" t="str">
        <f>IF(SUM($CQ1017)=0,"",IF(OR(SUM($CQ1017)=SUM($CR1017),AND(SUM($CQ1017)=ROUND(SUM($G1017)*(1-SUM($I1017)),0),SUM($CK1017)=0)),SUM($CQ1017),IF(UPPER($CT1017)="MAX",$CR1017,IF(UPPER($CT1017)="CUSTOM",MIN(MAX(ROUND($CQ1017+$G1017*($CU1017),0),$CR1017),$CQ1017),$CQ1017))))</f>
      </c>
      <c r="CW1017" s="65"/>
      <c r="CX1017" s="65"/>
      <c r="CY1017" s="65"/>
      <c r="CZ1017" s="65"/>
      <c r="DA1017" s="65"/>
      <c r="DB1017" s="65"/>
      <c r="DC1017" s="65"/>
      <c r="DD1017" s="65"/>
      <c r="DE1017" s="65"/>
      <c r="DF1017" s="65"/>
      <c r="DG1017" s="65"/>
      <c r="DH1017" s="65"/>
      <c r="DI1017" s="65"/>
      <c r="DJ1017" s="65"/>
      <c r="DK1017" s="65"/>
      <c r="DL1017" s="65"/>
      <c r="DM1017" s="65"/>
      <c r="DN1017" s="65"/>
      <c r="DO1017" s="65"/>
      <c r="DP1017" s="65"/>
      <c r="DQ1017" s="65"/>
      <c r="DR1017" s="65"/>
      <c r="DS1017" s="65"/>
      <c r="DT1017" s="65"/>
      <c r="DU1017" s="65"/>
      <c r="DV1017" s="65"/>
      <c r="DW1017" s="65"/>
      <c r="DX1017" s="65"/>
      <c r="DY1017" s="65"/>
      <c r="DZ1017" s="65"/>
      <c r="EA1017" s="65"/>
      <c r="EB1017" s="65"/>
      <c r="EC1017" s="65"/>
      <c r="ED1017" s="65"/>
      <c r="EE1017" s="65"/>
      <c r="EF1017" s="65"/>
      <c r="EG1017" s="65"/>
      <c r="EH1017" s="65"/>
      <c r="EI1017" s="65"/>
      <c r="EJ1017" s="65"/>
      <c r="EK1017" s="65"/>
      <c r="EL1017" s="65"/>
      <c r="EM1017" s="65"/>
      <c r="EN1017" s="65"/>
      <c r="EO1017" s="65"/>
      <c r="EP1017" s="65"/>
      <c r="EQ1017" s="65"/>
      <c r="ER1017" s="65"/>
      <c r="ES1017" s="65"/>
      <c r="ET1017" s="65"/>
      <c r="EU1017" s="65"/>
      <c r="EV1017" s="65"/>
      <c r="EW1017" s="65"/>
      <c r="EX1017" s="65"/>
      <c r="EY1017" s="65"/>
      <c r="EZ1017" s="65"/>
      <c r="FA1017" s="65"/>
      <c r="FB1017" s="65"/>
      <c r="FC1017" s="65"/>
      <c r="FD1017" s="65"/>
      <c r="FE1017" s="65"/>
      <c r="FF1017" s="65"/>
      <c r="FG1017" s="65"/>
      <c r="FH1017" s="65"/>
      <c r="FI1017" s="65"/>
      <c r="FJ1017" s="65"/>
      <c r="FK1017" s="65"/>
      <c r="FL1017" s="65"/>
      <c r="FM1017" s="65"/>
      <c r="FN1017" s="65"/>
      <c r="FO1017" s="65"/>
      <c r="FP1017" s="65"/>
      <c r="FQ1017" s="65"/>
      <c r="FR1017" s="65"/>
      <c r="FS1017" s="65"/>
    </row>
    <row r="1018">
      <c r="A1018" t="s">
        <v>171</v>
      </c>
      <c r="B1018" t="s">
        <v>129</v>
      </c>
      <c r="C1018" t="s">
        <v>103</v>
      </c>
      <c r="D1018" t="s">
        <v>100</v>
      </c>
      <c r="E1018"/>
      <c r="F1018" t="str">
        <f>$A1018&amp;IF($C1018&lt;&gt;"","|"&amp;$C1018,"")&amp;IF($D1018&lt;&gt;"","|"&amp;$D1018,"")&amp;IF($E1018&lt;&gt;"","|"&amp;$E1018,"")</f>
      </c>
      <c r="G1018" s="65" t="n">
        <v>25</v>
      </c>
      <c r="H1018" s="65" t="str">
        <f>SUM($CJ1018,$CW1018)</f>
      </c>
      <c r="I1018" s="62"/>
      <c r="J1018" s="62"/>
      <c r="K1018" s="62"/>
      <c r="L1018" s="62"/>
      <c r="M1018" s="62"/>
      <c r="N1018" s="62"/>
      <c r="O1018" s="62"/>
      <c r="P1018" s="62"/>
      <c r="Q1018" s="62" t="n">
        <v>0.775978407557355</v>
      </c>
      <c r="R1018" s="62"/>
      <c r="S1018" s="62"/>
      <c r="T1018" s="62"/>
      <c r="U1018" s="62"/>
      <c r="V1018" s="62"/>
      <c r="W1018" s="62"/>
      <c r="X1018" s="62"/>
      <c r="Y1018" s="62"/>
      <c r="Z1018" s="62"/>
      <c r="AA1018" s="62"/>
      <c r="AB1018" s="62"/>
      <c r="AC1018" s="62" t="n">
        <v>0.0296896086369771</v>
      </c>
      <c r="AD1018" s="62"/>
      <c r="AE1018" s="62"/>
      <c r="AF1018" s="62"/>
      <c r="AG1018" s="62" t="n">
        <v>0.970310391363023</v>
      </c>
      <c r="AH1018" s="62"/>
      <c r="AI1018" s="62"/>
      <c r="AJ1018" s="62"/>
      <c r="AK1018" s="62"/>
      <c r="AL1018" s="62"/>
      <c r="AM1018" s="62"/>
      <c r="AN1018" s="62"/>
      <c r="AO1018" s="62"/>
      <c r="AP1018" s="62"/>
      <c r="AQ1018" s="62"/>
      <c r="AR1018" s="62"/>
      <c r="AS1018" s="62"/>
      <c r="AT1018" s="62"/>
      <c r="AU1018" s="62"/>
      <c r="AV1018" s="62"/>
      <c r="AW1018" s="62"/>
      <c r="AX1018" s="62"/>
      <c r="AY1018" s="62"/>
      <c r="AZ1018" s="62"/>
      <c r="BA1018" s="62"/>
      <c r="BB1018" s="62"/>
      <c r="BC1018" s="62"/>
      <c r="BD1018" s="62"/>
      <c r="BE1018" s="62"/>
      <c r="BF1018" s="62"/>
      <c r="BG1018" s="62"/>
      <c r="BH1018" s="62"/>
      <c r="BI1018" s="62"/>
      <c r="BJ1018" s="62"/>
      <c r="BK1018" s="62"/>
      <c r="BL1018" s="62"/>
      <c r="BM1018" s="62"/>
      <c r="BN1018" s="62"/>
      <c r="BO1018" s="62"/>
      <c r="BP1018" s="62"/>
      <c r="BQ1018" s="62"/>
      <c r="BR1018" s="62"/>
      <c r="BS1018" s="62"/>
      <c r="BT1018" s="62"/>
      <c r="BU1018" s="62"/>
      <c r="BV1018" s="62"/>
      <c r="BW1018" s="62"/>
      <c r="BX1018" s="62"/>
      <c r="BY1018" s="62"/>
      <c r="BZ1018" s="62"/>
      <c r="CA1018" s="62"/>
      <c r="CB1018" s="62"/>
      <c r="CC1018" s="62"/>
      <c r="CD1018" s="62"/>
      <c r="CE1018" s="62"/>
      <c r="CF1018" s="65" t="str">
        <f>ROUND(SUM($CP1018,$CV1018),0)</f>
      </c>
      <c r="CG1018" s="65" t="str">
        <f>ROUND(MAX($CP1018,$CV1018),0)</f>
      </c>
      <c r="CH1018" t="s">
        <v>56</v>
      </c>
      <c r="CI1018" s="62"/>
      <c r="CJ1018" s="65" t="str">
        <f>IF(SUM($CF1018)=0,"",IF(SUM($CF1018)=SUM($CG1018),SUM($CF1018),IF(UPPER($CH1018)="MAX",$CG1018,IF(UPPER($CH1018)="CUSTOM",MIN(MAX(ROUND($CF1018+$G1018*($CI1018),0),$CG1018),$CF1018),$CF1018))))</f>
      </c>
      <c r="CK1018" s="65" t="str">
        <f>ROUND(SUMIFS($CW1018:$FS1018,$CW$14:$FS$14,"*DSD*"),0)</f>
      </c>
      <c r="CL1018" s="65" t="str">
        <f>MIN_DSD</f>
      </c>
      <c r="CM1018" s="65" t="str">
        <f>COUNTIFS($CW$14:$FS$14,"*DSD*",$CW1018:$FS1018,"&gt;0")</f>
      </c>
      <c r="CN1018" t="s">
        <v>55</v>
      </c>
      <c r="CO1018" s="62" t="n">
        <v>-0.775978407557355</v>
      </c>
      <c r="CP1018" s="65" t="str">
        <f>IF(SUM($CK1018)=0,"",IF(OR(SUM($CK1018)=SUM($CL1018),AND(SUM($CK1018)=ROUND(SUM($G1018)*(1-SUM($I1018)),0),SUM($CQ1018)=0)),SUM($CK1018),IF(UPPER($CN1018)="MAX",$CL1018,IF(UPPER($CN1018)="CUSTOM",MIN(MAX(ROUND($CK1018+$G1018*($CO1018),0),$CL1018),$CK1018),$CK1018))))</f>
      </c>
      <c r="CQ1018" s="65" t="str">
        <f>ROUND(SUMIFS($CW1018:$FS1018,$CW$14:$FS$14,"*TA*"),0)</f>
      </c>
      <c r="CR1018" s="65" t="str">
        <f>MIN_TA</f>
      </c>
      <c r="CS1018" s="65" t="str">
        <f>COUNTIFS($CW$14:$FS$14,"*TA*",$CW1018:$FS1018,"&gt;0")</f>
      </c>
      <c r="CT1018"/>
      <c r="CU1018" s="62"/>
      <c r="CV1018" s="65" t="str">
        <f>IF(SUM($CQ1018)=0,"",IF(OR(SUM($CQ1018)=SUM($CR1018),AND(SUM($CQ1018)=ROUND(SUM($G1018)*(1-SUM($I1018)),0),SUM($CK1018)=0)),SUM($CQ1018),IF(UPPER($CT1018)="MAX",$CR1018,IF(UPPER($CT1018)="CUSTOM",MIN(MAX(ROUND($CQ1018+$G1018*($CU1018),0),$CR1018),$CQ1018),$CQ1018))))</f>
      </c>
      <c r="CW1018" s="65"/>
      <c r="CX1018" s="65"/>
      <c r="CY1018" s="65"/>
      <c r="CZ1018" s="65"/>
      <c r="DA1018" s="65"/>
      <c r="DB1018" s="65"/>
      <c r="DC1018" s="65"/>
      <c r="DD1018" s="65"/>
      <c r="DE1018" s="65"/>
      <c r="DF1018" s="65"/>
      <c r="DG1018" s="65"/>
      <c r="DH1018" s="65"/>
      <c r="DI1018" s="65"/>
      <c r="DJ1018" s="65"/>
      <c r="DK1018" s="65"/>
      <c r="DL1018" s="65"/>
      <c r="DM1018" s="65"/>
      <c r="DN1018" s="65"/>
      <c r="DO1018" s="65"/>
      <c r="DP1018" s="65"/>
      <c r="DQ1018" s="65"/>
      <c r="DR1018" s="65"/>
      <c r="DS1018" s="65"/>
      <c r="DT1018" s="65"/>
      <c r="DU1018" s="65"/>
      <c r="DV1018" s="65"/>
      <c r="DW1018" s="65"/>
      <c r="DX1018" s="65"/>
      <c r="DY1018" s="65"/>
      <c r="DZ1018" s="65"/>
      <c r="EA1018" s="65"/>
      <c r="EB1018" s="65"/>
      <c r="EC1018" s="65"/>
      <c r="ED1018" s="65"/>
      <c r="EE1018" s="65"/>
      <c r="EF1018" s="65"/>
      <c r="EG1018" s="65"/>
      <c r="EH1018" s="65"/>
      <c r="EI1018" s="65"/>
      <c r="EJ1018" s="65"/>
      <c r="EK1018" s="65"/>
      <c r="EL1018" s="65"/>
      <c r="EM1018" s="65"/>
      <c r="EN1018" s="65"/>
      <c r="EO1018" s="65"/>
      <c r="EP1018" s="65"/>
      <c r="EQ1018" s="65"/>
      <c r="ER1018" s="65"/>
      <c r="ES1018" s="65"/>
      <c r="ET1018" s="65"/>
      <c r="EU1018" s="65"/>
      <c r="EV1018" s="65"/>
      <c r="EW1018" s="65"/>
      <c r="EX1018" s="65"/>
      <c r="EY1018" s="65"/>
      <c r="EZ1018" s="65"/>
      <c r="FA1018" s="65"/>
      <c r="FB1018" s="65"/>
      <c r="FC1018" s="65"/>
      <c r="FD1018" s="65"/>
      <c r="FE1018" s="65"/>
      <c r="FF1018" s="65"/>
      <c r="FG1018" s="65"/>
      <c r="FH1018" s="65"/>
      <c r="FI1018" s="65"/>
      <c r="FJ1018" s="65"/>
      <c r="FK1018" s="65"/>
      <c r="FL1018" s="65"/>
      <c r="FM1018" s="65"/>
      <c r="FN1018" s="65"/>
      <c r="FO1018" s="65"/>
      <c r="FP1018" s="65"/>
      <c r="FQ1018" s="65"/>
      <c r="FR1018" s="65"/>
      <c r="FS1018" s="65"/>
    </row>
    <row r="1019">
      <c r="A1019" t="s">
        <v>171</v>
      </c>
      <c r="B1019" t="s">
        <v>129</v>
      </c>
      <c r="C1019" t="s">
        <v>123</v>
      </c>
      <c r="D1019" t="s">
        <v>99</v>
      </c>
      <c r="E1019"/>
      <c r="F1019" t="str">
        <f>$A1019&amp;IF($C1019&lt;&gt;"","|"&amp;$C1019,"")&amp;IF($D1019&lt;&gt;"","|"&amp;$D1019,"")&amp;IF($E1019&lt;&gt;"","|"&amp;$E1019,"")</f>
      </c>
      <c r="G1019" s="65" t="n">
        <v>1</v>
      </c>
      <c r="H1019" s="65" t="str">
        <f>SUM($CJ1019,$CW1019)</f>
      </c>
      <c r="I1019" s="62"/>
      <c r="J1019" s="62"/>
      <c r="K1019" s="62"/>
      <c r="L1019" s="62"/>
      <c r="M1019" s="62"/>
      <c r="N1019" s="62"/>
      <c r="O1019" s="62"/>
      <c r="P1019" s="62"/>
      <c r="Q1019" s="62" t="n">
        <v>1</v>
      </c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  <c r="AB1019" s="62"/>
      <c r="AC1019" s="62"/>
      <c r="AD1019" s="62"/>
      <c r="AE1019" s="62"/>
      <c r="AF1019" s="62"/>
      <c r="AG1019" s="62" t="n">
        <v>1</v>
      </c>
      <c r="AH1019" s="62"/>
      <c r="AI1019" s="62"/>
      <c r="AJ1019" s="62"/>
      <c r="AK1019" s="62"/>
      <c r="AL1019" s="62"/>
      <c r="AM1019" s="62"/>
      <c r="AN1019" s="62"/>
      <c r="AO1019" s="62"/>
      <c r="AP1019" s="62"/>
      <c r="AQ1019" s="62"/>
      <c r="AR1019" s="62"/>
      <c r="AS1019" s="62"/>
      <c r="AT1019" s="62"/>
      <c r="AU1019" s="62"/>
      <c r="AV1019" s="62"/>
      <c r="AW1019" s="62"/>
      <c r="AX1019" s="62"/>
      <c r="AY1019" s="62"/>
      <c r="AZ1019" s="62"/>
      <c r="BA1019" s="62"/>
      <c r="BB1019" s="62"/>
      <c r="BC1019" s="62"/>
      <c r="BD1019" s="62"/>
      <c r="BE1019" s="62"/>
      <c r="BF1019" s="62"/>
      <c r="BG1019" s="62"/>
      <c r="BH1019" s="62"/>
      <c r="BI1019" s="62"/>
      <c r="BJ1019" s="62"/>
      <c r="BK1019" s="62"/>
      <c r="BL1019" s="62"/>
      <c r="BM1019" s="62"/>
      <c r="BN1019" s="62"/>
      <c r="BO1019" s="62"/>
      <c r="BP1019" s="62"/>
      <c r="BQ1019" s="62"/>
      <c r="BR1019" s="62"/>
      <c r="BS1019" s="62"/>
      <c r="BT1019" s="62"/>
      <c r="BU1019" s="62"/>
      <c r="BV1019" s="62"/>
      <c r="BW1019" s="62"/>
      <c r="BX1019" s="62"/>
      <c r="BY1019" s="62"/>
      <c r="BZ1019" s="62"/>
      <c r="CA1019" s="62"/>
      <c r="CB1019" s="62"/>
      <c r="CC1019" s="62"/>
      <c r="CD1019" s="62"/>
      <c r="CE1019" s="62"/>
      <c r="CF1019" s="65" t="str">
        <f>ROUND(SUM($CP1019,$CV1019),0)</f>
      </c>
      <c r="CG1019" s="65" t="str">
        <f>ROUND(MAX($CP1019,$CV1019),0)</f>
      </c>
      <c r="CH1019"/>
      <c r="CI1019" s="62"/>
      <c r="CJ1019" s="65" t="str">
        <f>IF(SUM($CF1019)=0,"",IF(SUM($CF1019)=SUM($CG1019),SUM($CF1019),IF(UPPER($CH1019)="MAX",$CG1019,IF(UPPER($CH1019)="CUSTOM",MIN(MAX(ROUND($CF1019+$G1019*($CI1019),0),$CG1019),$CF1019),$CF1019))))</f>
      </c>
      <c r="CK1019" s="65" t="str">
        <f>ROUND(SUMIFS($CW1019:$FS1019,$CW$14:$FS$14,"*DSD*"),0)</f>
      </c>
      <c r="CL1019" s="65" t="str">
        <f>MIN_DSD</f>
      </c>
      <c r="CM1019" s="65" t="str">
        <f>COUNTIFS($CW$14:$FS$14,"*DSD*",$CW1019:$FS1019,"&gt;0")</f>
      </c>
      <c r="CN1019" t="s">
        <v>55</v>
      </c>
      <c r="CO1019" s="62" t="n">
        <v>-1</v>
      </c>
      <c r="CP1019" s="65" t="str">
        <f>IF(SUM($CK1019)=0,"",IF(OR(SUM($CK1019)=SUM($CL1019),AND(SUM($CK1019)=ROUND(SUM($G1019)*(1-SUM($I1019)),0),SUM($CQ1019)=0)),SUM($CK1019),IF(UPPER($CN1019)="MAX",$CL1019,IF(UPPER($CN1019)="CUSTOM",MIN(MAX(ROUND($CK1019+$G1019*($CO1019),0),$CL1019),$CK1019),$CK1019))))</f>
      </c>
      <c r="CQ1019" s="65" t="str">
        <f>ROUND(SUMIFS($CW1019:$FS1019,$CW$14:$FS$14,"*TA*"),0)</f>
      </c>
      <c r="CR1019" s="65" t="str">
        <f>MIN_TA</f>
      </c>
      <c r="CS1019" s="65" t="str">
        <f>COUNTIFS($CW$14:$FS$14,"*TA*",$CW1019:$FS1019,"&gt;0")</f>
      </c>
      <c r="CT1019"/>
      <c r="CU1019" s="62"/>
      <c r="CV1019" s="65" t="str">
        <f>IF(SUM($CQ1019)=0,"",IF(OR(SUM($CQ1019)=SUM($CR1019),AND(SUM($CQ1019)=ROUND(SUM($G1019)*(1-SUM($I1019)),0),SUM($CK1019)=0)),SUM($CQ1019),IF(UPPER($CT1019)="MAX",$CR1019,IF(UPPER($CT1019)="CUSTOM",MIN(MAX(ROUND($CQ1019+$G1019*($CU1019),0),$CR1019),$CQ1019),$CQ1019))))</f>
      </c>
      <c r="CW1019" s="65"/>
      <c r="CX1019" s="65"/>
      <c r="CY1019" s="65"/>
      <c r="CZ1019" s="65"/>
      <c r="DA1019" s="65"/>
      <c r="DB1019" s="65"/>
      <c r="DC1019" s="65"/>
      <c r="DD1019" s="65"/>
      <c r="DE1019" s="65"/>
      <c r="DF1019" s="65"/>
      <c r="DG1019" s="65"/>
      <c r="DH1019" s="65"/>
      <c r="DI1019" s="65"/>
      <c r="DJ1019" s="65"/>
      <c r="DK1019" s="65"/>
      <c r="DL1019" s="65"/>
      <c r="DM1019" s="65"/>
      <c r="DN1019" s="65"/>
      <c r="DO1019" s="65"/>
      <c r="DP1019" s="65"/>
      <c r="DQ1019" s="65"/>
      <c r="DR1019" s="65"/>
      <c r="DS1019" s="65"/>
      <c r="DT1019" s="65"/>
      <c r="DU1019" s="65"/>
      <c r="DV1019" s="65"/>
      <c r="DW1019" s="65"/>
      <c r="DX1019" s="65"/>
      <c r="DY1019" s="65"/>
      <c r="DZ1019" s="65"/>
      <c r="EA1019" s="65"/>
      <c r="EB1019" s="65"/>
      <c r="EC1019" s="65"/>
      <c r="ED1019" s="65"/>
      <c r="EE1019" s="65"/>
      <c r="EF1019" s="65"/>
      <c r="EG1019" s="65"/>
      <c r="EH1019" s="65"/>
      <c r="EI1019" s="65"/>
      <c r="EJ1019" s="65"/>
      <c r="EK1019" s="65"/>
      <c r="EL1019" s="65"/>
      <c r="EM1019" s="65"/>
      <c r="EN1019" s="65"/>
      <c r="EO1019" s="65"/>
      <c r="EP1019" s="65"/>
      <c r="EQ1019" s="65"/>
      <c r="ER1019" s="65"/>
      <c r="ES1019" s="65"/>
      <c r="ET1019" s="65"/>
      <c r="EU1019" s="65"/>
      <c r="EV1019" s="65"/>
      <c r="EW1019" s="65"/>
      <c r="EX1019" s="65"/>
      <c r="EY1019" s="65"/>
      <c r="EZ1019" s="65"/>
      <c r="FA1019" s="65"/>
      <c r="FB1019" s="65"/>
      <c r="FC1019" s="65"/>
      <c r="FD1019" s="65"/>
      <c r="FE1019" s="65"/>
      <c r="FF1019" s="65"/>
      <c r="FG1019" s="65"/>
      <c r="FH1019" s="65"/>
      <c r="FI1019" s="65"/>
      <c r="FJ1019" s="65"/>
      <c r="FK1019" s="65"/>
      <c r="FL1019" s="65"/>
      <c r="FM1019" s="65"/>
      <c r="FN1019" s="65"/>
      <c r="FO1019" s="65"/>
      <c r="FP1019" s="65"/>
      <c r="FQ1019" s="65"/>
      <c r="FR1019" s="65"/>
      <c r="FS1019" s="65"/>
    </row>
    <row r="1020">
      <c r="A1020" t="s">
        <v>171</v>
      </c>
      <c r="B1020" t="s">
        <v>129</v>
      </c>
      <c r="C1020" t="s">
        <v>123</v>
      </c>
      <c r="D1020" t="s">
        <v>100</v>
      </c>
      <c r="E1020"/>
      <c r="F1020" t="str">
        <f>$A1020&amp;IF($C1020&lt;&gt;"","|"&amp;$C1020,"")&amp;IF($D1020&lt;&gt;"","|"&amp;$D1020,"")&amp;IF($E1020&lt;&gt;"","|"&amp;$E1020,"")</f>
      </c>
      <c r="G1020" s="65" t="n">
        <v>1</v>
      </c>
      <c r="H1020" s="65" t="str">
        <f>SUM($CJ1020,$CW1020)</f>
      </c>
      <c r="I1020" s="62"/>
      <c r="J1020" s="62"/>
      <c r="K1020" s="62"/>
      <c r="L1020" s="62"/>
      <c r="M1020" s="62"/>
      <c r="N1020" s="62"/>
      <c r="O1020" s="62"/>
      <c r="P1020" s="62"/>
      <c r="Q1020" s="62" t="n">
        <v>1</v>
      </c>
      <c r="R1020" s="62"/>
      <c r="S1020" s="62"/>
      <c r="T1020" s="62"/>
      <c r="U1020" s="62"/>
      <c r="V1020" s="62"/>
      <c r="W1020" s="62"/>
      <c r="X1020" s="62"/>
      <c r="Y1020" s="62"/>
      <c r="Z1020" s="62"/>
      <c r="AA1020" s="62"/>
      <c r="AB1020" s="62"/>
      <c r="AC1020" s="62"/>
      <c r="AD1020" s="62"/>
      <c r="AE1020" s="62"/>
      <c r="AF1020" s="62"/>
      <c r="AG1020" s="62" t="n">
        <v>1</v>
      </c>
      <c r="AH1020" s="62"/>
      <c r="AI1020" s="62"/>
      <c r="AJ1020" s="62"/>
      <c r="AK1020" s="62"/>
      <c r="AL1020" s="62"/>
      <c r="AM1020" s="62"/>
      <c r="AN1020" s="62"/>
      <c r="AO1020" s="62"/>
      <c r="AP1020" s="62"/>
      <c r="AQ1020" s="62"/>
      <c r="AR1020" s="62"/>
      <c r="AS1020" s="62"/>
      <c r="AT1020" s="62"/>
      <c r="AU1020" s="62"/>
      <c r="AV1020" s="62"/>
      <c r="AW1020" s="62"/>
      <c r="AX1020" s="62"/>
      <c r="AY1020" s="62"/>
      <c r="AZ1020" s="62"/>
      <c r="BA1020" s="62"/>
      <c r="BB1020" s="62"/>
      <c r="BC1020" s="62"/>
      <c r="BD1020" s="62"/>
      <c r="BE1020" s="62"/>
      <c r="BF1020" s="62"/>
      <c r="BG1020" s="62"/>
      <c r="BH1020" s="62"/>
      <c r="BI1020" s="62"/>
      <c r="BJ1020" s="62"/>
      <c r="BK1020" s="62"/>
      <c r="BL1020" s="62"/>
      <c r="BM1020" s="62"/>
      <c r="BN1020" s="62"/>
      <c r="BO1020" s="62"/>
      <c r="BP1020" s="62"/>
      <c r="BQ1020" s="62"/>
      <c r="BR1020" s="62"/>
      <c r="BS1020" s="62"/>
      <c r="BT1020" s="62"/>
      <c r="BU1020" s="62"/>
      <c r="BV1020" s="62"/>
      <c r="BW1020" s="62"/>
      <c r="BX1020" s="62"/>
      <c r="BY1020" s="62"/>
      <c r="BZ1020" s="62"/>
      <c r="CA1020" s="62"/>
      <c r="CB1020" s="62"/>
      <c r="CC1020" s="62"/>
      <c r="CD1020" s="62"/>
      <c r="CE1020" s="62"/>
      <c r="CF1020" s="65" t="str">
        <f>ROUND(SUM($CP1020,$CV1020),0)</f>
      </c>
      <c r="CG1020" s="65" t="str">
        <f>ROUND(MAX($CP1020,$CV1020),0)</f>
      </c>
      <c r="CH1020"/>
      <c r="CI1020" s="62"/>
      <c r="CJ1020" s="65" t="str">
        <f>IF(SUM($CF1020)=0,"",IF(SUM($CF1020)=SUM($CG1020),SUM($CF1020),IF(UPPER($CH1020)="MAX",$CG1020,IF(UPPER($CH1020)="CUSTOM",MIN(MAX(ROUND($CF1020+$G1020*($CI1020),0),$CG1020),$CF1020),$CF1020))))</f>
      </c>
      <c r="CK1020" s="65" t="str">
        <f>ROUND(SUMIFS($CW1020:$FS1020,$CW$14:$FS$14,"*DSD*"),0)</f>
      </c>
      <c r="CL1020" s="65" t="str">
        <f>MIN_DSD</f>
      </c>
      <c r="CM1020" s="65" t="str">
        <f>COUNTIFS($CW$14:$FS$14,"*DSD*",$CW1020:$FS1020,"&gt;0")</f>
      </c>
      <c r="CN1020" t="s">
        <v>55</v>
      </c>
      <c r="CO1020" s="62" t="n">
        <v>-1</v>
      </c>
      <c r="CP1020" s="65" t="str">
        <f>IF(SUM($CK1020)=0,"",IF(OR(SUM($CK1020)=SUM($CL1020),AND(SUM($CK1020)=ROUND(SUM($G1020)*(1-SUM($I1020)),0),SUM($CQ1020)=0)),SUM($CK1020),IF(UPPER($CN1020)="MAX",$CL1020,IF(UPPER($CN1020)="CUSTOM",MIN(MAX(ROUND($CK1020+$G1020*($CO1020),0),$CL1020),$CK1020),$CK1020))))</f>
      </c>
      <c r="CQ1020" s="65" t="str">
        <f>ROUND(SUMIFS($CW1020:$FS1020,$CW$14:$FS$14,"*TA*"),0)</f>
      </c>
      <c r="CR1020" s="65" t="str">
        <f>MIN_TA</f>
      </c>
      <c r="CS1020" s="65" t="str">
        <f>COUNTIFS($CW$14:$FS$14,"*TA*",$CW1020:$FS1020,"&gt;0")</f>
      </c>
      <c r="CT1020"/>
      <c r="CU1020" s="62"/>
      <c r="CV1020" s="65" t="str">
        <f>IF(SUM($CQ1020)=0,"",IF(OR(SUM($CQ1020)=SUM($CR1020),AND(SUM($CQ1020)=ROUND(SUM($G1020)*(1-SUM($I1020)),0),SUM($CK1020)=0)),SUM($CQ1020),IF(UPPER($CT1020)="MAX",$CR1020,IF(UPPER($CT1020)="CUSTOM",MIN(MAX(ROUND($CQ1020+$G1020*($CU1020),0),$CR1020),$CQ1020),$CQ1020))))</f>
      </c>
      <c r="CW1020" s="65"/>
      <c r="CX1020" s="65"/>
      <c r="CY1020" s="65"/>
      <c r="CZ1020" s="65"/>
      <c r="DA1020" s="65"/>
      <c r="DB1020" s="65"/>
      <c r="DC1020" s="65"/>
      <c r="DD1020" s="65"/>
      <c r="DE1020" s="65"/>
      <c r="DF1020" s="65"/>
      <c r="DG1020" s="65"/>
      <c r="DH1020" s="65"/>
      <c r="DI1020" s="65"/>
      <c r="DJ1020" s="65"/>
      <c r="DK1020" s="65"/>
      <c r="DL1020" s="65"/>
      <c r="DM1020" s="65"/>
      <c r="DN1020" s="65"/>
      <c r="DO1020" s="65"/>
      <c r="DP1020" s="65"/>
      <c r="DQ1020" s="65"/>
      <c r="DR1020" s="65"/>
      <c r="DS1020" s="65"/>
      <c r="DT1020" s="65"/>
      <c r="DU1020" s="65"/>
      <c r="DV1020" s="65"/>
      <c r="DW1020" s="65"/>
      <c r="DX1020" s="65"/>
      <c r="DY1020" s="65"/>
      <c r="DZ1020" s="65"/>
      <c r="EA1020" s="65"/>
      <c r="EB1020" s="65"/>
      <c r="EC1020" s="65"/>
      <c r="ED1020" s="65"/>
      <c r="EE1020" s="65"/>
      <c r="EF1020" s="65"/>
      <c r="EG1020" s="65"/>
      <c r="EH1020" s="65"/>
      <c r="EI1020" s="65"/>
      <c r="EJ1020" s="65"/>
      <c r="EK1020" s="65"/>
      <c r="EL1020" s="65"/>
      <c r="EM1020" s="65"/>
      <c r="EN1020" s="65"/>
      <c r="EO1020" s="65"/>
      <c r="EP1020" s="65"/>
      <c r="EQ1020" s="65"/>
      <c r="ER1020" s="65"/>
      <c r="ES1020" s="65"/>
      <c r="ET1020" s="65"/>
      <c r="EU1020" s="65"/>
      <c r="EV1020" s="65"/>
      <c r="EW1020" s="65"/>
      <c r="EX1020" s="65"/>
      <c r="EY1020" s="65"/>
      <c r="EZ1020" s="65"/>
      <c r="FA1020" s="65"/>
      <c r="FB1020" s="65"/>
      <c r="FC1020" s="65"/>
      <c r="FD1020" s="65"/>
      <c r="FE1020" s="65"/>
      <c r="FF1020" s="65"/>
      <c r="FG1020" s="65"/>
      <c r="FH1020" s="65"/>
      <c r="FI1020" s="65"/>
      <c r="FJ1020" s="65"/>
      <c r="FK1020" s="65"/>
      <c r="FL1020" s="65"/>
      <c r="FM1020" s="65"/>
      <c r="FN1020" s="65"/>
      <c r="FO1020" s="65"/>
      <c r="FP1020" s="65"/>
      <c r="FQ1020" s="65"/>
      <c r="FR1020" s="65"/>
      <c r="FS1020" s="65"/>
    </row>
    <row r="1021">
      <c r="A1021" t="s">
        <v>171</v>
      </c>
      <c r="B1021" t="s">
        <v>130</v>
      </c>
      <c r="C1021" t="s">
        <v>114</v>
      </c>
      <c r="D1021" t="s">
        <v>99</v>
      </c>
      <c r="E1021"/>
      <c r="F1021" t="str">
        <f>$A1021&amp;IF($C1021&lt;&gt;"","|"&amp;$C1021,"")&amp;IF($D1021&lt;&gt;"","|"&amp;$D1021,"")&amp;IF($E1021&lt;&gt;"","|"&amp;$E1021,"")</f>
      </c>
      <c r="G1021" s="65" t="n">
        <v>1</v>
      </c>
      <c r="H1021" s="65" t="str">
        <f>SUM($CJ1021,$CW1021)</f>
      </c>
      <c r="I1021" s="62"/>
      <c r="J1021" s="62"/>
      <c r="K1021" s="62"/>
      <c r="L1021" s="62"/>
      <c r="M1021" s="62"/>
      <c r="N1021" s="62"/>
      <c r="O1021" s="62"/>
      <c r="P1021" s="62"/>
      <c r="Q1021" s="62" t="n">
        <v>0.38813151563753</v>
      </c>
      <c r="R1021" s="62"/>
      <c r="S1021" s="62"/>
      <c r="T1021" s="62"/>
      <c r="U1021" s="62"/>
      <c r="V1021" s="62"/>
      <c r="W1021" s="62"/>
      <c r="X1021" s="62"/>
      <c r="Y1021" s="62"/>
      <c r="Z1021" s="62"/>
      <c r="AA1021" s="62"/>
      <c r="AB1021" s="62"/>
      <c r="AC1021" s="62" t="n">
        <v>0.0296712109061748</v>
      </c>
      <c r="AD1021" s="62"/>
      <c r="AE1021" s="62"/>
      <c r="AF1021" s="62"/>
      <c r="AG1021" s="62" t="n">
        <v>0.582197273456295</v>
      </c>
      <c r="AH1021" s="62"/>
      <c r="AI1021" s="62"/>
      <c r="AJ1021" s="62"/>
      <c r="AK1021" s="62"/>
      <c r="AL1021" s="62"/>
      <c r="AM1021" s="62"/>
      <c r="AN1021" s="62"/>
      <c r="AO1021" s="62"/>
      <c r="AP1021" s="62"/>
      <c r="AQ1021" s="62"/>
      <c r="AR1021" s="62"/>
      <c r="AS1021" s="62"/>
      <c r="AT1021" s="62"/>
      <c r="AU1021" s="62"/>
      <c r="AV1021" s="62"/>
      <c r="AW1021" s="62"/>
      <c r="AX1021" s="62"/>
      <c r="AY1021" s="62"/>
      <c r="AZ1021" s="62"/>
      <c r="BA1021" s="62"/>
      <c r="BB1021" s="62"/>
      <c r="BC1021" s="62"/>
      <c r="BD1021" s="62"/>
      <c r="BE1021" s="62"/>
      <c r="BF1021" s="62"/>
      <c r="BG1021" s="62"/>
      <c r="BH1021" s="62"/>
      <c r="BI1021" s="62"/>
      <c r="BJ1021" s="62"/>
      <c r="BK1021" s="62"/>
      <c r="BL1021" s="62"/>
      <c r="BM1021" s="62"/>
      <c r="BN1021" s="62"/>
      <c r="BO1021" s="62"/>
      <c r="BP1021" s="62"/>
      <c r="BQ1021" s="62"/>
      <c r="BR1021" s="62"/>
      <c r="BS1021" s="62"/>
      <c r="BT1021" s="62"/>
      <c r="BU1021" s="62"/>
      <c r="BV1021" s="62"/>
      <c r="BW1021" s="62"/>
      <c r="BX1021" s="62"/>
      <c r="BY1021" s="62"/>
      <c r="BZ1021" s="62"/>
      <c r="CA1021" s="62"/>
      <c r="CB1021" s="62"/>
      <c r="CC1021" s="62"/>
      <c r="CD1021" s="62"/>
      <c r="CE1021" s="62"/>
      <c r="CF1021" s="65" t="str">
        <f>ROUND(SUM($CP1021,$CV1021),0)</f>
      </c>
      <c r="CG1021" s="65" t="str">
        <f>ROUND(MAX($CP1021,$CV1021),0)</f>
      </c>
      <c r="CH1021" t="s">
        <v>54</v>
      </c>
      <c r="CI1021" s="62"/>
      <c r="CJ1021" s="65" t="str">
        <f>IF(SUM($CF1021)=0,"",IF(SUM($CF1021)=SUM($CG1021),SUM($CF1021),IF(UPPER($CH1021)="MAX",$CG1021,IF(UPPER($CH1021)="CUSTOM",MIN(MAX(ROUND($CF1021+$G1021*($CI1021),0),$CG1021),$CF1021),$CF1021))))</f>
      </c>
      <c r="CK1021" s="65" t="str">
        <f>ROUND(SUMIFS($CW1021:$FS1021,$CW$14:$FS$14,"*DSD*"),0)</f>
      </c>
      <c r="CL1021" s="65" t="str">
        <f>MIN_DSD</f>
      </c>
      <c r="CM1021" s="65" t="str">
        <f>COUNTIFS($CW$14:$FS$14,"*DSD*",$CW1021:$FS1021,"&gt;0")</f>
      </c>
      <c r="CN1021" t="s">
        <v>54</v>
      </c>
      <c r="CO1021" s="62"/>
      <c r="CP1021" s="65" t="str">
        <f>IF(SUM($CK1021)=0,"",IF(OR(SUM($CK1021)=SUM($CL1021),AND(SUM($CK1021)=ROUND(SUM($G1021)*(1-SUM($I1021)),0),SUM($CQ1021)=0)),SUM($CK1021),IF(UPPER($CN1021)="MAX",$CL1021,IF(UPPER($CN1021)="CUSTOM",MIN(MAX(ROUND($CK1021+$G1021*($CO1021),0),$CL1021),$CK1021),$CK1021))))</f>
      </c>
      <c r="CQ1021" s="65" t="str">
        <f>ROUND(SUMIFS($CW1021:$FS1021,$CW$14:$FS$14,"*TA*"),0)</f>
      </c>
      <c r="CR1021" s="65" t="str">
        <f>MIN_TA</f>
      </c>
      <c r="CS1021" s="65" t="str">
        <f>COUNTIFS($CW$14:$FS$14,"*TA*",$CW1021:$FS1021,"&gt;0")</f>
      </c>
      <c r="CT1021"/>
      <c r="CU1021" s="62"/>
      <c r="CV1021" s="65" t="str">
        <f>IF(SUM($CQ1021)=0,"",IF(OR(SUM($CQ1021)=SUM($CR1021),AND(SUM($CQ1021)=ROUND(SUM($G1021)*(1-SUM($I1021)),0),SUM($CK1021)=0)),SUM($CQ1021),IF(UPPER($CT1021)="MAX",$CR1021,IF(UPPER($CT1021)="CUSTOM",MIN(MAX(ROUND($CQ1021+$G1021*($CU1021),0),$CR1021),$CQ1021),$CQ1021))))</f>
      </c>
      <c r="CW1021" s="65"/>
      <c r="CX1021" s="65"/>
      <c r="CY1021" s="65"/>
      <c r="CZ1021" s="65"/>
      <c r="DA1021" s="65"/>
      <c r="DB1021" s="65"/>
      <c r="DC1021" s="65"/>
      <c r="DD1021" s="65"/>
      <c r="DE1021" s="65"/>
      <c r="DF1021" s="65"/>
      <c r="DG1021" s="65"/>
      <c r="DH1021" s="65"/>
      <c r="DI1021" s="65"/>
      <c r="DJ1021" s="65"/>
      <c r="DK1021" s="65"/>
      <c r="DL1021" s="65"/>
      <c r="DM1021" s="65"/>
      <c r="DN1021" s="65"/>
      <c r="DO1021" s="65"/>
      <c r="DP1021" s="65"/>
      <c r="DQ1021" s="65"/>
      <c r="DR1021" s="65"/>
      <c r="DS1021" s="65"/>
      <c r="DT1021" s="65"/>
      <c r="DU1021" s="65"/>
      <c r="DV1021" s="65"/>
      <c r="DW1021" s="65"/>
      <c r="DX1021" s="65"/>
      <c r="DY1021" s="65"/>
      <c r="DZ1021" s="65"/>
      <c r="EA1021" s="65"/>
      <c r="EB1021" s="65"/>
      <c r="EC1021" s="65"/>
      <c r="ED1021" s="65"/>
      <c r="EE1021" s="65"/>
      <c r="EF1021" s="65"/>
      <c r="EG1021" s="65"/>
      <c r="EH1021" s="65"/>
      <c r="EI1021" s="65"/>
      <c r="EJ1021" s="65"/>
      <c r="EK1021" s="65"/>
      <c r="EL1021" s="65"/>
      <c r="EM1021" s="65"/>
      <c r="EN1021" s="65"/>
      <c r="EO1021" s="65"/>
      <c r="EP1021" s="65"/>
      <c r="EQ1021" s="65"/>
      <c r="ER1021" s="65"/>
      <c r="ES1021" s="65"/>
      <c r="ET1021" s="65"/>
      <c r="EU1021" s="65"/>
      <c r="EV1021" s="65"/>
      <c r="EW1021" s="65"/>
      <c r="EX1021" s="65"/>
      <c r="EY1021" s="65"/>
      <c r="EZ1021" s="65"/>
      <c r="FA1021" s="65"/>
      <c r="FB1021" s="65"/>
      <c r="FC1021" s="65"/>
      <c r="FD1021" s="65"/>
      <c r="FE1021" s="65"/>
      <c r="FF1021" s="65"/>
      <c r="FG1021" s="65"/>
      <c r="FH1021" s="65"/>
      <c r="FI1021" s="65"/>
      <c r="FJ1021" s="65"/>
      <c r="FK1021" s="65"/>
      <c r="FL1021" s="65"/>
      <c r="FM1021" s="65"/>
      <c r="FN1021" s="65"/>
      <c r="FO1021" s="65"/>
      <c r="FP1021" s="65"/>
      <c r="FQ1021" s="65"/>
      <c r="FR1021" s="65"/>
      <c r="FS1021" s="65"/>
    </row>
    <row r="1022">
      <c r="A1022" t="s">
        <v>171</v>
      </c>
      <c r="B1022" t="s">
        <v>130</v>
      </c>
      <c r="C1022" t="s">
        <v>114</v>
      </c>
      <c r="D1022" t="s">
        <v>100</v>
      </c>
      <c r="E1022"/>
      <c r="F1022" t="str">
        <f>$A1022&amp;IF($C1022&lt;&gt;"","|"&amp;$C1022,"")&amp;IF($D1022&lt;&gt;"","|"&amp;$D1022,"")&amp;IF($E1022&lt;&gt;"","|"&amp;$E1022,"")</f>
      </c>
      <c r="G1022" s="65" t="n">
        <v>1</v>
      </c>
      <c r="H1022" s="65" t="str">
        <f>SUM($CJ1022,$CW1022)</f>
      </c>
      <c r="I1022" s="62"/>
      <c r="J1022" s="62"/>
      <c r="K1022" s="62"/>
      <c r="L1022" s="62"/>
      <c r="M1022" s="62"/>
      <c r="N1022" s="62"/>
      <c r="O1022" s="62"/>
      <c r="P1022" s="62"/>
      <c r="Q1022" s="62" t="n">
        <v>0.387610619469027</v>
      </c>
      <c r="R1022" s="62"/>
      <c r="S1022" s="62"/>
      <c r="T1022" s="62"/>
      <c r="U1022" s="62"/>
      <c r="V1022" s="62"/>
      <c r="W1022" s="62"/>
      <c r="X1022" s="62"/>
      <c r="Y1022" s="62"/>
      <c r="Z1022" s="62"/>
      <c r="AA1022" s="62"/>
      <c r="AB1022" s="62"/>
      <c r="AC1022" s="62" t="n">
        <v>0.0300884955752212</v>
      </c>
      <c r="AD1022" s="62"/>
      <c r="AE1022" s="62"/>
      <c r="AF1022" s="62"/>
      <c r="AG1022" s="62" t="n">
        <v>0.582300884955752</v>
      </c>
      <c r="AH1022" s="62"/>
      <c r="AI1022" s="62"/>
      <c r="AJ1022" s="62"/>
      <c r="AK1022" s="62"/>
      <c r="AL1022" s="62"/>
      <c r="AM1022" s="62"/>
      <c r="AN1022" s="62"/>
      <c r="AO1022" s="62"/>
      <c r="AP1022" s="62"/>
      <c r="AQ1022" s="62"/>
      <c r="AR1022" s="62"/>
      <c r="AS1022" s="62"/>
      <c r="AT1022" s="62"/>
      <c r="AU1022" s="62"/>
      <c r="AV1022" s="62"/>
      <c r="AW1022" s="62"/>
      <c r="AX1022" s="62"/>
      <c r="AY1022" s="62"/>
      <c r="AZ1022" s="62"/>
      <c r="BA1022" s="62"/>
      <c r="BB1022" s="62"/>
      <c r="BC1022" s="62"/>
      <c r="BD1022" s="62"/>
      <c r="BE1022" s="62"/>
      <c r="BF1022" s="62"/>
      <c r="BG1022" s="62"/>
      <c r="BH1022" s="62"/>
      <c r="BI1022" s="62"/>
      <c r="BJ1022" s="62"/>
      <c r="BK1022" s="62"/>
      <c r="BL1022" s="62"/>
      <c r="BM1022" s="62"/>
      <c r="BN1022" s="62"/>
      <c r="BO1022" s="62"/>
      <c r="BP1022" s="62"/>
      <c r="BQ1022" s="62"/>
      <c r="BR1022" s="62"/>
      <c r="BS1022" s="62"/>
      <c r="BT1022" s="62"/>
      <c r="BU1022" s="62"/>
      <c r="BV1022" s="62"/>
      <c r="BW1022" s="62"/>
      <c r="BX1022" s="62"/>
      <c r="BY1022" s="62"/>
      <c r="BZ1022" s="62"/>
      <c r="CA1022" s="62"/>
      <c r="CB1022" s="62"/>
      <c r="CC1022" s="62"/>
      <c r="CD1022" s="62"/>
      <c r="CE1022" s="62"/>
      <c r="CF1022" s="65" t="str">
        <f>ROUND(SUM($CP1022,$CV1022),0)</f>
      </c>
      <c r="CG1022" s="65" t="str">
        <f>ROUND(MAX($CP1022,$CV1022),0)</f>
      </c>
      <c r="CH1022" t="s">
        <v>54</v>
      </c>
      <c r="CI1022" s="62"/>
      <c r="CJ1022" s="65" t="str">
        <f>IF(SUM($CF1022)=0,"",IF(SUM($CF1022)=SUM($CG1022),SUM($CF1022),IF(UPPER($CH1022)="MAX",$CG1022,IF(UPPER($CH1022)="CUSTOM",MIN(MAX(ROUND($CF1022+$G1022*($CI1022),0),$CG1022),$CF1022),$CF1022))))</f>
      </c>
      <c r="CK1022" s="65" t="str">
        <f>ROUND(SUMIFS($CW1022:$FS1022,$CW$14:$FS$14,"*DSD*"),0)</f>
      </c>
      <c r="CL1022" s="65" t="str">
        <f>MIN_DSD</f>
      </c>
      <c r="CM1022" s="65" t="str">
        <f>COUNTIFS($CW$14:$FS$14,"*DSD*",$CW1022:$FS1022,"&gt;0")</f>
      </c>
      <c r="CN1022" t="s">
        <v>54</v>
      </c>
      <c r="CO1022" s="62"/>
      <c r="CP1022" s="65" t="str">
        <f>IF(SUM($CK1022)=0,"",IF(OR(SUM($CK1022)=SUM($CL1022),AND(SUM($CK1022)=ROUND(SUM($G1022)*(1-SUM($I1022)),0),SUM($CQ1022)=0)),SUM($CK1022),IF(UPPER($CN1022)="MAX",$CL1022,IF(UPPER($CN1022)="CUSTOM",MIN(MAX(ROUND($CK1022+$G1022*($CO1022),0),$CL1022),$CK1022),$CK1022))))</f>
      </c>
      <c r="CQ1022" s="65" t="str">
        <f>ROUND(SUMIFS($CW1022:$FS1022,$CW$14:$FS$14,"*TA*"),0)</f>
      </c>
      <c r="CR1022" s="65" t="str">
        <f>MIN_TA</f>
      </c>
      <c r="CS1022" s="65" t="str">
        <f>COUNTIFS($CW$14:$FS$14,"*TA*",$CW1022:$FS1022,"&gt;0")</f>
      </c>
      <c r="CT1022"/>
      <c r="CU1022" s="62"/>
      <c r="CV1022" s="65" t="str">
        <f>IF(SUM($CQ1022)=0,"",IF(OR(SUM($CQ1022)=SUM($CR1022),AND(SUM($CQ1022)=ROUND(SUM($G1022)*(1-SUM($I1022)),0),SUM($CK1022)=0)),SUM($CQ1022),IF(UPPER($CT1022)="MAX",$CR1022,IF(UPPER($CT1022)="CUSTOM",MIN(MAX(ROUND($CQ1022+$G1022*($CU1022),0),$CR1022),$CQ1022),$CQ1022))))</f>
      </c>
      <c r="CW1022" s="65"/>
      <c r="CX1022" s="65"/>
      <c r="CY1022" s="65"/>
      <c r="CZ1022" s="65"/>
      <c r="DA1022" s="65"/>
      <c r="DB1022" s="65"/>
      <c r="DC1022" s="65"/>
      <c r="DD1022" s="65"/>
      <c r="DE1022" s="65"/>
      <c r="DF1022" s="65"/>
      <c r="DG1022" s="65"/>
      <c r="DH1022" s="65"/>
      <c r="DI1022" s="65"/>
      <c r="DJ1022" s="65"/>
      <c r="DK1022" s="65"/>
      <c r="DL1022" s="65"/>
      <c r="DM1022" s="65"/>
      <c r="DN1022" s="65"/>
      <c r="DO1022" s="65"/>
      <c r="DP1022" s="65"/>
      <c r="DQ1022" s="65"/>
      <c r="DR1022" s="65"/>
      <c r="DS1022" s="65"/>
      <c r="DT1022" s="65"/>
      <c r="DU1022" s="65"/>
      <c r="DV1022" s="65"/>
      <c r="DW1022" s="65"/>
      <c r="DX1022" s="65"/>
      <c r="DY1022" s="65"/>
      <c r="DZ1022" s="65"/>
      <c r="EA1022" s="65"/>
      <c r="EB1022" s="65"/>
      <c r="EC1022" s="65"/>
      <c r="ED1022" s="65"/>
      <c r="EE1022" s="65"/>
      <c r="EF1022" s="65"/>
      <c r="EG1022" s="65"/>
      <c r="EH1022" s="65"/>
      <c r="EI1022" s="65"/>
      <c r="EJ1022" s="65"/>
      <c r="EK1022" s="65"/>
      <c r="EL1022" s="65"/>
      <c r="EM1022" s="65"/>
      <c r="EN1022" s="65"/>
      <c r="EO1022" s="65"/>
      <c r="EP1022" s="65"/>
      <c r="EQ1022" s="65"/>
      <c r="ER1022" s="65"/>
      <c r="ES1022" s="65"/>
      <c r="ET1022" s="65"/>
      <c r="EU1022" s="65"/>
      <c r="EV1022" s="65"/>
      <c r="EW1022" s="65"/>
      <c r="EX1022" s="65"/>
      <c r="EY1022" s="65"/>
      <c r="EZ1022" s="65"/>
      <c r="FA1022" s="65"/>
      <c r="FB1022" s="65"/>
      <c r="FC1022" s="65"/>
      <c r="FD1022" s="65"/>
      <c r="FE1022" s="65"/>
      <c r="FF1022" s="65"/>
      <c r="FG1022" s="65"/>
      <c r="FH1022" s="65"/>
      <c r="FI1022" s="65"/>
      <c r="FJ1022" s="65"/>
      <c r="FK1022" s="65"/>
      <c r="FL1022" s="65"/>
      <c r="FM1022" s="65"/>
      <c r="FN1022" s="65"/>
      <c r="FO1022" s="65"/>
      <c r="FP1022" s="65"/>
      <c r="FQ1022" s="65"/>
      <c r="FR1022" s="65"/>
      <c r="FS1022" s="65"/>
    </row>
    <row r="1023">
      <c r="A1023" t="s">
        <v>171</v>
      </c>
      <c r="B1023" t="s">
        <v>131</v>
      </c>
      <c r="C1023" t="s">
        <v>114</v>
      </c>
      <c r="D1023" t="s">
        <v>99</v>
      </c>
      <c r="E1023"/>
      <c r="F1023" t="str">
        <f>$A1023&amp;IF($C1023&lt;&gt;"","|"&amp;$C1023,"")&amp;IF($D1023&lt;&gt;"","|"&amp;$D1023,"")&amp;IF($E1023&lt;&gt;"","|"&amp;$E1023,"")</f>
      </c>
      <c r="G1023" s="65" t="n">
        <v>1</v>
      </c>
      <c r="H1023" s="65" t="str">
        <f>SUM($CJ1023,$CW1023)</f>
      </c>
      <c r="I1023" s="62"/>
      <c r="J1023" s="62"/>
      <c r="K1023" s="62"/>
      <c r="L1023" s="62"/>
      <c r="M1023" s="62"/>
      <c r="N1023" s="62"/>
      <c r="O1023" s="62"/>
      <c r="P1023" s="62"/>
      <c r="Q1023" s="62" t="n">
        <v>0.391061452513966</v>
      </c>
      <c r="R1023" s="62"/>
      <c r="S1023" s="62"/>
      <c r="T1023" s="62"/>
      <c r="U1023" s="62"/>
      <c r="V1023" s="62"/>
      <c r="W1023" s="62"/>
      <c r="X1023" s="62"/>
      <c r="Y1023" s="62"/>
      <c r="Z1023" s="62"/>
      <c r="AA1023" s="62"/>
      <c r="AB1023" s="62"/>
      <c r="AC1023" s="62" t="n">
        <v>0.0279329608938547</v>
      </c>
      <c r="AD1023" s="62"/>
      <c r="AE1023" s="62"/>
      <c r="AF1023" s="62"/>
      <c r="AG1023" s="62" t="n">
        <v>0.581005586592179</v>
      </c>
      <c r="AH1023" s="62"/>
      <c r="AI1023" s="62"/>
      <c r="AJ1023" s="62"/>
      <c r="AK1023" s="62"/>
      <c r="AL1023" s="62"/>
      <c r="AM1023" s="62"/>
      <c r="AN1023" s="62"/>
      <c r="AO1023" s="62"/>
      <c r="AP1023" s="62"/>
      <c r="AQ1023" s="62"/>
      <c r="AR1023" s="62"/>
      <c r="AS1023" s="62"/>
      <c r="AT1023" s="62"/>
      <c r="AU1023" s="62"/>
      <c r="AV1023" s="62"/>
      <c r="AW1023" s="62"/>
      <c r="AX1023" s="62"/>
      <c r="AY1023" s="62"/>
      <c r="AZ1023" s="62"/>
      <c r="BA1023" s="62"/>
      <c r="BB1023" s="62"/>
      <c r="BC1023" s="62"/>
      <c r="BD1023" s="62"/>
      <c r="BE1023" s="62"/>
      <c r="BF1023" s="62"/>
      <c r="BG1023" s="62"/>
      <c r="BH1023" s="62"/>
      <c r="BI1023" s="62"/>
      <c r="BJ1023" s="62"/>
      <c r="BK1023" s="62"/>
      <c r="BL1023" s="62"/>
      <c r="BM1023" s="62"/>
      <c r="BN1023" s="62"/>
      <c r="BO1023" s="62"/>
      <c r="BP1023" s="62"/>
      <c r="BQ1023" s="62"/>
      <c r="BR1023" s="62"/>
      <c r="BS1023" s="62"/>
      <c r="BT1023" s="62"/>
      <c r="BU1023" s="62"/>
      <c r="BV1023" s="62"/>
      <c r="BW1023" s="62"/>
      <c r="BX1023" s="62"/>
      <c r="BY1023" s="62"/>
      <c r="BZ1023" s="62"/>
      <c r="CA1023" s="62"/>
      <c r="CB1023" s="62"/>
      <c r="CC1023" s="62"/>
      <c r="CD1023" s="62"/>
      <c r="CE1023" s="62"/>
      <c r="CF1023" s="65" t="str">
        <f>ROUND(SUM($CP1023,$CV1023),0)</f>
      </c>
      <c r="CG1023" s="65" t="str">
        <f>ROUND(MAX($CP1023,$CV1023),0)</f>
      </c>
      <c r="CH1023" t="s">
        <v>54</v>
      </c>
      <c r="CI1023" s="62"/>
      <c r="CJ1023" s="65" t="str">
        <f>IF(SUM($CF1023)=0,"",IF(SUM($CF1023)=SUM($CG1023),SUM($CF1023),IF(UPPER($CH1023)="MAX",$CG1023,IF(UPPER($CH1023)="CUSTOM",MIN(MAX(ROUND($CF1023+$G1023*($CI1023),0),$CG1023),$CF1023),$CF1023))))</f>
      </c>
      <c r="CK1023" s="65" t="str">
        <f>ROUND(SUMIFS($CW1023:$FS1023,$CW$14:$FS$14,"*DSD*"),0)</f>
      </c>
      <c r="CL1023" s="65" t="str">
        <f>MIN_DSD</f>
      </c>
      <c r="CM1023" s="65" t="str">
        <f>COUNTIFS($CW$14:$FS$14,"*DSD*",$CW1023:$FS1023,"&gt;0")</f>
      </c>
      <c r="CN1023" t="s">
        <v>54</v>
      </c>
      <c r="CO1023" s="62"/>
      <c r="CP1023" s="65" t="str">
        <f>IF(SUM($CK1023)=0,"",IF(OR(SUM($CK1023)=SUM($CL1023),AND(SUM($CK1023)=ROUND(SUM($G1023)*(1-SUM($I1023)),0),SUM($CQ1023)=0)),SUM($CK1023),IF(UPPER($CN1023)="MAX",$CL1023,IF(UPPER($CN1023)="CUSTOM",MIN(MAX(ROUND($CK1023+$G1023*($CO1023),0),$CL1023),$CK1023),$CK1023))))</f>
      </c>
      <c r="CQ1023" s="65" t="str">
        <f>ROUND(SUMIFS($CW1023:$FS1023,$CW$14:$FS$14,"*TA*"),0)</f>
      </c>
      <c r="CR1023" s="65" t="str">
        <f>MIN_TA</f>
      </c>
      <c r="CS1023" s="65" t="str">
        <f>COUNTIFS($CW$14:$FS$14,"*TA*",$CW1023:$FS1023,"&gt;0")</f>
      </c>
      <c r="CT1023"/>
      <c r="CU1023" s="62"/>
      <c r="CV1023" s="65" t="str">
        <f>IF(SUM($CQ1023)=0,"",IF(OR(SUM($CQ1023)=SUM($CR1023),AND(SUM($CQ1023)=ROUND(SUM($G1023)*(1-SUM($I1023)),0),SUM($CK1023)=0)),SUM($CQ1023),IF(UPPER($CT1023)="MAX",$CR1023,IF(UPPER($CT1023)="CUSTOM",MIN(MAX(ROUND($CQ1023+$G1023*($CU1023),0),$CR1023),$CQ1023),$CQ1023))))</f>
      </c>
      <c r="CW1023" s="65"/>
      <c r="CX1023" s="65"/>
      <c r="CY1023" s="65"/>
      <c r="CZ1023" s="65"/>
      <c r="DA1023" s="65"/>
      <c r="DB1023" s="65"/>
      <c r="DC1023" s="65"/>
      <c r="DD1023" s="65"/>
      <c r="DE1023" s="65"/>
      <c r="DF1023" s="65"/>
      <c r="DG1023" s="65"/>
      <c r="DH1023" s="65"/>
      <c r="DI1023" s="65"/>
      <c r="DJ1023" s="65"/>
      <c r="DK1023" s="65"/>
      <c r="DL1023" s="65"/>
      <c r="DM1023" s="65"/>
      <c r="DN1023" s="65"/>
      <c r="DO1023" s="65"/>
      <c r="DP1023" s="65"/>
      <c r="DQ1023" s="65"/>
      <c r="DR1023" s="65"/>
      <c r="DS1023" s="65"/>
      <c r="DT1023" s="65"/>
      <c r="DU1023" s="65"/>
      <c r="DV1023" s="65"/>
      <c r="DW1023" s="65"/>
      <c r="DX1023" s="65"/>
      <c r="DY1023" s="65"/>
      <c r="DZ1023" s="65"/>
      <c r="EA1023" s="65"/>
      <c r="EB1023" s="65"/>
      <c r="EC1023" s="65"/>
      <c r="ED1023" s="65"/>
      <c r="EE1023" s="65"/>
      <c r="EF1023" s="65"/>
      <c r="EG1023" s="65"/>
      <c r="EH1023" s="65"/>
      <c r="EI1023" s="65"/>
      <c r="EJ1023" s="65"/>
      <c r="EK1023" s="65"/>
      <c r="EL1023" s="65"/>
      <c r="EM1023" s="65"/>
      <c r="EN1023" s="65"/>
      <c r="EO1023" s="65"/>
      <c r="EP1023" s="65"/>
      <c r="EQ1023" s="65"/>
      <c r="ER1023" s="65"/>
      <c r="ES1023" s="65"/>
      <c r="ET1023" s="65"/>
      <c r="EU1023" s="65"/>
      <c r="EV1023" s="65"/>
      <c r="EW1023" s="65"/>
      <c r="EX1023" s="65"/>
      <c r="EY1023" s="65"/>
      <c r="EZ1023" s="65"/>
      <c r="FA1023" s="65"/>
      <c r="FB1023" s="65"/>
      <c r="FC1023" s="65"/>
      <c r="FD1023" s="65"/>
      <c r="FE1023" s="65"/>
      <c r="FF1023" s="65"/>
      <c r="FG1023" s="65"/>
      <c r="FH1023" s="65"/>
      <c r="FI1023" s="65"/>
      <c r="FJ1023" s="65"/>
      <c r="FK1023" s="65"/>
      <c r="FL1023" s="65"/>
      <c r="FM1023" s="65"/>
      <c r="FN1023" s="65"/>
      <c r="FO1023" s="65"/>
      <c r="FP1023" s="65"/>
      <c r="FQ1023" s="65"/>
      <c r="FR1023" s="65"/>
      <c r="FS1023" s="65"/>
    </row>
    <row r="1024">
      <c r="A1024" t="s">
        <v>171</v>
      </c>
      <c r="B1024" t="s">
        <v>131</v>
      </c>
      <c r="C1024" t="s">
        <v>114</v>
      </c>
      <c r="D1024" t="s">
        <v>100</v>
      </c>
      <c r="E1024"/>
      <c r="F1024" t="str">
        <f>$A1024&amp;IF($C1024&lt;&gt;"","|"&amp;$C1024,"")&amp;IF($D1024&lt;&gt;"","|"&amp;$D1024,"")&amp;IF($E1024&lt;&gt;"","|"&amp;$E1024,"")</f>
      </c>
      <c r="G1024" s="65" t="n">
        <v>1</v>
      </c>
      <c r="H1024" s="65" t="str">
        <f>SUM($CJ1024,$CW1024)</f>
      </c>
      <c r="I1024" s="62"/>
      <c r="J1024" s="62"/>
      <c r="K1024" s="62"/>
      <c r="L1024" s="62"/>
      <c r="M1024" s="62"/>
      <c r="N1024" s="62"/>
      <c r="O1024" s="62"/>
      <c r="P1024" s="62"/>
      <c r="Q1024" s="62" t="n">
        <v>0.388888888888889</v>
      </c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 t="n">
        <v>0.0292397660818713</v>
      </c>
      <c r="AD1024" s="62"/>
      <c r="AE1024" s="62"/>
      <c r="AF1024" s="62"/>
      <c r="AG1024" s="62" t="n">
        <v>0.58187134502924</v>
      </c>
      <c r="AH1024" s="62"/>
      <c r="AI1024" s="62"/>
      <c r="AJ1024" s="62"/>
      <c r="AK1024" s="62"/>
      <c r="AL1024" s="62"/>
      <c r="AM1024" s="62"/>
      <c r="AN1024" s="62"/>
      <c r="AO1024" s="62"/>
      <c r="AP1024" s="62"/>
      <c r="AQ1024" s="62"/>
      <c r="AR1024" s="62"/>
      <c r="AS1024" s="62"/>
      <c r="AT1024" s="62"/>
      <c r="AU1024" s="62"/>
      <c r="AV1024" s="62"/>
      <c r="AW1024" s="62"/>
      <c r="AX1024" s="62"/>
      <c r="AY1024" s="62"/>
      <c r="AZ1024" s="62"/>
      <c r="BA1024" s="62"/>
      <c r="BB1024" s="62"/>
      <c r="BC1024" s="62"/>
      <c r="BD1024" s="62"/>
      <c r="BE1024" s="62"/>
      <c r="BF1024" s="62"/>
      <c r="BG1024" s="62"/>
      <c r="BH1024" s="62"/>
      <c r="BI1024" s="62"/>
      <c r="BJ1024" s="62"/>
      <c r="BK1024" s="62"/>
      <c r="BL1024" s="62"/>
      <c r="BM1024" s="62"/>
      <c r="BN1024" s="62"/>
      <c r="BO1024" s="62"/>
      <c r="BP1024" s="62"/>
      <c r="BQ1024" s="62"/>
      <c r="BR1024" s="62"/>
      <c r="BS1024" s="62"/>
      <c r="BT1024" s="62"/>
      <c r="BU1024" s="62"/>
      <c r="BV1024" s="62"/>
      <c r="BW1024" s="62"/>
      <c r="BX1024" s="62"/>
      <c r="BY1024" s="62"/>
      <c r="BZ1024" s="62"/>
      <c r="CA1024" s="62"/>
      <c r="CB1024" s="62"/>
      <c r="CC1024" s="62"/>
      <c r="CD1024" s="62"/>
      <c r="CE1024" s="62"/>
      <c r="CF1024" s="65" t="str">
        <f>ROUND(SUM($CP1024,$CV1024),0)</f>
      </c>
      <c r="CG1024" s="65" t="str">
        <f>ROUND(MAX($CP1024,$CV1024),0)</f>
      </c>
      <c r="CH1024" t="s">
        <v>54</v>
      </c>
      <c r="CI1024" s="62"/>
      <c r="CJ1024" s="65" t="str">
        <f>IF(SUM($CF1024)=0,"",IF(SUM($CF1024)=SUM($CG1024),SUM($CF1024),IF(UPPER($CH1024)="MAX",$CG1024,IF(UPPER($CH1024)="CUSTOM",MIN(MAX(ROUND($CF1024+$G1024*($CI1024),0),$CG1024),$CF1024),$CF1024))))</f>
      </c>
      <c r="CK1024" s="65" t="str">
        <f>ROUND(SUMIFS($CW1024:$FS1024,$CW$14:$FS$14,"*DSD*"),0)</f>
      </c>
      <c r="CL1024" s="65" t="str">
        <f>MIN_DSD</f>
      </c>
      <c r="CM1024" s="65" t="str">
        <f>COUNTIFS($CW$14:$FS$14,"*DSD*",$CW1024:$FS1024,"&gt;0")</f>
      </c>
      <c r="CN1024" t="s">
        <v>54</v>
      </c>
      <c r="CO1024" s="62"/>
      <c r="CP1024" s="65" t="str">
        <f>IF(SUM($CK1024)=0,"",IF(OR(SUM($CK1024)=SUM($CL1024),AND(SUM($CK1024)=ROUND(SUM($G1024)*(1-SUM($I1024)),0),SUM($CQ1024)=0)),SUM($CK1024),IF(UPPER($CN1024)="MAX",$CL1024,IF(UPPER($CN1024)="CUSTOM",MIN(MAX(ROUND($CK1024+$G1024*($CO1024),0),$CL1024),$CK1024),$CK1024))))</f>
      </c>
      <c r="CQ1024" s="65" t="str">
        <f>ROUND(SUMIFS($CW1024:$FS1024,$CW$14:$FS$14,"*TA*"),0)</f>
      </c>
      <c r="CR1024" s="65" t="str">
        <f>MIN_TA</f>
      </c>
      <c r="CS1024" s="65" t="str">
        <f>COUNTIFS($CW$14:$FS$14,"*TA*",$CW1024:$FS1024,"&gt;0")</f>
      </c>
      <c r="CT1024"/>
      <c r="CU1024" s="62"/>
      <c r="CV1024" s="65" t="str">
        <f>IF(SUM($CQ1024)=0,"",IF(OR(SUM($CQ1024)=SUM($CR1024),AND(SUM($CQ1024)=ROUND(SUM($G1024)*(1-SUM($I1024)),0),SUM($CK1024)=0)),SUM($CQ1024),IF(UPPER($CT1024)="MAX",$CR1024,IF(UPPER($CT1024)="CUSTOM",MIN(MAX(ROUND($CQ1024+$G1024*($CU1024),0),$CR1024),$CQ1024),$CQ1024))))</f>
      </c>
      <c r="CW1024" s="65"/>
      <c r="CX1024" s="65"/>
      <c r="CY1024" s="65"/>
      <c r="CZ1024" s="65"/>
      <c r="DA1024" s="65"/>
      <c r="DB1024" s="65"/>
      <c r="DC1024" s="65"/>
      <c r="DD1024" s="65"/>
      <c r="DE1024" s="65"/>
      <c r="DF1024" s="65"/>
      <c r="DG1024" s="65"/>
      <c r="DH1024" s="65"/>
      <c r="DI1024" s="65"/>
      <c r="DJ1024" s="65"/>
      <c r="DK1024" s="65"/>
      <c r="DL1024" s="65"/>
      <c r="DM1024" s="65"/>
      <c r="DN1024" s="65"/>
      <c r="DO1024" s="65"/>
      <c r="DP1024" s="65"/>
      <c r="DQ1024" s="65"/>
      <c r="DR1024" s="65"/>
      <c r="DS1024" s="65"/>
      <c r="DT1024" s="65"/>
      <c r="DU1024" s="65"/>
      <c r="DV1024" s="65"/>
      <c r="DW1024" s="65"/>
      <c r="DX1024" s="65"/>
      <c r="DY1024" s="65"/>
      <c r="DZ1024" s="65"/>
      <c r="EA1024" s="65"/>
      <c r="EB1024" s="65"/>
      <c r="EC1024" s="65"/>
      <c r="ED1024" s="65"/>
      <c r="EE1024" s="65"/>
      <c r="EF1024" s="65"/>
      <c r="EG1024" s="65"/>
      <c r="EH1024" s="65"/>
      <c r="EI1024" s="65"/>
      <c r="EJ1024" s="65"/>
      <c r="EK1024" s="65"/>
      <c r="EL1024" s="65"/>
      <c r="EM1024" s="65"/>
      <c r="EN1024" s="65"/>
      <c r="EO1024" s="65"/>
      <c r="EP1024" s="65"/>
      <c r="EQ1024" s="65"/>
      <c r="ER1024" s="65"/>
      <c r="ES1024" s="65"/>
      <c r="ET1024" s="65"/>
      <c r="EU1024" s="65"/>
      <c r="EV1024" s="65"/>
      <c r="EW1024" s="65"/>
      <c r="EX1024" s="65"/>
      <c r="EY1024" s="65"/>
      <c r="EZ1024" s="65"/>
      <c r="FA1024" s="65"/>
      <c r="FB1024" s="65"/>
      <c r="FC1024" s="65"/>
      <c r="FD1024" s="65"/>
      <c r="FE1024" s="65"/>
      <c r="FF1024" s="65"/>
      <c r="FG1024" s="65"/>
      <c r="FH1024" s="65"/>
      <c r="FI1024" s="65"/>
      <c r="FJ1024" s="65"/>
      <c r="FK1024" s="65"/>
      <c r="FL1024" s="65"/>
      <c r="FM1024" s="65"/>
      <c r="FN1024" s="65"/>
      <c r="FO1024" s="65"/>
      <c r="FP1024" s="65"/>
      <c r="FQ1024" s="65"/>
      <c r="FR1024" s="65"/>
      <c r="FS1024" s="65"/>
    </row>
    <row r="1025">
      <c r="A1025" t="s">
        <v>172</v>
      </c>
      <c r="B1025" t="s">
        <v>133</v>
      </c>
      <c r="C1025"/>
      <c r="D1025"/>
      <c r="E1025"/>
      <c r="F1025" t="str">
        <f>$A1025&amp;IF($C1025&lt;&gt;"","|"&amp;$C1025,"")&amp;IF($D1025&lt;&gt;"","|"&amp;$D1025,"")&amp;IF($E1025&lt;&gt;"","|"&amp;$E1025,"")</f>
      </c>
      <c r="G1025" s="65" t="n">
        <v>483</v>
      </c>
      <c r="H1025" s="65" t="str">
        <f>SUM($CJ1025,$CW1025)</f>
      </c>
      <c r="I1025" s="62"/>
      <c r="J1025" s="62"/>
      <c r="K1025" s="62" t="n">
        <v>0.099866844207723</v>
      </c>
      <c r="L1025" s="62"/>
      <c r="M1025" s="62"/>
      <c r="N1025" s="62"/>
      <c r="O1025" s="62"/>
      <c r="P1025" s="62"/>
      <c r="Q1025" s="62" t="n">
        <v>0.328229027962716</v>
      </c>
      <c r="R1025" s="62"/>
      <c r="S1025" s="62"/>
      <c r="T1025" s="62"/>
      <c r="U1025" s="62" t="n">
        <v>0.0798934753661784</v>
      </c>
      <c r="V1025" s="62"/>
      <c r="W1025" s="62"/>
      <c r="X1025" s="62"/>
      <c r="Y1025" s="62"/>
      <c r="Z1025" s="62"/>
      <c r="AA1025" s="62"/>
      <c r="AB1025" s="62"/>
      <c r="AC1025" s="62"/>
      <c r="AD1025" s="62"/>
      <c r="AE1025" s="62"/>
      <c r="AF1025" s="62"/>
      <c r="AG1025" s="62" t="n">
        <v>0.492010652463382</v>
      </c>
      <c r="AH1025" s="62"/>
      <c r="AI1025" s="62"/>
      <c r="AJ1025" s="62"/>
      <c r="AK1025" s="62"/>
      <c r="AL1025" s="62"/>
      <c r="AM1025" s="62"/>
      <c r="AN1025" s="62"/>
      <c r="AO1025" s="62"/>
      <c r="AP1025" s="62"/>
      <c r="AQ1025" s="62"/>
      <c r="AR1025" s="62"/>
      <c r="AS1025" s="62"/>
      <c r="AT1025" s="62"/>
      <c r="AU1025" s="62"/>
      <c r="AV1025" s="62"/>
      <c r="AW1025" s="62"/>
      <c r="AX1025" s="62"/>
      <c r="AY1025" s="62"/>
      <c r="AZ1025" s="62"/>
      <c r="BA1025" s="62"/>
      <c r="BB1025" s="62"/>
      <c r="BC1025" s="62"/>
      <c r="BD1025" s="62"/>
      <c r="BE1025" s="62"/>
      <c r="BF1025" s="62"/>
      <c r="BG1025" s="62"/>
      <c r="BH1025" s="62"/>
      <c r="BI1025" s="62"/>
      <c r="BJ1025" s="62"/>
      <c r="BK1025" s="62"/>
      <c r="BL1025" s="62"/>
      <c r="BM1025" s="62"/>
      <c r="BN1025" s="62"/>
      <c r="BO1025" s="62"/>
      <c r="BP1025" s="62"/>
      <c r="BQ1025" s="62"/>
      <c r="BR1025" s="62"/>
      <c r="BS1025" s="62"/>
      <c r="BT1025" s="62"/>
      <c r="BU1025" s="62"/>
      <c r="BV1025" s="62"/>
      <c r="BW1025" s="62"/>
      <c r="BX1025" s="62"/>
      <c r="BY1025" s="62"/>
      <c r="BZ1025" s="62"/>
      <c r="CA1025" s="62"/>
      <c r="CB1025" s="62"/>
      <c r="CC1025" s="62"/>
      <c r="CD1025" s="62"/>
      <c r="CE1025" s="62"/>
      <c r="CF1025" s="65" t="str">
        <f>ROUND(SUM($CP1025,$CV1025),0)</f>
      </c>
      <c r="CG1025" s="65" t="str">
        <f>ROUND(MAX($CP1025,$CV1025),0)</f>
      </c>
      <c r="CH1025"/>
      <c r="CI1025" s="62"/>
      <c r="CJ1025" s="65" t="str">
        <f>IF(SUM($CF1025)=0,"",IF(SUM($CF1025)=SUM($CG1025),SUM($CF1025),IF(UPPER($CH1025)="MAX",$CG1025,IF(UPPER($CH1025)="CUSTOM",MIN(MAX(ROUND($CF1025+$G1025*($CI1025),0),$CG1025),$CF1025),$CF1025))))</f>
      </c>
      <c r="CK1025" s="65" t="str">
        <f>ROUND(SUMIFS($CW1025:$FS1025,$CW$14:$FS$14,"*DSD*"),0)</f>
      </c>
      <c r="CL1025" s="65" t="str">
        <f>MIN_DSD</f>
      </c>
      <c r="CM1025" s="65" t="str">
        <f>COUNTIFS($CW$14:$FS$14,"*DSD*",$CW1025:$FS1025,"&gt;0")</f>
      </c>
      <c r="CN1025" t="s">
        <v>54</v>
      </c>
      <c r="CO1025" s="62"/>
      <c r="CP1025" s="65" t="str">
        <f>IF(SUM($CK1025)=0,"",IF(OR(SUM($CK1025)=SUM($CL1025),AND(SUM($CK1025)=ROUND(SUM($G1025)*(1-SUM($I1025)),0),SUM($CQ1025)=0)),SUM($CK1025),IF(UPPER($CN1025)="MAX",$CL1025,IF(UPPER($CN1025)="CUSTOM",MIN(MAX(ROUND($CK1025+$G1025*($CO1025),0),$CL1025),$CK1025),$CK1025))))</f>
      </c>
      <c r="CQ1025" s="65" t="str">
        <f>ROUND(SUMIFS($CW1025:$FS1025,$CW$14:$FS$14,"*TA*"),0)</f>
      </c>
      <c r="CR1025" s="65" t="str">
        <f>MIN_TA</f>
      </c>
      <c r="CS1025" s="65" t="str">
        <f>COUNTIFS($CW$14:$FS$14,"*TA*",$CW1025:$FS1025,"&gt;0")</f>
      </c>
      <c r="CT1025"/>
      <c r="CU1025" s="62"/>
      <c r="CV1025" s="65" t="str">
        <f>IF(SUM($CQ1025)=0,"",IF(OR(SUM($CQ1025)=SUM($CR1025),AND(SUM($CQ1025)=ROUND(SUM($G1025)*(1-SUM($I1025)),0),SUM($CK1025)=0)),SUM($CQ1025),IF(UPPER($CT1025)="MAX",$CR1025,IF(UPPER($CT1025)="CUSTOM",MIN(MAX(ROUND($CQ1025+$G1025*($CU1025),0),$CR1025),$CQ1025),$CQ1025))))</f>
      </c>
      <c r="CW1025" s="65"/>
      <c r="CX1025" s="65"/>
      <c r="CY1025" s="65"/>
      <c r="CZ1025" s="65"/>
      <c r="DA1025" s="65"/>
      <c r="DB1025" s="65"/>
      <c r="DC1025" s="65"/>
      <c r="DD1025" s="65"/>
      <c r="DE1025" s="65"/>
      <c r="DF1025" s="65"/>
      <c r="DG1025" s="65"/>
      <c r="DH1025" s="65"/>
      <c r="DI1025" s="65"/>
      <c r="DJ1025" s="65"/>
      <c r="DK1025" s="65"/>
      <c r="DL1025" s="65"/>
      <c r="DM1025" s="65"/>
      <c r="DN1025" s="65"/>
      <c r="DO1025" s="65"/>
      <c r="DP1025" s="65"/>
      <c r="DQ1025" s="65"/>
      <c r="DR1025" s="65"/>
      <c r="DS1025" s="65"/>
      <c r="DT1025" s="65"/>
      <c r="DU1025" s="65"/>
      <c r="DV1025" s="65"/>
      <c r="DW1025" s="65"/>
      <c r="DX1025" s="65"/>
      <c r="DY1025" s="65"/>
      <c r="DZ1025" s="65"/>
      <c r="EA1025" s="65"/>
      <c r="EB1025" s="65"/>
      <c r="EC1025" s="65"/>
      <c r="ED1025" s="65"/>
      <c r="EE1025" s="65"/>
      <c r="EF1025" s="65"/>
      <c r="EG1025" s="65"/>
      <c r="EH1025" s="65"/>
      <c r="EI1025" s="65"/>
      <c r="EJ1025" s="65"/>
      <c r="EK1025" s="65"/>
      <c r="EL1025" s="65"/>
      <c r="EM1025" s="65"/>
      <c r="EN1025" s="65"/>
      <c r="EO1025" s="65"/>
      <c r="EP1025" s="65"/>
      <c r="EQ1025" s="65"/>
      <c r="ER1025" s="65"/>
      <c r="ES1025" s="65"/>
      <c r="ET1025" s="65"/>
      <c r="EU1025" s="65"/>
      <c r="EV1025" s="65"/>
      <c r="EW1025" s="65"/>
      <c r="EX1025" s="65"/>
      <c r="EY1025" s="65"/>
      <c r="EZ1025" s="65"/>
      <c r="FA1025" s="65"/>
      <c r="FB1025" s="65"/>
      <c r="FC1025" s="65"/>
      <c r="FD1025" s="65"/>
      <c r="FE1025" s="65"/>
      <c r="FF1025" s="65"/>
      <c r="FG1025" s="65"/>
      <c r="FH1025" s="65"/>
      <c r="FI1025" s="65"/>
      <c r="FJ1025" s="65"/>
      <c r="FK1025" s="65"/>
      <c r="FL1025" s="65"/>
      <c r="FM1025" s="65"/>
      <c r="FN1025" s="65"/>
      <c r="FO1025" s="65"/>
      <c r="FP1025" s="65"/>
      <c r="FQ1025" s="65"/>
      <c r="FR1025" s="65"/>
      <c r="FS1025" s="65"/>
    </row>
    <row r="1026">
      <c r="A1026" t="s">
        <v>172</v>
      </c>
      <c r="B1026" t="s">
        <v>134</v>
      </c>
      <c r="C1026"/>
      <c r="D1026"/>
      <c r="E1026"/>
      <c r="F1026" t="str">
        <f>$A1026&amp;IF($C1026&lt;&gt;"","|"&amp;$C1026,"")&amp;IF($D1026&lt;&gt;"","|"&amp;$D1026,"")&amp;IF($E1026&lt;&gt;"","|"&amp;$E1026,"")</f>
      </c>
      <c r="G1026" s="65" t="n">
        <v>21</v>
      </c>
      <c r="H1026" s="65" t="str">
        <f>SUM($CJ1026,$CW1026)</f>
      </c>
      <c r="I1026" s="62"/>
      <c r="J1026" s="62"/>
      <c r="K1026" s="62" t="n">
        <v>0.100523560209424</v>
      </c>
      <c r="L1026" s="62"/>
      <c r="M1026" s="62"/>
      <c r="N1026" s="62"/>
      <c r="O1026" s="62"/>
      <c r="P1026" s="62"/>
      <c r="Q1026" s="62" t="n">
        <v>0.327748691099476</v>
      </c>
      <c r="R1026" s="62"/>
      <c r="S1026" s="62"/>
      <c r="T1026" s="62"/>
      <c r="U1026" s="62" t="n">
        <v>0.0795811518324607</v>
      </c>
      <c r="V1026" s="62"/>
      <c r="W1026" s="62"/>
      <c r="X1026" s="62"/>
      <c r="Y1026" s="62"/>
      <c r="Z1026" s="62"/>
      <c r="AA1026" s="62"/>
      <c r="AB1026" s="62"/>
      <c r="AC1026" s="62"/>
      <c r="AD1026" s="62"/>
      <c r="AE1026" s="62"/>
      <c r="AF1026" s="62"/>
      <c r="AG1026" s="62" t="n">
        <v>0.492146596858639</v>
      </c>
      <c r="AH1026" s="62"/>
      <c r="AI1026" s="62"/>
      <c r="AJ1026" s="62"/>
      <c r="AK1026" s="62"/>
      <c r="AL1026" s="62"/>
      <c r="AM1026" s="62"/>
      <c r="AN1026" s="62"/>
      <c r="AO1026" s="62"/>
      <c r="AP1026" s="62"/>
      <c r="AQ1026" s="62"/>
      <c r="AR1026" s="62"/>
      <c r="AS1026" s="62"/>
      <c r="AT1026" s="62"/>
      <c r="AU1026" s="62"/>
      <c r="AV1026" s="62"/>
      <c r="AW1026" s="62"/>
      <c r="AX1026" s="62"/>
      <c r="AY1026" s="62"/>
      <c r="AZ1026" s="62"/>
      <c r="BA1026" s="62"/>
      <c r="BB1026" s="62"/>
      <c r="BC1026" s="62"/>
      <c r="BD1026" s="62"/>
      <c r="BE1026" s="62"/>
      <c r="BF1026" s="62"/>
      <c r="BG1026" s="62"/>
      <c r="BH1026" s="62"/>
      <c r="BI1026" s="62"/>
      <c r="BJ1026" s="62"/>
      <c r="BK1026" s="62"/>
      <c r="BL1026" s="62"/>
      <c r="BM1026" s="62"/>
      <c r="BN1026" s="62"/>
      <c r="BO1026" s="62"/>
      <c r="BP1026" s="62"/>
      <c r="BQ1026" s="62"/>
      <c r="BR1026" s="62"/>
      <c r="BS1026" s="62"/>
      <c r="BT1026" s="62"/>
      <c r="BU1026" s="62"/>
      <c r="BV1026" s="62"/>
      <c r="BW1026" s="62"/>
      <c r="BX1026" s="62"/>
      <c r="BY1026" s="62"/>
      <c r="BZ1026" s="62"/>
      <c r="CA1026" s="62"/>
      <c r="CB1026" s="62"/>
      <c r="CC1026" s="62"/>
      <c r="CD1026" s="62"/>
      <c r="CE1026" s="62"/>
      <c r="CF1026" s="65" t="str">
        <f>ROUND(SUM($CP1026,$CV1026),0)</f>
      </c>
      <c r="CG1026" s="65" t="str">
        <f>ROUND(MAX($CP1026,$CV1026),0)</f>
      </c>
      <c r="CH1026"/>
      <c r="CI1026" s="62"/>
      <c r="CJ1026" s="65" t="str">
        <f>IF(SUM($CF1026)=0,"",IF(SUM($CF1026)=SUM($CG1026),SUM($CF1026),IF(UPPER($CH1026)="MAX",$CG1026,IF(UPPER($CH1026)="CUSTOM",MIN(MAX(ROUND($CF1026+$G1026*($CI1026),0),$CG1026),$CF1026),$CF1026))))</f>
      </c>
      <c r="CK1026" s="65" t="str">
        <f>ROUND(SUMIFS($CW1026:$FS1026,$CW$14:$FS$14,"*DSD*"),0)</f>
      </c>
      <c r="CL1026" s="65" t="str">
        <f>MIN_DSD</f>
      </c>
      <c r="CM1026" s="65" t="str">
        <f>COUNTIFS($CW$14:$FS$14,"*DSD*",$CW1026:$FS1026,"&gt;0")</f>
      </c>
      <c r="CN1026" t="s">
        <v>54</v>
      </c>
      <c r="CO1026" s="62"/>
      <c r="CP1026" s="65" t="str">
        <f>IF(SUM($CK1026)=0,"",IF(OR(SUM($CK1026)=SUM($CL1026),AND(SUM($CK1026)=ROUND(SUM($G1026)*(1-SUM($I1026)),0),SUM($CQ1026)=0)),SUM($CK1026),IF(UPPER($CN1026)="MAX",$CL1026,IF(UPPER($CN1026)="CUSTOM",MIN(MAX(ROUND($CK1026+$G1026*($CO1026),0),$CL1026),$CK1026),$CK1026))))</f>
      </c>
      <c r="CQ1026" s="65" t="str">
        <f>ROUND(SUMIFS($CW1026:$FS1026,$CW$14:$FS$14,"*TA*"),0)</f>
      </c>
      <c r="CR1026" s="65" t="str">
        <f>MIN_TA</f>
      </c>
      <c r="CS1026" s="65" t="str">
        <f>COUNTIFS($CW$14:$FS$14,"*TA*",$CW1026:$FS1026,"&gt;0")</f>
      </c>
      <c r="CT1026"/>
      <c r="CU1026" s="62"/>
      <c r="CV1026" s="65" t="str">
        <f>IF(SUM($CQ1026)=0,"",IF(OR(SUM($CQ1026)=SUM($CR1026),AND(SUM($CQ1026)=ROUND(SUM($G1026)*(1-SUM($I1026)),0),SUM($CK1026)=0)),SUM($CQ1026),IF(UPPER($CT1026)="MAX",$CR1026,IF(UPPER($CT1026)="CUSTOM",MIN(MAX(ROUND($CQ1026+$G1026*($CU1026),0),$CR1026),$CQ1026),$CQ1026))))</f>
      </c>
      <c r="CW1026" s="65"/>
      <c r="CX1026" s="65"/>
      <c r="CY1026" s="65"/>
      <c r="CZ1026" s="65"/>
      <c r="DA1026" s="65"/>
      <c r="DB1026" s="65"/>
      <c r="DC1026" s="65"/>
      <c r="DD1026" s="65"/>
      <c r="DE1026" s="65"/>
      <c r="DF1026" s="65"/>
      <c r="DG1026" s="65"/>
      <c r="DH1026" s="65"/>
      <c r="DI1026" s="65"/>
      <c r="DJ1026" s="65"/>
      <c r="DK1026" s="65"/>
      <c r="DL1026" s="65"/>
      <c r="DM1026" s="65"/>
      <c r="DN1026" s="65"/>
      <c r="DO1026" s="65"/>
      <c r="DP1026" s="65"/>
      <c r="DQ1026" s="65"/>
      <c r="DR1026" s="65"/>
      <c r="DS1026" s="65"/>
      <c r="DT1026" s="65"/>
      <c r="DU1026" s="65"/>
      <c r="DV1026" s="65"/>
      <c r="DW1026" s="65"/>
      <c r="DX1026" s="65"/>
      <c r="DY1026" s="65"/>
      <c r="DZ1026" s="65"/>
      <c r="EA1026" s="65"/>
      <c r="EB1026" s="65"/>
      <c r="EC1026" s="65"/>
      <c r="ED1026" s="65"/>
      <c r="EE1026" s="65"/>
      <c r="EF1026" s="65"/>
      <c r="EG1026" s="65"/>
      <c r="EH1026" s="65"/>
      <c r="EI1026" s="65"/>
      <c r="EJ1026" s="65"/>
      <c r="EK1026" s="65"/>
      <c r="EL1026" s="65"/>
      <c r="EM1026" s="65"/>
      <c r="EN1026" s="65"/>
      <c r="EO1026" s="65"/>
      <c r="EP1026" s="65"/>
      <c r="EQ1026" s="65"/>
      <c r="ER1026" s="65"/>
      <c r="ES1026" s="65"/>
      <c r="ET1026" s="65"/>
      <c r="EU1026" s="65"/>
      <c r="EV1026" s="65"/>
      <c r="EW1026" s="65"/>
      <c r="EX1026" s="65"/>
      <c r="EY1026" s="65"/>
      <c r="EZ1026" s="65"/>
      <c r="FA1026" s="65"/>
      <c r="FB1026" s="65"/>
      <c r="FC1026" s="65"/>
      <c r="FD1026" s="65"/>
      <c r="FE1026" s="65"/>
      <c r="FF1026" s="65"/>
      <c r="FG1026" s="65"/>
      <c r="FH1026" s="65"/>
      <c r="FI1026" s="65"/>
      <c r="FJ1026" s="65"/>
      <c r="FK1026" s="65"/>
      <c r="FL1026" s="65"/>
      <c r="FM1026" s="65"/>
      <c r="FN1026" s="65"/>
      <c r="FO1026" s="65"/>
      <c r="FP1026" s="65"/>
      <c r="FQ1026" s="65"/>
      <c r="FR1026" s="65"/>
      <c r="FS1026" s="65"/>
    </row>
    <row r="1027">
      <c r="A1027" t="s">
        <v>172</v>
      </c>
      <c r="B1027" t="s">
        <v>95</v>
      </c>
      <c r="C1027"/>
      <c r="D1027"/>
      <c r="E1027" t="s">
        <v>96</v>
      </c>
      <c r="F1027" t="str">
        <f>$A1027&amp;IF($C1027&lt;&gt;"","|"&amp;$C1027,"")&amp;IF($D1027&lt;&gt;"","|"&amp;$D1027,"")&amp;IF($E1027&lt;&gt;"","|"&amp;$E1027,"")</f>
      </c>
      <c r="G1027" s="65" t="n">
        <v>2</v>
      </c>
      <c r="H1027" s="65" t="str">
        <f>SUM($CJ1027,$CW1027)</f>
      </c>
      <c r="I1027" s="62"/>
      <c r="J1027" s="62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  <c r="AB1027" s="62"/>
      <c r="AC1027" s="62"/>
      <c r="AD1027" s="62"/>
      <c r="AE1027" s="62"/>
      <c r="AF1027" s="62"/>
      <c r="AG1027" s="62"/>
      <c r="AH1027" s="62"/>
      <c r="AI1027" s="62"/>
      <c r="AJ1027" s="62"/>
      <c r="AK1027" s="62"/>
      <c r="AL1027" s="62"/>
      <c r="AM1027" s="62"/>
      <c r="AN1027" s="62"/>
      <c r="AO1027" s="62"/>
      <c r="AP1027" s="62"/>
      <c r="AQ1027" s="62"/>
      <c r="AR1027" s="62"/>
      <c r="AS1027" s="62"/>
      <c r="AT1027" s="62"/>
      <c r="AU1027" s="62"/>
      <c r="AV1027" s="62"/>
      <c r="AW1027" s="62"/>
      <c r="AX1027" s="62"/>
      <c r="AY1027" s="62"/>
      <c r="AZ1027" s="62"/>
      <c r="BA1027" s="62"/>
      <c r="BB1027" s="62"/>
      <c r="BC1027" s="62"/>
      <c r="BD1027" s="62"/>
      <c r="BE1027" s="62"/>
      <c r="BF1027" s="62"/>
      <c r="BG1027" s="62"/>
      <c r="BH1027" s="62"/>
      <c r="BI1027" s="62"/>
      <c r="BJ1027" s="62"/>
      <c r="BK1027" s="62"/>
      <c r="BL1027" s="62"/>
      <c r="BM1027" s="62"/>
      <c r="BN1027" s="62"/>
      <c r="BO1027" s="62"/>
      <c r="BP1027" s="62"/>
      <c r="BQ1027" s="62"/>
      <c r="BR1027" s="62"/>
      <c r="BS1027" s="62"/>
      <c r="BT1027" s="62"/>
      <c r="BU1027" s="62"/>
      <c r="BV1027" s="62"/>
      <c r="BW1027" s="62"/>
      <c r="BX1027" s="62"/>
      <c r="BY1027" s="62"/>
      <c r="BZ1027" s="62"/>
      <c r="CA1027" s="62"/>
      <c r="CB1027" s="62"/>
      <c r="CC1027" s="62"/>
      <c r="CD1027" s="62"/>
      <c r="CE1027" s="62"/>
      <c r="CF1027" s="65" t="str">
        <f>ROUND(SUM($CP1027,$CV1027),0)</f>
      </c>
      <c r="CG1027" s="65" t="str">
        <f>ROUND(MAX($CP1027,$CV1027),0)</f>
      </c>
      <c r="CH1027"/>
      <c r="CI1027" s="62"/>
      <c r="CJ1027" s="65" t="str">
        <f>IF(SUM($CF1027)=0,"",IF(SUM($CF1027)=SUM($CG1027),SUM($CF1027),IF(UPPER($CH1027)="MAX",$CG1027,IF(UPPER($CH1027)="CUSTOM",MIN(MAX(ROUND($CF1027+$G1027*($CI1027),0),$CG1027),$CF1027),$CF1027))))</f>
      </c>
      <c r="CK1027" s="65" t="str">
        <f>ROUND(SUMIFS($CW1027:$FS1027,$CW$14:$FS$14,"*DSD*"),0)</f>
      </c>
      <c r="CL1027" s="65" t="str">
        <f>MIN_DSD</f>
      </c>
      <c r="CM1027" s="65" t="str">
        <f>COUNTIFS($CW$14:$FS$14,"*DSD*",$CW1027:$FS1027,"&gt;0")</f>
      </c>
      <c r="CN1027"/>
      <c r="CO1027" s="62"/>
      <c r="CP1027" s="65" t="str">
        <f>IF(SUM($CK1027)=0,"",IF(OR(SUM($CK1027)=SUM($CL1027),AND(SUM($CK1027)=ROUND(SUM($G1027)*(1-SUM($I1027)),0),SUM($CQ1027)=0)),SUM($CK1027),IF(UPPER($CN1027)="MAX",$CL1027,IF(UPPER($CN1027)="CUSTOM",MIN(MAX(ROUND($CK1027+$G1027*($CO1027),0),$CL1027),$CK1027),$CK1027))))</f>
      </c>
      <c r="CQ1027" s="65" t="str">
        <f>ROUND(SUMIFS($CW1027:$FS1027,$CW$14:$FS$14,"*TA*"),0)</f>
      </c>
      <c r="CR1027" s="65" t="str">
        <f>MIN_TA</f>
      </c>
      <c r="CS1027" s="65" t="str">
        <f>COUNTIFS($CW$14:$FS$14,"*TA*",$CW1027:$FS1027,"&gt;0")</f>
      </c>
      <c r="CT1027"/>
      <c r="CU1027" s="62"/>
      <c r="CV1027" s="65" t="str">
        <f>IF(SUM($CQ1027)=0,"",IF(OR(SUM($CQ1027)=SUM($CR1027),AND(SUM($CQ1027)=ROUND(SUM($G1027)*(1-SUM($I1027)),0),SUM($CK1027)=0)),SUM($CQ1027),IF(UPPER($CT1027)="MAX",$CR1027,IF(UPPER($CT1027)="CUSTOM",MIN(MAX(ROUND($CQ1027+$G1027*($CU1027),0),$CR1027),$CQ1027),$CQ1027))))</f>
      </c>
      <c r="CW1027" s="65"/>
      <c r="CX1027" s="65"/>
      <c r="CY1027" s="65"/>
      <c r="CZ1027" s="65"/>
      <c r="DA1027" s="65"/>
      <c r="DB1027" s="65"/>
      <c r="DC1027" s="65"/>
      <c r="DD1027" s="65"/>
      <c r="DE1027" s="65"/>
      <c r="DF1027" s="65"/>
      <c r="DG1027" s="65"/>
      <c r="DH1027" s="65"/>
      <c r="DI1027" s="65"/>
      <c r="DJ1027" s="65"/>
      <c r="DK1027" s="65"/>
      <c r="DL1027" s="65"/>
      <c r="DM1027" s="65"/>
      <c r="DN1027" s="65"/>
      <c r="DO1027" s="65"/>
      <c r="DP1027" s="65"/>
      <c r="DQ1027" s="65"/>
      <c r="DR1027" s="65"/>
      <c r="DS1027" s="65"/>
      <c r="DT1027" s="65"/>
      <c r="DU1027" s="65"/>
      <c r="DV1027" s="65"/>
      <c r="DW1027" s="65"/>
      <c r="DX1027" s="65"/>
      <c r="DY1027" s="65"/>
      <c r="DZ1027" s="65"/>
      <c r="EA1027" s="65"/>
      <c r="EB1027" s="65"/>
      <c r="EC1027" s="65"/>
      <c r="ED1027" s="65"/>
      <c r="EE1027" s="65"/>
      <c r="EF1027" s="65"/>
      <c r="EG1027" s="65"/>
      <c r="EH1027" s="65"/>
      <c r="EI1027" s="65"/>
      <c r="EJ1027" s="65"/>
      <c r="EK1027" s="65"/>
      <c r="EL1027" s="65"/>
      <c r="EM1027" s="65"/>
      <c r="EN1027" s="65"/>
      <c r="EO1027" s="65"/>
      <c r="EP1027" s="65"/>
      <c r="EQ1027" s="65"/>
      <c r="ER1027" s="65"/>
      <c r="ES1027" s="65"/>
      <c r="ET1027" s="65"/>
      <c r="EU1027" s="65"/>
      <c r="EV1027" s="65"/>
      <c r="EW1027" s="65"/>
      <c r="EX1027" s="65"/>
      <c r="EY1027" s="65"/>
      <c r="EZ1027" s="65"/>
      <c r="FA1027" s="65"/>
      <c r="FB1027" s="65"/>
      <c r="FC1027" s="65"/>
      <c r="FD1027" s="65"/>
      <c r="FE1027" s="65"/>
      <c r="FF1027" s="65"/>
      <c r="FG1027" s="65"/>
      <c r="FH1027" s="65"/>
      <c r="FI1027" s="65"/>
      <c r="FJ1027" s="65"/>
      <c r="FK1027" s="65"/>
      <c r="FL1027" s="65"/>
      <c r="FM1027" s="65"/>
      <c r="FN1027" s="65"/>
      <c r="FO1027" s="65"/>
      <c r="FP1027" s="65"/>
      <c r="FQ1027" s="65"/>
      <c r="FR1027" s="65"/>
      <c r="FS1027" s="65"/>
    </row>
    <row r="1028">
      <c r="A1028" t="s">
        <v>172</v>
      </c>
      <c r="B1028" t="s">
        <v>95</v>
      </c>
      <c r="C1028"/>
      <c r="D1028"/>
      <c r="E1028" t="s">
        <v>121</v>
      </c>
      <c r="F1028" t="str">
        <f>$A1028&amp;IF($C1028&lt;&gt;"","|"&amp;$C1028,"")&amp;IF($D1028&lt;&gt;"","|"&amp;$D1028,"")&amp;IF($E1028&lt;&gt;"","|"&amp;$E1028,"")</f>
      </c>
      <c r="G1028" s="65" t="n">
        <v>1</v>
      </c>
      <c r="H1028" s="65" t="str">
        <f>SUM($CJ1028,$CW1028)</f>
      </c>
      <c r="I1028" s="62"/>
      <c r="J1028" s="62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  <c r="AB1028" s="62"/>
      <c r="AC1028" s="62"/>
      <c r="AD1028" s="62"/>
      <c r="AE1028" s="62"/>
      <c r="AF1028" s="62"/>
      <c r="AG1028" s="62"/>
      <c r="AH1028" s="62"/>
      <c r="AI1028" s="62"/>
      <c r="AJ1028" s="62"/>
      <c r="AK1028" s="62"/>
      <c r="AL1028" s="62"/>
      <c r="AM1028" s="62"/>
      <c r="AN1028" s="62"/>
      <c r="AO1028" s="62"/>
      <c r="AP1028" s="62"/>
      <c r="AQ1028" s="62"/>
      <c r="AR1028" s="62"/>
      <c r="AS1028" s="62"/>
      <c r="AT1028" s="62"/>
      <c r="AU1028" s="62"/>
      <c r="AV1028" s="62"/>
      <c r="AW1028" s="62"/>
      <c r="AX1028" s="62"/>
      <c r="AY1028" s="62"/>
      <c r="AZ1028" s="62"/>
      <c r="BA1028" s="62"/>
      <c r="BB1028" s="62"/>
      <c r="BC1028" s="62"/>
      <c r="BD1028" s="62"/>
      <c r="BE1028" s="62"/>
      <c r="BF1028" s="62"/>
      <c r="BG1028" s="62"/>
      <c r="BH1028" s="62"/>
      <c r="BI1028" s="62"/>
      <c r="BJ1028" s="62"/>
      <c r="BK1028" s="62"/>
      <c r="BL1028" s="62"/>
      <c r="BM1028" s="62"/>
      <c r="BN1028" s="62"/>
      <c r="BO1028" s="62"/>
      <c r="BP1028" s="62"/>
      <c r="BQ1028" s="62"/>
      <c r="BR1028" s="62"/>
      <c r="BS1028" s="62"/>
      <c r="BT1028" s="62"/>
      <c r="BU1028" s="62"/>
      <c r="BV1028" s="62"/>
      <c r="BW1028" s="62"/>
      <c r="BX1028" s="62"/>
      <c r="BY1028" s="62"/>
      <c r="BZ1028" s="62"/>
      <c r="CA1028" s="62"/>
      <c r="CB1028" s="62"/>
      <c r="CC1028" s="62"/>
      <c r="CD1028" s="62"/>
      <c r="CE1028" s="62"/>
      <c r="CF1028" s="65" t="str">
        <f>ROUND(SUM($CP1028,$CV1028),0)</f>
      </c>
      <c r="CG1028" s="65" t="str">
        <f>ROUND(MAX($CP1028,$CV1028),0)</f>
      </c>
      <c r="CH1028"/>
      <c r="CI1028" s="62"/>
      <c r="CJ1028" s="65" t="str">
        <f>IF(SUM($CF1028)=0,"",IF(SUM($CF1028)=SUM($CG1028),SUM($CF1028),IF(UPPER($CH1028)="MAX",$CG1028,IF(UPPER($CH1028)="CUSTOM",MIN(MAX(ROUND($CF1028+$G1028*($CI1028),0),$CG1028),$CF1028),$CF1028))))</f>
      </c>
      <c r="CK1028" s="65" t="str">
        <f>ROUND(SUMIFS($CW1028:$FS1028,$CW$14:$FS$14,"*DSD*"),0)</f>
      </c>
      <c r="CL1028" s="65" t="str">
        <f>MIN_DSD</f>
      </c>
      <c r="CM1028" s="65" t="str">
        <f>COUNTIFS($CW$14:$FS$14,"*DSD*",$CW1028:$FS1028,"&gt;0")</f>
      </c>
      <c r="CN1028"/>
      <c r="CO1028" s="62"/>
      <c r="CP1028" s="65" t="str">
        <f>IF(SUM($CK1028)=0,"",IF(OR(SUM($CK1028)=SUM($CL1028),AND(SUM($CK1028)=ROUND(SUM($G1028)*(1-SUM($I1028)),0),SUM($CQ1028)=0)),SUM($CK1028),IF(UPPER($CN1028)="MAX",$CL1028,IF(UPPER($CN1028)="CUSTOM",MIN(MAX(ROUND($CK1028+$G1028*($CO1028),0),$CL1028),$CK1028),$CK1028))))</f>
      </c>
      <c r="CQ1028" s="65" t="str">
        <f>ROUND(SUMIFS($CW1028:$FS1028,$CW$14:$FS$14,"*TA*"),0)</f>
      </c>
      <c r="CR1028" s="65" t="str">
        <f>MIN_TA</f>
      </c>
      <c r="CS1028" s="65" t="str">
        <f>COUNTIFS($CW$14:$FS$14,"*TA*",$CW1028:$FS1028,"&gt;0")</f>
      </c>
      <c r="CT1028"/>
      <c r="CU1028" s="62"/>
      <c r="CV1028" s="65" t="str">
        <f>IF(SUM($CQ1028)=0,"",IF(OR(SUM($CQ1028)=SUM($CR1028),AND(SUM($CQ1028)=ROUND(SUM($G1028)*(1-SUM($I1028)),0),SUM($CK1028)=0)),SUM($CQ1028),IF(UPPER($CT1028)="MAX",$CR1028,IF(UPPER($CT1028)="CUSTOM",MIN(MAX(ROUND($CQ1028+$G1028*($CU1028),0),$CR1028),$CQ1028),$CQ1028))))</f>
      </c>
      <c r="CW1028" s="65"/>
      <c r="CX1028" s="65"/>
      <c r="CY1028" s="65"/>
      <c r="CZ1028" s="65"/>
      <c r="DA1028" s="65"/>
      <c r="DB1028" s="65"/>
      <c r="DC1028" s="65"/>
      <c r="DD1028" s="65"/>
      <c r="DE1028" s="65"/>
      <c r="DF1028" s="65"/>
      <c r="DG1028" s="65"/>
      <c r="DH1028" s="65"/>
      <c r="DI1028" s="65"/>
      <c r="DJ1028" s="65"/>
      <c r="DK1028" s="65"/>
      <c r="DL1028" s="65"/>
      <c r="DM1028" s="65"/>
      <c r="DN1028" s="65"/>
      <c r="DO1028" s="65"/>
      <c r="DP1028" s="65"/>
      <c r="DQ1028" s="65"/>
      <c r="DR1028" s="65"/>
      <c r="DS1028" s="65"/>
      <c r="DT1028" s="65"/>
      <c r="DU1028" s="65"/>
      <c r="DV1028" s="65"/>
      <c r="DW1028" s="65"/>
      <c r="DX1028" s="65"/>
      <c r="DY1028" s="65"/>
      <c r="DZ1028" s="65"/>
      <c r="EA1028" s="65"/>
      <c r="EB1028" s="65"/>
      <c r="EC1028" s="65"/>
      <c r="ED1028" s="65"/>
      <c r="EE1028" s="65"/>
      <c r="EF1028" s="65"/>
      <c r="EG1028" s="65"/>
      <c r="EH1028" s="65"/>
      <c r="EI1028" s="65"/>
      <c r="EJ1028" s="65"/>
      <c r="EK1028" s="65"/>
      <c r="EL1028" s="65"/>
      <c r="EM1028" s="65"/>
      <c r="EN1028" s="65"/>
      <c r="EO1028" s="65"/>
      <c r="EP1028" s="65"/>
      <c r="EQ1028" s="65"/>
      <c r="ER1028" s="65"/>
      <c r="ES1028" s="65"/>
      <c r="ET1028" s="65"/>
      <c r="EU1028" s="65"/>
      <c r="EV1028" s="65"/>
      <c r="EW1028" s="65"/>
      <c r="EX1028" s="65"/>
      <c r="EY1028" s="65"/>
      <c r="EZ1028" s="65"/>
      <c r="FA1028" s="65"/>
      <c r="FB1028" s="65"/>
      <c r="FC1028" s="65"/>
      <c r="FD1028" s="65"/>
      <c r="FE1028" s="65"/>
      <c r="FF1028" s="65"/>
      <c r="FG1028" s="65"/>
      <c r="FH1028" s="65"/>
      <c r="FI1028" s="65"/>
      <c r="FJ1028" s="65"/>
      <c r="FK1028" s="65"/>
      <c r="FL1028" s="65"/>
      <c r="FM1028" s="65"/>
      <c r="FN1028" s="65"/>
      <c r="FO1028" s="65"/>
      <c r="FP1028" s="65"/>
      <c r="FQ1028" s="65"/>
      <c r="FR1028" s="65"/>
      <c r="FS1028" s="65"/>
    </row>
    <row r="1029">
      <c r="A1029" t="s">
        <v>172</v>
      </c>
      <c r="B1029" t="s">
        <v>95</v>
      </c>
      <c r="C1029"/>
      <c r="D1029"/>
      <c r="E1029" t="s">
        <v>135</v>
      </c>
      <c r="F1029" t="str">
        <f>$A1029&amp;IF($C1029&lt;&gt;"","|"&amp;$C1029,"")&amp;IF($D1029&lt;&gt;"","|"&amp;$D1029,"")&amp;IF($E1029&lt;&gt;"","|"&amp;$E1029,"")</f>
      </c>
      <c r="G1029" s="65" t="n">
        <v>2</v>
      </c>
      <c r="H1029" s="65" t="str">
        <f>SUM($CJ1029,$CW1029)</f>
      </c>
      <c r="I1029" s="62"/>
      <c r="J1029" s="62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  <c r="AE1029" s="62"/>
      <c r="AF1029" s="62"/>
      <c r="AG1029" s="62"/>
      <c r="AH1029" s="62"/>
      <c r="AI1029" s="62"/>
      <c r="AJ1029" s="62"/>
      <c r="AK1029" s="62"/>
      <c r="AL1029" s="62"/>
      <c r="AM1029" s="62"/>
      <c r="AN1029" s="62"/>
      <c r="AO1029" s="62"/>
      <c r="AP1029" s="62"/>
      <c r="AQ1029" s="62"/>
      <c r="AR1029" s="62"/>
      <c r="AS1029" s="62"/>
      <c r="AT1029" s="62"/>
      <c r="AU1029" s="62"/>
      <c r="AV1029" s="62"/>
      <c r="AW1029" s="62"/>
      <c r="AX1029" s="62"/>
      <c r="AY1029" s="62"/>
      <c r="AZ1029" s="62"/>
      <c r="BA1029" s="62"/>
      <c r="BB1029" s="62"/>
      <c r="BC1029" s="62"/>
      <c r="BD1029" s="62"/>
      <c r="BE1029" s="62"/>
      <c r="BF1029" s="62"/>
      <c r="BG1029" s="62"/>
      <c r="BH1029" s="62"/>
      <c r="BI1029" s="62"/>
      <c r="BJ1029" s="62"/>
      <c r="BK1029" s="62"/>
      <c r="BL1029" s="62"/>
      <c r="BM1029" s="62"/>
      <c r="BN1029" s="62"/>
      <c r="BO1029" s="62"/>
      <c r="BP1029" s="62"/>
      <c r="BQ1029" s="62"/>
      <c r="BR1029" s="62"/>
      <c r="BS1029" s="62"/>
      <c r="BT1029" s="62"/>
      <c r="BU1029" s="62"/>
      <c r="BV1029" s="62"/>
      <c r="BW1029" s="62"/>
      <c r="BX1029" s="62"/>
      <c r="BY1029" s="62"/>
      <c r="BZ1029" s="62"/>
      <c r="CA1029" s="62"/>
      <c r="CB1029" s="62"/>
      <c r="CC1029" s="62"/>
      <c r="CD1029" s="62"/>
      <c r="CE1029" s="62"/>
      <c r="CF1029" s="65" t="str">
        <f>ROUND(SUM($CP1029,$CV1029),0)</f>
      </c>
      <c r="CG1029" s="65" t="str">
        <f>ROUND(MAX($CP1029,$CV1029),0)</f>
      </c>
      <c r="CH1029"/>
      <c r="CI1029" s="62"/>
      <c r="CJ1029" s="65" t="str">
        <f>IF(SUM($CF1029)=0,"",IF(SUM($CF1029)=SUM($CG1029),SUM($CF1029),IF(UPPER($CH1029)="MAX",$CG1029,IF(UPPER($CH1029)="CUSTOM",MIN(MAX(ROUND($CF1029+$G1029*($CI1029),0),$CG1029),$CF1029),$CF1029))))</f>
      </c>
      <c r="CK1029" s="65" t="str">
        <f>ROUND(SUMIFS($CW1029:$FS1029,$CW$14:$FS$14,"*DSD*"),0)</f>
      </c>
      <c r="CL1029" s="65" t="str">
        <f>MIN_DSD</f>
      </c>
      <c r="CM1029" s="65" t="str">
        <f>COUNTIFS($CW$14:$FS$14,"*DSD*",$CW1029:$FS1029,"&gt;0")</f>
      </c>
      <c r="CN1029"/>
      <c r="CO1029" s="62"/>
      <c r="CP1029" s="65" t="str">
        <f>IF(SUM($CK1029)=0,"",IF(OR(SUM($CK1029)=SUM($CL1029),AND(SUM($CK1029)=ROUND(SUM($G1029)*(1-SUM($I1029)),0),SUM($CQ1029)=0)),SUM($CK1029),IF(UPPER($CN1029)="MAX",$CL1029,IF(UPPER($CN1029)="CUSTOM",MIN(MAX(ROUND($CK1029+$G1029*($CO1029),0),$CL1029),$CK1029),$CK1029))))</f>
      </c>
      <c r="CQ1029" s="65" t="str">
        <f>ROUND(SUMIFS($CW1029:$FS1029,$CW$14:$FS$14,"*TA*"),0)</f>
      </c>
      <c r="CR1029" s="65" t="str">
        <f>MIN_TA</f>
      </c>
      <c r="CS1029" s="65" t="str">
        <f>COUNTIFS($CW$14:$FS$14,"*TA*",$CW1029:$FS1029,"&gt;0")</f>
      </c>
      <c r="CT1029"/>
      <c r="CU1029" s="62"/>
      <c r="CV1029" s="65" t="str">
        <f>IF(SUM($CQ1029)=0,"",IF(OR(SUM($CQ1029)=SUM($CR1029),AND(SUM($CQ1029)=ROUND(SUM($G1029)*(1-SUM($I1029)),0),SUM($CK1029)=0)),SUM($CQ1029),IF(UPPER($CT1029)="MAX",$CR1029,IF(UPPER($CT1029)="CUSTOM",MIN(MAX(ROUND($CQ1029+$G1029*($CU1029),0),$CR1029),$CQ1029),$CQ1029))))</f>
      </c>
      <c r="CW1029" s="65"/>
      <c r="CX1029" s="65"/>
      <c r="CY1029" s="65"/>
      <c r="CZ1029" s="65"/>
      <c r="DA1029" s="65"/>
      <c r="DB1029" s="65"/>
      <c r="DC1029" s="65"/>
      <c r="DD1029" s="65"/>
      <c r="DE1029" s="65"/>
      <c r="DF1029" s="65"/>
      <c r="DG1029" s="65"/>
      <c r="DH1029" s="65"/>
      <c r="DI1029" s="65"/>
      <c r="DJ1029" s="65"/>
      <c r="DK1029" s="65"/>
      <c r="DL1029" s="65"/>
      <c r="DM1029" s="65"/>
      <c r="DN1029" s="65"/>
      <c r="DO1029" s="65"/>
      <c r="DP1029" s="65"/>
      <c r="DQ1029" s="65"/>
      <c r="DR1029" s="65"/>
      <c r="DS1029" s="65"/>
      <c r="DT1029" s="65"/>
      <c r="DU1029" s="65"/>
      <c r="DV1029" s="65"/>
      <c r="DW1029" s="65"/>
      <c r="DX1029" s="65"/>
      <c r="DY1029" s="65"/>
      <c r="DZ1029" s="65"/>
      <c r="EA1029" s="65"/>
      <c r="EB1029" s="65"/>
      <c r="EC1029" s="65"/>
      <c r="ED1029" s="65"/>
      <c r="EE1029" s="65"/>
      <c r="EF1029" s="65"/>
      <c r="EG1029" s="65"/>
      <c r="EH1029" s="65"/>
      <c r="EI1029" s="65"/>
      <c r="EJ1029" s="65"/>
      <c r="EK1029" s="65"/>
      <c r="EL1029" s="65"/>
      <c r="EM1029" s="65"/>
      <c r="EN1029" s="65"/>
      <c r="EO1029" s="65"/>
      <c r="EP1029" s="65"/>
      <c r="EQ1029" s="65"/>
      <c r="ER1029" s="65"/>
      <c r="ES1029" s="65"/>
      <c r="ET1029" s="65"/>
      <c r="EU1029" s="65"/>
      <c r="EV1029" s="65"/>
      <c r="EW1029" s="65"/>
      <c r="EX1029" s="65"/>
      <c r="EY1029" s="65"/>
      <c r="EZ1029" s="65"/>
      <c r="FA1029" s="65"/>
      <c r="FB1029" s="65"/>
      <c r="FC1029" s="65"/>
      <c r="FD1029" s="65"/>
      <c r="FE1029" s="65"/>
      <c r="FF1029" s="65"/>
      <c r="FG1029" s="65"/>
      <c r="FH1029" s="65"/>
      <c r="FI1029" s="65"/>
      <c r="FJ1029" s="65"/>
      <c r="FK1029" s="65"/>
      <c r="FL1029" s="65"/>
      <c r="FM1029" s="65"/>
      <c r="FN1029" s="65"/>
      <c r="FO1029" s="65"/>
      <c r="FP1029" s="65"/>
      <c r="FQ1029" s="65"/>
      <c r="FR1029" s="65"/>
      <c r="FS1029" s="65"/>
    </row>
    <row r="1030">
      <c r="A1030" t="s">
        <v>172</v>
      </c>
      <c r="B1030" t="s">
        <v>97</v>
      </c>
      <c r="C1030" t="s">
        <v>103</v>
      </c>
      <c r="D1030" t="s">
        <v>99</v>
      </c>
      <c r="E1030"/>
      <c r="F1030" t="str">
        <f>$A1030&amp;IF($C1030&lt;&gt;"","|"&amp;$C1030,"")&amp;IF($D1030&lt;&gt;"","|"&amp;$D1030,"")&amp;IF($E1030&lt;&gt;"","|"&amp;$E1030,"")</f>
      </c>
      <c r="G1030" s="65" t="n">
        <v>506</v>
      </c>
      <c r="H1030" s="65" t="str">
        <f>SUM($CJ1030,$CW1030)</f>
      </c>
      <c r="I1030" s="62"/>
      <c r="J1030" s="62"/>
      <c r="K1030" s="62" t="n">
        <v>0.0699508515258887</v>
      </c>
      <c r="L1030" s="62"/>
      <c r="M1030" s="62"/>
      <c r="N1030" s="62"/>
      <c r="O1030" s="62"/>
      <c r="P1030" s="62"/>
      <c r="Q1030" s="62" t="n">
        <v>0.144016459023888</v>
      </c>
      <c r="R1030" s="62"/>
      <c r="S1030" s="62"/>
      <c r="T1030" s="62"/>
      <c r="U1030" s="62"/>
      <c r="V1030" s="62"/>
      <c r="W1030" s="62" t="n">
        <v>0.340038861584181</v>
      </c>
      <c r="X1030" s="62"/>
      <c r="Y1030" s="62"/>
      <c r="Z1030" s="62" t="n">
        <v>0.229969139330209</v>
      </c>
      <c r="AA1030" s="62"/>
      <c r="AB1030" s="62"/>
      <c r="AC1030" s="62"/>
      <c r="AD1030" s="62"/>
      <c r="AE1030" s="62"/>
      <c r="AF1030" s="62"/>
      <c r="AG1030" s="62" t="n">
        <v>0.216024688535833</v>
      </c>
      <c r="AH1030" s="62"/>
      <c r="AI1030" s="62"/>
      <c r="AJ1030" s="62"/>
      <c r="AK1030" s="62"/>
      <c r="AL1030" s="62"/>
      <c r="AM1030" s="62"/>
      <c r="AN1030" s="62"/>
      <c r="AO1030" s="62"/>
      <c r="AP1030" s="62"/>
      <c r="AQ1030" s="62"/>
      <c r="AR1030" s="62"/>
      <c r="AS1030" s="62"/>
      <c r="AT1030" s="62"/>
      <c r="AU1030" s="62"/>
      <c r="AV1030" s="62"/>
      <c r="AW1030" s="62"/>
      <c r="AX1030" s="62"/>
      <c r="AY1030" s="62"/>
      <c r="AZ1030" s="62"/>
      <c r="BA1030" s="62"/>
      <c r="BB1030" s="62"/>
      <c r="BC1030" s="62"/>
      <c r="BD1030" s="62"/>
      <c r="BE1030" s="62"/>
      <c r="BF1030" s="62"/>
      <c r="BG1030" s="62"/>
      <c r="BH1030" s="62"/>
      <c r="BI1030" s="62"/>
      <c r="BJ1030" s="62"/>
      <c r="BK1030" s="62"/>
      <c r="BL1030" s="62"/>
      <c r="BM1030" s="62"/>
      <c r="BN1030" s="62"/>
      <c r="BO1030" s="62"/>
      <c r="BP1030" s="62"/>
      <c r="BQ1030" s="62"/>
      <c r="BR1030" s="62"/>
      <c r="BS1030" s="62"/>
      <c r="BT1030" s="62"/>
      <c r="BU1030" s="62"/>
      <c r="BV1030" s="62"/>
      <c r="BW1030" s="62"/>
      <c r="BX1030" s="62"/>
      <c r="BY1030" s="62"/>
      <c r="BZ1030" s="62"/>
      <c r="CA1030" s="62"/>
      <c r="CB1030" s="62"/>
      <c r="CC1030" s="62"/>
      <c r="CD1030" s="62"/>
      <c r="CE1030" s="62"/>
      <c r="CF1030" s="65" t="str">
        <f>ROUND(SUM($CP1030,$CV1030),0)</f>
      </c>
      <c r="CG1030" s="65" t="str">
        <f>ROUND(MAX($CP1030,$CV1030),0)</f>
      </c>
      <c r="CH1030"/>
      <c r="CI1030" s="62"/>
      <c r="CJ1030" s="65" t="str">
        <f>IF(SUM($CF1030)=0,"",IF(SUM($CF1030)=SUM($CG1030),SUM($CF1030),IF(UPPER($CH1030)="MAX",$CG1030,IF(UPPER($CH1030)="CUSTOM",MIN(MAX(ROUND($CF1030+$G1030*($CI1030),0),$CG1030),$CF1030),$CF1030))))</f>
      </c>
      <c r="CK1030" s="65" t="str">
        <f>ROUND(SUMIFS($CW1030:$FS1030,$CW$14:$FS$14,"*DSD*"),0)</f>
      </c>
      <c r="CL1030" s="65" t="str">
        <f>MIN_DSD</f>
      </c>
      <c r="CM1030" s="65" t="str">
        <f>COUNTIFS($CW$14:$FS$14,"*DSD*",$CW1030:$FS1030,"&gt;0")</f>
      </c>
      <c r="CN1030" t="s">
        <v>54</v>
      </c>
      <c r="CO1030" s="62"/>
      <c r="CP1030" s="65" t="str">
        <f>IF(SUM($CK1030)=0,"",IF(OR(SUM($CK1030)=SUM($CL1030),AND(SUM($CK1030)=ROUND(SUM($G1030)*(1-SUM($I1030)),0),SUM($CQ1030)=0)),SUM($CK1030),IF(UPPER($CN1030)="MAX",$CL1030,IF(UPPER($CN1030)="CUSTOM",MIN(MAX(ROUND($CK1030+$G1030*($CO1030),0),$CL1030),$CK1030),$CK1030))))</f>
      </c>
      <c r="CQ1030" s="65" t="str">
        <f>ROUND(SUMIFS($CW1030:$FS1030,$CW$14:$FS$14,"*TA*"),0)</f>
      </c>
      <c r="CR1030" s="65" t="str">
        <f>MIN_TA</f>
      </c>
      <c r="CS1030" s="65" t="str">
        <f>COUNTIFS($CW$14:$FS$14,"*TA*",$CW1030:$FS1030,"&gt;0")</f>
      </c>
      <c r="CT1030"/>
      <c r="CU1030" s="62"/>
      <c r="CV1030" s="65" t="str">
        <f>IF(SUM($CQ1030)=0,"",IF(OR(SUM($CQ1030)=SUM($CR1030),AND(SUM($CQ1030)=ROUND(SUM($G1030)*(1-SUM($I1030)),0),SUM($CK1030)=0)),SUM($CQ1030),IF(UPPER($CT1030)="MAX",$CR1030,IF(UPPER($CT1030)="CUSTOM",MIN(MAX(ROUND($CQ1030+$G1030*($CU1030),0),$CR1030),$CQ1030),$CQ1030))))</f>
      </c>
      <c r="CW1030" s="65"/>
      <c r="CX1030" s="65"/>
      <c r="CY1030" s="65"/>
      <c r="CZ1030" s="65"/>
      <c r="DA1030" s="65"/>
      <c r="DB1030" s="65"/>
      <c r="DC1030" s="65"/>
      <c r="DD1030" s="65"/>
      <c r="DE1030" s="65"/>
      <c r="DF1030" s="65"/>
      <c r="DG1030" s="65"/>
      <c r="DH1030" s="65"/>
      <c r="DI1030" s="65"/>
      <c r="DJ1030" s="65"/>
      <c r="DK1030" s="65"/>
      <c r="DL1030" s="65"/>
      <c r="DM1030" s="65"/>
      <c r="DN1030" s="65"/>
      <c r="DO1030" s="65"/>
      <c r="DP1030" s="65"/>
      <c r="DQ1030" s="65"/>
      <c r="DR1030" s="65"/>
      <c r="DS1030" s="65"/>
      <c r="DT1030" s="65"/>
      <c r="DU1030" s="65"/>
      <c r="DV1030" s="65"/>
      <c r="DW1030" s="65"/>
      <c r="DX1030" s="65"/>
      <c r="DY1030" s="65"/>
      <c r="DZ1030" s="65"/>
      <c r="EA1030" s="65"/>
      <c r="EB1030" s="65"/>
      <c r="EC1030" s="65"/>
      <c r="ED1030" s="65"/>
      <c r="EE1030" s="65"/>
      <c r="EF1030" s="65"/>
      <c r="EG1030" s="65"/>
      <c r="EH1030" s="65"/>
      <c r="EI1030" s="65"/>
      <c r="EJ1030" s="65"/>
      <c r="EK1030" s="65"/>
      <c r="EL1030" s="65"/>
      <c r="EM1030" s="65"/>
      <c r="EN1030" s="65"/>
      <c r="EO1030" s="65"/>
      <c r="EP1030" s="65"/>
      <c r="EQ1030" s="65"/>
      <c r="ER1030" s="65"/>
      <c r="ES1030" s="65"/>
      <c r="ET1030" s="65"/>
      <c r="EU1030" s="65"/>
      <c r="EV1030" s="65"/>
      <c r="EW1030" s="65"/>
      <c r="EX1030" s="65"/>
      <c r="EY1030" s="65"/>
      <c r="EZ1030" s="65"/>
      <c r="FA1030" s="65"/>
      <c r="FB1030" s="65"/>
      <c r="FC1030" s="65"/>
      <c r="FD1030" s="65"/>
      <c r="FE1030" s="65"/>
      <c r="FF1030" s="65"/>
      <c r="FG1030" s="65"/>
      <c r="FH1030" s="65"/>
      <c r="FI1030" s="65"/>
      <c r="FJ1030" s="65"/>
      <c r="FK1030" s="65"/>
      <c r="FL1030" s="65"/>
      <c r="FM1030" s="65"/>
      <c r="FN1030" s="65"/>
      <c r="FO1030" s="65"/>
      <c r="FP1030" s="65"/>
      <c r="FQ1030" s="65"/>
      <c r="FR1030" s="65"/>
      <c r="FS1030" s="65"/>
    </row>
    <row r="1031">
      <c r="A1031" t="s">
        <v>172</v>
      </c>
      <c r="B1031" t="s">
        <v>97</v>
      </c>
      <c r="C1031" t="s">
        <v>98</v>
      </c>
      <c r="D1031" t="s">
        <v>99</v>
      </c>
      <c r="E1031"/>
      <c r="F1031" t="str">
        <f>$A1031&amp;IF($C1031&lt;&gt;"","|"&amp;$C1031,"")&amp;IF($D1031&lt;&gt;"","|"&amp;$D1031,"")&amp;IF($E1031&lt;&gt;"","|"&amp;$E1031,"")</f>
      </c>
      <c r="G1031" s="65" t="n">
        <v>48</v>
      </c>
      <c r="H1031" s="65" t="str">
        <f>SUM($CJ1031,$CW1031)</f>
      </c>
      <c r="I1031" s="62"/>
      <c r="J1031" s="62"/>
      <c r="K1031" s="62" t="n">
        <v>0.0695187165775401</v>
      </c>
      <c r="L1031" s="62"/>
      <c r="M1031" s="62"/>
      <c r="N1031" s="62"/>
      <c r="O1031" s="62"/>
      <c r="P1031" s="62"/>
      <c r="Q1031" s="62" t="n">
        <v>0.240641711229947</v>
      </c>
      <c r="R1031" s="62"/>
      <c r="S1031" s="62"/>
      <c r="T1031" s="62"/>
      <c r="U1031" s="62" t="n">
        <v>0.0998217468805704</v>
      </c>
      <c r="V1031" s="62"/>
      <c r="W1031" s="62"/>
      <c r="X1031" s="62"/>
      <c r="Y1031" s="62"/>
      <c r="Z1031" s="62" t="n">
        <v>0.229946524064171</v>
      </c>
      <c r="AA1031" s="62"/>
      <c r="AB1031" s="62"/>
      <c r="AC1031" s="62"/>
      <c r="AD1031" s="62"/>
      <c r="AE1031" s="62"/>
      <c r="AF1031" s="62"/>
      <c r="AG1031" s="62" t="n">
        <v>0.360071301247772</v>
      </c>
      <c r="AH1031" s="62"/>
      <c r="AI1031" s="62"/>
      <c r="AJ1031" s="62"/>
      <c r="AK1031" s="62"/>
      <c r="AL1031" s="62"/>
      <c r="AM1031" s="62"/>
      <c r="AN1031" s="62"/>
      <c r="AO1031" s="62"/>
      <c r="AP1031" s="62"/>
      <c r="AQ1031" s="62"/>
      <c r="AR1031" s="62"/>
      <c r="AS1031" s="62"/>
      <c r="AT1031" s="62"/>
      <c r="AU1031" s="62"/>
      <c r="AV1031" s="62"/>
      <c r="AW1031" s="62"/>
      <c r="AX1031" s="62"/>
      <c r="AY1031" s="62"/>
      <c r="AZ1031" s="62"/>
      <c r="BA1031" s="62"/>
      <c r="BB1031" s="62"/>
      <c r="BC1031" s="62"/>
      <c r="BD1031" s="62"/>
      <c r="BE1031" s="62"/>
      <c r="BF1031" s="62"/>
      <c r="BG1031" s="62"/>
      <c r="BH1031" s="62"/>
      <c r="BI1031" s="62"/>
      <c r="BJ1031" s="62"/>
      <c r="BK1031" s="62"/>
      <c r="BL1031" s="62"/>
      <c r="BM1031" s="62"/>
      <c r="BN1031" s="62"/>
      <c r="BO1031" s="62"/>
      <c r="BP1031" s="62"/>
      <c r="BQ1031" s="62"/>
      <c r="BR1031" s="62"/>
      <c r="BS1031" s="62"/>
      <c r="BT1031" s="62"/>
      <c r="BU1031" s="62"/>
      <c r="BV1031" s="62"/>
      <c r="BW1031" s="62"/>
      <c r="BX1031" s="62"/>
      <c r="BY1031" s="62"/>
      <c r="BZ1031" s="62"/>
      <c r="CA1031" s="62"/>
      <c r="CB1031" s="62"/>
      <c r="CC1031" s="62"/>
      <c r="CD1031" s="62"/>
      <c r="CE1031" s="62"/>
      <c r="CF1031" s="65" t="str">
        <f>ROUND(SUM($CP1031,$CV1031),0)</f>
      </c>
      <c r="CG1031" s="65" t="str">
        <f>ROUND(MAX($CP1031,$CV1031),0)</f>
      </c>
      <c r="CH1031"/>
      <c r="CI1031" s="62"/>
      <c r="CJ1031" s="65" t="str">
        <f>IF(SUM($CF1031)=0,"",IF(SUM($CF1031)=SUM($CG1031),SUM($CF1031),IF(UPPER($CH1031)="MAX",$CG1031,IF(UPPER($CH1031)="CUSTOM",MIN(MAX(ROUND($CF1031+$G1031*($CI1031),0),$CG1031),$CF1031),$CF1031))))</f>
      </c>
      <c r="CK1031" s="65" t="str">
        <f>ROUND(SUMIFS($CW1031:$FS1031,$CW$14:$FS$14,"*DSD*"),0)</f>
      </c>
      <c r="CL1031" s="65" t="str">
        <f>MIN_DSD</f>
      </c>
      <c r="CM1031" s="65" t="str">
        <f>COUNTIFS($CW$14:$FS$14,"*DSD*",$CW1031:$FS1031,"&gt;0")</f>
      </c>
      <c r="CN1031" t="s">
        <v>54</v>
      </c>
      <c r="CO1031" s="62"/>
      <c r="CP1031" s="65" t="str">
        <f>IF(SUM($CK1031)=0,"",IF(OR(SUM($CK1031)=SUM($CL1031),AND(SUM($CK1031)=ROUND(SUM($G1031)*(1-SUM($I1031)),0),SUM($CQ1031)=0)),SUM($CK1031),IF(UPPER($CN1031)="MAX",$CL1031,IF(UPPER($CN1031)="CUSTOM",MIN(MAX(ROUND($CK1031+$G1031*($CO1031),0),$CL1031),$CK1031),$CK1031))))</f>
      </c>
      <c r="CQ1031" s="65" t="str">
        <f>ROUND(SUMIFS($CW1031:$FS1031,$CW$14:$FS$14,"*TA*"),0)</f>
      </c>
      <c r="CR1031" s="65" t="str">
        <f>MIN_TA</f>
      </c>
      <c r="CS1031" s="65" t="str">
        <f>COUNTIFS($CW$14:$FS$14,"*TA*",$CW1031:$FS1031,"&gt;0")</f>
      </c>
      <c r="CT1031"/>
      <c r="CU1031" s="62"/>
      <c r="CV1031" s="65" t="str">
        <f>IF(SUM($CQ1031)=0,"",IF(OR(SUM($CQ1031)=SUM($CR1031),AND(SUM($CQ1031)=ROUND(SUM($G1031)*(1-SUM($I1031)),0),SUM($CK1031)=0)),SUM($CQ1031),IF(UPPER($CT1031)="MAX",$CR1031,IF(UPPER($CT1031)="CUSTOM",MIN(MAX(ROUND($CQ1031+$G1031*($CU1031),0),$CR1031),$CQ1031),$CQ1031))))</f>
      </c>
      <c r="CW1031" s="65"/>
      <c r="CX1031" s="65"/>
      <c r="CY1031" s="65"/>
      <c r="CZ1031" s="65"/>
      <c r="DA1031" s="65"/>
      <c r="DB1031" s="65"/>
      <c r="DC1031" s="65"/>
      <c r="DD1031" s="65"/>
      <c r="DE1031" s="65"/>
      <c r="DF1031" s="65"/>
      <c r="DG1031" s="65"/>
      <c r="DH1031" s="65"/>
      <c r="DI1031" s="65"/>
      <c r="DJ1031" s="65"/>
      <c r="DK1031" s="65"/>
      <c r="DL1031" s="65"/>
      <c r="DM1031" s="65"/>
      <c r="DN1031" s="65"/>
      <c r="DO1031" s="65"/>
      <c r="DP1031" s="65"/>
      <c r="DQ1031" s="65"/>
      <c r="DR1031" s="65"/>
      <c r="DS1031" s="65"/>
      <c r="DT1031" s="65"/>
      <c r="DU1031" s="65"/>
      <c r="DV1031" s="65"/>
      <c r="DW1031" s="65"/>
      <c r="DX1031" s="65"/>
      <c r="DY1031" s="65"/>
      <c r="DZ1031" s="65"/>
      <c r="EA1031" s="65"/>
      <c r="EB1031" s="65"/>
      <c r="EC1031" s="65"/>
      <c r="ED1031" s="65"/>
      <c r="EE1031" s="65"/>
      <c r="EF1031" s="65"/>
      <c r="EG1031" s="65"/>
      <c r="EH1031" s="65"/>
      <c r="EI1031" s="65"/>
      <c r="EJ1031" s="65"/>
      <c r="EK1031" s="65"/>
      <c r="EL1031" s="65"/>
      <c r="EM1031" s="65"/>
      <c r="EN1031" s="65"/>
      <c r="EO1031" s="65"/>
      <c r="EP1031" s="65"/>
      <c r="EQ1031" s="65"/>
      <c r="ER1031" s="65"/>
      <c r="ES1031" s="65"/>
      <c r="ET1031" s="65"/>
      <c r="EU1031" s="65"/>
      <c r="EV1031" s="65"/>
      <c r="EW1031" s="65"/>
      <c r="EX1031" s="65"/>
      <c r="EY1031" s="65"/>
      <c r="EZ1031" s="65"/>
      <c r="FA1031" s="65"/>
      <c r="FB1031" s="65"/>
      <c r="FC1031" s="65"/>
      <c r="FD1031" s="65"/>
      <c r="FE1031" s="65"/>
      <c r="FF1031" s="65"/>
      <c r="FG1031" s="65"/>
      <c r="FH1031" s="65"/>
      <c r="FI1031" s="65"/>
      <c r="FJ1031" s="65"/>
      <c r="FK1031" s="65"/>
      <c r="FL1031" s="65"/>
      <c r="FM1031" s="65"/>
      <c r="FN1031" s="65"/>
      <c r="FO1031" s="65"/>
      <c r="FP1031" s="65"/>
      <c r="FQ1031" s="65"/>
      <c r="FR1031" s="65"/>
      <c r="FS1031" s="65"/>
    </row>
    <row r="1032">
      <c r="A1032" t="s">
        <v>172</v>
      </c>
      <c r="B1032" t="s">
        <v>97</v>
      </c>
      <c r="C1032" t="s">
        <v>98</v>
      </c>
      <c r="D1032" t="s">
        <v>100</v>
      </c>
      <c r="E1032"/>
      <c r="F1032" t="str">
        <f>$A1032&amp;IF($C1032&lt;&gt;"","|"&amp;$C1032,"")&amp;IF($D1032&lt;&gt;"","|"&amp;$D1032,"")&amp;IF($E1032&lt;&gt;"","|"&amp;$E1032,"")</f>
      </c>
      <c r="G1032" s="65" t="n">
        <v>56</v>
      </c>
      <c r="H1032" s="65" t="str">
        <f>SUM($CJ1032,$CW1032)</f>
      </c>
      <c r="I1032" s="62"/>
      <c r="J1032" s="62"/>
      <c r="K1032" s="62" t="n">
        <v>0.0701298701298701</v>
      </c>
      <c r="L1032" s="62"/>
      <c r="M1032" s="62"/>
      <c r="N1032" s="62"/>
      <c r="O1032" s="62"/>
      <c r="P1032" s="62"/>
      <c r="Q1032" s="62" t="n">
        <v>0.24025974025974</v>
      </c>
      <c r="R1032" s="62"/>
      <c r="S1032" s="62"/>
      <c r="T1032" s="62"/>
      <c r="U1032" s="62" t="n">
        <v>0.1</v>
      </c>
      <c r="V1032" s="62"/>
      <c r="W1032" s="62"/>
      <c r="X1032" s="62"/>
      <c r="Y1032" s="62"/>
      <c r="Z1032" s="62" t="n">
        <v>0.22987012987013</v>
      </c>
      <c r="AA1032" s="62"/>
      <c r="AB1032" s="62"/>
      <c r="AC1032" s="62"/>
      <c r="AD1032" s="62"/>
      <c r="AE1032" s="62"/>
      <c r="AF1032" s="62"/>
      <c r="AG1032" s="62" t="n">
        <v>0.35974025974026</v>
      </c>
      <c r="AH1032" s="62"/>
      <c r="AI1032" s="62"/>
      <c r="AJ1032" s="62"/>
      <c r="AK1032" s="62"/>
      <c r="AL1032" s="62"/>
      <c r="AM1032" s="62"/>
      <c r="AN1032" s="62"/>
      <c r="AO1032" s="62"/>
      <c r="AP1032" s="62"/>
      <c r="AQ1032" s="62"/>
      <c r="AR1032" s="62"/>
      <c r="AS1032" s="62"/>
      <c r="AT1032" s="62"/>
      <c r="AU1032" s="62"/>
      <c r="AV1032" s="62"/>
      <c r="AW1032" s="62"/>
      <c r="AX1032" s="62"/>
      <c r="AY1032" s="62"/>
      <c r="AZ1032" s="62"/>
      <c r="BA1032" s="62"/>
      <c r="BB1032" s="62"/>
      <c r="BC1032" s="62"/>
      <c r="BD1032" s="62"/>
      <c r="BE1032" s="62"/>
      <c r="BF1032" s="62"/>
      <c r="BG1032" s="62"/>
      <c r="BH1032" s="62"/>
      <c r="BI1032" s="62"/>
      <c r="BJ1032" s="62"/>
      <c r="BK1032" s="62"/>
      <c r="BL1032" s="62"/>
      <c r="BM1032" s="62"/>
      <c r="BN1032" s="62"/>
      <c r="BO1032" s="62"/>
      <c r="BP1032" s="62"/>
      <c r="BQ1032" s="62"/>
      <c r="BR1032" s="62"/>
      <c r="BS1032" s="62"/>
      <c r="BT1032" s="62"/>
      <c r="BU1032" s="62"/>
      <c r="BV1032" s="62"/>
      <c r="BW1032" s="62"/>
      <c r="BX1032" s="62"/>
      <c r="BY1032" s="62"/>
      <c r="BZ1032" s="62"/>
      <c r="CA1032" s="62"/>
      <c r="CB1032" s="62"/>
      <c r="CC1032" s="62"/>
      <c r="CD1032" s="62"/>
      <c r="CE1032" s="62"/>
      <c r="CF1032" s="65" t="str">
        <f>ROUND(SUM($CP1032,$CV1032),0)</f>
      </c>
      <c r="CG1032" s="65" t="str">
        <f>ROUND(MAX($CP1032,$CV1032),0)</f>
      </c>
      <c r="CH1032"/>
      <c r="CI1032" s="62"/>
      <c r="CJ1032" s="65" t="str">
        <f>IF(SUM($CF1032)=0,"",IF(SUM($CF1032)=SUM($CG1032),SUM($CF1032),IF(UPPER($CH1032)="MAX",$CG1032,IF(UPPER($CH1032)="CUSTOM",MIN(MAX(ROUND($CF1032+$G1032*($CI1032),0),$CG1032),$CF1032),$CF1032))))</f>
      </c>
      <c r="CK1032" s="65" t="str">
        <f>ROUND(SUMIFS($CW1032:$FS1032,$CW$14:$FS$14,"*DSD*"),0)</f>
      </c>
      <c r="CL1032" s="65" t="str">
        <f>MIN_DSD</f>
      </c>
      <c r="CM1032" s="65" t="str">
        <f>COUNTIFS($CW$14:$FS$14,"*DSD*",$CW1032:$FS1032,"&gt;0")</f>
      </c>
      <c r="CN1032" t="s">
        <v>54</v>
      </c>
      <c r="CO1032" s="62"/>
      <c r="CP1032" s="65" t="str">
        <f>IF(SUM($CK1032)=0,"",IF(OR(SUM($CK1032)=SUM($CL1032),AND(SUM($CK1032)=ROUND(SUM($G1032)*(1-SUM($I1032)),0),SUM($CQ1032)=0)),SUM($CK1032),IF(UPPER($CN1032)="MAX",$CL1032,IF(UPPER($CN1032)="CUSTOM",MIN(MAX(ROUND($CK1032+$G1032*($CO1032),0),$CL1032),$CK1032),$CK1032))))</f>
      </c>
      <c r="CQ1032" s="65" t="str">
        <f>ROUND(SUMIFS($CW1032:$FS1032,$CW$14:$FS$14,"*TA*"),0)</f>
      </c>
      <c r="CR1032" s="65" t="str">
        <f>MIN_TA</f>
      </c>
      <c r="CS1032" s="65" t="str">
        <f>COUNTIFS($CW$14:$FS$14,"*TA*",$CW1032:$FS1032,"&gt;0")</f>
      </c>
      <c r="CT1032"/>
      <c r="CU1032" s="62"/>
      <c r="CV1032" s="65" t="str">
        <f>IF(SUM($CQ1032)=0,"",IF(OR(SUM($CQ1032)=SUM($CR1032),AND(SUM($CQ1032)=ROUND(SUM($G1032)*(1-SUM($I1032)),0),SUM($CK1032)=0)),SUM($CQ1032),IF(UPPER($CT1032)="MAX",$CR1032,IF(UPPER($CT1032)="CUSTOM",MIN(MAX(ROUND($CQ1032+$G1032*($CU1032),0),$CR1032),$CQ1032),$CQ1032))))</f>
      </c>
      <c r="CW1032" s="65"/>
      <c r="CX1032" s="65"/>
      <c r="CY1032" s="65"/>
      <c r="CZ1032" s="65"/>
      <c r="DA1032" s="65"/>
      <c r="DB1032" s="65"/>
      <c r="DC1032" s="65"/>
      <c r="DD1032" s="65"/>
      <c r="DE1032" s="65"/>
      <c r="DF1032" s="65"/>
      <c r="DG1032" s="65"/>
      <c r="DH1032" s="65"/>
      <c r="DI1032" s="65"/>
      <c r="DJ1032" s="65"/>
      <c r="DK1032" s="65"/>
      <c r="DL1032" s="65"/>
      <c r="DM1032" s="65"/>
      <c r="DN1032" s="65"/>
      <c r="DO1032" s="65"/>
      <c r="DP1032" s="65"/>
      <c r="DQ1032" s="65"/>
      <c r="DR1032" s="65"/>
      <c r="DS1032" s="65"/>
      <c r="DT1032" s="65"/>
      <c r="DU1032" s="65"/>
      <c r="DV1032" s="65"/>
      <c r="DW1032" s="65"/>
      <c r="DX1032" s="65"/>
      <c r="DY1032" s="65"/>
      <c r="DZ1032" s="65"/>
      <c r="EA1032" s="65"/>
      <c r="EB1032" s="65"/>
      <c r="EC1032" s="65"/>
      <c r="ED1032" s="65"/>
      <c r="EE1032" s="65"/>
      <c r="EF1032" s="65"/>
      <c r="EG1032" s="65"/>
      <c r="EH1032" s="65"/>
      <c r="EI1032" s="65"/>
      <c r="EJ1032" s="65"/>
      <c r="EK1032" s="65"/>
      <c r="EL1032" s="65"/>
      <c r="EM1032" s="65"/>
      <c r="EN1032" s="65"/>
      <c r="EO1032" s="65"/>
      <c r="EP1032" s="65"/>
      <c r="EQ1032" s="65"/>
      <c r="ER1032" s="65"/>
      <c r="ES1032" s="65"/>
      <c r="ET1032" s="65"/>
      <c r="EU1032" s="65"/>
      <c r="EV1032" s="65"/>
      <c r="EW1032" s="65"/>
      <c r="EX1032" s="65"/>
      <c r="EY1032" s="65"/>
      <c r="EZ1032" s="65"/>
      <c r="FA1032" s="65"/>
      <c r="FB1032" s="65"/>
      <c r="FC1032" s="65"/>
      <c r="FD1032" s="65"/>
      <c r="FE1032" s="65"/>
      <c r="FF1032" s="65"/>
      <c r="FG1032" s="65"/>
      <c r="FH1032" s="65"/>
      <c r="FI1032" s="65"/>
      <c r="FJ1032" s="65"/>
      <c r="FK1032" s="65"/>
      <c r="FL1032" s="65"/>
      <c r="FM1032" s="65"/>
      <c r="FN1032" s="65"/>
      <c r="FO1032" s="65"/>
      <c r="FP1032" s="65"/>
      <c r="FQ1032" s="65"/>
      <c r="FR1032" s="65"/>
      <c r="FS1032" s="65"/>
    </row>
    <row r="1033">
      <c r="A1033" t="s">
        <v>172</v>
      </c>
      <c r="B1033" t="s">
        <v>101</v>
      </c>
      <c r="C1033"/>
      <c r="D1033"/>
      <c r="E1033" t="s">
        <v>96</v>
      </c>
      <c r="F1033" t="str">
        <f>$A1033&amp;IF($C1033&lt;&gt;"","|"&amp;$C1033,"")&amp;IF($D1033&lt;&gt;"","|"&amp;$D1033,"")&amp;IF($E1033&lt;&gt;"","|"&amp;$E1033,"")</f>
      </c>
      <c r="G1033" s="65" t="n">
        <v>2</v>
      </c>
      <c r="H1033" s="65" t="str">
        <f>SUM($CJ1033,$CW1033)</f>
      </c>
      <c r="I1033" s="62"/>
      <c r="J1033" s="62"/>
      <c r="K1033" s="62"/>
      <c r="L1033" s="62"/>
      <c r="M1033" s="62"/>
      <c r="N1033" s="62"/>
      <c r="O1033" s="62"/>
      <c r="P1033" s="62"/>
      <c r="Q1033" s="62"/>
      <c r="R1033" s="62"/>
      <c r="S1033" s="62"/>
      <c r="T1033" s="62"/>
      <c r="U1033" s="62" t="n">
        <v>1</v>
      </c>
      <c r="V1033" s="62"/>
      <c r="W1033" s="62"/>
      <c r="X1033" s="62"/>
      <c r="Y1033" s="62"/>
      <c r="Z1033" s="62"/>
      <c r="AA1033" s="62"/>
      <c r="AB1033" s="62"/>
      <c r="AC1033" s="62"/>
      <c r="AD1033" s="62"/>
      <c r="AE1033" s="62"/>
      <c r="AF1033" s="62"/>
      <c r="AG1033" s="62"/>
      <c r="AH1033" s="62"/>
      <c r="AI1033" s="62"/>
      <c r="AJ1033" s="62"/>
      <c r="AK1033" s="62"/>
      <c r="AL1033" s="62"/>
      <c r="AM1033" s="62"/>
      <c r="AN1033" s="62"/>
      <c r="AO1033" s="62"/>
      <c r="AP1033" s="62"/>
      <c r="AQ1033" s="62"/>
      <c r="AR1033" s="62"/>
      <c r="AS1033" s="62"/>
      <c r="AT1033" s="62"/>
      <c r="AU1033" s="62"/>
      <c r="AV1033" s="62"/>
      <c r="AW1033" s="62"/>
      <c r="AX1033" s="62"/>
      <c r="AY1033" s="62"/>
      <c r="AZ1033" s="62"/>
      <c r="BA1033" s="62"/>
      <c r="BB1033" s="62"/>
      <c r="BC1033" s="62"/>
      <c r="BD1033" s="62"/>
      <c r="BE1033" s="62"/>
      <c r="BF1033" s="62"/>
      <c r="BG1033" s="62"/>
      <c r="BH1033" s="62"/>
      <c r="BI1033" s="62"/>
      <c r="BJ1033" s="62"/>
      <c r="BK1033" s="62"/>
      <c r="BL1033" s="62"/>
      <c r="BM1033" s="62"/>
      <c r="BN1033" s="62"/>
      <c r="BO1033" s="62"/>
      <c r="BP1033" s="62"/>
      <c r="BQ1033" s="62"/>
      <c r="BR1033" s="62"/>
      <c r="BS1033" s="62"/>
      <c r="BT1033" s="62"/>
      <c r="BU1033" s="62"/>
      <c r="BV1033" s="62"/>
      <c r="BW1033" s="62"/>
      <c r="BX1033" s="62"/>
      <c r="BY1033" s="62"/>
      <c r="BZ1033" s="62"/>
      <c r="CA1033" s="62"/>
      <c r="CB1033" s="62"/>
      <c r="CC1033" s="62"/>
      <c r="CD1033" s="62"/>
      <c r="CE1033" s="62"/>
      <c r="CF1033" s="65" t="str">
        <f>ROUND(SUM($CP1033,$CV1033),0)</f>
      </c>
      <c r="CG1033" s="65" t="str">
        <f>ROUND(MAX($CP1033,$CV1033),0)</f>
      </c>
      <c r="CH1033"/>
      <c r="CI1033" s="62"/>
      <c r="CJ1033" s="65" t="str">
        <f>IF(SUM($CF1033)=0,"",IF(SUM($CF1033)=SUM($CG1033),SUM($CF1033),IF(UPPER($CH1033)="MAX",$CG1033,IF(UPPER($CH1033)="CUSTOM",MIN(MAX(ROUND($CF1033+$G1033*($CI1033),0),$CG1033),$CF1033),$CF1033))))</f>
      </c>
      <c r="CK1033" s="65" t="str">
        <f>ROUND(SUMIFS($CW1033:$FS1033,$CW$14:$FS$14,"*DSD*"),0)</f>
      </c>
      <c r="CL1033" s="65" t="str">
        <f>MIN_DSD</f>
      </c>
      <c r="CM1033" s="65" t="str">
        <f>COUNTIFS($CW$14:$FS$14,"*DSD*",$CW1033:$FS1033,"&gt;0")</f>
      </c>
      <c r="CN1033"/>
      <c r="CO1033" s="62"/>
      <c r="CP1033" s="65" t="str">
        <f>IF(SUM($CK1033)=0,"",IF(OR(SUM($CK1033)=SUM($CL1033),AND(SUM($CK1033)=ROUND(SUM($G1033)*(1-SUM($I1033)),0),SUM($CQ1033)=0)),SUM($CK1033),IF(UPPER($CN1033)="MAX",$CL1033,IF(UPPER($CN1033)="CUSTOM",MIN(MAX(ROUND($CK1033+$G1033*($CO1033),0),$CL1033),$CK1033),$CK1033))))</f>
      </c>
      <c r="CQ1033" s="65" t="str">
        <f>ROUND(SUMIFS($CW1033:$FS1033,$CW$14:$FS$14,"*TA*"),0)</f>
      </c>
      <c r="CR1033" s="65" t="str">
        <f>MIN_TA</f>
      </c>
      <c r="CS1033" s="65" t="str">
        <f>COUNTIFS($CW$14:$FS$14,"*TA*",$CW1033:$FS1033,"&gt;0")</f>
      </c>
      <c r="CT1033"/>
      <c r="CU1033" s="62"/>
      <c r="CV1033" s="65" t="str">
        <f>IF(SUM($CQ1033)=0,"",IF(OR(SUM($CQ1033)=SUM($CR1033),AND(SUM($CQ1033)=ROUND(SUM($G1033)*(1-SUM($I1033)),0),SUM($CK1033)=0)),SUM($CQ1033),IF(UPPER($CT1033)="MAX",$CR1033,IF(UPPER($CT1033)="CUSTOM",MIN(MAX(ROUND($CQ1033+$G1033*($CU1033),0),$CR1033),$CQ1033),$CQ1033))))</f>
      </c>
      <c r="CW1033" s="65"/>
      <c r="CX1033" s="65"/>
      <c r="CY1033" s="65"/>
      <c r="CZ1033" s="65"/>
      <c r="DA1033" s="65"/>
      <c r="DB1033" s="65"/>
      <c r="DC1033" s="65"/>
      <c r="DD1033" s="65"/>
      <c r="DE1033" s="65"/>
      <c r="DF1033" s="65"/>
      <c r="DG1033" s="65"/>
      <c r="DH1033" s="65"/>
      <c r="DI1033" s="65"/>
      <c r="DJ1033" s="65"/>
      <c r="DK1033" s="65"/>
      <c r="DL1033" s="65"/>
      <c r="DM1033" s="65"/>
      <c r="DN1033" s="65"/>
      <c r="DO1033" s="65"/>
      <c r="DP1033" s="65"/>
      <c r="DQ1033" s="65"/>
      <c r="DR1033" s="65"/>
      <c r="DS1033" s="65"/>
      <c r="DT1033" s="65"/>
      <c r="DU1033" s="65"/>
      <c r="DV1033" s="65"/>
      <c r="DW1033" s="65"/>
      <c r="DX1033" s="65"/>
      <c r="DY1033" s="65"/>
      <c r="DZ1033" s="65"/>
      <c r="EA1033" s="65"/>
      <c r="EB1033" s="65"/>
      <c r="EC1033" s="65"/>
      <c r="ED1033" s="65"/>
      <c r="EE1033" s="65"/>
      <c r="EF1033" s="65"/>
      <c r="EG1033" s="65"/>
      <c r="EH1033" s="65"/>
      <c r="EI1033" s="65"/>
      <c r="EJ1033" s="65"/>
      <c r="EK1033" s="65"/>
      <c r="EL1033" s="65"/>
      <c r="EM1033" s="65"/>
      <c r="EN1033" s="65"/>
      <c r="EO1033" s="65"/>
      <c r="EP1033" s="65"/>
      <c r="EQ1033" s="65"/>
      <c r="ER1033" s="65"/>
      <c r="ES1033" s="65"/>
      <c r="ET1033" s="65"/>
      <c r="EU1033" s="65"/>
      <c r="EV1033" s="65"/>
      <c r="EW1033" s="65"/>
      <c r="EX1033" s="65"/>
      <c r="EY1033" s="65"/>
      <c r="EZ1033" s="65"/>
      <c r="FA1033" s="65"/>
      <c r="FB1033" s="65"/>
      <c r="FC1033" s="65"/>
      <c r="FD1033" s="65"/>
      <c r="FE1033" s="65"/>
      <c r="FF1033" s="65"/>
      <c r="FG1033" s="65"/>
      <c r="FH1033" s="65"/>
      <c r="FI1033" s="65"/>
      <c r="FJ1033" s="65"/>
      <c r="FK1033" s="65"/>
      <c r="FL1033" s="65"/>
      <c r="FM1033" s="65"/>
      <c r="FN1033" s="65"/>
      <c r="FO1033" s="65"/>
      <c r="FP1033" s="65"/>
      <c r="FQ1033" s="65"/>
      <c r="FR1033" s="65"/>
      <c r="FS1033" s="65"/>
    </row>
    <row r="1034">
      <c r="A1034" t="s">
        <v>172</v>
      </c>
      <c r="B1034" t="s">
        <v>101</v>
      </c>
      <c r="C1034"/>
      <c r="D1034"/>
      <c r="E1034" t="s">
        <v>121</v>
      </c>
      <c r="F1034" t="str">
        <f>$A1034&amp;IF($C1034&lt;&gt;"","|"&amp;$C1034,"")&amp;IF($D1034&lt;&gt;"","|"&amp;$D1034,"")&amp;IF($E1034&lt;&gt;"","|"&amp;$E1034,"")</f>
      </c>
      <c r="G1034" s="65" t="n">
        <v>1</v>
      </c>
      <c r="H1034" s="65" t="str">
        <f>SUM($CJ1034,$CW1034)</f>
      </c>
      <c r="I1034" s="62"/>
      <c r="J1034" s="62"/>
      <c r="K1034" s="62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 t="n">
        <v>1</v>
      </c>
      <c r="V1034" s="62"/>
      <c r="W1034" s="62"/>
      <c r="X1034" s="62"/>
      <c r="Y1034" s="62"/>
      <c r="Z1034" s="62"/>
      <c r="AA1034" s="62"/>
      <c r="AB1034" s="62"/>
      <c r="AC1034" s="62"/>
      <c r="AD1034" s="62"/>
      <c r="AE1034" s="62"/>
      <c r="AF1034" s="62"/>
      <c r="AG1034" s="62"/>
      <c r="AH1034" s="62"/>
      <c r="AI1034" s="62"/>
      <c r="AJ1034" s="62"/>
      <c r="AK1034" s="62"/>
      <c r="AL1034" s="62"/>
      <c r="AM1034" s="62"/>
      <c r="AN1034" s="62"/>
      <c r="AO1034" s="62"/>
      <c r="AP1034" s="62"/>
      <c r="AQ1034" s="62"/>
      <c r="AR1034" s="62"/>
      <c r="AS1034" s="62"/>
      <c r="AT1034" s="62"/>
      <c r="AU1034" s="62"/>
      <c r="AV1034" s="62"/>
      <c r="AW1034" s="62"/>
      <c r="AX1034" s="62"/>
      <c r="AY1034" s="62"/>
      <c r="AZ1034" s="62"/>
      <c r="BA1034" s="62"/>
      <c r="BB1034" s="62"/>
      <c r="BC1034" s="62"/>
      <c r="BD1034" s="62"/>
      <c r="BE1034" s="62"/>
      <c r="BF1034" s="62"/>
      <c r="BG1034" s="62"/>
      <c r="BH1034" s="62"/>
      <c r="BI1034" s="62"/>
      <c r="BJ1034" s="62"/>
      <c r="BK1034" s="62"/>
      <c r="BL1034" s="62"/>
      <c r="BM1034" s="62"/>
      <c r="BN1034" s="62"/>
      <c r="BO1034" s="62"/>
      <c r="BP1034" s="62"/>
      <c r="BQ1034" s="62"/>
      <c r="BR1034" s="62"/>
      <c r="BS1034" s="62"/>
      <c r="BT1034" s="62"/>
      <c r="BU1034" s="62"/>
      <c r="BV1034" s="62"/>
      <c r="BW1034" s="62"/>
      <c r="BX1034" s="62"/>
      <c r="BY1034" s="62"/>
      <c r="BZ1034" s="62"/>
      <c r="CA1034" s="62"/>
      <c r="CB1034" s="62"/>
      <c r="CC1034" s="62"/>
      <c r="CD1034" s="62"/>
      <c r="CE1034" s="62"/>
      <c r="CF1034" s="65" t="str">
        <f>ROUND(SUM($CP1034,$CV1034),0)</f>
      </c>
      <c r="CG1034" s="65" t="str">
        <f>ROUND(MAX($CP1034,$CV1034),0)</f>
      </c>
      <c r="CH1034"/>
      <c r="CI1034" s="62"/>
      <c r="CJ1034" s="65" t="str">
        <f>IF(SUM($CF1034)=0,"",IF(SUM($CF1034)=SUM($CG1034),SUM($CF1034),IF(UPPER($CH1034)="MAX",$CG1034,IF(UPPER($CH1034)="CUSTOM",MIN(MAX(ROUND($CF1034+$G1034*($CI1034),0),$CG1034),$CF1034),$CF1034))))</f>
      </c>
      <c r="CK1034" s="65" t="str">
        <f>ROUND(SUMIFS($CW1034:$FS1034,$CW$14:$FS$14,"*DSD*"),0)</f>
      </c>
      <c r="CL1034" s="65" t="str">
        <f>MIN_DSD</f>
      </c>
      <c r="CM1034" s="65" t="str">
        <f>COUNTIFS($CW$14:$FS$14,"*DSD*",$CW1034:$FS1034,"&gt;0")</f>
      </c>
      <c r="CN1034"/>
      <c r="CO1034" s="62"/>
      <c r="CP1034" s="65" t="str">
        <f>IF(SUM($CK1034)=0,"",IF(OR(SUM($CK1034)=SUM($CL1034),AND(SUM($CK1034)=ROUND(SUM($G1034)*(1-SUM($I1034)),0),SUM($CQ1034)=0)),SUM($CK1034),IF(UPPER($CN1034)="MAX",$CL1034,IF(UPPER($CN1034)="CUSTOM",MIN(MAX(ROUND($CK1034+$G1034*($CO1034),0),$CL1034),$CK1034),$CK1034))))</f>
      </c>
      <c r="CQ1034" s="65" t="str">
        <f>ROUND(SUMIFS($CW1034:$FS1034,$CW$14:$FS$14,"*TA*"),0)</f>
      </c>
      <c r="CR1034" s="65" t="str">
        <f>MIN_TA</f>
      </c>
      <c r="CS1034" s="65" t="str">
        <f>COUNTIFS($CW$14:$FS$14,"*TA*",$CW1034:$FS1034,"&gt;0")</f>
      </c>
      <c r="CT1034"/>
      <c r="CU1034" s="62"/>
      <c r="CV1034" s="65" t="str">
        <f>IF(SUM($CQ1034)=0,"",IF(OR(SUM($CQ1034)=SUM($CR1034),AND(SUM($CQ1034)=ROUND(SUM($G1034)*(1-SUM($I1034)),0),SUM($CK1034)=0)),SUM($CQ1034),IF(UPPER($CT1034)="MAX",$CR1034,IF(UPPER($CT1034)="CUSTOM",MIN(MAX(ROUND($CQ1034+$G1034*($CU1034),0),$CR1034),$CQ1034),$CQ1034))))</f>
      </c>
      <c r="CW1034" s="65"/>
      <c r="CX1034" s="65"/>
      <c r="CY1034" s="65"/>
      <c r="CZ1034" s="65"/>
      <c r="DA1034" s="65"/>
      <c r="DB1034" s="65"/>
      <c r="DC1034" s="65"/>
      <c r="DD1034" s="65"/>
      <c r="DE1034" s="65"/>
      <c r="DF1034" s="65"/>
      <c r="DG1034" s="65"/>
      <c r="DH1034" s="65"/>
      <c r="DI1034" s="65"/>
      <c r="DJ1034" s="65"/>
      <c r="DK1034" s="65"/>
      <c r="DL1034" s="65"/>
      <c r="DM1034" s="65"/>
      <c r="DN1034" s="65"/>
      <c r="DO1034" s="65"/>
      <c r="DP1034" s="65"/>
      <c r="DQ1034" s="65"/>
      <c r="DR1034" s="65"/>
      <c r="DS1034" s="65"/>
      <c r="DT1034" s="65"/>
      <c r="DU1034" s="65"/>
      <c r="DV1034" s="65"/>
      <c r="DW1034" s="65"/>
      <c r="DX1034" s="65"/>
      <c r="DY1034" s="65"/>
      <c r="DZ1034" s="65"/>
      <c r="EA1034" s="65"/>
      <c r="EB1034" s="65"/>
      <c r="EC1034" s="65"/>
      <c r="ED1034" s="65"/>
      <c r="EE1034" s="65"/>
      <c r="EF1034" s="65"/>
      <c r="EG1034" s="65"/>
      <c r="EH1034" s="65"/>
      <c r="EI1034" s="65"/>
      <c r="EJ1034" s="65"/>
      <c r="EK1034" s="65"/>
      <c r="EL1034" s="65"/>
      <c r="EM1034" s="65"/>
      <c r="EN1034" s="65"/>
      <c r="EO1034" s="65"/>
      <c r="EP1034" s="65"/>
      <c r="EQ1034" s="65"/>
      <c r="ER1034" s="65"/>
      <c r="ES1034" s="65"/>
      <c r="ET1034" s="65"/>
      <c r="EU1034" s="65"/>
      <c r="EV1034" s="65"/>
      <c r="EW1034" s="65"/>
      <c r="EX1034" s="65"/>
      <c r="EY1034" s="65"/>
      <c r="EZ1034" s="65"/>
      <c r="FA1034" s="65"/>
      <c r="FB1034" s="65"/>
      <c r="FC1034" s="65"/>
      <c r="FD1034" s="65"/>
      <c r="FE1034" s="65"/>
      <c r="FF1034" s="65"/>
      <c r="FG1034" s="65"/>
      <c r="FH1034" s="65"/>
      <c r="FI1034" s="65"/>
      <c r="FJ1034" s="65"/>
      <c r="FK1034" s="65"/>
      <c r="FL1034" s="65"/>
      <c r="FM1034" s="65"/>
      <c r="FN1034" s="65"/>
      <c r="FO1034" s="65"/>
      <c r="FP1034" s="65"/>
      <c r="FQ1034" s="65"/>
      <c r="FR1034" s="65"/>
      <c r="FS1034" s="65"/>
    </row>
    <row r="1035">
      <c r="A1035" t="s">
        <v>172</v>
      </c>
      <c r="B1035" t="s">
        <v>101</v>
      </c>
      <c r="C1035"/>
      <c r="D1035"/>
      <c r="E1035" t="s">
        <v>135</v>
      </c>
      <c r="F1035" t="str">
        <f>$A1035&amp;IF($C1035&lt;&gt;"","|"&amp;$C1035,"")&amp;IF($D1035&lt;&gt;"","|"&amp;$D1035,"")&amp;IF($E1035&lt;&gt;"","|"&amp;$E1035,"")</f>
      </c>
      <c r="G1035" s="65" t="n">
        <v>2</v>
      </c>
      <c r="H1035" s="65" t="str">
        <f>SUM($CJ1035,$CW1035)</f>
      </c>
      <c r="I1035" s="62"/>
      <c r="J1035" s="62"/>
      <c r="K1035" s="62"/>
      <c r="L1035" s="62"/>
      <c r="M1035" s="62"/>
      <c r="N1035" s="62"/>
      <c r="O1035" s="62"/>
      <c r="P1035" s="62"/>
      <c r="Q1035" s="62" t="n">
        <v>0.402684563758389</v>
      </c>
      <c r="R1035" s="62"/>
      <c r="S1035" s="62"/>
      <c r="T1035" s="62"/>
      <c r="U1035" s="62"/>
      <c r="V1035" s="62"/>
      <c r="W1035" s="62"/>
      <c r="X1035" s="62"/>
      <c r="Y1035" s="62"/>
      <c r="Z1035" s="62"/>
      <c r="AA1035" s="62"/>
      <c r="AB1035" s="62"/>
      <c r="AC1035" s="62"/>
      <c r="AD1035" s="62"/>
      <c r="AE1035" s="62"/>
      <c r="AF1035" s="62"/>
      <c r="AG1035" s="62" t="n">
        <v>0.597315436241611</v>
      </c>
      <c r="AH1035" s="62"/>
      <c r="AI1035" s="62"/>
      <c r="AJ1035" s="62"/>
      <c r="AK1035" s="62"/>
      <c r="AL1035" s="62"/>
      <c r="AM1035" s="62"/>
      <c r="AN1035" s="62"/>
      <c r="AO1035" s="62"/>
      <c r="AP1035" s="62"/>
      <c r="AQ1035" s="62"/>
      <c r="AR1035" s="62"/>
      <c r="AS1035" s="62"/>
      <c r="AT1035" s="62"/>
      <c r="AU1035" s="62"/>
      <c r="AV1035" s="62"/>
      <c r="AW1035" s="62"/>
      <c r="AX1035" s="62"/>
      <c r="AY1035" s="62"/>
      <c r="AZ1035" s="62"/>
      <c r="BA1035" s="62"/>
      <c r="BB1035" s="62"/>
      <c r="BC1035" s="62"/>
      <c r="BD1035" s="62"/>
      <c r="BE1035" s="62"/>
      <c r="BF1035" s="62"/>
      <c r="BG1035" s="62"/>
      <c r="BH1035" s="62"/>
      <c r="BI1035" s="62"/>
      <c r="BJ1035" s="62"/>
      <c r="BK1035" s="62"/>
      <c r="BL1035" s="62"/>
      <c r="BM1035" s="62"/>
      <c r="BN1035" s="62"/>
      <c r="BO1035" s="62"/>
      <c r="BP1035" s="62"/>
      <c r="BQ1035" s="62"/>
      <c r="BR1035" s="62"/>
      <c r="BS1035" s="62"/>
      <c r="BT1035" s="62"/>
      <c r="BU1035" s="62"/>
      <c r="BV1035" s="62"/>
      <c r="BW1035" s="62"/>
      <c r="BX1035" s="62"/>
      <c r="BY1035" s="62"/>
      <c r="BZ1035" s="62"/>
      <c r="CA1035" s="62"/>
      <c r="CB1035" s="62"/>
      <c r="CC1035" s="62"/>
      <c r="CD1035" s="62"/>
      <c r="CE1035" s="62"/>
      <c r="CF1035" s="65" t="str">
        <f>ROUND(SUM($CP1035,$CV1035),0)</f>
      </c>
      <c r="CG1035" s="65" t="str">
        <f>ROUND(MAX($CP1035,$CV1035),0)</f>
      </c>
      <c r="CH1035"/>
      <c r="CI1035" s="62"/>
      <c r="CJ1035" s="65" t="str">
        <f>IF(SUM($CF1035)=0,"",IF(SUM($CF1035)=SUM($CG1035),SUM($CF1035),IF(UPPER($CH1035)="MAX",$CG1035,IF(UPPER($CH1035)="CUSTOM",MIN(MAX(ROUND($CF1035+$G1035*($CI1035),0),$CG1035),$CF1035),$CF1035))))</f>
      </c>
      <c r="CK1035" s="65" t="str">
        <f>ROUND(SUMIFS($CW1035:$FS1035,$CW$14:$FS$14,"*DSD*"),0)</f>
      </c>
      <c r="CL1035" s="65" t="str">
        <f>MIN_DSD</f>
      </c>
      <c r="CM1035" s="65" t="str">
        <f>COUNTIFS($CW$14:$FS$14,"*DSD*",$CW1035:$FS1035,"&gt;0")</f>
      </c>
      <c r="CN1035" t="s">
        <v>54</v>
      </c>
      <c r="CO1035" s="62"/>
      <c r="CP1035" s="65" t="str">
        <f>IF(SUM($CK1035)=0,"",IF(OR(SUM($CK1035)=SUM($CL1035),AND(SUM($CK1035)=ROUND(SUM($G1035)*(1-SUM($I1035)),0),SUM($CQ1035)=0)),SUM($CK1035),IF(UPPER($CN1035)="MAX",$CL1035,IF(UPPER($CN1035)="CUSTOM",MIN(MAX(ROUND($CK1035+$G1035*($CO1035),0),$CL1035),$CK1035),$CK1035))))</f>
      </c>
      <c r="CQ1035" s="65" t="str">
        <f>ROUND(SUMIFS($CW1035:$FS1035,$CW$14:$FS$14,"*TA*"),0)</f>
      </c>
      <c r="CR1035" s="65" t="str">
        <f>MIN_TA</f>
      </c>
      <c r="CS1035" s="65" t="str">
        <f>COUNTIFS($CW$14:$FS$14,"*TA*",$CW1035:$FS1035,"&gt;0")</f>
      </c>
      <c r="CT1035"/>
      <c r="CU1035" s="62"/>
      <c r="CV1035" s="65" t="str">
        <f>IF(SUM($CQ1035)=0,"",IF(OR(SUM($CQ1035)=SUM($CR1035),AND(SUM($CQ1035)=ROUND(SUM($G1035)*(1-SUM($I1035)),0),SUM($CK1035)=0)),SUM($CQ1035),IF(UPPER($CT1035)="MAX",$CR1035,IF(UPPER($CT1035)="CUSTOM",MIN(MAX(ROUND($CQ1035+$G1035*($CU1035),0),$CR1035),$CQ1035),$CQ1035))))</f>
      </c>
      <c r="CW1035" s="65"/>
      <c r="CX1035" s="65"/>
      <c r="CY1035" s="65"/>
      <c r="CZ1035" s="65"/>
      <c r="DA1035" s="65"/>
      <c r="DB1035" s="65"/>
      <c r="DC1035" s="65"/>
      <c r="DD1035" s="65"/>
      <c r="DE1035" s="65"/>
      <c r="DF1035" s="65"/>
      <c r="DG1035" s="65"/>
      <c r="DH1035" s="65"/>
      <c r="DI1035" s="65"/>
      <c r="DJ1035" s="65"/>
      <c r="DK1035" s="65"/>
      <c r="DL1035" s="65"/>
      <c r="DM1035" s="65"/>
      <c r="DN1035" s="65"/>
      <c r="DO1035" s="65"/>
      <c r="DP1035" s="65"/>
      <c r="DQ1035" s="65"/>
      <c r="DR1035" s="65"/>
      <c r="DS1035" s="65"/>
      <c r="DT1035" s="65"/>
      <c r="DU1035" s="65"/>
      <c r="DV1035" s="65"/>
      <c r="DW1035" s="65"/>
      <c r="DX1035" s="65"/>
      <c r="DY1035" s="65"/>
      <c r="DZ1035" s="65"/>
      <c r="EA1035" s="65"/>
      <c r="EB1035" s="65"/>
      <c r="EC1035" s="65"/>
      <c r="ED1035" s="65"/>
      <c r="EE1035" s="65"/>
      <c r="EF1035" s="65"/>
      <c r="EG1035" s="65"/>
      <c r="EH1035" s="65"/>
      <c r="EI1035" s="65"/>
      <c r="EJ1035" s="65"/>
      <c r="EK1035" s="65"/>
      <c r="EL1035" s="65"/>
      <c r="EM1035" s="65"/>
      <c r="EN1035" s="65"/>
      <c r="EO1035" s="65"/>
      <c r="EP1035" s="65"/>
      <c r="EQ1035" s="65"/>
      <c r="ER1035" s="65"/>
      <c r="ES1035" s="65"/>
      <c r="ET1035" s="65"/>
      <c r="EU1035" s="65"/>
      <c r="EV1035" s="65"/>
      <c r="EW1035" s="65"/>
      <c r="EX1035" s="65"/>
      <c r="EY1035" s="65"/>
      <c r="EZ1035" s="65"/>
      <c r="FA1035" s="65"/>
      <c r="FB1035" s="65"/>
      <c r="FC1035" s="65"/>
      <c r="FD1035" s="65"/>
      <c r="FE1035" s="65"/>
      <c r="FF1035" s="65"/>
      <c r="FG1035" s="65"/>
      <c r="FH1035" s="65"/>
      <c r="FI1035" s="65"/>
      <c r="FJ1035" s="65"/>
      <c r="FK1035" s="65"/>
      <c r="FL1035" s="65"/>
      <c r="FM1035" s="65"/>
      <c r="FN1035" s="65"/>
      <c r="FO1035" s="65"/>
      <c r="FP1035" s="65"/>
      <c r="FQ1035" s="65"/>
      <c r="FR1035" s="65"/>
      <c r="FS1035" s="65"/>
    </row>
    <row r="1036">
      <c r="A1036" t="s">
        <v>172</v>
      </c>
      <c r="B1036" t="s">
        <v>104</v>
      </c>
      <c r="C1036"/>
      <c r="D1036"/>
      <c r="E1036"/>
      <c r="F1036" t="str">
        <f>$A1036&amp;IF($C1036&lt;&gt;"","|"&amp;$C1036,"")&amp;IF($D1036&lt;&gt;"","|"&amp;$D1036,"")&amp;IF($E1036&lt;&gt;"","|"&amp;$E1036,"")</f>
      </c>
      <c r="G1036" s="65" t="n">
        <v>3472</v>
      </c>
      <c r="H1036" s="65" t="str">
        <f>SUM($CJ1036,$CW1036)</f>
      </c>
      <c r="I1036" s="62"/>
      <c r="J1036" s="62"/>
      <c r="K1036" s="62"/>
      <c r="L1036" s="62"/>
      <c r="M1036" s="62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 t="n">
        <v>1</v>
      </c>
      <c r="X1036" s="62"/>
      <c r="Y1036" s="62"/>
      <c r="Z1036" s="62"/>
      <c r="AA1036" s="62"/>
      <c r="AB1036" s="62"/>
      <c r="AC1036" s="62"/>
      <c r="AD1036" s="62"/>
      <c r="AE1036" s="62"/>
      <c r="AF1036" s="62"/>
      <c r="AG1036" s="62"/>
      <c r="AH1036" s="62"/>
      <c r="AI1036" s="62"/>
      <c r="AJ1036" s="62"/>
      <c r="AK1036" s="62"/>
      <c r="AL1036" s="62"/>
      <c r="AM1036" s="62"/>
      <c r="AN1036" s="62"/>
      <c r="AO1036" s="62"/>
      <c r="AP1036" s="62"/>
      <c r="AQ1036" s="62"/>
      <c r="AR1036" s="62"/>
      <c r="AS1036" s="62"/>
      <c r="AT1036" s="62"/>
      <c r="AU1036" s="62"/>
      <c r="AV1036" s="62"/>
      <c r="AW1036" s="62"/>
      <c r="AX1036" s="62"/>
      <c r="AY1036" s="62"/>
      <c r="AZ1036" s="62"/>
      <c r="BA1036" s="62"/>
      <c r="BB1036" s="62"/>
      <c r="BC1036" s="62"/>
      <c r="BD1036" s="62"/>
      <c r="BE1036" s="62"/>
      <c r="BF1036" s="62"/>
      <c r="BG1036" s="62"/>
      <c r="BH1036" s="62"/>
      <c r="BI1036" s="62"/>
      <c r="BJ1036" s="62"/>
      <c r="BK1036" s="62"/>
      <c r="BL1036" s="62"/>
      <c r="BM1036" s="62"/>
      <c r="BN1036" s="62"/>
      <c r="BO1036" s="62"/>
      <c r="BP1036" s="62"/>
      <c r="BQ1036" s="62"/>
      <c r="BR1036" s="62"/>
      <c r="BS1036" s="62"/>
      <c r="BT1036" s="62"/>
      <c r="BU1036" s="62"/>
      <c r="BV1036" s="62"/>
      <c r="BW1036" s="62"/>
      <c r="BX1036" s="62"/>
      <c r="BY1036" s="62"/>
      <c r="BZ1036" s="62"/>
      <c r="CA1036" s="62"/>
      <c r="CB1036" s="62"/>
      <c r="CC1036" s="62"/>
      <c r="CD1036" s="62"/>
      <c r="CE1036" s="62"/>
      <c r="CF1036" s="65" t="str">
        <f>ROUND(SUM($CP1036,$CV1036),0)</f>
      </c>
      <c r="CG1036" s="65" t="str">
        <f>ROUND(MAX($CP1036,$CV1036),0)</f>
      </c>
      <c r="CH1036"/>
      <c r="CI1036" s="62"/>
      <c r="CJ1036" s="65" t="str">
        <f>IF(SUM($CF1036)=0,"",IF(SUM($CF1036)=SUM($CG1036),SUM($CF1036),IF(UPPER($CH1036)="MAX",$CG1036,IF(UPPER($CH1036)="CUSTOM",MIN(MAX(ROUND($CF1036+$G1036*($CI1036),0),$CG1036),$CF1036),$CF1036))))</f>
      </c>
      <c r="CK1036" s="65" t="str">
        <f>ROUND(SUMIFS($CW1036:$FS1036,$CW$14:$FS$14,"*DSD*"),0)</f>
      </c>
      <c r="CL1036" s="65" t="str">
        <f>MIN_DSD</f>
      </c>
      <c r="CM1036" s="65" t="str">
        <f>COUNTIFS($CW$14:$FS$14,"*DSD*",$CW1036:$FS1036,"&gt;0")</f>
      </c>
      <c r="CN1036"/>
      <c r="CO1036" s="62"/>
      <c r="CP1036" s="65" t="str">
        <f>IF(SUM($CK1036)=0,"",IF(OR(SUM($CK1036)=SUM($CL1036),AND(SUM($CK1036)=ROUND(SUM($G1036)*(1-SUM($I1036)),0),SUM($CQ1036)=0)),SUM($CK1036),IF(UPPER($CN1036)="MAX",$CL1036,IF(UPPER($CN1036)="CUSTOM",MIN(MAX(ROUND($CK1036+$G1036*($CO1036),0),$CL1036),$CK1036),$CK1036))))</f>
      </c>
      <c r="CQ1036" s="65" t="str">
        <f>ROUND(SUMIFS($CW1036:$FS1036,$CW$14:$FS$14,"*TA*"),0)</f>
      </c>
      <c r="CR1036" s="65" t="str">
        <f>MIN_TA</f>
      </c>
      <c r="CS1036" s="65" t="str">
        <f>COUNTIFS($CW$14:$FS$14,"*TA*",$CW1036:$FS1036,"&gt;0")</f>
      </c>
      <c r="CT1036"/>
      <c r="CU1036" s="62"/>
      <c r="CV1036" s="65" t="str">
        <f>IF(SUM($CQ1036)=0,"",IF(OR(SUM($CQ1036)=SUM($CR1036),AND(SUM($CQ1036)=ROUND(SUM($G1036)*(1-SUM($I1036)),0),SUM($CK1036)=0)),SUM($CQ1036),IF(UPPER($CT1036)="MAX",$CR1036,IF(UPPER($CT1036)="CUSTOM",MIN(MAX(ROUND($CQ1036+$G1036*($CU1036),0),$CR1036),$CQ1036),$CQ1036))))</f>
      </c>
      <c r="CW1036" s="65"/>
      <c r="CX1036" s="65"/>
      <c r="CY1036" s="65"/>
      <c r="CZ1036" s="65"/>
      <c r="DA1036" s="65"/>
      <c r="DB1036" s="65"/>
      <c r="DC1036" s="65"/>
      <c r="DD1036" s="65"/>
      <c r="DE1036" s="65"/>
      <c r="DF1036" s="65"/>
      <c r="DG1036" s="65"/>
      <c r="DH1036" s="65"/>
      <c r="DI1036" s="65"/>
      <c r="DJ1036" s="65"/>
      <c r="DK1036" s="65"/>
      <c r="DL1036" s="65"/>
      <c r="DM1036" s="65"/>
      <c r="DN1036" s="65"/>
      <c r="DO1036" s="65"/>
      <c r="DP1036" s="65"/>
      <c r="DQ1036" s="65"/>
      <c r="DR1036" s="65"/>
      <c r="DS1036" s="65"/>
      <c r="DT1036" s="65"/>
      <c r="DU1036" s="65"/>
      <c r="DV1036" s="65"/>
      <c r="DW1036" s="65"/>
      <c r="DX1036" s="65"/>
      <c r="DY1036" s="65"/>
      <c r="DZ1036" s="65"/>
      <c r="EA1036" s="65"/>
      <c r="EB1036" s="65"/>
      <c r="EC1036" s="65"/>
      <c r="ED1036" s="65"/>
      <c r="EE1036" s="65"/>
      <c r="EF1036" s="65"/>
      <c r="EG1036" s="65"/>
      <c r="EH1036" s="65"/>
      <c r="EI1036" s="65"/>
      <c r="EJ1036" s="65"/>
      <c r="EK1036" s="65"/>
      <c r="EL1036" s="65"/>
      <c r="EM1036" s="65"/>
      <c r="EN1036" s="65"/>
      <c r="EO1036" s="65"/>
      <c r="EP1036" s="65"/>
      <c r="EQ1036" s="65"/>
      <c r="ER1036" s="65"/>
      <c r="ES1036" s="65"/>
      <c r="ET1036" s="65"/>
      <c r="EU1036" s="65"/>
      <c r="EV1036" s="65"/>
      <c r="EW1036" s="65"/>
      <c r="EX1036" s="65"/>
      <c r="EY1036" s="65"/>
      <c r="EZ1036" s="65"/>
      <c r="FA1036" s="65"/>
      <c r="FB1036" s="65"/>
      <c r="FC1036" s="65"/>
      <c r="FD1036" s="65"/>
      <c r="FE1036" s="65"/>
      <c r="FF1036" s="65"/>
      <c r="FG1036" s="65"/>
      <c r="FH1036" s="65"/>
      <c r="FI1036" s="65"/>
      <c r="FJ1036" s="65"/>
      <c r="FK1036" s="65"/>
      <c r="FL1036" s="65"/>
      <c r="FM1036" s="65"/>
      <c r="FN1036" s="65"/>
      <c r="FO1036" s="65"/>
      <c r="FP1036" s="65"/>
      <c r="FQ1036" s="65"/>
      <c r="FR1036" s="65"/>
      <c r="FS1036" s="65"/>
    </row>
    <row r="1037">
      <c r="A1037" t="s">
        <v>172</v>
      </c>
      <c r="B1037" t="s">
        <v>105</v>
      </c>
      <c r="C1037" t="s">
        <v>137</v>
      </c>
      <c r="D1037" t="s">
        <v>99</v>
      </c>
      <c r="E1037"/>
      <c r="F1037" t="str">
        <f>$A1037&amp;IF($C1037&lt;&gt;"","|"&amp;$C1037,"")&amp;IF($D1037&lt;&gt;"","|"&amp;$D1037,"")&amp;IF($E1037&lt;&gt;"","|"&amp;$E1037,"")</f>
      </c>
      <c r="G1037" s="65" t="n">
        <v>62</v>
      </c>
      <c r="H1037" s="65" t="str">
        <f>SUM($CJ1037,$CW1037)</f>
      </c>
      <c r="I1037" s="62"/>
      <c r="J1037" s="62"/>
      <c r="K1037" s="62"/>
      <c r="L1037" s="62"/>
      <c r="M1037" s="62"/>
      <c r="N1037" s="62"/>
      <c r="O1037" s="62"/>
      <c r="P1037" s="62"/>
      <c r="Q1037" s="62"/>
      <c r="R1037" s="62"/>
      <c r="S1037" s="62"/>
      <c r="T1037" s="62"/>
      <c r="U1037" s="62"/>
      <c r="V1037" s="62"/>
      <c r="W1037" s="62" t="n">
        <v>1</v>
      </c>
      <c r="X1037" s="62"/>
      <c r="Y1037" s="62"/>
      <c r="Z1037" s="62"/>
      <c r="AA1037" s="62"/>
      <c r="AB1037" s="62"/>
      <c r="AC1037" s="62"/>
      <c r="AD1037" s="62"/>
      <c r="AE1037" s="62"/>
      <c r="AF1037" s="62"/>
      <c r="AG1037" s="62"/>
      <c r="AH1037" s="62"/>
      <c r="AI1037" s="62"/>
      <c r="AJ1037" s="62"/>
      <c r="AK1037" s="62"/>
      <c r="AL1037" s="62"/>
      <c r="AM1037" s="62"/>
      <c r="AN1037" s="62"/>
      <c r="AO1037" s="62"/>
      <c r="AP1037" s="62"/>
      <c r="AQ1037" s="62"/>
      <c r="AR1037" s="62"/>
      <c r="AS1037" s="62"/>
      <c r="AT1037" s="62"/>
      <c r="AU1037" s="62"/>
      <c r="AV1037" s="62"/>
      <c r="AW1037" s="62"/>
      <c r="AX1037" s="62"/>
      <c r="AY1037" s="62"/>
      <c r="AZ1037" s="62"/>
      <c r="BA1037" s="62"/>
      <c r="BB1037" s="62"/>
      <c r="BC1037" s="62"/>
      <c r="BD1037" s="62"/>
      <c r="BE1037" s="62"/>
      <c r="BF1037" s="62"/>
      <c r="BG1037" s="62"/>
      <c r="BH1037" s="62"/>
      <c r="BI1037" s="62"/>
      <c r="BJ1037" s="62"/>
      <c r="BK1037" s="62"/>
      <c r="BL1037" s="62"/>
      <c r="BM1037" s="62"/>
      <c r="BN1037" s="62"/>
      <c r="BO1037" s="62"/>
      <c r="BP1037" s="62"/>
      <c r="BQ1037" s="62"/>
      <c r="BR1037" s="62"/>
      <c r="BS1037" s="62"/>
      <c r="BT1037" s="62"/>
      <c r="BU1037" s="62"/>
      <c r="BV1037" s="62"/>
      <c r="BW1037" s="62"/>
      <c r="BX1037" s="62"/>
      <c r="BY1037" s="62"/>
      <c r="BZ1037" s="62"/>
      <c r="CA1037" s="62"/>
      <c r="CB1037" s="62"/>
      <c r="CC1037" s="62"/>
      <c r="CD1037" s="62"/>
      <c r="CE1037" s="62"/>
      <c r="CF1037" s="65" t="str">
        <f>ROUND(SUM($CP1037,$CV1037),0)</f>
      </c>
      <c r="CG1037" s="65" t="str">
        <f>ROUND(MAX($CP1037,$CV1037),0)</f>
      </c>
      <c r="CH1037"/>
      <c r="CI1037" s="62"/>
      <c r="CJ1037" s="65" t="str">
        <f>IF(SUM($CF1037)=0,"",IF(SUM($CF1037)=SUM($CG1037),SUM($CF1037),IF(UPPER($CH1037)="MAX",$CG1037,IF(UPPER($CH1037)="CUSTOM",MIN(MAX(ROUND($CF1037+$G1037*($CI1037),0),$CG1037),$CF1037),$CF1037))))</f>
      </c>
      <c r="CK1037" s="65" t="str">
        <f>ROUND(SUMIFS($CW1037:$FS1037,$CW$14:$FS$14,"*DSD*"),0)</f>
      </c>
      <c r="CL1037" s="65" t="str">
        <f>MIN_DSD</f>
      </c>
      <c r="CM1037" s="65" t="str">
        <f>COUNTIFS($CW$14:$FS$14,"*DSD*",$CW1037:$FS1037,"&gt;0")</f>
      </c>
      <c r="CN1037"/>
      <c r="CO1037" s="62"/>
      <c r="CP1037" s="65" t="str">
        <f>IF(SUM($CK1037)=0,"",IF(OR(SUM($CK1037)=SUM($CL1037),AND(SUM($CK1037)=ROUND(SUM($G1037)*(1-SUM($I1037)),0),SUM($CQ1037)=0)),SUM($CK1037),IF(UPPER($CN1037)="MAX",$CL1037,IF(UPPER($CN1037)="CUSTOM",MIN(MAX(ROUND($CK1037+$G1037*($CO1037),0),$CL1037),$CK1037),$CK1037))))</f>
      </c>
      <c r="CQ1037" s="65" t="str">
        <f>ROUND(SUMIFS($CW1037:$FS1037,$CW$14:$FS$14,"*TA*"),0)</f>
      </c>
      <c r="CR1037" s="65" t="str">
        <f>MIN_TA</f>
      </c>
      <c r="CS1037" s="65" t="str">
        <f>COUNTIFS($CW$14:$FS$14,"*TA*",$CW1037:$FS1037,"&gt;0")</f>
      </c>
      <c r="CT1037"/>
      <c r="CU1037" s="62"/>
      <c r="CV1037" s="65" t="str">
        <f>IF(SUM($CQ1037)=0,"",IF(OR(SUM($CQ1037)=SUM($CR1037),AND(SUM($CQ1037)=ROUND(SUM($G1037)*(1-SUM($I1037)),0),SUM($CK1037)=0)),SUM($CQ1037),IF(UPPER($CT1037)="MAX",$CR1037,IF(UPPER($CT1037)="CUSTOM",MIN(MAX(ROUND($CQ1037+$G1037*($CU1037),0),$CR1037),$CQ1037),$CQ1037))))</f>
      </c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</row>
    <row r="1038">
      <c r="A1038" t="s">
        <v>172</v>
      </c>
      <c r="B1038" t="s">
        <v>105</v>
      </c>
      <c r="C1038" t="s">
        <v>137</v>
      </c>
      <c r="D1038" t="s">
        <v>100</v>
      </c>
      <c r="E1038"/>
      <c r="F1038" t="str">
        <f>$A1038&amp;IF($C1038&lt;&gt;"","|"&amp;$C1038,"")&amp;IF($D1038&lt;&gt;"","|"&amp;$D1038,"")&amp;IF($E1038&lt;&gt;"","|"&amp;$E1038,"")</f>
      </c>
      <c r="G1038" s="65" t="n">
        <v>79</v>
      </c>
      <c r="H1038" s="65" t="str">
        <f>SUM($CJ1038,$CW1038)</f>
      </c>
      <c r="I1038" s="62"/>
      <c r="J1038" s="62"/>
      <c r="K1038" s="62"/>
      <c r="L1038" s="62"/>
      <c r="M1038" s="62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 t="n">
        <v>1</v>
      </c>
      <c r="X1038" s="62"/>
      <c r="Y1038" s="62"/>
      <c r="Z1038" s="62"/>
      <c r="AA1038" s="62"/>
      <c r="AB1038" s="62"/>
      <c r="AC1038" s="62"/>
      <c r="AD1038" s="62"/>
      <c r="AE1038" s="62"/>
      <c r="AF1038" s="62"/>
      <c r="AG1038" s="62"/>
      <c r="AH1038" s="62"/>
      <c r="AI1038" s="62"/>
      <c r="AJ1038" s="62"/>
      <c r="AK1038" s="62"/>
      <c r="AL1038" s="62"/>
      <c r="AM1038" s="62"/>
      <c r="AN1038" s="62"/>
      <c r="AO1038" s="62"/>
      <c r="AP1038" s="62"/>
      <c r="AQ1038" s="62"/>
      <c r="AR1038" s="62"/>
      <c r="AS1038" s="62"/>
      <c r="AT1038" s="62"/>
      <c r="AU1038" s="62"/>
      <c r="AV1038" s="62"/>
      <c r="AW1038" s="62"/>
      <c r="AX1038" s="62"/>
      <c r="AY1038" s="62"/>
      <c r="AZ1038" s="62"/>
      <c r="BA1038" s="62"/>
      <c r="BB1038" s="62"/>
      <c r="BC1038" s="62"/>
      <c r="BD1038" s="62"/>
      <c r="BE1038" s="62"/>
      <c r="BF1038" s="62"/>
      <c r="BG1038" s="62"/>
      <c r="BH1038" s="62"/>
      <c r="BI1038" s="62"/>
      <c r="BJ1038" s="62"/>
      <c r="BK1038" s="62"/>
      <c r="BL1038" s="62"/>
      <c r="BM1038" s="62"/>
      <c r="BN1038" s="62"/>
      <c r="BO1038" s="62"/>
      <c r="BP1038" s="62"/>
      <c r="BQ1038" s="62"/>
      <c r="BR1038" s="62"/>
      <c r="BS1038" s="62"/>
      <c r="BT1038" s="62"/>
      <c r="BU1038" s="62"/>
      <c r="BV1038" s="62"/>
      <c r="BW1038" s="62"/>
      <c r="BX1038" s="62"/>
      <c r="BY1038" s="62"/>
      <c r="BZ1038" s="62"/>
      <c r="CA1038" s="62"/>
      <c r="CB1038" s="62"/>
      <c r="CC1038" s="62"/>
      <c r="CD1038" s="62"/>
      <c r="CE1038" s="62"/>
      <c r="CF1038" s="65" t="str">
        <f>ROUND(SUM($CP1038,$CV1038),0)</f>
      </c>
      <c r="CG1038" s="65" t="str">
        <f>ROUND(MAX($CP1038,$CV1038),0)</f>
      </c>
      <c r="CH1038"/>
      <c r="CI1038" s="62"/>
      <c r="CJ1038" s="65" t="str">
        <f>IF(SUM($CF1038)=0,"",IF(SUM($CF1038)=SUM($CG1038),SUM($CF1038),IF(UPPER($CH1038)="MAX",$CG1038,IF(UPPER($CH1038)="CUSTOM",MIN(MAX(ROUND($CF1038+$G1038*($CI1038),0),$CG1038),$CF1038),$CF1038))))</f>
      </c>
      <c r="CK1038" s="65" t="str">
        <f>ROUND(SUMIFS($CW1038:$FS1038,$CW$14:$FS$14,"*DSD*"),0)</f>
      </c>
      <c r="CL1038" s="65" t="str">
        <f>MIN_DSD</f>
      </c>
      <c r="CM1038" s="65" t="str">
        <f>COUNTIFS($CW$14:$FS$14,"*DSD*",$CW1038:$FS1038,"&gt;0")</f>
      </c>
      <c r="CN1038"/>
      <c r="CO1038" s="62"/>
      <c r="CP1038" s="65" t="str">
        <f>IF(SUM($CK1038)=0,"",IF(OR(SUM($CK1038)=SUM($CL1038),AND(SUM($CK1038)=ROUND(SUM($G1038)*(1-SUM($I1038)),0),SUM($CQ1038)=0)),SUM($CK1038),IF(UPPER($CN1038)="MAX",$CL1038,IF(UPPER($CN1038)="CUSTOM",MIN(MAX(ROUND($CK1038+$G1038*($CO1038),0),$CL1038),$CK1038),$CK1038))))</f>
      </c>
      <c r="CQ1038" s="65" t="str">
        <f>ROUND(SUMIFS($CW1038:$FS1038,$CW$14:$FS$14,"*TA*"),0)</f>
      </c>
      <c r="CR1038" s="65" t="str">
        <f>MIN_TA</f>
      </c>
      <c r="CS1038" s="65" t="str">
        <f>COUNTIFS($CW$14:$FS$14,"*TA*",$CW1038:$FS1038,"&gt;0")</f>
      </c>
      <c r="CT1038"/>
      <c r="CU1038" s="62"/>
      <c r="CV1038" s="65" t="str">
        <f>IF(SUM($CQ1038)=0,"",IF(OR(SUM($CQ1038)=SUM($CR1038),AND(SUM($CQ1038)=ROUND(SUM($G1038)*(1-SUM($I1038)),0),SUM($CK1038)=0)),SUM($CQ1038),IF(UPPER($CT1038)="MAX",$CR1038,IF(UPPER($CT1038)="CUSTOM",MIN(MAX(ROUND($CQ1038+$G1038*($CU1038),0),$CR1038),$CQ1038),$CQ1038))))</f>
      </c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/>
      <c r="DJ1038" s="65"/>
      <c r="DK1038" s="65"/>
      <c r="DL1038" s="65"/>
      <c r="DM1038" s="65"/>
      <c r="DN1038" s="65"/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U1038" s="65"/>
      <c r="EV1038" s="65"/>
      <c r="EW1038" s="65"/>
      <c r="EX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</row>
    <row r="1039">
      <c r="A1039" t="s">
        <v>172</v>
      </c>
      <c r="B1039" t="s">
        <v>105</v>
      </c>
      <c r="C1039" t="s">
        <v>138</v>
      </c>
      <c r="D1039" t="s">
        <v>99</v>
      </c>
      <c r="E1039"/>
      <c r="F1039" t="str">
        <f>$A1039&amp;IF($C1039&lt;&gt;"","|"&amp;$C1039,"")&amp;IF($D1039&lt;&gt;"","|"&amp;$D1039,"")&amp;IF($E1039&lt;&gt;"","|"&amp;$E1039,"")</f>
      </c>
      <c r="G1039" s="65" t="n">
        <v>772</v>
      </c>
      <c r="H1039" s="65" t="str">
        <f>SUM($CJ1039,$CW1039)</f>
      </c>
      <c r="I1039" s="62"/>
      <c r="J1039" s="62"/>
      <c r="K1039" s="62"/>
      <c r="L1039" s="62"/>
      <c r="M1039" s="62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 t="n">
        <v>1</v>
      </c>
      <c r="X1039" s="62"/>
      <c r="Y1039" s="62"/>
      <c r="Z1039" s="62"/>
      <c r="AA1039" s="62"/>
      <c r="AB1039" s="62"/>
      <c r="AC1039" s="62"/>
      <c r="AD1039" s="62"/>
      <c r="AE1039" s="62"/>
      <c r="AF1039" s="62"/>
      <c r="AG1039" s="62"/>
      <c r="AH1039" s="62"/>
      <c r="AI1039" s="62"/>
      <c r="AJ1039" s="62"/>
      <c r="AK1039" s="62"/>
      <c r="AL1039" s="62"/>
      <c r="AM1039" s="62"/>
      <c r="AN1039" s="62"/>
      <c r="AO1039" s="62"/>
      <c r="AP1039" s="62"/>
      <c r="AQ1039" s="62"/>
      <c r="AR1039" s="62"/>
      <c r="AS1039" s="62"/>
      <c r="AT1039" s="62"/>
      <c r="AU1039" s="62"/>
      <c r="AV1039" s="62"/>
      <c r="AW1039" s="62"/>
      <c r="AX1039" s="62"/>
      <c r="AY1039" s="62"/>
      <c r="AZ1039" s="62"/>
      <c r="BA1039" s="62"/>
      <c r="BB1039" s="62"/>
      <c r="BC1039" s="62"/>
      <c r="BD1039" s="62"/>
      <c r="BE1039" s="62"/>
      <c r="BF1039" s="62"/>
      <c r="BG1039" s="62"/>
      <c r="BH1039" s="62"/>
      <c r="BI1039" s="62"/>
      <c r="BJ1039" s="62"/>
      <c r="BK1039" s="62"/>
      <c r="BL1039" s="62"/>
      <c r="BM1039" s="62"/>
      <c r="BN1039" s="62"/>
      <c r="BO1039" s="62"/>
      <c r="BP1039" s="62"/>
      <c r="BQ1039" s="62"/>
      <c r="BR1039" s="62"/>
      <c r="BS1039" s="62"/>
      <c r="BT1039" s="62"/>
      <c r="BU1039" s="62"/>
      <c r="BV1039" s="62"/>
      <c r="BW1039" s="62"/>
      <c r="BX1039" s="62"/>
      <c r="BY1039" s="62"/>
      <c r="BZ1039" s="62"/>
      <c r="CA1039" s="62"/>
      <c r="CB1039" s="62"/>
      <c r="CC1039" s="62"/>
      <c r="CD1039" s="62"/>
      <c r="CE1039" s="62"/>
      <c r="CF1039" s="65" t="str">
        <f>ROUND(SUM($CP1039,$CV1039),0)</f>
      </c>
      <c r="CG1039" s="65" t="str">
        <f>ROUND(MAX($CP1039,$CV1039),0)</f>
      </c>
      <c r="CH1039"/>
      <c r="CI1039" s="62"/>
      <c r="CJ1039" s="65" t="str">
        <f>IF(SUM($CF1039)=0,"",IF(SUM($CF1039)=SUM($CG1039),SUM($CF1039),IF(UPPER($CH1039)="MAX",$CG1039,IF(UPPER($CH1039)="CUSTOM",MIN(MAX(ROUND($CF1039+$G1039*($CI1039),0),$CG1039),$CF1039),$CF1039))))</f>
      </c>
      <c r="CK1039" s="65" t="str">
        <f>ROUND(SUMIFS($CW1039:$FS1039,$CW$14:$FS$14,"*DSD*"),0)</f>
      </c>
      <c r="CL1039" s="65" t="str">
        <f>MIN_DSD</f>
      </c>
      <c r="CM1039" s="65" t="str">
        <f>COUNTIFS($CW$14:$FS$14,"*DSD*",$CW1039:$FS1039,"&gt;0")</f>
      </c>
      <c r="CN1039"/>
      <c r="CO1039" s="62"/>
      <c r="CP1039" s="65" t="str">
        <f>IF(SUM($CK1039)=0,"",IF(OR(SUM($CK1039)=SUM($CL1039),AND(SUM($CK1039)=ROUND(SUM($G1039)*(1-SUM($I1039)),0),SUM($CQ1039)=0)),SUM($CK1039),IF(UPPER($CN1039)="MAX",$CL1039,IF(UPPER($CN1039)="CUSTOM",MIN(MAX(ROUND($CK1039+$G1039*($CO1039),0),$CL1039),$CK1039),$CK1039))))</f>
      </c>
      <c r="CQ1039" s="65" t="str">
        <f>ROUND(SUMIFS($CW1039:$FS1039,$CW$14:$FS$14,"*TA*"),0)</f>
      </c>
      <c r="CR1039" s="65" t="str">
        <f>MIN_TA</f>
      </c>
      <c r="CS1039" s="65" t="str">
        <f>COUNTIFS($CW$14:$FS$14,"*TA*",$CW1039:$FS1039,"&gt;0")</f>
      </c>
      <c r="CT1039"/>
      <c r="CU1039" s="62"/>
      <c r="CV1039" s="65" t="str">
        <f>IF(SUM($CQ1039)=0,"",IF(OR(SUM($CQ1039)=SUM($CR1039),AND(SUM($CQ1039)=ROUND(SUM($G1039)*(1-SUM($I1039)),0),SUM($CK1039)=0)),SUM($CQ1039),IF(UPPER($CT1039)="MAX",$CR1039,IF(UPPER($CT1039)="CUSTOM",MIN(MAX(ROUND($CQ1039+$G1039*($CU1039),0),$CR1039),$CQ1039),$CQ1039))))</f>
      </c>
      <c r="CW1039" s="65"/>
      <c r="CX1039" s="65"/>
      <c r="CY1039" s="65"/>
      <c r="CZ1039" s="65"/>
      <c r="DA1039" s="65"/>
      <c r="DB1039" s="65"/>
      <c r="DC1039" s="65"/>
      <c r="DD1039" s="65"/>
      <c r="DE1039" s="65"/>
      <c r="DF1039" s="65"/>
      <c r="DG1039" s="65"/>
      <c r="DH1039" s="65"/>
      <c r="DI1039" s="65"/>
      <c r="DJ1039" s="65"/>
      <c r="DK1039" s="65"/>
      <c r="DL1039" s="65"/>
      <c r="DM1039" s="65"/>
      <c r="DN1039" s="65"/>
      <c r="DO1039" s="65"/>
      <c r="DP1039" s="65"/>
      <c r="DQ1039" s="65"/>
      <c r="DR1039" s="65"/>
      <c r="DS1039" s="65"/>
      <c r="DT1039" s="65"/>
      <c r="DU1039" s="65"/>
      <c r="DV1039" s="65"/>
      <c r="DW1039" s="65"/>
      <c r="DX1039" s="65"/>
      <c r="DY1039" s="65"/>
      <c r="DZ1039" s="65"/>
      <c r="EA1039" s="65"/>
      <c r="EB1039" s="65"/>
      <c r="EC1039" s="65"/>
      <c r="ED1039" s="65"/>
      <c r="EE1039" s="65"/>
      <c r="EF1039" s="65"/>
      <c r="EG1039" s="65"/>
      <c r="EH1039" s="65"/>
      <c r="EI1039" s="65"/>
      <c r="EJ1039" s="65"/>
      <c r="EK1039" s="65"/>
      <c r="EL1039" s="65"/>
      <c r="EM1039" s="65"/>
      <c r="EN1039" s="65"/>
      <c r="EO1039" s="65"/>
      <c r="EP1039" s="65"/>
      <c r="EQ1039" s="65"/>
      <c r="ER1039" s="65"/>
      <c r="ES1039" s="65"/>
      <c r="ET1039" s="65"/>
      <c r="EU1039" s="65"/>
      <c r="EV1039" s="65"/>
      <c r="EW1039" s="65"/>
      <c r="EX1039" s="65"/>
      <c r="EY1039" s="65"/>
      <c r="EZ1039" s="65"/>
      <c r="FA1039" s="65"/>
      <c r="FB1039" s="65"/>
      <c r="FC1039" s="65"/>
      <c r="FD1039" s="65"/>
      <c r="FE1039" s="65"/>
      <c r="FF1039" s="65"/>
      <c r="FG1039" s="65"/>
      <c r="FH1039" s="65"/>
      <c r="FI1039" s="65"/>
      <c r="FJ1039" s="65"/>
      <c r="FK1039" s="65"/>
      <c r="FL1039" s="65"/>
      <c r="FM1039" s="65"/>
      <c r="FN1039" s="65"/>
      <c r="FO1039" s="65"/>
      <c r="FP1039" s="65"/>
      <c r="FQ1039" s="65"/>
      <c r="FR1039" s="65"/>
      <c r="FS1039" s="65"/>
    </row>
    <row r="1040">
      <c r="A1040" t="s">
        <v>172</v>
      </c>
      <c r="B1040" t="s">
        <v>105</v>
      </c>
      <c r="C1040" t="s">
        <v>138</v>
      </c>
      <c r="D1040" t="s">
        <v>100</v>
      </c>
      <c r="E1040"/>
      <c r="F1040" t="str">
        <f>$A1040&amp;IF($C1040&lt;&gt;"","|"&amp;$C1040,"")&amp;IF($D1040&lt;&gt;"","|"&amp;$D1040,"")&amp;IF($E1040&lt;&gt;"","|"&amp;$E1040,"")</f>
      </c>
      <c r="G1040" s="65" t="n">
        <v>318</v>
      </c>
      <c r="H1040" s="65" t="str">
        <f>SUM($CJ1040,$CW1040)</f>
      </c>
      <c r="I1040" s="62"/>
      <c r="J1040" s="62"/>
      <c r="K1040" s="62"/>
      <c r="L1040" s="62"/>
      <c r="M1040" s="62"/>
      <c r="N1040" s="62"/>
      <c r="O1040" s="62"/>
      <c r="P1040" s="62"/>
      <c r="Q1040" s="62"/>
      <c r="R1040" s="62"/>
      <c r="S1040" s="62"/>
      <c r="T1040" s="62"/>
      <c r="U1040" s="62"/>
      <c r="V1040" s="62"/>
      <c r="W1040" s="62" t="n">
        <v>1</v>
      </c>
      <c r="X1040" s="62"/>
      <c r="Y1040" s="62"/>
      <c r="Z1040" s="62"/>
      <c r="AA1040" s="62"/>
      <c r="AB1040" s="62"/>
      <c r="AC1040" s="62"/>
      <c r="AD1040" s="62"/>
      <c r="AE1040" s="62"/>
      <c r="AF1040" s="62"/>
      <c r="AG1040" s="62"/>
      <c r="AH1040" s="62"/>
      <c r="AI1040" s="62"/>
      <c r="AJ1040" s="62"/>
      <c r="AK1040" s="62"/>
      <c r="AL1040" s="62"/>
      <c r="AM1040" s="62"/>
      <c r="AN1040" s="62"/>
      <c r="AO1040" s="62"/>
      <c r="AP1040" s="62"/>
      <c r="AQ1040" s="62"/>
      <c r="AR1040" s="62"/>
      <c r="AS1040" s="62"/>
      <c r="AT1040" s="62"/>
      <c r="AU1040" s="62"/>
      <c r="AV1040" s="62"/>
      <c r="AW1040" s="62"/>
      <c r="AX1040" s="62"/>
      <c r="AY1040" s="62"/>
      <c r="AZ1040" s="62"/>
      <c r="BA1040" s="62"/>
      <c r="BB1040" s="62"/>
      <c r="BC1040" s="62"/>
      <c r="BD1040" s="62"/>
      <c r="BE1040" s="62"/>
      <c r="BF1040" s="62"/>
      <c r="BG1040" s="62"/>
      <c r="BH1040" s="62"/>
      <c r="BI1040" s="62"/>
      <c r="BJ1040" s="62"/>
      <c r="BK1040" s="62"/>
      <c r="BL1040" s="62"/>
      <c r="BM1040" s="62"/>
      <c r="BN1040" s="62"/>
      <c r="BO1040" s="62"/>
      <c r="BP1040" s="62"/>
      <c r="BQ1040" s="62"/>
      <c r="BR1040" s="62"/>
      <c r="BS1040" s="62"/>
      <c r="BT1040" s="62"/>
      <c r="BU1040" s="62"/>
      <c r="BV1040" s="62"/>
      <c r="BW1040" s="62"/>
      <c r="BX1040" s="62"/>
      <c r="BY1040" s="62"/>
      <c r="BZ1040" s="62"/>
      <c r="CA1040" s="62"/>
      <c r="CB1040" s="62"/>
      <c r="CC1040" s="62"/>
      <c r="CD1040" s="62"/>
      <c r="CE1040" s="62"/>
      <c r="CF1040" s="65" t="str">
        <f>ROUND(SUM($CP1040,$CV1040),0)</f>
      </c>
      <c r="CG1040" s="65" t="str">
        <f>ROUND(MAX($CP1040,$CV1040),0)</f>
      </c>
      <c r="CH1040"/>
      <c r="CI1040" s="62"/>
      <c r="CJ1040" s="65" t="str">
        <f>IF(SUM($CF1040)=0,"",IF(SUM($CF1040)=SUM($CG1040),SUM($CF1040),IF(UPPER($CH1040)="MAX",$CG1040,IF(UPPER($CH1040)="CUSTOM",MIN(MAX(ROUND($CF1040+$G1040*($CI1040),0),$CG1040),$CF1040),$CF1040))))</f>
      </c>
      <c r="CK1040" s="65" t="str">
        <f>ROUND(SUMIFS($CW1040:$FS1040,$CW$14:$FS$14,"*DSD*"),0)</f>
      </c>
      <c r="CL1040" s="65" t="str">
        <f>MIN_DSD</f>
      </c>
      <c r="CM1040" s="65" t="str">
        <f>COUNTIFS($CW$14:$FS$14,"*DSD*",$CW1040:$FS1040,"&gt;0")</f>
      </c>
      <c r="CN1040"/>
      <c r="CO1040" s="62"/>
      <c r="CP1040" s="65" t="str">
        <f>IF(SUM($CK1040)=0,"",IF(OR(SUM($CK1040)=SUM($CL1040),AND(SUM($CK1040)=ROUND(SUM($G1040)*(1-SUM($I1040)),0),SUM($CQ1040)=0)),SUM($CK1040),IF(UPPER($CN1040)="MAX",$CL1040,IF(UPPER($CN1040)="CUSTOM",MIN(MAX(ROUND($CK1040+$G1040*($CO1040),0),$CL1040),$CK1040),$CK1040))))</f>
      </c>
      <c r="CQ1040" s="65" t="str">
        <f>ROUND(SUMIFS($CW1040:$FS1040,$CW$14:$FS$14,"*TA*"),0)</f>
      </c>
      <c r="CR1040" s="65" t="str">
        <f>MIN_TA</f>
      </c>
      <c r="CS1040" s="65" t="str">
        <f>COUNTIFS($CW$14:$FS$14,"*TA*",$CW1040:$FS1040,"&gt;0")</f>
      </c>
      <c r="CT1040"/>
      <c r="CU1040" s="62"/>
      <c r="CV1040" s="65" t="str">
        <f>IF(SUM($CQ1040)=0,"",IF(OR(SUM($CQ1040)=SUM($CR1040),AND(SUM($CQ1040)=ROUND(SUM($G1040)*(1-SUM($I1040)),0),SUM($CK1040)=0)),SUM($CQ1040),IF(UPPER($CT1040)="MAX",$CR1040,IF(UPPER($CT1040)="CUSTOM",MIN(MAX(ROUND($CQ1040+$G1040*($CU1040),0),$CR1040),$CQ1040),$CQ1040))))</f>
      </c>
      <c r="CW1040" s="65"/>
      <c r="CX1040" s="65"/>
      <c r="CY1040" s="65"/>
      <c r="CZ1040" s="65"/>
      <c r="DA1040" s="65"/>
      <c r="DB1040" s="65"/>
      <c r="DC1040" s="65"/>
      <c r="DD1040" s="65"/>
      <c r="DE1040" s="65"/>
      <c r="DF1040" s="65"/>
      <c r="DG1040" s="65"/>
      <c r="DH1040" s="65"/>
      <c r="DI1040" s="65"/>
      <c r="DJ1040" s="65"/>
      <c r="DK1040" s="65"/>
      <c r="DL1040" s="65"/>
      <c r="DM1040" s="65"/>
      <c r="DN1040" s="65"/>
      <c r="DO1040" s="65"/>
      <c r="DP1040" s="65"/>
      <c r="DQ1040" s="65"/>
      <c r="DR1040" s="65"/>
      <c r="DS1040" s="65"/>
      <c r="DT1040" s="65"/>
      <c r="DU1040" s="65"/>
      <c r="DV1040" s="65"/>
      <c r="DW1040" s="65"/>
      <c r="DX1040" s="65"/>
      <c r="DY1040" s="65"/>
      <c r="DZ1040" s="65"/>
      <c r="EA1040" s="65"/>
      <c r="EB1040" s="65"/>
      <c r="EC1040" s="65"/>
      <c r="ED1040" s="65"/>
      <c r="EE1040" s="65"/>
      <c r="EF1040" s="65"/>
      <c r="EG1040" s="65"/>
      <c r="EH1040" s="65"/>
      <c r="EI1040" s="65"/>
      <c r="EJ1040" s="65"/>
      <c r="EK1040" s="65"/>
      <c r="EL1040" s="65"/>
      <c r="EM1040" s="65"/>
      <c r="EN1040" s="65"/>
      <c r="EO1040" s="65"/>
      <c r="EP1040" s="65"/>
      <c r="EQ1040" s="65"/>
      <c r="ER1040" s="65"/>
      <c r="ES1040" s="65"/>
      <c r="ET1040" s="65"/>
      <c r="EU1040" s="65"/>
      <c r="EV1040" s="65"/>
      <c r="EW1040" s="65"/>
      <c r="EX1040" s="65"/>
      <c r="EY1040" s="65"/>
      <c r="EZ1040" s="65"/>
      <c r="FA1040" s="65"/>
      <c r="FB1040" s="65"/>
      <c r="FC1040" s="65"/>
      <c r="FD1040" s="65"/>
      <c r="FE1040" s="65"/>
      <c r="FF1040" s="65"/>
      <c r="FG1040" s="65"/>
      <c r="FH1040" s="65"/>
      <c r="FI1040" s="65"/>
      <c r="FJ1040" s="65"/>
      <c r="FK1040" s="65"/>
      <c r="FL1040" s="65"/>
      <c r="FM1040" s="65"/>
      <c r="FN1040" s="65"/>
      <c r="FO1040" s="65"/>
      <c r="FP1040" s="65"/>
      <c r="FQ1040" s="65"/>
      <c r="FR1040" s="65"/>
      <c r="FS1040" s="65"/>
    </row>
    <row r="1041">
      <c r="A1041" t="s">
        <v>172</v>
      </c>
      <c r="B1041" t="s">
        <v>105</v>
      </c>
      <c r="C1041" t="s">
        <v>103</v>
      </c>
      <c r="D1041" t="s">
        <v>99</v>
      </c>
      <c r="E1041"/>
      <c r="F1041" t="str">
        <f>$A1041&amp;IF($C1041&lt;&gt;"","|"&amp;$C1041,"")&amp;IF($D1041&lt;&gt;"","|"&amp;$D1041,"")&amp;IF($E1041&lt;&gt;"","|"&amp;$E1041,"")</f>
      </c>
      <c r="G1041" s="65" t="n">
        <v>454</v>
      </c>
      <c r="H1041" s="65" t="str">
        <f>SUM($CJ1041,$CW1041)</f>
      </c>
      <c r="I1041" s="62"/>
      <c r="J1041" s="62"/>
      <c r="K1041" s="62"/>
      <c r="L1041" s="62"/>
      <c r="M1041" s="62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 t="n">
        <v>1</v>
      </c>
      <c r="X1041" s="62"/>
      <c r="Y1041" s="62"/>
      <c r="Z1041" s="62"/>
      <c r="AA1041" s="62"/>
      <c r="AB1041" s="62"/>
      <c r="AC1041" s="62"/>
      <c r="AD1041" s="62"/>
      <c r="AE1041" s="62"/>
      <c r="AF1041" s="62"/>
      <c r="AG1041" s="62"/>
      <c r="AH1041" s="62"/>
      <c r="AI1041" s="62"/>
      <c r="AJ1041" s="62"/>
      <c r="AK1041" s="62"/>
      <c r="AL1041" s="62"/>
      <c r="AM1041" s="62"/>
      <c r="AN1041" s="62"/>
      <c r="AO1041" s="62"/>
      <c r="AP1041" s="62"/>
      <c r="AQ1041" s="62"/>
      <c r="AR1041" s="62"/>
      <c r="AS1041" s="62"/>
      <c r="AT1041" s="62"/>
      <c r="AU1041" s="62"/>
      <c r="AV1041" s="62"/>
      <c r="AW1041" s="62"/>
      <c r="AX1041" s="62"/>
      <c r="AY1041" s="62"/>
      <c r="AZ1041" s="62"/>
      <c r="BA1041" s="62"/>
      <c r="BB1041" s="62"/>
      <c r="BC1041" s="62"/>
      <c r="BD1041" s="62"/>
      <c r="BE1041" s="62"/>
      <c r="BF1041" s="62"/>
      <c r="BG1041" s="62"/>
      <c r="BH1041" s="62"/>
      <c r="BI1041" s="62"/>
      <c r="BJ1041" s="62"/>
      <c r="BK1041" s="62"/>
      <c r="BL1041" s="62"/>
      <c r="BM1041" s="62"/>
      <c r="BN1041" s="62"/>
      <c r="BO1041" s="62"/>
      <c r="BP1041" s="62"/>
      <c r="BQ1041" s="62"/>
      <c r="BR1041" s="62"/>
      <c r="BS1041" s="62"/>
      <c r="BT1041" s="62"/>
      <c r="BU1041" s="62"/>
      <c r="BV1041" s="62"/>
      <c r="BW1041" s="62"/>
      <c r="BX1041" s="62"/>
      <c r="BY1041" s="62"/>
      <c r="BZ1041" s="62"/>
      <c r="CA1041" s="62"/>
      <c r="CB1041" s="62"/>
      <c r="CC1041" s="62"/>
      <c r="CD1041" s="62"/>
      <c r="CE1041" s="62"/>
      <c r="CF1041" s="65" t="str">
        <f>ROUND(SUM($CP1041,$CV1041),0)</f>
      </c>
      <c r="CG1041" s="65" t="str">
        <f>ROUND(MAX($CP1041,$CV1041),0)</f>
      </c>
      <c r="CH1041"/>
      <c r="CI1041" s="62"/>
      <c r="CJ1041" s="65" t="str">
        <f>IF(SUM($CF1041)=0,"",IF(SUM($CF1041)=SUM($CG1041),SUM($CF1041),IF(UPPER($CH1041)="MAX",$CG1041,IF(UPPER($CH1041)="CUSTOM",MIN(MAX(ROUND($CF1041+$G1041*($CI1041),0),$CG1041),$CF1041),$CF1041))))</f>
      </c>
      <c r="CK1041" s="65" t="str">
        <f>ROUND(SUMIFS($CW1041:$FS1041,$CW$14:$FS$14,"*DSD*"),0)</f>
      </c>
      <c r="CL1041" s="65" t="str">
        <f>MIN_DSD</f>
      </c>
      <c r="CM1041" s="65" t="str">
        <f>COUNTIFS($CW$14:$FS$14,"*DSD*",$CW1041:$FS1041,"&gt;0")</f>
      </c>
      <c r="CN1041"/>
      <c r="CO1041" s="62"/>
      <c r="CP1041" s="65" t="str">
        <f>IF(SUM($CK1041)=0,"",IF(OR(SUM($CK1041)=SUM($CL1041),AND(SUM($CK1041)=ROUND(SUM($G1041)*(1-SUM($I1041)),0),SUM($CQ1041)=0)),SUM($CK1041),IF(UPPER($CN1041)="MAX",$CL1041,IF(UPPER($CN1041)="CUSTOM",MIN(MAX(ROUND($CK1041+$G1041*($CO1041),0),$CL1041),$CK1041),$CK1041))))</f>
      </c>
      <c r="CQ1041" s="65" t="str">
        <f>ROUND(SUMIFS($CW1041:$FS1041,$CW$14:$FS$14,"*TA*"),0)</f>
      </c>
      <c r="CR1041" s="65" t="str">
        <f>MIN_TA</f>
      </c>
      <c r="CS1041" s="65" t="str">
        <f>COUNTIFS($CW$14:$FS$14,"*TA*",$CW1041:$FS1041,"&gt;0")</f>
      </c>
      <c r="CT1041"/>
      <c r="CU1041" s="62"/>
      <c r="CV1041" s="65" t="str">
        <f>IF(SUM($CQ1041)=0,"",IF(OR(SUM($CQ1041)=SUM($CR1041),AND(SUM($CQ1041)=ROUND(SUM($G1041)*(1-SUM($I1041)),0),SUM($CK1041)=0)),SUM($CQ1041),IF(UPPER($CT1041)="MAX",$CR1041,IF(UPPER($CT1041)="CUSTOM",MIN(MAX(ROUND($CQ1041+$G1041*($CU1041),0),$CR1041),$CQ1041),$CQ1041))))</f>
      </c>
      <c r="CW1041" s="65"/>
      <c r="CX1041" s="65"/>
      <c r="CY1041" s="65"/>
      <c r="CZ1041" s="65"/>
      <c r="DA1041" s="65"/>
      <c r="DB1041" s="65"/>
      <c r="DC1041" s="65"/>
      <c r="DD1041" s="65"/>
      <c r="DE1041" s="65"/>
      <c r="DF1041" s="65"/>
      <c r="DG1041" s="65"/>
      <c r="DH1041" s="65"/>
      <c r="DI1041" s="65"/>
      <c r="DJ1041" s="65"/>
      <c r="DK1041" s="65"/>
      <c r="DL1041" s="65"/>
      <c r="DM1041" s="65"/>
      <c r="DN1041" s="65"/>
      <c r="DO1041" s="65"/>
      <c r="DP1041" s="65"/>
      <c r="DQ1041" s="65"/>
      <c r="DR1041" s="65"/>
      <c r="DS1041" s="65"/>
      <c r="DT1041" s="65"/>
      <c r="DU1041" s="65"/>
      <c r="DV1041" s="65"/>
      <c r="DW1041" s="65"/>
      <c r="DX1041" s="65"/>
      <c r="DY1041" s="65"/>
      <c r="DZ1041" s="65"/>
      <c r="EA1041" s="65"/>
      <c r="EB1041" s="65"/>
      <c r="EC1041" s="65"/>
      <c r="ED1041" s="65"/>
      <c r="EE1041" s="65"/>
      <c r="EF1041" s="65"/>
      <c r="EG1041" s="65"/>
      <c r="EH1041" s="65"/>
      <c r="EI1041" s="65"/>
      <c r="EJ1041" s="65"/>
      <c r="EK1041" s="65"/>
      <c r="EL1041" s="65"/>
      <c r="EM1041" s="65"/>
      <c r="EN1041" s="65"/>
      <c r="EO1041" s="65"/>
      <c r="EP1041" s="65"/>
      <c r="EQ1041" s="65"/>
      <c r="ER1041" s="65"/>
      <c r="ES1041" s="65"/>
      <c r="ET1041" s="65"/>
      <c r="EU1041" s="65"/>
      <c r="EV1041" s="65"/>
      <c r="EW1041" s="65"/>
      <c r="EX1041" s="65"/>
      <c r="EY1041" s="65"/>
      <c r="EZ1041" s="65"/>
      <c r="FA1041" s="65"/>
      <c r="FB1041" s="65"/>
      <c r="FC1041" s="65"/>
      <c r="FD1041" s="65"/>
      <c r="FE1041" s="65"/>
      <c r="FF1041" s="65"/>
      <c r="FG1041" s="65"/>
      <c r="FH1041" s="65"/>
      <c r="FI1041" s="65"/>
      <c r="FJ1041" s="65"/>
      <c r="FK1041" s="65"/>
      <c r="FL1041" s="65"/>
      <c r="FM1041" s="65"/>
      <c r="FN1041" s="65"/>
      <c r="FO1041" s="65"/>
      <c r="FP1041" s="65"/>
      <c r="FQ1041" s="65"/>
      <c r="FR1041" s="65"/>
      <c r="FS1041" s="65"/>
    </row>
    <row r="1042">
      <c r="A1042" t="s">
        <v>172</v>
      </c>
      <c r="B1042" t="s">
        <v>105</v>
      </c>
      <c r="C1042" t="s">
        <v>103</v>
      </c>
      <c r="D1042" t="s">
        <v>100</v>
      </c>
      <c r="E1042"/>
      <c r="F1042" t="str">
        <f>$A1042&amp;IF($C1042&lt;&gt;"","|"&amp;$C1042,"")&amp;IF($D1042&lt;&gt;"","|"&amp;$D1042,"")&amp;IF($E1042&lt;&gt;"","|"&amp;$E1042,"")</f>
      </c>
      <c r="G1042" s="65" t="n">
        <v>474</v>
      </c>
      <c r="H1042" s="65" t="str">
        <f>SUM($CJ1042,$CW1042)</f>
      </c>
      <c r="I1042" s="62"/>
      <c r="J1042" s="62"/>
      <c r="K1042" s="62"/>
      <c r="L1042" s="62"/>
      <c r="M1042" s="62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 t="n">
        <v>1</v>
      </c>
      <c r="X1042" s="62"/>
      <c r="Y1042" s="62"/>
      <c r="Z1042" s="62"/>
      <c r="AA1042" s="62"/>
      <c r="AB1042" s="62"/>
      <c r="AC1042" s="62"/>
      <c r="AD1042" s="62"/>
      <c r="AE1042" s="62"/>
      <c r="AF1042" s="62"/>
      <c r="AG1042" s="62"/>
      <c r="AH1042" s="62"/>
      <c r="AI1042" s="62"/>
      <c r="AJ1042" s="62"/>
      <c r="AK1042" s="62"/>
      <c r="AL1042" s="62"/>
      <c r="AM1042" s="62"/>
      <c r="AN1042" s="62"/>
      <c r="AO1042" s="62"/>
      <c r="AP1042" s="62"/>
      <c r="AQ1042" s="62"/>
      <c r="AR1042" s="62"/>
      <c r="AS1042" s="62"/>
      <c r="AT1042" s="62"/>
      <c r="AU1042" s="62"/>
      <c r="AV1042" s="62"/>
      <c r="AW1042" s="62"/>
      <c r="AX1042" s="62"/>
      <c r="AY1042" s="62"/>
      <c r="AZ1042" s="62"/>
      <c r="BA1042" s="62"/>
      <c r="BB1042" s="62"/>
      <c r="BC1042" s="62"/>
      <c r="BD1042" s="62"/>
      <c r="BE1042" s="62"/>
      <c r="BF1042" s="62"/>
      <c r="BG1042" s="62"/>
      <c r="BH1042" s="62"/>
      <c r="BI1042" s="62"/>
      <c r="BJ1042" s="62"/>
      <c r="BK1042" s="62"/>
      <c r="BL1042" s="62"/>
      <c r="BM1042" s="62"/>
      <c r="BN1042" s="62"/>
      <c r="BO1042" s="62"/>
      <c r="BP1042" s="62"/>
      <c r="BQ1042" s="62"/>
      <c r="BR1042" s="62"/>
      <c r="BS1042" s="62"/>
      <c r="BT1042" s="62"/>
      <c r="BU1042" s="62"/>
      <c r="BV1042" s="62"/>
      <c r="BW1042" s="62"/>
      <c r="BX1042" s="62"/>
      <c r="BY1042" s="62"/>
      <c r="BZ1042" s="62"/>
      <c r="CA1042" s="62"/>
      <c r="CB1042" s="62"/>
      <c r="CC1042" s="62"/>
      <c r="CD1042" s="62"/>
      <c r="CE1042" s="62"/>
      <c r="CF1042" s="65" t="str">
        <f>ROUND(SUM($CP1042,$CV1042),0)</f>
      </c>
      <c r="CG1042" s="65" t="str">
        <f>ROUND(MAX($CP1042,$CV1042),0)</f>
      </c>
      <c r="CH1042"/>
      <c r="CI1042" s="62"/>
      <c r="CJ1042" s="65" t="str">
        <f>IF(SUM($CF1042)=0,"",IF(SUM($CF1042)=SUM($CG1042),SUM($CF1042),IF(UPPER($CH1042)="MAX",$CG1042,IF(UPPER($CH1042)="CUSTOM",MIN(MAX(ROUND($CF1042+$G1042*($CI1042),0),$CG1042),$CF1042),$CF1042))))</f>
      </c>
      <c r="CK1042" s="65" t="str">
        <f>ROUND(SUMIFS($CW1042:$FS1042,$CW$14:$FS$14,"*DSD*"),0)</f>
      </c>
      <c r="CL1042" s="65" t="str">
        <f>MIN_DSD</f>
      </c>
      <c r="CM1042" s="65" t="str">
        <f>COUNTIFS($CW$14:$FS$14,"*DSD*",$CW1042:$FS1042,"&gt;0")</f>
      </c>
      <c r="CN1042"/>
      <c r="CO1042" s="62"/>
      <c r="CP1042" s="65" t="str">
        <f>IF(SUM($CK1042)=0,"",IF(OR(SUM($CK1042)=SUM($CL1042),AND(SUM($CK1042)=ROUND(SUM($G1042)*(1-SUM($I1042)),0),SUM($CQ1042)=0)),SUM($CK1042),IF(UPPER($CN1042)="MAX",$CL1042,IF(UPPER($CN1042)="CUSTOM",MIN(MAX(ROUND($CK1042+$G1042*($CO1042),0),$CL1042),$CK1042),$CK1042))))</f>
      </c>
      <c r="CQ1042" s="65" t="str">
        <f>ROUND(SUMIFS($CW1042:$FS1042,$CW$14:$FS$14,"*TA*"),0)</f>
      </c>
      <c r="CR1042" s="65" t="str">
        <f>MIN_TA</f>
      </c>
      <c r="CS1042" s="65" t="str">
        <f>COUNTIFS($CW$14:$FS$14,"*TA*",$CW1042:$FS1042,"&gt;0")</f>
      </c>
      <c r="CT1042"/>
      <c r="CU1042" s="62"/>
      <c r="CV1042" s="65" t="str">
        <f>IF(SUM($CQ1042)=0,"",IF(OR(SUM($CQ1042)=SUM($CR1042),AND(SUM($CQ1042)=ROUND(SUM($G1042)*(1-SUM($I1042)),0),SUM($CK1042)=0)),SUM($CQ1042),IF(UPPER($CT1042)="MAX",$CR1042,IF(UPPER($CT1042)="CUSTOM",MIN(MAX(ROUND($CQ1042+$G1042*($CU1042),0),$CR1042),$CQ1042),$CQ1042))))</f>
      </c>
      <c r="CW1042" s="65"/>
      <c r="CX1042" s="65"/>
      <c r="CY1042" s="65"/>
      <c r="CZ1042" s="65"/>
      <c r="DA1042" s="65"/>
      <c r="DB1042" s="65"/>
      <c r="DC1042" s="65"/>
      <c r="DD1042" s="65"/>
      <c r="DE1042" s="65"/>
      <c r="DF1042" s="65"/>
      <c r="DG1042" s="65"/>
      <c r="DH1042" s="65"/>
      <c r="DI1042" s="65"/>
      <c r="DJ1042" s="65"/>
      <c r="DK1042" s="65"/>
      <c r="DL1042" s="65"/>
      <c r="DM1042" s="65"/>
      <c r="DN1042" s="65"/>
      <c r="DO1042" s="65"/>
      <c r="DP1042" s="65"/>
      <c r="DQ1042" s="65"/>
      <c r="DR1042" s="65"/>
      <c r="DS1042" s="65"/>
      <c r="DT1042" s="65"/>
      <c r="DU1042" s="65"/>
      <c r="DV1042" s="65"/>
      <c r="DW1042" s="65"/>
      <c r="DX1042" s="65"/>
      <c r="DY1042" s="65"/>
      <c r="DZ1042" s="65"/>
      <c r="EA1042" s="65"/>
      <c r="EB1042" s="65"/>
      <c r="EC1042" s="65"/>
      <c r="ED1042" s="65"/>
      <c r="EE1042" s="65"/>
      <c r="EF1042" s="65"/>
      <c r="EG1042" s="65"/>
      <c r="EH1042" s="65"/>
      <c r="EI1042" s="65"/>
      <c r="EJ1042" s="65"/>
      <c r="EK1042" s="65"/>
      <c r="EL1042" s="65"/>
      <c r="EM1042" s="65"/>
      <c r="EN1042" s="65"/>
      <c r="EO1042" s="65"/>
      <c r="EP1042" s="65"/>
      <c r="EQ1042" s="65"/>
      <c r="ER1042" s="65"/>
      <c r="ES1042" s="65"/>
      <c r="ET1042" s="65"/>
      <c r="EU1042" s="65"/>
      <c r="EV1042" s="65"/>
      <c r="EW1042" s="65"/>
      <c r="EX1042" s="65"/>
      <c r="EY1042" s="65"/>
      <c r="EZ1042" s="65"/>
      <c r="FA1042" s="65"/>
      <c r="FB1042" s="65"/>
      <c r="FC1042" s="65"/>
      <c r="FD1042" s="65"/>
      <c r="FE1042" s="65"/>
      <c r="FF1042" s="65"/>
      <c r="FG1042" s="65"/>
      <c r="FH1042" s="65"/>
      <c r="FI1042" s="65"/>
      <c r="FJ1042" s="65"/>
      <c r="FK1042" s="65"/>
      <c r="FL1042" s="65"/>
      <c r="FM1042" s="65"/>
      <c r="FN1042" s="65"/>
      <c r="FO1042" s="65"/>
      <c r="FP1042" s="65"/>
      <c r="FQ1042" s="65"/>
      <c r="FR1042" s="65"/>
      <c r="FS1042" s="65"/>
    </row>
    <row r="1043">
      <c r="A1043" t="s">
        <v>172</v>
      </c>
      <c r="B1043" t="s">
        <v>105</v>
      </c>
      <c r="C1043" t="s">
        <v>139</v>
      </c>
      <c r="D1043" t="s">
        <v>99</v>
      </c>
      <c r="E1043"/>
      <c r="F1043" t="str">
        <f>$A1043&amp;IF($C1043&lt;&gt;"","|"&amp;$C1043,"")&amp;IF($D1043&lt;&gt;"","|"&amp;$D1043,"")&amp;IF($E1043&lt;&gt;"","|"&amp;$E1043,"")</f>
      </c>
      <c r="G1043" s="65" t="n">
        <v>459</v>
      </c>
      <c r="H1043" s="65" t="str">
        <f>SUM($CJ1043,$CW1043)</f>
      </c>
      <c r="I1043" s="62"/>
      <c r="J1043" s="62"/>
      <c r="K1043" s="62"/>
      <c r="L1043" s="62"/>
      <c r="M1043" s="62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 t="n">
        <v>1</v>
      </c>
      <c r="X1043" s="62"/>
      <c r="Y1043" s="62"/>
      <c r="Z1043" s="62"/>
      <c r="AA1043" s="62"/>
      <c r="AB1043" s="62"/>
      <c r="AC1043" s="62"/>
      <c r="AD1043" s="62"/>
      <c r="AE1043" s="62"/>
      <c r="AF1043" s="62"/>
      <c r="AG1043" s="62"/>
      <c r="AH1043" s="62"/>
      <c r="AI1043" s="62"/>
      <c r="AJ1043" s="62"/>
      <c r="AK1043" s="62"/>
      <c r="AL1043" s="62"/>
      <c r="AM1043" s="62"/>
      <c r="AN1043" s="62"/>
      <c r="AO1043" s="62"/>
      <c r="AP1043" s="62"/>
      <c r="AQ1043" s="62"/>
      <c r="AR1043" s="62"/>
      <c r="AS1043" s="62"/>
      <c r="AT1043" s="62"/>
      <c r="AU1043" s="62"/>
      <c r="AV1043" s="62"/>
      <c r="AW1043" s="62"/>
      <c r="AX1043" s="62"/>
      <c r="AY1043" s="62"/>
      <c r="AZ1043" s="62"/>
      <c r="BA1043" s="62"/>
      <c r="BB1043" s="62"/>
      <c r="BC1043" s="62"/>
      <c r="BD1043" s="62"/>
      <c r="BE1043" s="62"/>
      <c r="BF1043" s="62"/>
      <c r="BG1043" s="62"/>
      <c r="BH1043" s="62"/>
      <c r="BI1043" s="62"/>
      <c r="BJ1043" s="62"/>
      <c r="BK1043" s="62"/>
      <c r="BL1043" s="62"/>
      <c r="BM1043" s="62"/>
      <c r="BN1043" s="62"/>
      <c r="BO1043" s="62"/>
      <c r="BP1043" s="62"/>
      <c r="BQ1043" s="62"/>
      <c r="BR1043" s="62"/>
      <c r="BS1043" s="62"/>
      <c r="BT1043" s="62"/>
      <c r="BU1043" s="62"/>
      <c r="BV1043" s="62"/>
      <c r="BW1043" s="62"/>
      <c r="BX1043" s="62"/>
      <c r="BY1043" s="62"/>
      <c r="BZ1043" s="62"/>
      <c r="CA1043" s="62"/>
      <c r="CB1043" s="62"/>
      <c r="CC1043" s="62"/>
      <c r="CD1043" s="62"/>
      <c r="CE1043" s="62"/>
      <c r="CF1043" s="65" t="str">
        <f>ROUND(SUM($CP1043,$CV1043),0)</f>
      </c>
      <c r="CG1043" s="65" t="str">
        <f>ROUND(MAX($CP1043,$CV1043),0)</f>
      </c>
      <c r="CH1043"/>
      <c r="CI1043" s="62"/>
      <c r="CJ1043" s="65" t="str">
        <f>IF(SUM($CF1043)=0,"",IF(SUM($CF1043)=SUM($CG1043),SUM($CF1043),IF(UPPER($CH1043)="MAX",$CG1043,IF(UPPER($CH1043)="CUSTOM",MIN(MAX(ROUND($CF1043+$G1043*($CI1043),0),$CG1043),$CF1043),$CF1043))))</f>
      </c>
      <c r="CK1043" s="65" t="str">
        <f>ROUND(SUMIFS($CW1043:$FS1043,$CW$14:$FS$14,"*DSD*"),0)</f>
      </c>
      <c r="CL1043" s="65" t="str">
        <f>MIN_DSD</f>
      </c>
      <c r="CM1043" s="65" t="str">
        <f>COUNTIFS($CW$14:$FS$14,"*DSD*",$CW1043:$FS1043,"&gt;0")</f>
      </c>
      <c r="CN1043"/>
      <c r="CO1043" s="62"/>
      <c r="CP1043" s="65" t="str">
        <f>IF(SUM($CK1043)=0,"",IF(OR(SUM($CK1043)=SUM($CL1043),AND(SUM($CK1043)=ROUND(SUM($G1043)*(1-SUM($I1043)),0),SUM($CQ1043)=0)),SUM($CK1043),IF(UPPER($CN1043)="MAX",$CL1043,IF(UPPER($CN1043)="CUSTOM",MIN(MAX(ROUND($CK1043+$G1043*($CO1043),0),$CL1043),$CK1043),$CK1043))))</f>
      </c>
      <c r="CQ1043" s="65" t="str">
        <f>ROUND(SUMIFS($CW1043:$FS1043,$CW$14:$FS$14,"*TA*"),0)</f>
      </c>
      <c r="CR1043" s="65" t="str">
        <f>MIN_TA</f>
      </c>
      <c r="CS1043" s="65" t="str">
        <f>COUNTIFS($CW$14:$FS$14,"*TA*",$CW1043:$FS1043,"&gt;0")</f>
      </c>
      <c r="CT1043"/>
      <c r="CU1043" s="62"/>
      <c r="CV1043" s="65" t="str">
        <f>IF(SUM($CQ1043)=0,"",IF(OR(SUM($CQ1043)=SUM($CR1043),AND(SUM($CQ1043)=ROUND(SUM($G1043)*(1-SUM($I1043)),0),SUM($CK1043)=0)),SUM($CQ1043),IF(UPPER($CT1043)="MAX",$CR1043,IF(UPPER($CT1043)="CUSTOM",MIN(MAX(ROUND($CQ1043+$G1043*($CU1043),0),$CR1043),$CQ1043),$CQ1043))))</f>
      </c>
      <c r="CW1043" s="65"/>
      <c r="CX1043" s="65"/>
      <c r="CY1043" s="65"/>
      <c r="CZ1043" s="65"/>
      <c r="DA1043" s="65"/>
      <c r="DB1043" s="65"/>
      <c r="DC1043" s="65"/>
      <c r="DD1043" s="65"/>
      <c r="DE1043" s="65"/>
      <c r="DF1043" s="65"/>
      <c r="DG1043" s="65"/>
      <c r="DH1043" s="65"/>
      <c r="DI1043" s="65"/>
      <c r="DJ1043" s="65"/>
      <c r="DK1043" s="65"/>
      <c r="DL1043" s="65"/>
      <c r="DM1043" s="65"/>
      <c r="DN1043" s="65"/>
      <c r="DO1043" s="65"/>
      <c r="DP1043" s="65"/>
      <c r="DQ1043" s="65"/>
      <c r="DR1043" s="65"/>
      <c r="DS1043" s="65"/>
      <c r="DT1043" s="65"/>
      <c r="DU1043" s="65"/>
      <c r="DV1043" s="65"/>
      <c r="DW1043" s="65"/>
      <c r="DX1043" s="65"/>
      <c r="DY1043" s="65"/>
      <c r="DZ1043" s="65"/>
      <c r="EA1043" s="65"/>
      <c r="EB1043" s="65"/>
      <c r="EC1043" s="65"/>
      <c r="ED1043" s="65"/>
      <c r="EE1043" s="65"/>
      <c r="EF1043" s="65"/>
      <c r="EG1043" s="65"/>
      <c r="EH1043" s="65"/>
      <c r="EI1043" s="65"/>
      <c r="EJ1043" s="65"/>
      <c r="EK1043" s="65"/>
      <c r="EL1043" s="65"/>
      <c r="EM1043" s="65"/>
      <c r="EN1043" s="65"/>
      <c r="EO1043" s="65"/>
      <c r="EP1043" s="65"/>
      <c r="EQ1043" s="65"/>
      <c r="ER1043" s="65"/>
      <c r="ES1043" s="65"/>
      <c r="ET1043" s="65"/>
      <c r="EU1043" s="65"/>
      <c r="EV1043" s="65"/>
      <c r="EW1043" s="65"/>
      <c r="EX1043" s="65"/>
      <c r="EY1043" s="65"/>
      <c r="EZ1043" s="65"/>
      <c r="FA1043" s="65"/>
      <c r="FB1043" s="65"/>
      <c r="FC1043" s="65"/>
      <c r="FD1043" s="65"/>
      <c r="FE1043" s="65"/>
      <c r="FF1043" s="65"/>
      <c r="FG1043" s="65"/>
      <c r="FH1043" s="65"/>
      <c r="FI1043" s="65"/>
      <c r="FJ1043" s="65"/>
      <c r="FK1043" s="65"/>
      <c r="FL1043" s="65"/>
      <c r="FM1043" s="65"/>
      <c r="FN1043" s="65"/>
      <c r="FO1043" s="65"/>
      <c r="FP1043" s="65"/>
      <c r="FQ1043" s="65"/>
      <c r="FR1043" s="65"/>
      <c r="FS1043" s="65"/>
    </row>
    <row r="1044">
      <c r="A1044" t="s">
        <v>172</v>
      </c>
      <c r="B1044" t="s">
        <v>105</v>
      </c>
      <c r="C1044" t="s">
        <v>139</v>
      </c>
      <c r="D1044" t="s">
        <v>100</v>
      </c>
      <c r="E1044"/>
      <c r="F1044" t="str">
        <f>$A1044&amp;IF($C1044&lt;&gt;"","|"&amp;$C1044,"")&amp;IF($D1044&lt;&gt;"","|"&amp;$D1044,"")&amp;IF($E1044&lt;&gt;"","|"&amp;$E1044,"")</f>
      </c>
      <c r="G1044" s="65" t="n">
        <v>38</v>
      </c>
      <c r="H1044" s="65" t="str">
        <f>SUM($CJ1044,$CW1044)</f>
      </c>
      <c r="I1044" s="62"/>
      <c r="J1044" s="62"/>
      <c r="K1044" s="62"/>
      <c r="L1044" s="62"/>
      <c r="M1044" s="62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 t="n">
        <v>1</v>
      </c>
      <c r="X1044" s="62"/>
      <c r="Y1044" s="62"/>
      <c r="Z1044" s="62"/>
      <c r="AA1044" s="62"/>
      <c r="AB1044" s="62"/>
      <c r="AC1044" s="62"/>
      <c r="AD1044" s="62"/>
      <c r="AE1044" s="62"/>
      <c r="AF1044" s="62"/>
      <c r="AG1044" s="62"/>
      <c r="AH1044" s="62"/>
      <c r="AI1044" s="62"/>
      <c r="AJ1044" s="62"/>
      <c r="AK1044" s="62"/>
      <c r="AL1044" s="62"/>
      <c r="AM1044" s="62"/>
      <c r="AN1044" s="62"/>
      <c r="AO1044" s="62"/>
      <c r="AP1044" s="62"/>
      <c r="AQ1044" s="62"/>
      <c r="AR1044" s="62"/>
      <c r="AS1044" s="62"/>
      <c r="AT1044" s="62"/>
      <c r="AU1044" s="62"/>
      <c r="AV1044" s="62"/>
      <c r="AW1044" s="62"/>
      <c r="AX1044" s="62"/>
      <c r="AY1044" s="62"/>
      <c r="AZ1044" s="62"/>
      <c r="BA1044" s="62"/>
      <c r="BB1044" s="62"/>
      <c r="BC1044" s="62"/>
      <c r="BD1044" s="62"/>
      <c r="BE1044" s="62"/>
      <c r="BF1044" s="62"/>
      <c r="BG1044" s="62"/>
      <c r="BH1044" s="62"/>
      <c r="BI1044" s="62"/>
      <c r="BJ1044" s="62"/>
      <c r="BK1044" s="62"/>
      <c r="BL1044" s="62"/>
      <c r="BM1044" s="62"/>
      <c r="BN1044" s="62"/>
      <c r="BO1044" s="62"/>
      <c r="BP1044" s="62"/>
      <c r="BQ1044" s="62"/>
      <c r="BR1044" s="62"/>
      <c r="BS1044" s="62"/>
      <c r="BT1044" s="62"/>
      <c r="BU1044" s="62"/>
      <c r="BV1044" s="62"/>
      <c r="BW1044" s="62"/>
      <c r="BX1044" s="62"/>
      <c r="BY1044" s="62"/>
      <c r="BZ1044" s="62"/>
      <c r="CA1044" s="62"/>
      <c r="CB1044" s="62"/>
      <c r="CC1044" s="62"/>
      <c r="CD1044" s="62"/>
      <c r="CE1044" s="62"/>
      <c r="CF1044" s="65" t="str">
        <f>ROUND(SUM($CP1044,$CV1044),0)</f>
      </c>
      <c r="CG1044" s="65" t="str">
        <f>ROUND(MAX($CP1044,$CV1044),0)</f>
      </c>
      <c r="CH1044"/>
      <c r="CI1044" s="62"/>
      <c r="CJ1044" s="65" t="str">
        <f>IF(SUM($CF1044)=0,"",IF(SUM($CF1044)=SUM($CG1044),SUM($CF1044),IF(UPPER($CH1044)="MAX",$CG1044,IF(UPPER($CH1044)="CUSTOM",MIN(MAX(ROUND($CF1044+$G1044*($CI1044),0),$CG1044),$CF1044),$CF1044))))</f>
      </c>
      <c r="CK1044" s="65" t="str">
        <f>ROUND(SUMIFS($CW1044:$FS1044,$CW$14:$FS$14,"*DSD*"),0)</f>
      </c>
      <c r="CL1044" s="65" t="str">
        <f>MIN_DSD</f>
      </c>
      <c r="CM1044" s="65" t="str">
        <f>COUNTIFS($CW$14:$FS$14,"*DSD*",$CW1044:$FS1044,"&gt;0")</f>
      </c>
      <c r="CN1044"/>
      <c r="CO1044" s="62"/>
      <c r="CP1044" s="65" t="str">
        <f>IF(SUM($CK1044)=0,"",IF(OR(SUM($CK1044)=SUM($CL1044),AND(SUM($CK1044)=ROUND(SUM($G1044)*(1-SUM($I1044)),0),SUM($CQ1044)=0)),SUM($CK1044),IF(UPPER($CN1044)="MAX",$CL1044,IF(UPPER($CN1044)="CUSTOM",MIN(MAX(ROUND($CK1044+$G1044*($CO1044),0),$CL1044),$CK1044),$CK1044))))</f>
      </c>
      <c r="CQ1044" s="65" t="str">
        <f>ROUND(SUMIFS($CW1044:$FS1044,$CW$14:$FS$14,"*TA*"),0)</f>
      </c>
      <c r="CR1044" s="65" t="str">
        <f>MIN_TA</f>
      </c>
      <c r="CS1044" s="65" t="str">
        <f>COUNTIFS($CW$14:$FS$14,"*TA*",$CW1044:$FS1044,"&gt;0")</f>
      </c>
      <c r="CT1044"/>
      <c r="CU1044" s="62"/>
      <c r="CV1044" s="65" t="str">
        <f>IF(SUM($CQ1044)=0,"",IF(OR(SUM($CQ1044)=SUM($CR1044),AND(SUM($CQ1044)=ROUND(SUM($G1044)*(1-SUM($I1044)),0),SUM($CK1044)=0)),SUM($CQ1044),IF(UPPER($CT1044)="MAX",$CR1044,IF(UPPER($CT1044)="CUSTOM",MIN(MAX(ROUND($CQ1044+$G1044*($CU1044),0),$CR1044),$CQ1044),$CQ1044))))</f>
      </c>
      <c r="CW1044" s="65"/>
      <c r="CX1044" s="65"/>
      <c r="CY1044" s="65"/>
      <c r="CZ1044" s="65"/>
      <c r="DA1044" s="65"/>
      <c r="DB1044" s="65"/>
      <c r="DC1044" s="65"/>
      <c r="DD1044" s="65"/>
      <c r="DE1044" s="65"/>
      <c r="DF1044" s="65"/>
      <c r="DG1044" s="65"/>
      <c r="DH1044" s="65"/>
      <c r="DI1044" s="65"/>
      <c r="DJ1044" s="65"/>
      <c r="DK1044" s="65"/>
      <c r="DL1044" s="65"/>
      <c r="DM1044" s="65"/>
      <c r="DN1044" s="65"/>
      <c r="DO1044" s="65"/>
      <c r="DP1044" s="65"/>
      <c r="DQ1044" s="65"/>
      <c r="DR1044" s="65"/>
      <c r="DS1044" s="65"/>
      <c r="DT1044" s="65"/>
      <c r="DU1044" s="65"/>
      <c r="DV1044" s="65"/>
      <c r="DW1044" s="65"/>
      <c r="DX1044" s="65"/>
      <c r="DY1044" s="65"/>
      <c r="DZ1044" s="65"/>
      <c r="EA1044" s="65"/>
      <c r="EB1044" s="65"/>
      <c r="EC1044" s="65"/>
      <c r="ED1044" s="65"/>
      <c r="EE1044" s="65"/>
      <c r="EF1044" s="65"/>
      <c r="EG1044" s="65"/>
      <c r="EH1044" s="65"/>
      <c r="EI1044" s="65"/>
      <c r="EJ1044" s="65"/>
      <c r="EK1044" s="65"/>
      <c r="EL1044" s="65"/>
      <c r="EM1044" s="65"/>
      <c r="EN1044" s="65"/>
      <c r="EO1044" s="65"/>
      <c r="EP1044" s="65"/>
      <c r="EQ1044" s="65"/>
      <c r="ER1044" s="65"/>
      <c r="ES1044" s="65"/>
      <c r="ET1044" s="65"/>
      <c r="EU1044" s="65"/>
      <c r="EV1044" s="65"/>
      <c r="EW1044" s="65"/>
      <c r="EX1044" s="65"/>
      <c r="EY1044" s="65"/>
      <c r="EZ1044" s="65"/>
      <c r="FA1044" s="65"/>
      <c r="FB1044" s="65"/>
      <c r="FC1044" s="65"/>
      <c r="FD1044" s="65"/>
      <c r="FE1044" s="65"/>
      <c r="FF1044" s="65"/>
      <c r="FG1044" s="65"/>
      <c r="FH1044" s="65"/>
      <c r="FI1044" s="65"/>
      <c r="FJ1044" s="65"/>
      <c r="FK1044" s="65"/>
      <c r="FL1044" s="65"/>
      <c r="FM1044" s="65"/>
      <c r="FN1044" s="65"/>
      <c r="FO1044" s="65"/>
      <c r="FP1044" s="65"/>
      <c r="FQ1044" s="65"/>
      <c r="FR1044" s="65"/>
      <c r="FS1044" s="65"/>
    </row>
    <row r="1045">
      <c r="A1045" t="s">
        <v>172</v>
      </c>
      <c r="B1045" t="s">
        <v>105</v>
      </c>
      <c r="C1045" t="s">
        <v>140</v>
      </c>
      <c r="D1045" t="s">
        <v>99</v>
      </c>
      <c r="E1045"/>
      <c r="F1045" t="str">
        <f>$A1045&amp;IF($C1045&lt;&gt;"","|"&amp;$C1045,"")&amp;IF($D1045&lt;&gt;"","|"&amp;$D1045,"")&amp;IF($E1045&lt;&gt;"","|"&amp;$E1045,"")</f>
      </c>
      <c r="G1045" s="65" t="n">
        <v>327</v>
      </c>
      <c r="H1045" s="65" t="str">
        <f>SUM($CJ1045,$CW1045)</f>
      </c>
      <c r="I1045" s="62"/>
      <c r="J1045" s="62"/>
      <c r="K1045" s="62"/>
      <c r="L1045" s="62"/>
      <c r="M1045" s="62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 t="n">
        <v>1</v>
      </c>
      <c r="X1045" s="62"/>
      <c r="Y1045" s="62"/>
      <c r="Z1045" s="62"/>
      <c r="AA1045" s="62"/>
      <c r="AB1045" s="62"/>
      <c r="AC1045" s="62"/>
      <c r="AD1045" s="62"/>
      <c r="AE1045" s="62"/>
      <c r="AF1045" s="62"/>
      <c r="AG1045" s="62"/>
      <c r="AH1045" s="62"/>
      <c r="AI1045" s="62"/>
      <c r="AJ1045" s="62"/>
      <c r="AK1045" s="62"/>
      <c r="AL1045" s="62"/>
      <c r="AM1045" s="62"/>
      <c r="AN1045" s="62"/>
      <c r="AO1045" s="62"/>
      <c r="AP1045" s="62"/>
      <c r="AQ1045" s="62"/>
      <c r="AR1045" s="62"/>
      <c r="AS1045" s="62"/>
      <c r="AT1045" s="62"/>
      <c r="AU1045" s="62"/>
      <c r="AV1045" s="62"/>
      <c r="AW1045" s="62"/>
      <c r="AX1045" s="62"/>
      <c r="AY1045" s="62"/>
      <c r="AZ1045" s="62"/>
      <c r="BA1045" s="62"/>
      <c r="BB1045" s="62"/>
      <c r="BC1045" s="62"/>
      <c r="BD1045" s="62"/>
      <c r="BE1045" s="62"/>
      <c r="BF1045" s="62"/>
      <c r="BG1045" s="62"/>
      <c r="BH1045" s="62"/>
      <c r="BI1045" s="62"/>
      <c r="BJ1045" s="62"/>
      <c r="BK1045" s="62"/>
      <c r="BL1045" s="62"/>
      <c r="BM1045" s="62"/>
      <c r="BN1045" s="62"/>
      <c r="BO1045" s="62"/>
      <c r="BP1045" s="62"/>
      <c r="BQ1045" s="62"/>
      <c r="BR1045" s="62"/>
      <c r="BS1045" s="62"/>
      <c r="BT1045" s="62"/>
      <c r="BU1045" s="62"/>
      <c r="BV1045" s="62"/>
      <c r="BW1045" s="62"/>
      <c r="BX1045" s="62"/>
      <c r="BY1045" s="62"/>
      <c r="BZ1045" s="62"/>
      <c r="CA1045" s="62"/>
      <c r="CB1045" s="62"/>
      <c r="CC1045" s="62"/>
      <c r="CD1045" s="62"/>
      <c r="CE1045" s="62"/>
      <c r="CF1045" s="65" t="str">
        <f>ROUND(SUM($CP1045,$CV1045),0)</f>
      </c>
      <c r="CG1045" s="65" t="str">
        <f>ROUND(MAX($CP1045,$CV1045),0)</f>
      </c>
      <c r="CH1045"/>
      <c r="CI1045" s="62"/>
      <c r="CJ1045" s="65" t="str">
        <f>IF(SUM($CF1045)=0,"",IF(SUM($CF1045)=SUM($CG1045),SUM($CF1045),IF(UPPER($CH1045)="MAX",$CG1045,IF(UPPER($CH1045)="CUSTOM",MIN(MAX(ROUND($CF1045+$G1045*($CI1045),0),$CG1045),$CF1045),$CF1045))))</f>
      </c>
      <c r="CK1045" s="65" t="str">
        <f>ROUND(SUMIFS($CW1045:$FS1045,$CW$14:$FS$14,"*DSD*"),0)</f>
      </c>
      <c r="CL1045" s="65" t="str">
        <f>MIN_DSD</f>
      </c>
      <c r="CM1045" s="65" t="str">
        <f>COUNTIFS($CW$14:$FS$14,"*DSD*",$CW1045:$FS1045,"&gt;0")</f>
      </c>
      <c r="CN1045"/>
      <c r="CO1045" s="62"/>
      <c r="CP1045" s="65" t="str">
        <f>IF(SUM($CK1045)=0,"",IF(OR(SUM($CK1045)=SUM($CL1045),AND(SUM($CK1045)=ROUND(SUM($G1045)*(1-SUM($I1045)),0),SUM($CQ1045)=0)),SUM($CK1045),IF(UPPER($CN1045)="MAX",$CL1045,IF(UPPER($CN1045)="CUSTOM",MIN(MAX(ROUND($CK1045+$G1045*($CO1045),0),$CL1045),$CK1045),$CK1045))))</f>
      </c>
      <c r="CQ1045" s="65" t="str">
        <f>ROUND(SUMIFS($CW1045:$FS1045,$CW$14:$FS$14,"*TA*"),0)</f>
      </c>
      <c r="CR1045" s="65" t="str">
        <f>MIN_TA</f>
      </c>
      <c r="CS1045" s="65" t="str">
        <f>COUNTIFS($CW$14:$FS$14,"*TA*",$CW1045:$FS1045,"&gt;0")</f>
      </c>
      <c r="CT1045"/>
      <c r="CU1045" s="62"/>
      <c r="CV1045" s="65" t="str">
        <f>IF(SUM($CQ1045)=0,"",IF(OR(SUM($CQ1045)=SUM($CR1045),AND(SUM($CQ1045)=ROUND(SUM($G1045)*(1-SUM($I1045)),0),SUM($CK1045)=0)),SUM($CQ1045),IF(UPPER($CT1045)="MAX",$CR1045,IF(UPPER($CT1045)="CUSTOM",MIN(MAX(ROUND($CQ1045+$G1045*($CU1045),0),$CR1045),$CQ1045),$CQ1045))))</f>
      </c>
      <c r="CW1045" s="65"/>
      <c r="CX1045" s="65"/>
      <c r="CY1045" s="65"/>
      <c r="CZ1045" s="65"/>
      <c r="DA1045" s="65"/>
      <c r="DB1045" s="65"/>
      <c r="DC1045" s="65"/>
      <c r="DD1045" s="65"/>
      <c r="DE1045" s="65"/>
      <c r="DF1045" s="65"/>
      <c r="DG1045" s="65"/>
      <c r="DH1045" s="65"/>
      <c r="DI1045" s="65"/>
      <c r="DJ1045" s="65"/>
      <c r="DK1045" s="65"/>
      <c r="DL1045" s="65"/>
      <c r="DM1045" s="65"/>
      <c r="DN1045" s="65"/>
      <c r="DO1045" s="65"/>
      <c r="DP1045" s="65"/>
      <c r="DQ1045" s="65"/>
      <c r="DR1045" s="65"/>
      <c r="DS1045" s="65"/>
      <c r="DT1045" s="65"/>
      <c r="DU1045" s="65"/>
      <c r="DV1045" s="65"/>
      <c r="DW1045" s="65"/>
      <c r="DX1045" s="65"/>
      <c r="DY1045" s="65"/>
      <c r="DZ1045" s="65"/>
      <c r="EA1045" s="65"/>
      <c r="EB1045" s="65"/>
      <c r="EC1045" s="65"/>
      <c r="ED1045" s="65"/>
      <c r="EE1045" s="65"/>
      <c r="EF1045" s="65"/>
      <c r="EG1045" s="65"/>
      <c r="EH1045" s="65"/>
      <c r="EI1045" s="65"/>
      <c r="EJ1045" s="65"/>
      <c r="EK1045" s="65"/>
      <c r="EL1045" s="65"/>
      <c r="EM1045" s="65"/>
      <c r="EN1045" s="65"/>
      <c r="EO1045" s="65"/>
      <c r="EP1045" s="65"/>
      <c r="EQ1045" s="65"/>
      <c r="ER1045" s="65"/>
      <c r="ES1045" s="65"/>
      <c r="ET1045" s="65"/>
      <c r="EU1045" s="65"/>
      <c r="EV1045" s="65"/>
      <c r="EW1045" s="65"/>
      <c r="EX1045" s="65"/>
      <c r="EY1045" s="65"/>
      <c r="EZ1045" s="65"/>
      <c r="FA1045" s="65"/>
      <c r="FB1045" s="65"/>
      <c r="FC1045" s="65"/>
      <c r="FD1045" s="65"/>
      <c r="FE1045" s="65"/>
      <c r="FF1045" s="65"/>
      <c r="FG1045" s="65"/>
      <c r="FH1045" s="65"/>
      <c r="FI1045" s="65"/>
      <c r="FJ1045" s="65"/>
      <c r="FK1045" s="65"/>
      <c r="FL1045" s="65"/>
      <c r="FM1045" s="65"/>
      <c r="FN1045" s="65"/>
      <c r="FO1045" s="65"/>
      <c r="FP1045" s="65"/>
      <c r="FQ1045" s="65"/>
      <c r="FR1045" s="65"/>
      <c r="FS1045" s="65"/>
    </row>
    <row r="1046">
      <c r="A1046" t="s">
        <v>172</v>
      </c>
      <c r="B1046" t="s">
        <v>105</v>
      </c>
      <c r="C1046" t="s">
        <v>140</v>
      </c>
      <c r="D1046" t="s">
        <v>100</v>
      </c>
      <c r="E1046"/>
      <c r="F1046" t="str">
        <f>$A1046&amp;IF($C1046&lt;&gt;"","|"&amp;$C1046,"")&amp;IF($D1046&lt;&gt;"","|"&amp;$D1046,"")&amp;IF($E1046&lt;&gt;"","|"&amp;$E1046,"")</f>
      </c>
      <c r="G1046" s="65" t="n">
        <v>14</v>
      </c>
      <c r="H1046" s="65" t="str">
        <f>SUM($CJ1046,$CW1046)</f>
      </c>
      <c r="I1046" s="62"/>
      <c r="J1046" s="62"/>
      <c r="K1046" s="62"/>
      <c r="L1046" s="62"/>
      <c r="M1046" s="62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 t="n">
        <v>1</v>
      </c>
      <c r="X1046" s="62"/>
      <c r="Y1046" s="62"/>
      <c r="Z1046" s="62"/>
      <c r="AA1046" s="62"/>
      <c r="AB1046" s="62"/>
      <c r="AC1046" s="62"/>
      <c r="AD1046" s="62"/>
      <c r="AE1046" s="62"/>
      <c r="AF1046" s="62"/>
      <c r="AG1046" s="62"/>
      <c r="AH1046" s="62"/>
      <c r="AI1046" s="62"/>
      <c r="AJ1046" s="62"/>
      <c r="AK1046" s="62"/>
      <c r="AL1046" s="62"/>
      <c r="AM1046" s="62"/>
      <c r="AN1046" s="62"/>
      <c r="AO1046" s="62"/>
      <c r="AP1046" s="62"/>
      <c r="AQ1046" s="62"/>
      <c r="AR1046" s="62"/>
      <c r="AS1046" s="62"/>
      <c r="AT1046" s="62"/>
      <c r="AU1046" s="62"/>
      <c r="AV1046" s="62"/>
      <c r="AW1046" s="62"/>
      <c r="AX1046" s="62"/>
      <c r="AY1046" s="62"/>
      <c r="AZ1046" s="62"/>
      <c r="BA1046" s="62"/>
      <c r="BB1046" s="62"/>
      <c r="BC1046" s="62"/>
      <c r="BD1046" s="62"/>
      <c r="BE1046" s="62"/>
      <c r="BF1046" s="62"/>
      <c r="BG1046" s="62"/>
      <c r="BH1046" s="62"/>
      <c r="BI1046" s="62"/>
      <c r="BJ1046" s="62"/>
      <c r="BK1046" s="62"/>
      <c r="BL1046" s="62"/>
      <c r="BM1046" s="62"/>
      <c r="BN1046" s="62"/>
      <c r="BO1046" s="62"/>
      <c r="BP1046" s="62"/>
      <c r="BQ1046" s="62"/>
      <c r="BR1046" s="62"/>
      <c r="BS1046" s="62"/>
      <c r="BT1046" s="62"/>
      <c r="BU1046" s="62"/>
      <c r="BV1046" s="62"/>
      <c r="BW1046" s="62"/>
      <c r="BX1046" s="62"/>
      <c r="BY1046" s="62"/>
      <c r="BZ1046" s="62"/>
      <c r="CA1046" s="62"/>
      <c r="CB1046" s="62"/>
      <c r="CC1046" s="62"/>
      <c r="CD1046" s="62"/>
      <c r="CE1046" s="62"/>
      <c r="CF1046" s="65" t="str">
        <f>ROUND(SUM($CP1046,$CV1046),0)</f>
      </c>
      <c r="CG1046" s="65" t="str">
        <f>ROUND(MAX($CP1046,$CV1046),0)</f>
      </c>
      <c r="CH1046"/>
      <c r="CI1046" s="62"/>
      <c r="CJ1046" s="65" t="str">
        <f>IF(SUM($CF1046)=0,"",IF(SUM($CF1046)=SUM($CG1046),SUM($CF1046),IF(UPPER($CH1046)="MAX",$CG1046,IF(UPPER($CH1046)="CUSTOM",MIN(MAX(ROUND($CF1046+$G1046*($CI1046),0),$CG1046),$CF1046),$CF1046))))</f>
      </c>
      <c r="CK1046" s="65" t="str">
        <f>ROUND(SUMIFS($CW1046:$FS1046,$CW$14:$FS$14,"*DSD*"),0)</f>
      </c>
      <c r="CL1046" s="65" t="str">
        <f>MIN_DSD</f>
      </c>
      <c r="CM1046" s="65" t="str">
        <f>COUNTIFS($CW$14:$FS$14,"*DSD*",$CW1046:$FS1046,"&gt;0")</f>
      </c>
      <c r="CN1046"/>
      <c r="CO1046" s="62"/>
      <c r="CP1046" s="65" t="str">
        <f>IF(SUM($CK1046)=0,"",IF(OR(SUM($CK1046)=SUM($CL1046),AND(SUM($CK1046)=ROUND(SUM($G1046)*(1-SUM($I1046)),0),SUM($CQ1046)=0)),SUM($CK1046),IF(UPPER($CN1046)="MAX",$CL1046,IF(UPPER($CN1046)="CUSTOM",MIN(MAX(ROUND($CK1046+$G1046*($CO1046),0),$CL1046),$CK1046),$CK1046))))</f>
      </c>
      <c r="CQ1046" s="65" t="str">
        <f>ROUND(SUMIFS($CW1046:$FS1046,$CW$14:$FS$14,"*TA*"),0)</f>
      </c>
      <c r="CR1046" s="65" t="str">
        <f>MIN_TA</f>
      </c>
      <c r="CS1046" s="65" t="str">
        <f>COUNTIFS($CW$14:$FS$14,"*TA*",$CW1046:$FS1046,"&gt;0")</f>
      </c>
      <c r="CT1046"/>
      <c r="CU1046" s="62"/>
      <c r="CV1046" s="65" t="str">
        <f>IF(SUM($CQ1046)=0,"",IF(OR(SUM($CQ1046)=SUM($CR1046),AND(SUM($CQ1046)=ROUND(SUM($G1046)*(1-SUM($I1046)),0),SUM($CK1046)=0)),SUM($CQ1046),IF(UPPER($CT1046)="MAX",$CR1046,IF(UPPER($CT1046)="CUSTOM",MIN(MAX(ROUND($CQ1046+$G1046*($CU1046),0),$CR1046),$CQ1046),$CQ1046))))</f>
      </c>
      <c r="CW1046" s="65"/>
      <c r="CX1046" s="65"/>
      <c r="CY1046" s="65"/>
      <c r="CZ1046" s="65"/>
      <c r="DA1046" s="65"/>
      <c r="DB1046" s="65"/>
      <c r="DC1046" s="65"/>
      <c r="DD1046" s="65"/>
      <c r="DE1046" s="65"/>
      <c r="DF1046" s="65"/>
      <c r="DG1046" s="65"/>
      <c r="DH1046" s="65"/>
      <c r="DI1046" s="65"/>
      <c r="DJ1046" s="65"/>
      <c r="DK1046" s="65"/>
      <c r="DL1046" s="65"/>
      <c r="DM1046" s="65"/>
      <c r="DN1046" s="65"/>
      <c r="DO1046" s="65"/>
      <c r="DP1046" s="65"/>
      <c r="DQ1046" s="65"/>
      <c r="DR1046" s="65"/>
      <c r="DS1046" s="65"/>
      <c r="DT1046" s="65"/>
      <c r="DU1046" s="65"/>
      <c r="DV1046" s="65"/>
      <c r="DW1046" s="65"/>
      <c r="DX1046" s="65"/>
      <c r="DY1046" s="65"/>
      <c r="DZ1046" s="65"/>
      <c r="EA1046" s="65"/>
      <c r="EB1046" s="65"/>
      <c r="EC1046" s="65"/>
      <c r="ED1046" s="65"/>
      <c r="EE1046" s="65"/>
      <c r="EF1046" s="65"/>
      <c r="EG1046" s="65"/>
      <c r="EH1046" s="65"/>
      <c r="EI1046" s="65"/>
      <c r="EJ1046" s="65"/>
      <c r="EK1046" s="65"/>
      <c r="EL1046" s="65"/>
      <c r="EM1046" s="65"/>
      <c r="EN1046" s="65"/>
      <c r="EO1046" s="65"/>
      <c r="EP1046" s="65"/>
      <c r="EQ1046" s="65"/>
      <c r="ER1046" s="65"/>
      <c r="ES1046" s="65"/>
      <c r="ET1046" s="65"/>
      <c r="EU1046" s="65"/>
      <c r="EV1046" s="65"/>
      <c r="EW1046" s="65"/>
      <c r="EX1046" s="65"/>
      <c r="EY1046" s="65"/>
      <c r="EZ1046" s="65"/>
      <c r="FA1046" s="65"/>
      <c r="FB1046" s="65"/>
      <c r="FC1046" s="65"/>
      <c r="FD1046" s="65"/>
      <c r="FE1046" s="65"/>
      <c r="FF1046" s="65"/>
      <c r="FG1046" s="65"/>
      <c r="FH1046" s="65"/>
      <c r="FI1046" s="65"/>
      <c r="FJ1046" s="65"/>
      <c r="FK1046" s="65"/>
      <c r="FL1046" s="65"/>
      <c r="FM1046" s="65"/>
      <c r="FN1046" s="65"/>
      <c r="FO1046" s="65"/>
      <c r="FP1046" s="65"/>
      <c r="FQ1046" s="65"/>
      <c r="FR1046" s="65"/>
      <c r="FS1046" s="65"/>
    </row>
    <row r="1047">
      <c r="A1047" t="s">
        <v>172</v>
      </c>
      <c r="B1047" t="s">
        <v>105</v>
      </c>
      <c r="C1047" t="s">
        <v>141</v>
      </c>
      <c r="D1047" t="s">
        <v>99</v>
      </c>
      <c r="E1047"/>
      <c r="F1047" t="str">
        <f>$A1047&amp;IF($C1047&lt;&gt;"","|"&amp;$C1047,"")&amp;IF($D1047&lt;&gt;"","|"&amp;$D1047,"")&amp;IF($E1047&lt;&gt;"","|"&amp;$E1047,"")</f>
      </c>
      <c r="G1047" s="65" t="n">
        <v>7</v>
      </c>
      <c r="H1047" s="65" t="str">
        <f>SUM($CJ1047,$CW1047)</f>
      </c>
      <c r="I1047" s="62"/>
      <c r="J1047" s="62"/>
      <c r="K1047" s="62"/>
      <c r="L1047" s="62"/>
      <c r="M1047" s="62"/>
      <c r="N1047" s="62"/>
      <c r="O1047" s="62"/>
      <c r="P1047" s="62"/>
      <c r="Q1047" s="62"/>
      <c r="R1047" s="62"/>
      <c r="S1047" s="62"/>
      <c r="T1047" s="62"/>
      <c r="U1047" s="62"/>
      <c r="V1047" s="62"/>
      <c r="W1047" s="62" t="n">
        <v>1</v>
      </c>
      <c r="X1047" s="62"/>
      <c r="Y1047" s="62"/>
      <c r="Z1047" s="62"/>
      <c r="AA1047" s="62"/>
      <c r="AB1047" s="62"/>
      <c r="AC1047" s="62"/>
      <c r="AD1047" s="62"/>
      <c r="AE1047" s="62"/>
      <c r="AF1047" s="62"/>
      <c r="AG1047" s="62"/>
      <c r="AH1047" s="62"/>
      <c r="AI1047" s="62"/>
      <c r="AJ1047" s="62"/>
      <c r="AK1047" s="62"/>
      <c r="AL1047" s="62"/>
      <c r="AM1047" s="62"/>
      <c r="AN1047" s="62"/>
      <c r="AO1047" s="62"/>
      <c r="AP1047" s="62"/>
      <c r="AQ1047" s="62"/>
      <c r="AR1047" s="62"/>
      <c r="AS1047" s="62"/>
      <c r="AT1047" s="62"/>
      <c r="AU1047" s="62"/>
      <c r="AV1047" s="62"/>
      <c r="AW1047" s="62"/>
      <c r="AX1047" s="62"/>
      <c r="AY1047" s="62"/>
      <c r="AZ1047" s="62"/>
      <c r="BA1047" s="62"/>
      <c r="BB1047" s="62"/>
      <c r="BC1047" s="62"/>
      <c r="BD1047" s="62"/>
      <c r="BE1047" s="62"/>
      <c r="BF1047" s="62"/>
      <c r="BG1047" s="62"/>
      <c r="BH1047" s="62"/>
      <c r="BI1047" s="62"/>
      <c r="BJ1047" s="62"/>
      <c r="BK1047" s="62"/>
      <c r="BL1047" s="62"/>
      <c r="BM1047" s="62"/>
      <c r="BN1047" s="62"/>
      <c r="BO1047" s="62"/>
      <c r="BP1047" s="62"/>
      <c r="BQ1047" s="62"/>
      <c r="BR1047" s="62"/>
      <c r="BS1047" s="62"/>
      <c r="BT1047" s="62"/>
      <c r="BU1047" s="62"/>
      <c r="BV1047" s="62"/>
      <c r="BW1047" s="62"/>
      <c r="BX1047" s="62"/>
      <c r="BY1047" s="62"/>
      <c r="BZ1047" s="62"/>
      <c r="CA1047" s="62"/>
      <c r="CB1047" s="62"/>
      <c r="CC1047" s="62"/>
      <c r="CD1047" s="62"/>
      <c r="CE1047" s="62"/>
      <c r="CF1047" s="65" t="str">
        <f>ROUND(SUM($CP1047,$CV1047),0)</f>
      </c>
      <c r="CG1047" s="65" t="str">
        <f>ROUND(MAX($CP1047,$CV1047),0)</f>
      </c>
      <c r="CH1047"/>
      <c r="CI1047" s="62"/>
      <c r="CJ1047" s="65" t="str">
        <f>IF(SUM($CF1047)=0,"",IF(SUM($CF1047)=SUM($CG1047),SUM($CF1047),IF(UPPER($CH1047)="MAX",$CG1047,IF(UPPER($CH1047)="CUSTOM",MIN(MAX(ROUND($CF1047+$G1047*($CI1047),0),$CG1047),$CF1047),$CF1047))))</f>
      </c>
      <c r="CK1047" s="65" t="str">
        <f>ROUND(SUMIFS($CW1047:$FS1047,$CW$14:$FS$14,"*DSD*"),0)</f>
      </c>
      <c r="CL1047" s="65" t="str">
        <f>MIN_DSD</f>
      </c>
      <c r="CM1047" s="65" t="str">
        <f>COUNTIFS($CW$14:$FS$14,"*DSD*",$CW1047:$FS1047,"&gt;0")</f>
      </c>
      <c r="CN1047"/>
      <c r="CO1047" s="62"/>
      <c r="CP1047" s="65" t="str">
        <f>IF(SUM($CK1047)=0,"",IF(OR(SUM($CK1047)=SUM($CL1047),AND(SUM($CK1047)=ROUND(SUM($G1047)*(1-SUM($I1047)),0),SUM($CQ1047)=0)),SUM($CK1047),IF(UPPER($CN1047)="MAX",$CL1047,IF(UPPER($CN1047)="CUSTOM",MIN(MAX(ROUND($CK1047+$G1047*($CO1047),0),$CL1047),$CK1047),$CK1047))))</f>
      </c>
      <c r="CQ1047" s="65" t="str">
        <f>ROUND(SUMIFS($CW1047:$FS1047,$CW$14:$FS$14,"*TA*"),0)</f>
      </c>
      <c r="CR1047" s="65" t="str">
        <f>MIN_TA</f>
      </c>
      <c r="CS1047" s="65" t="str">
        <f>COUNTIFS($CW$14:$FS$14,"*TA*",$CW1047:$FS1047,"&gt;0")</f>
      </c>
      <c r="CT1047"/>
      <c r="CU1047" s="62"/>
      <c r="CV1047" s="65" t="str">
        <f>IF(SUM($CQ1047)=0,"",IF(OR(SUM($CQ1047)=SUM($CR1047),AND(SUM($CQ1047)=ROUND(SUM($G1047)*(1-SUM($I1047)),0),SUM($CK1047)=0)),SUM($CQ1047),IF(UPPER($CT1047)="MAX",$CR1047,IF(UPPER($CT1047)="CUSTOM",MIN(MAX(ROUND($CQ1047+$G1047*($CU1047),0),$CR1047),$CQ1047),$CQ1047))))</f>
      </c>
      <c r="CW1047" s="65"/>
      <c r="CX1047" s="65"/>
      <c r="CY1047" s="65"/>
      <c r="CZ1047" s="65"/>
      <c r="DA1047" s="65"/>
      <c r="DB1047" s="65"/>
      <c r="DC1047" s="65"/>
      <c r="DD1047" s="65"/>
      <c r="DE1047" s="65"/>
      <c r="DF1047" s="65"/>
      <c r="DG1047" s="65"/>
      <c r="DH1047" s="65"/>
      <c r="DI1047" s="65"/>
      <c r="DJ1047" s="65"/>
      <c r="DK1047" s="65"/>
      <c r="DL1047" s="65"/>
      <c r="DM1047" s="65"/>
      <c r="DN1047" s="65"/>
      <c r="DO1047" s="65"/>
      <c r="DP1047" s="65"/>
      <c r="DQ1047" s="65"/>
      <c r="DR1047" s="65"/>
      <c r="DS1047" s="65"/>
      <c r="DT1047" s="65"/>
      <c r="DU1047" s="65"/>
      <c r="DV1047" s="65"/>
      <c r="DW1047" s="65"/>
      <c r="DX1047" s="65"/>
      <c r="DY1047" s="65"/>
      <c r="DZ1047" s="65"/>
      <c r="EA1047" s="65"/>
      <c r="EB1047" s="65"/>
      <c r="EC1047" s="65"/>
      <c r="ED1047" s="65"/>
      <c r="EE1047" s="65"/>
      <c r="EF1047" s="65"/>
      <c r="EG1047" s="65"/>
      <c r="EH1047" s="65"/>
      <c r="EI1047" s="65"/>
      <c r="EJ1047" s="65"/>
      <c r="EK1047" s="65"/>
      <c r="EL1047" s="65"/>
      <c r="EM1047" s="65"/>
      <c r="EN1047" s="65"/>
      <c r="EO1047" s="65"/>
      <c r="EP1047" s="65"/>
      <c r="EQ1047" s="65"/>
      <c r="ER1047" s="65"/>
      <c r="ES1047" s="65"/>
      <c r="ET1047" s="65"/>
      <c r="EU1047" s="65"/>
      <c r="EV1047" s="65"/>
      <c r="EW1047" s="65"/>
      <c r="EX1047" s="65"/>
      <c r="EY1047" s="65"/>
      <c r="EZ1047" s="65"/>
      <c r="FA1047" s="65"/>
      <c r="FB1047" s="65"/>
      <c r="FC1047" s="65"/>
      <c r="FD1047" s="65"/>
      <c r="FE1047" s="65"/>
      <c r="FF1047" s="65"/>
      <c r="FG1047" s="65"/>
      <c r="FH1047" s="65"/>
      <c r="FI1047" s="65"/>
      <c r="FJ1047" s="65"/>
      <c r="FK1047" s="65"/>
      <c r="FL1047" s="65"/>
      <c r="FM1047" s="65"/>
      <c r="FN1047" s="65"/>
      <c r="FO1047" s="65"/>
      <c r="FP1047" s="65"/>
      <c r="FQ1047" s="65"/>
      <c r="FR1047" s="65"/>
      <c r="FS1047" s="65"/>
    </row>
    <row r="1048">
      <c r="A1048" t="s">
        <v>172</v>
      </c>
      <c r="B1048" t="s">
        <v>105</v>
      </c>
      <c r="C1048" t="s">
        <v>141</v>
      </c>
      <c r="D1048" t="s">
        <v>100</v>
      </c>
      <c r="E1048"/>
      <c r="F1048" t="str">
        <f>$A1048&amp;IF($C1048&lt;&gt;"","|"&amp;$C1048,"")&amp;IF($D1048&lt;&gt;"","|"&amp;$D1048,"")&amp;IF($E1048&lt;&gt;"","|"&amp;$E1048,"")</f>
      </c>
      <c r="G1048" s="65" t="n">
        <v>6</v>
      </c>
      <c r="H1048" s="65" t="str">
        <f>SUM($CJ1048,$CW1048)</f>
      </c>
      <c r="I1048" s="62"/>
      <c r="J1048" s="62"/>
      <c r="K1048" s="62"/>
      <c r="L1048" s="62"/>
      <c r="M1048" s="62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 t="n">
        <v>1</v>
      </c>
      <c r="X1048" s="62"/>
      <c r="Y1048" s="62"/>
      <c r="Z1048" s="62"/>
      <c r="AA1048" s="62"/>
      <c r="AB1048" s="62"/>
      <c r="AC1048" s="62"/>
      <c r="AD1048" s="62"/>
      <c r="AE1048" s="62"/>
      <c r="AF1048" s="62"/>
      <c r="AG1048" s="62"/>
      <c r="AH1048" s="62"/>
      <c r="AI1048" s="62"/>
      <c r="AJ1048" s="62"/>
      <c r="AK1048" s="62"/>
      <c r="AL1048" s="62"/>
      <c r="AM1048" s="62"/>
      <c r="AN1048" s="62"/>
      <c r="AO1048" s="62"/>
      <c r="AP1048" s="62"/>
      <c r="AQ1048" s="62"/>
      <c r="AR1048" s="62"/>
      <c r="AS1048" s="62"/>
      <c r="AT1048" s="62"/>
      <c r="AU1048" s="62"/>
      <c r="AV1048" s="62"/>
      <c r="AW1048" s="62"/>
      <c r="AX1048" s="62"/>
      <c r="AY1048" s="62"/>
      <c r="AZ1048" s="62"/>
      <c r="BA1048" s="62"/>
      <c r="BB1048" s="62"/>
      <c r="BC1048" s="62"/>
      <c r="BD1048" s="62"/>
      <c r="BE1048" s="62"/>
      <c r="BF1048" s="62"/>
      <c r="BG1048" s="62"/>
      <c r="BH1048" s="62"/>
      <c r="BI1048" s="62"/>
      <c r="BJ1048" s="62"/>
      <c r="BK1048" s="62"/>
      <c r="BL1048" s="62"/>
      <c r="BM1048" s="62"/>
      <c r="BN1048" s="62"/>
      <c r="BO1048" s="62"/>
      <c r="BP1048" s="62"/>
      <c r="BQ1048" s="62"/>
      <c r="BR1048" s="62"/>
      <c r="BS1048" s="62"/>
      <c r="BT1048" s="62"/>
      <c r="BU1048" s="62"/>
      <c r="BV1048" s="62"/>
      <c r="BW1048" s="62"/>
      <c r="BX1048" s="62"/>
      <c r="BY1048" s="62"/>
      <c r="BZ1048" s="62"/>
      <c r="CA1048" s="62"/>
      <c r="CB1048" s="62"/>
      <c r="CC1048" s="62"/>
      <c r="CD1048" s="62"/>
      <c r="CE1048" s="62"/>
      <c r="CF1048" s="65" t="str">
        <f>ROUND(SUM($CP1048,$CV1048),0)</f>
      </c>
      <c r="CG1048" s="65" t="str">
        <f>ROUND(MAX($CP1048,$CV1048),0)</f>
      </c>
      <c r="CH1048"/>
      <c r="CI1048" s="62"/>
      <c r="CJ1048" s="65" t="str">
        <f>IF(SUM($CF1048)=0,"",IF(SUM($CF1048)=SUM($CG1048),SUM($CF1048),IF(UPPER($CH1048)="MAX",$CG1048,IF(UPPER($CH1048)="CUSTOM",MIN(MAX(ROUND($CF1048+$G1048*($CI1048),0),$CG1048),$CF1048),$CF1048))))</f>
      </c>
      <c r="CK1048" s="65" t="str">
        <f>ROUND(SUMIFS($CW1048:$FS1048,$CW$14:$FS$14,"*DSD*"),0)</f>
      </c>
      <c r="CL1048" s="65" t="str">
        <f>MIN_DSD</f>
      </c>
      <c r="CM1048" s="65" t="str">
        <f>COUNTIFS($CW$14:$FS$14,"*DSD*",$CW1048:$FS1048,"&gt;0")</f>
      </c>
      <c r="CN1048"/>
      <c r="CO1048" s="62"/>
      <c r="CP1048" s="65" t="str">
        <f>IF(SUM($CK1048)=0,"",IF(OR(SUM($CK1048)=SUM($CL1048),AND(SUM($CK1048)=ROUND(SUM($G1048)*(1-SUM($I1048)),0),SUM($CQ1048)=0)),SUM($CK1048),IF(UPPER($CN1048)="MAX",$CL1048,IF(UPPER($CN1048)="CUSTOM",MIN(MAX(ROUND($CK1048+$G1048*($CO1048),0),$CL1048),$CK1048),$CK1048))))</f>
      </c>
      <c r="CQ1048" s="65" t="str">
        <f>ROUND(SUMIFS($CW1048:$FS1048,$CW$14:$FS$14,"*TA*"),0)</f>
      </c>
      <c r="CR1048" s="65" t="str">
        <f>MIN_TA</f>
      </c>
      <c r="CS1048" s="65" t="str">
        <f>COUNTIFS($CW$14:$FS$14,"*TA*",$CW1048:$FS1048,"&gt;0")</f>
      </c>
      <c r="CT1048"/>
      <c r="CU1048" s="62"/>
      <c r="CV1048" s="65" t="str">
        <f>IF(SUM($CQ1048)=0,"",IF(OR(SUM($CQ1048)=SUM($CR1048),AND(SUM($CQ1048)=ROUND(SUM($G1048)*(1-SUM($I1048)),0),SUM($CK1048)=0)),SUM($CQ1048),IF(UPPER($CT1048)="MAX",$CR1048,IF(UPPER($CT1048)="CUSTOM",MIN(MAX(ROUND($CQ1048+$G1048*($CU1048),0),$CR1048),$CQ1048),$CQ1048))))</f>
      </c>
      <c r="CW1048" s="65"/>
      <c r="CX1048" s="65"/>
      <c r="CY1048" s="65"/>
      <c r="CZ1048" s="65"/>
      <c r="DA1048" s="65"/>
      <c r="DB1048" s="65"/>
      <c r="DC1048" s="65"/>
      <c r="DD1048" s="65"/>
      <c r="DE1048" s="65"/>
      <c r="DF1048" s="65"/>
      <c r="DG1048" s="65"/>
      <c r="DH1048" s="65"/>
      <c r="DI1048" s="65"/>
      <c r="DJ1048" s="65"/>
      <c r="DK1048" s="65"/>
      <c r="DL1048" s="65"/>
      <c r="DM1048" s="65"/>
      <c r="DN1048" s="65"/>
      <c r="DO1048" s="65"/>
      <c r="DP1048" s="65"/>
      <c r="DQ1048" s="65"/>
      <c r="DR1048" s="65"/>
      <c r="DS1048" s="65"/>
      <c r="DT1048" s="65"/>
      <c r="DU1048" s="65"/>
      <c r="DV1048" s="65"/>
      <c r="DW1048" s="65"/>
      <c r="DX1048" s="65"/>
      <c r="DY1048" s="65"/>
      <c r="DZ1048" s="65"/>
      <c r="EA1048" s="65"/>
      <c r="EB1048" s="65"/>
      <c r="EC1048" s="65"/>
      <c r="ED1048" s="65"/>
      <c r="EE1048" s="65"/>
      <c r="EF1048" s="65"/>
      <c r="EG1048" s="65"/>
      <c r="EH1048" s="65"/>
      <c r="EI1048" s="65"/>
      <c r="EJ1048" s="65"/>
      <c r="EK1048" s="65"/>
      <c r="EL1048" s="65"/>
      <c r="EM1048" s="65"/>
      <c r="EN1048" s="65"/>
      <c r="EO1048" s="65"/>
      <c r="EP1048" s="65"/>
      <c r="EQ1048" s="65"/>
      <c r="ER1048" s="65"/>
      <c r="ES1048" s="65"/>
      <c r="ET1048" s="65"/>
      <c r="EU1048" s="65"/>
      <c r="EV1048" s="65"/>
      <c r="EW1048" s="65"/>
      <c r="EX1048" s="65"/>
      <c r="EY1048" s="65"/>
      <c r="EZ1048" s="65"/>
      <c r="FA1048" s="65"/>
      <c r="FB1048" s="65"/>
      <c r="FC1048" s="65"/>
      <c r="FD1048" s="65"/>
      <c r="FE1048" s="65"/>
      <c r="FF1048" s="65"/>
      <c r="FG1048" s="65"/>
      <c r="FH1048" s="65"/>
      <c r="FI1048" s="65"/>
      <c r="FJ1048" s="65"/>
      <c r="FK1048" s="65"/>
      <c r="FL1048" s="65"/>
      <c r="FM1048" s="65"/>
      <c r="FN1048" s="65"/>
      <c r="FO1048" s="65"/>
      <c r="FP1048" s="65"/>
      <c r="FQ1048" s="65"/>
      <c r="FR1048" s="65"/>
      <c r="FS1048" s="65"/>
    </row>
    <row r="1049">
      <c r="A1049" t="s">
        <v>172</v>
      </c>
      <c r="B1049" t="s">
        <v>105</v>
      </c>
      <c r="C1049" t="s">
        <v>123</v>
      </c>
      <c r="D1049" t="s">
        <v>99</v>
      </c>
      <c r="E1049"/>
      <c r="F1049" t="str">
        <f>$A1049&amp;IF($C1049&lt;&gt;"","|"&amp;$C1049,"")&amp;IF($D1049&lt;&gt;"","|"&amp;$D1049,"")&amp;IF($E1049&lt;&gt;"","|"&amp;$E1049,"")</f>
      </c>
      <c r="G1049" s="65" t="n">
        <v>52</v>
      </c>
      <c r="H1049" s="65" t="str">
        <f>SUM($CJ1049,$CW1049)</f>
      </c>
      <c r="I1049" s="62"/>
      <c r="J1049" s="62"/>
      <c r="K1049" s="62"/>
      <c r="L1049" s="62"/>
      <c r="M1049" s="62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 t="n">
        <v>1</v>
      </c>
      <c r="X1049" s="62"/>
      <c r="Y1049" s="62"/>
      <c r="Z1049" s="62"/>
      <c r="AA1049" s="62"/>
      <c r="AB1049" s="62"/>
      <c r="AC1049" s="62"/>
      <c r="AD1049" s="62"/>
      <c r="AE1049" s="62"/>
      <c r="AF1049" s="62"/>
      <c r="AG1049" s="62"/>
      <c r="AH1049" s="62"/>
      <c r="AI1049" s="62"/>
      <c r="AJ1049" s="62"/>
      <c r="AK1049" s="62"/>
      <c r="AL1049" s="62"/>
      <c r="AM1049" s="62"/>
      <c r="AN1049" s="62"/>
      <c r="AO1049" s="62"/>
      <c r="AP1049" s="62"/>
      <c r="AQ1049" s="62"/>
      <c r="AR1049" s="62"/>
      <c r="AS1049" s="62"/>
      <c r="AT1049" s="62"/>
      <c r="AU1049" s="62"/>
      <c r="AV1049" s="62"/>
      <c r="AW1049" s="62"/>
      <c r="AX1049" s="62"/>
      <c r="AY1049" s="62"/>
      <c r="AZ1049" s="62"/>
      <c r="BA1049" s="62"/>
      <c r="BB1049" s="62"/>
      <c r="BC1049" s="62"/>
      <c r="BD1049" s="62"/>
      <c r="BE1049" s="62"/>
      <c r="BF1049" s="62"/>
      <c r="BG1049" s="62"/>
      <c r="BH1049" s="62"/>
      <c r="BI1049" s="62"/>
      <c r="BJ1049" s="62"/>
      <c r="BK1049" s="62"/>
      <c r="BL1049" s="62"/>
      <c r="BM1049" s="62"/>
      <c r="BN1049" s="62"/>
      <c r="BO1049" s="62"/>
      <c r="BP1049" s="62"/>
      <c r="BQ1049" s="62"/>
      <c r="BR1049" s="62"/>
      <c r="BS1049" s="62"/>
      <c r="BT1049" s="62"/>
      <c r="BU1049" s="62"/>
      <c r="BV1049" s="62"/>
      <c r="BW1049" s="62"/>
      <c r="BX1049" s="62"/>
      <c r="BY1049" s="62"/>
      <c r="BZ1049" s="62"/>
      <c r="CA1049" s="62"/>
      <c r="CB1049" s="62"/>
      <c r="CC1049" s="62"/>
      <c r="CD1049" s="62"/>
      <c r="CE1049" s="62"/>
      <c r="CF1049" s="65" t="str">
        <f>ROUND(SUM($CP1049,$CV1049),0)</f>
      </c>
      <c r="CG1049" s="65" t="str">
        <f>ROUND(MAX($CP1049,$CV1049),0)</f>
      </c>
      <c r="CH1049"/>
      <c r="CI1049" s="62"/>
      <c r="CJ1049" s="65" t="str">
        <f>IF(SUM($CF1049)=0,"",IF(SUM($CF1049)=SUM($CG1049),SUM($CF1049),IF(UPPER($CH1049)="MAX",$CG1049,IF(UPPER($CH1049)="CUSTOM",MIN(MAX(ROUND($CF1049+$G1049*($CI1049),0),$CG1049),$CF1049),$CF1049))))</f>
      </c>
      <c r="CK1049" s="65" t="str">
        <f>ROUND(SUMIFS($CW1049:$FS1049,$CW$14:$FS$14,"*DSD*"),0)</f>
      </c>
      <c r="CL1049" s="65" t="str">
        <f>MIN_DSD</f>
      </c>
      <c r="CM1049" s="65" t="str">
        <f>COUNTIFS($CW$14:$FS$14,"*DSD*",$CW1049:$FS1049,"&gt;0")</f>
      </c>
      <c r="CN1049"/>
      <c r="CO1049" s="62"/>
      <c r="CP1049" s="65" t="str">
        <f>IF(SUM($CK1049)=0,"",IF(OR(SUM($CK1049)=SUM($CL1049),AND(SUM($CK1049)=ROUND(SUM($G1049)*(1-SUM($I1049)),0),SUM($CQ1049)=0)),SUM($CK1049),IF(UPPER($CN1049)="MAX",$CL1049,IF(UPPER($CN1049)="CUSTOM",MIN(MAX(ROUND($CK1049+$G1049*($CO1049),0),$CL1049),$CK1049),$CK1049))))</f>
      </c>
      <c r="CQ1049" s="65" t="str">
        <f>ROUND(SUMIFS($CW1049:$FS1049,$CW$14:$FS$14,"*TA*"),0)</f>
      </c>
      <c r="CR1049" s="65" t="str">
        <f>MIN_TA</f>
      </c>
      <c r="CS1049" s="65" t="str">
        <f>COUNTIFS($CW$14:$FS$14,"*TA*",$CW1049:$FS1049,"&gt;0")</f>
      </c>
      <c r="CT1049"/>
      <c r="CU1049" s="62"/>
      <c r="CV1049" s="65" t="str">
        <f>IF(SUM($CQ1049)=0,"",IF(OR(SUM($CQ1049)=SUM($CR1049),AND(SUM($CQ1049)=ROUND(SUM($G1049)*(1-SUM($I1049)),0),SUM($CK1049)=0)),SUM($CQ1049),IF(UPPER($CT1049)="MAX",$CR1049,IF(UPPER($CT1049)="CUSTOM",MIN(MAX(ROUND($CQ1049+$G1049*($CU1049),0),$CR1049),$CQ1049),$CQ1049))))</f>
      </c>
      <c r="CW1049" s="65"/>
      <c r="CX1049" s="65"/>
      <c r="CY1049" s="65"/>
      <c r="CZ1049" s="65"/>
      <c r="DA1049" s="65"/>
      <c r="DB1049" s="65"/>
      <c r="DC1049" s="65"/>
      <c r="DD1049" s="65"/>
      <c r="DE1049" s="65"/>
      <c r="DF1049" s="65"/>
      <c r="DG1049" s="65"/>
      <c r="DH1049" s="65"/>
      <c r="DI1049" s="65"/>
      <c r="DJ1049" s="65"/>
      <c r="DK1049" s="65"/>
      <c r="DL1049" s="65"/>
      <c r="DM1049" s="65"/>
      <c r="DN1049" s="65"/>
      <c r="DO1049" s="65"/>
      <c r="DP1049" s="65"/>
      <c r="DQ1049" s="65"/>
      <c r="DR1049" s="65"/>
      <c r="DS1049" s="65"/>
      <c r="DT1049" s="65"/>
      <c r="DU1049" s="65"/>
      <c r="DV1049" s="65"/>
      <c r="DW1049" s="65"/>
      <c r="DX1049" s="65"/>
      <c r="DY1049" s="65"/>
      <c r="DZ1049" s="65"/>
      <c r="EA1049" s="65"/>
      <c r="EB1049" s="65"/>
      <c r="EC1049" s="65"/>
      <c r="ED1049" s="65"/>
      <c r="EE1049" s="65"/>
      <c r="EF1049" s="65"/>
      <c r="EG1049" s="65"/>
      <c r="EH1049" s="65"/>
      <c r="EI1049" s="65"/>
      <c r="EJ1049" s="65"/>
      <c r="EK1049" s="65"/>
      <c r="EL1049" s="65"/>
      <c r="EM1049" s="65"/>
      <c r="EN1049" s="65"/>
      <c r="EO1049" s="65"/>
      <c r="EP1049" s="65"/>
      <c r="EQ1049" s="65"/>
      <c r="ER1049" s="65"/>
      <c r="ES1049" s="65"/>
      <c r="ET1049" s="65"/>
      <c r="EU1049" s="65"/>
      <c r="EV1049" s="65"/>
      <c r="EW1049" s="65"/>
      <c r="EX1049" s="65"/>
      <c r="EY1049" s="65"/>
      <c r="EZ1049" s="65"/>
      <c r="FA1049" s="65"/>
      <c r="FB1049" s="65"/>
      <c r="FC1049" s="65"/>
      <c r="FD1049" s="65"/>
      <c r="FE1049" s="65"/>
      <c r="FF1049" s="65"/>
      <c r="FG1049" s="65"/>
      <c r="FH1049" s="65"/>
      <c r="FI1049" s="65"/>
      <c r="FJ1049" s="65"/>
      <c r="FK1049" s="65"/>
      <c r="FL1049" s="65"/>
      <c r="FM1049" s="65"/>
      <c r="FN1049" s="65"/>
      <c r="FO1049" s="65"/>
      <c r="FP1049" s="65"/>
      <c r="FQ1049" s="65"/>
      <c r="FR1049" s="65"/>
      <c r="FS1049" s="65"/>
    </row>
    <row r="1050">
      <c r="A1050" t="s">
        <v>172</v>
      </c>
      <c r="B1050" t="s">
        <v>105</v>
      </c>
      <c r="C1050" t="s">
        <v>123</v>
      </c>
      <c r="D1050" t="s">
        <v>100</v>
      </c>
      <c r="E1050"/>
      <c r="F1050" t="str">
        <f>$A1050&amp;IF($C1050&lt;&gt;"","|"&amp;$C1050,"")&amp;IF($D1050&lt;&gt;"","|"&amp;$D1050,"")&amp;IF($E1050&lt;&gt;"","|"&amp;$E1050,"")</f>
      </c>
      <c r="G1050" s="65" t="n">
        <v>68</v>
      </c>
      <c r="H1050" s="65" t="str">
        <f>SUM($CJ1050,$CW1050)</f>
      </c>
      <c r="I1050" s="62"/>
      <c r="J1050" s="62"/>
      <c r="K1050" s="62"/>
      <c r="L1050" s="62"/>
      <c r="M1050" s="62"/>
      <c r="N1050" s="62"/>
      <c r="O1050" s="62"/>
      <c r="P1050" s="62"/>
      <c r="Q1050" s="62"/>
      <c r="R1050" s="62"/>
      <c r="S1050" s="62"/>
      <c r="T1050" s="62"/>
      <c r="U1050" s="62"/>
      <c r="V1050" s="62"/>
      <c r="W1050" s="62" t="n">
        <v>1</v>
      </c>
      <c r="X1050" s="62"/>
      <c r="Y1050" s="62"/>
      <c r="Z1050" s="62"/>
      <c r="AA1050" s="62"/>
      <c r="AB1050" s="62"/>
      <c r="AC1050" s="62"/>
      <c r="AD1050" s="62"/>
      <c r="AE1050" s="62"/>
      <c r="AF1050" s="62"/>
      <c r="AG1050" s="62"/>
      <c r="AH1050" s="62"/>
      <c r="AI1050" s="62"/>
      <c r="AJ1050" s="62"/>
      <c r="AK1050" s="62"/>
      <c r="AL1050" s="62"/>
      <c r="AM1050" s="62"/>
      <c r="AN1050" s="62"/>
      <c r="AO1050" s="62"/>
      <c r="AP1050" s="62"/>
      <c r="AQ1050" s="62"/>
      <c r="AR1050" s="62"/>
      <c r="AS1050" s="62"/>
      <c r="AT1050" s="62"/>
      <c r="AU1050" s="62"/>
      <c r="AV1050" s="62"/>
      <c r="AW1050" s="62"/>
      <c r="AX1050" s="62"/>
      <c r="AY1050" s="62"/>
      <c r="AZ1050" s="62"/>
      <c r="BA1050" s="62"/>
      <c r="BB1050" s="62"/>
      <c r="BC1050" s="62"/>
      <c r="BD1050" s="62"/>
      <c r="BE1050" s="62"/>
      <c r="BF1050" s="62"/>
      <c r="BG1050" s="62"/>
      <c r="BH1050" s="62"/>
      <c r="BI1050" s="62"/>
      <c r="BJ1050" s="62"/>
      <c r="BK1050" s="62"/>
      <c r="BL1050" s="62"/>
      <c r="BM1050" s="62"/>
      <c r="BN1050" s="62"/>
      <c r="BO1050" s="62"/>
      <c r="BP1050" s="62"/>
      <c r="BQ1050" s="62"/>
      <c r="BR1050" s="62"/>
      <c r="BS1050" s="62"/>
      <c r="BT1050" s="62"/>
      <c r="BU1050" s="62"/>
      <c r="BV1050" s="62"/>
      <c r="BW1050" s="62"/>
      <c r="BX1050" s="62"/>
      <c r="BY1050" s="62"/>
      <c r="BZ1050" s="62"/>
      <c r="CA1050" s="62"/>
      <c r="CB1050" s="62"/>
      <c r="CC1050" s="62"/>
      <c r="CD1050" s="62"/>
      <c r="CE1050" s="62"/>
      <c r="CF1050" s="65" t="str">
        <f>ROUND(SUM($CP1050,$CV1050),0)</f>
      </c>
      <c r="CG1050" s="65" t="str">
        <f>ROUND(MAX($CP1050,$CV1050),0)</f>
      </c>
      <c r="CH1050"/>
      <c r="CI1050" s="62"/>
      <c r="CJ1050" s="65" t="str">
        <f>IF(SUM($CF1050)=0,"",IF(SUM($CF1050)=SUM($CG1050),SUM($CF1050),IF(UPPER($CH1050)="MAX",$CG1050,IF(UPPER($CH1050)="CUSTOM",MIN(MAX(ROUND($CF1050+$G1050*($CI1050),0),$CG1050),$CF1050),$CF1050))))</f>
      </c>
      <c r="CK1050" s="65" t="str">
        <f>ROUND(SUMIFS($CW1050:$FS1050,$CW$14:$FS$14,"*DSD*"),0)</f>
      </c>
      <c r="CL1050" s="65" t="str">
        <f>MIN_DSD</f>
      </c>
      <c r="CM1050" s="65" t="str">
        <f>COUNTIFS($CW$14:$FS$14,"*DSD*",$CW1050:$FS1050,"&gt;0")</f>
      </c>
      <c r="CN1050"/>
      <c r="CO1050" s="62"/>
      <c r="CP1050" s="65" t="str">
        <f>IF(SUM($CK1050)=0,"",IF(OR(SUM($CK1050)=SUM($CL1050),AND(SUM($CK1050)=ROUND(SUM($G1050)*(1-SUM($I1050)),0),SUM($CQ1050)=0)),SUM($CK1050),IF(UPPER($CN1050)="MAX",$CL1050,IF(UPPER($CN1050)="CUSTOM",MIN(MAX(ROUND($CK1050+$G1050*($CO1050),0),$CL1050),$CK1050),$CK1050))))</f>
      </c>
      <c r="CQ1050" s="65" t="str">
        <f>ROUND(SUMIFS($CW1050:$FS1050,$CW$14:$FS$14,"*TA*"),0)</f>
      </c>
      <c r="CR1050" s="65" t="str">
        <f>MIN_TA</f>
      </c>
      <c r="CS1050" s="65" t="str">
        <f>COUNTIFS($CW$14:$FS$14,"*TA*",$CW1050:$FS1050,"&gt;0")</f>
      </c>
      <c r="CT1050"/>
      <c r="CU1050" s="62"/>
      <c r="CV1050" s="65" t="str">
        <f>IF(SUM($CQ1050)=0,"",IF(OR(SUM($CQ1050)=SUM($CR1050),AND(SUM($CQ1050)=ROUND(SUM($G1050)*(1-SUM($I1050)),0),SUM($CK1050)=0)),SUM($CQ1050),IF(UPPER($CT1050)="MAX",$CR1050,IF(UPPER($CT1050)="CUSTOM",MIN(MAX(ROUND($CQ1050+$G1050*($CU1050),0),$CR1050),$CQ1050),$CQ1050))))</f>
      </c>
      <c r="CW1050" s="65"/>
      <c r="CX1050" s="65"/>
      <c r="CY1050" s="65"/>
      <c r="CZ1050" s="65"/>
      <c r="DA1050" s="65"/>
      <c r="DB1050" s="65"/>
      <c r="DC1050" s="65"/>
      <c r="DD1050" s="65"/>
      <c r="DE1050" s="65"/>
      <c r="DF1050" s="65"/>
      <c r="DG1050" s="65"/>
      <c r="DH1050" s="65"/>
      <c r="DI1050" s="65"/>
      <c r="DJ1050" s="65"/>
      <c r="DK1050" s="65"/>
      <c r="DL1050" s="65"/>
      <c r="DM1050" s="65"/>
      <c r="DN1050" s="65"/>
      <c r="DO1050" s="65"/>
      <c r="DP1050" s="65"/>
      <c r="DQ1050" s="65"/>
      <c r="DR1050" s="65"/>
      <c r="DS1050" s="65"/>
      <c r="DT1050" s="65"/>
      <c r="DU1050" s="65"/>
      <c r="DV1050" s="65"/>
      <c r="DW1050" s="65"/>
      <c r="DX1050" s="65"/>
      <c r="DY1050" s="65"/>
      <c r="DZ1050" s="65"/>
      <c r="EA1050" s="65"/>
      <c r="EB1050" s="65"/>
      <c r="EC1050" s="65"/>
      <c r="ED1050" s="65"/>
      <c r="EE1050" s="65"/>
      <c r="EF1050" s="65"/>
      <c r="EG1050" s="65"/>
      <c r="EH1050" s="65"/>
      <c r="EI1050" s="65"/>
      <c r="EJ1050" s="65"/>
      <c r="EK1050" s="65"/>
      <c r="EL1050" s="65"/>
      <c r="EM1050" s="65"/>
      <c r="EN1050" s="65"/>
      <c r="EO1050" s="65"/>
      <c r="EP1050" s="65"/>
      <c r="EQ1050" s="65"/>
      <c r="ER1050" s="65"/>
      <c r="ES1050" s="65"/>
      <c r="ET1050" s="65"/>
      <c r="EU1050" s="65"/>
      <c r="EV1050" s="65"/>
      <c r="EW1050" s="65"/>
      <c r="EX1050" s="65"/>
      <c r="EY1050" s="65"/>
      <c r="EZ1050" s="65"/>
      <c r="FA1050" s="65"/>
      <c r="FB1050" s="65"/>
      <c r="FC1050" s="65"/>
      <c r="FD1050" s="65"/>
      <c r="FE1050" s="65"/>
      <c r="FF1050" s="65"/>
      <c r="FG1050" s="65"/>
      <c r="FH1050" s="65"/>
      <c r="FI1050" s="65"/>
      <c r="FJ1050" s="65"/>
      <c r="FK1050" s="65"/>
      <c r="FL1050" s="65"/>
      <c r="FM1050" s="65"/>
      <c r="FN1050" s="65"/>
      <c r="FO1050" s="65"/>
      <c r="FP1050" s="65"/>
      <c r="FQ1050" s="65"/>
      <c r="FR1050" s="65"/>
      <c r="FS1050" s="65"/>
    </row>
    <row r="1051">
      <c r="A1051" t="s">
        <v>172</v>
      </c>
      <c r="B1051" t="s">
        <v>106</v>
      </c>
      <c r="C1051" t="s">
        <v>137</v>
      </c>
      <c r="D1051" t="s">
        <v>99</v>
      </c>
      <c r="E1051"/>
      <c r="F1051" t="str">
        <f>$A1051&amp;IF($C1051&lt;&gt;"","|"&amp;$C1051,"")&amp;IF($D1051&lt;&gt;"","|"&amp;$D1051,"")&amp;IF($E1051&lt;&gt;"","|"&amp;$E1051,"")</f>
      </c>
      <c r="G1051" s="65" t="n">
        <v>16</v>
      </c>
      <c r="H1051" s="65" t="str">
        <f>SUM($CJ1051,$CW1051)</f>
      </c>
      <c r="I1051" s="62"/>
      <c r="J1051" s="62"/>
      <c r="K1051" s="62"/>
      <c r="L1051" s="62"/>
      <c r="M1051" s="62"/>
      <c r="N1051" s="62"/>
      <c r="O1051" s="62"/>
      <c r="P1051" s="62"/>
      <c r="Q1051" s="62"/>
      <c r="R1051" s="62"/>
      <c r="S1051" s="62"/>
      <c r="T1051" s="62"/>
      <c r="U1051" s="62"/>
      <c r="V1051" s="62"/>
      <c r="W1051" s="62" t="n">
        <v>1</v>
      </c>
      <c r="X1051" s="62"/>
      <c r="Y1051" s="62"/>
      <c r="Z1051" s="62"/>
      <c r="AA1051" s="62"/>
      <c r="AB1051" s="62"/>
      <c r="AC1051" s="62"/>
      <c r="AD1051" s="62"/>
      <c r="AE1051" s="62"/>
      <c r="AF1051" s="62"/>
      <c r="AG1051" s="62"/>
      <c r="AH1051" s="62"/>
      <c r="AI1051" s="62"/>
      <c r="AJ1051" s="62"/>
      <c r="AK1051" s="62"/>
      <c r="AL1051" s="62"/>
      <c r="AM1051" s="62"/>
      <c r="AN1051" s="62"/>
      <c r="AO1051" s="62"/>
      <c r="AP1051" s="62"/>
      <c r="AQ1051" s="62"/>
      <c r="AR1051" s="62"/>
      <c r="AS1051" s="62"/>
      <c r="AT1051" s="62"/>
      <c r="AU1051" s="62"/>
      <c r="AV1051" s="62"/>
      <c r="AW1051" s="62"/>
      <c r="AX1051" s="62"/>
      <c r="AY1051" s="62"/>
      <c r="AZ1051" s="62"/>
      <c r="BA1051" s="62"/>
      <c r="BB1051" s="62"/>
      <c r="BC1051" s="62"/>
      <c r="BD1051" s="62"/>
      <c r="BE1051" s="62"/>
      <c r="BF1051" s="62"/>
      <c r="BG1051" s="62"/>
      <c r="BH1051" s="62"/>
      <c r="BI1051" s="62"/>
      <c r="BJ1051" s="62"/>
      <c r="BK1051" s="62"/>
      <c r="BL1051" s="62"/>
      <c r="BM1051" s="62"/>
      <c r="BN1051" s="62"/>
      <c r="BO1051" s="62"/>
      <c r="BP1051" s="62"/>
      <c r="BQ1051" s="62"/>
      <c r="BR1051" s="62"/>
      <c r="BS1051" s="62"/>
      <c r="BT1051" s="62"/>
      <c r="BU1051" s="62"/>
      <c r="BV1051" s="62"/>
      <c r="BW1051" s="62"/>
      <c r="BX1051" s="62"/>
      <c r="BY1051" s="62"/>
      <c r="BZ1051" s="62"/>
      <c r="CA1051" s="62"/>
      <c r="CB1051" s="62"/>
      <c r="CC1051" s="62"/>
      <c r="CD1051" s="62"/>
      <c r="CE1051" s="62"/>
      <c r="CF1051" s="65" t="str">
        <f>ROUND(SUM($CP1051,$CV1051),0)</f>
      </c>
      <c r="CG1051" s="65" t="str">
        <f>ROUND(MAX($CP1051,$CV1051),0)</f>
      </c>
      <c r="CH1051"/>
      <c r="CI1051" s="62"/>
      <c r="CJ1051" s="65" t="str">
        <f>IF(SUM($CF1051)=0,"",IF(SUM($CF1051)=SUM($CG1051),SUM($CF1051),IF(UPPER($CH1051)="MAX",$CG1051,IF(UPPER($CH1051)="CUSTOM",MIN(MAX(ROUND($CF1051+$G1051*($CI1051),0),$CG1051),$CF1051),$CF1051))))</f>
      </c>
      <c r="CK1051" s="65" t="str">
        <f>ROUND(SUMIFS($CW1051:$FS1051,$CW$14:$FS$14,"*DSD*"),0)</f>
      </c>
      <c r="CL1051" s="65" t="str">
        <f>MIN_DSD</f>
      </c>
      <c r="CM1051" s="65" t="str">
        <f>COUNTIFS($CW$14:$FS$14,"*DSD*",$CW1051:$FS1051,"&gt;0")</f>
      </c>
      <c r="CN1051"/>
      <c r="CO1051" s="62"/>
      <c r="CP1051" s="65" t="str">
        <f>IF(SUM($CK1051)=0,"",IF(OR(SUM($CK1051)=SUM($CL1051),AND(SUM($CK1051)=ROUND(SUM($G1051)*(1-SUM($I1051)),0),SUM($CQ1051)=0)),SUM($CK1051),IF(UPPER($CN1051)="MAX",$CL1051,IF(UPPER($CN1051)="CUSTOM",MIN(MAX(ROUND($CK1051+$G1051*($CO1051),0),$CL1051),$CK1051),$CK1051))))</f>
      </c>
      <c r="CQ1051" s="65" t="str">
        <f>ROUND(SUMIFS($CW1051:$FS1051,$CW$14:$FS$14,"*TA*"),0)</f>
      </c>
      <c r="CR1051" s="65" t="str">
        <f>MIN_TA</f>
      </c>
      <c r="CS1051" s="65" t="str">
        <f>COUNTIFS($CW$14:$FS$14,"*TA*",$CW1051:$FS1051,"&gt;0")</f>
      </c>
      <c r="CT1051"/>
      <c r="CU1051" s="62"/>
      <c r="CV1051" s="65" t="str">
        <f>IF(SUM($CQ1051)=0,"",IF(OR(SUM($CQ1051)=SUM($CR1051),AND(SUM($CQ1051)=ROUND(SUM($G1051)*(1-SUM($I1051)),0),SUM($CK1051)=0)),SUM($CQ1051),IF(UPPER($CT1051)="MAX",$CR1051,IF(UPPER($CT1051)="CUSTOM",MIN(MAX(ROUND($CQ1051+$G1051*($CU1051),0),$CR1051),$CQ1051),$CQ1051))))</f>
      </c>
      <c r="CW1051" s="65"/>
      <c r="CX1051" s="65"/>
      <c r="CY1051" s="65"/>
      <c r="CZ1051" s="65"/>
      <c r="DA1051" s="65"/>
      <c r="DB1051" s="65"/>
      <c r="DC1051" s="65"/>
      <c r="DD1051" s="65"/>
      <c r="DE1051" s="65"/>
      <c r="DF1051" s="65"/>
      <c r="DG1051" s="65"/>
      <c r="DH1051" s="65"/>
      <c r="DI1051" s="65"/>
      <c r="DJ1051" s="65"/>
      <c r="DK1051" s="65"/>
      <c r="DL1051" s="65"/>
      <c r="DM1051" s="65"/>
      <c r="DN1051" s="65"/>
      <c r="DO1051" s="65"/>
      <c r="DP1051" s="65"/>
      <c r="DQ1051" s="65"/>
      <c r="DR1051" s="65"/>
      <c r="DS1051" s="65"/>
      <c r="DT1051" s="65"/>
      <c r="DU1051" s="65"/>
      <c r="DV1051" s="65"/>
      <c r="DW1051" s="65"/>
      <c r="DX1051" s="65"/>
      <c r="DY1051" s="65"/>
      <c r="DZ1051" s="65"/>
      <c r="EA1051" s="65"/>
      <c r="EB1051" s="65"/>
      <c r="EC1051" s="65"/>
      <c r="ED1051" s="65"/>
      <c r="EE1051" s="65"/>
      <c r="EF1051" s="65"/>
      <c r="EG1051" s="65"/>
      <c r="EH1051" s="65"/>
      <c r="EI1051" s="65"/>
      <c r="EJ1051" s="65"/>
      <c r="EK1051" s="65"/>
      <c r="EL1051" s="65"/>
      <c r="EM1051" s="65"/>
      <c r="EN1051" s="65"/>
      <c r="EO1051" s="65"/>
      <c r="EP1051" s="65"/>
      <c r="EQ1051" s="65"/>
      <c r="ER1051" s="65"/>
      <c r="ES1051" s="65"/>
      <c r="ET1051" s="65"/>
      <c r="EU1051" s="65"/>
      <c r="EV1051" s="65"/>
      <c r="EW1051" s="65"/>
      <c r="EX1051" s="65"/>
      <c r="EY1051" s="65"/>
      <c r="EZ1051" s="65"/>
      <c r="FA1051" s="65"/>
      <c r="FB1051" s="65"/>
      <c r="FC1051" s="65"/>
      <c r="FD1051" s="65"/>
      <c r="FE1051" s="65"/>
      <c r="FF1051" s="65"/>
      <c r="FG1051" s="65"/>
      <c r="FH1051" s="65"/>
      <c r="FI1051" s="65"/>
      <c r="FJ1051" s="65"/>
      <c r="FK1051" s="65"/>
      <c r="FL1051" s="65"/>
      <c r="FM1051" s="65"/>
      <c r="FN1051" s="65"/>
      <c r="FO1051" s="65"/>
      <c r="FP1051" s="65"/>
      <c r="FQ1051" s="65"/>
      <c r="FR1051" s="65"/>
      <c r="FS1051" s="65"/>
    </row>
    <row r="1052">
      <c r="A1052" t="s">
        <v>172</v>
      </c>
      <c r="B1052" t="s">
        <v>106</v>
      </c>
      <c r="C1052" t="s">
        <v>137</v>
      </c>
      <c r="D1052" t="s">
        <v>100</v>
      </c>
      <c r="E1052"/>
      <c r="F1052" t="str">
        <f>$A1052&amp;IF($C1052&lt;&gt;"","|"&amp;$C1052,"")&amp;IF($D1052&lt;&gt;"","|"&amp;$D1052,"")&amp;IF($E1052&lt;&gt;"","|"&amp;$E1052,"")</f>
      </c>
      <c r="G1052" s="65" t="n">
        <v>20</v>
      </c>
      <c r="H1052" s="65" t="str">
        <f>SUM($CJ1052,$CW1052)</f>
      </c>
      <c r="I1052" s="62"/>
      <c r="J1052" s="62"/>
      <c r="K1052" s="62"/>
      <c r="L1052" s="62"/>
      <c r="M1052" s="62"/>
      <c r="N1052" s="62"/>
      <c r="O1052" s="62"/>
      <c r="P1052" s="62"/>
      <c r="Q1052" s="62"/>
      <c r="R1052" s="62"/>
      <c r="S1052" s="62"/>
      <c r="T1052" s="62"/>
      <c r="U1052" s="62"/>
      <c r="V1052" s="62"/>
      <c r="W1052" s="62" t="n">
        <v>1</v>
      </c>
      <c r="X1052" s="62"/>
      <c r="Y1052" s="62"/>
      <c r="Z1052" s="62"/>
      <c r="AA1052" s="62"/>
      <c r="AB1052" s="62"/>
      <c r="AC1052" s="62"/>
      <c r="AD1052" s="62"/>
      <c r="AE1052" s="62"/>
      <c r="AF1052" s="62"/>
      <c r="AG1052" s="62"/>
      <c r="AH1052" s="62"/>
      <c r="AI1052" s="62"/>
      <c r="AJ1052" s="62"/>
      <c r="AK1052" s="62"/>
      <c r="AL1052" s="62"/>
      <c r="AM1052" s="62"/>
      <c r="AN1052" s="62"/>
      <c r="AO1052" s="62"/>
      <c r="AP1052" s="62"/>
      <c r="AQ1052" s="62"/>
      <c r="AR1052" s="62"/>
      <c r="AS1052" s="62"/>
      <c r="AT1052" s="62"/>
      <c r="AU1052" s="62"/>
      <c r="AV1052" s="62"/>
      <c r="AW1052" s="62"/>
      <c r="AX1052" s="62"/>
      <c r="AY1052" s="62"/>
      <c r="AZ1052" s="62"/>
      <c r="BA1052" s="62"/>
      <c r="BB1052" s="62"/>
      <c r="BC1052" s="62"/>
      <c r="BD1052" s="62"/>
      <c r="BE1052" s="62"/>
      <c r="BF1052" s="62"/>
      <c r="BG1052" s="62"/>
      <c r="BH1052" s="62"/>
      <c r="BI1052" s="62"/>
      <c r="BJ1052" s="62"/>
      <c r="BK1052" s="62"/>
      <c r="BL1052" s="62"/>
      <c r="BM1052" s="62"/>
      <c r="BN1052" s="62"/>
      <c r="BO1052" s="62"/>
      <c r="BP1052" s="62"/>
      <c r="BQ1052" s="62"/>
      <c r="BR1052" s="62"/>
      <c r="BS1052" s="62"/>
      <c r="BT1052" s="62"/>
      <c r="BU1052" s="62"/>
      <c r="BV1052" s="62"/>
      <c r="BW1052" s="62"/>
      <c r="BX1052" s="62"/>
      <c r="BY1052" s="62"/>
      <c r="BZ1052" s="62"/>
      <c r="CA1052" s="62"/>
      <c r="CB1052" s="62"/>
      <c r="CC1052" s="62"/>
      <c r="CD1052" s="62"/>
      <c r="CE1052" s="62"/>
      <c r="CF1052" s="65" t="str">
        <f>ROUND(SUM($CP1052,$CV1052),0)</f>
      </c>
      <c r="CG1052" s="65" t="str">
        <f>ROUND(MAX($CP1052,$CV1052),0)</f>
      </c>
      <c r="CH1052"/>
      <c r="CI1052" s="62"/>
      <c r="CJ1052" s="65" t="str">
        <f>IF(SUM($CF1052)=0,"",IF(SUM($CF1052)=SUM($CG1052),SUM($CF1052),IF(UPPER($CH1052)="MAX",$CG1052,IF(UPPER($CH1052)="CUSTOM",MIN(MAX(ROUND($CF1052+$G1052*($CI1052),0),$CG1052),$CF1052),$CF1052))))</f>
      </c>
      <c r="CK1052" s="65" t="str">
        <f>ROUND(SUMIFS($CW1052:$FS1052,$CW$14:$FS$14,"*DSD*"),0)</f>
      </c>
      <c r="CL1052" s="65" t="str">
        <f>MIN_DSD</f>
      </c>
      <c r="CM1052" s="65" t="str">
        <f>COUNTIFS($CW$14:$FS$14,"*DSD*",$CW1052:$FS1052,"&gt;0")</f>
      </c>
      <c r="CN1052"/>
      <c r="CO1052" s="62"/>
      <c r="CP1052" s="65" t="str">
        <f>IF(SUM($CK1052)=0,"",IF(OR(SUM($CK1052)=SUM($CL1052),AND(SUM($CK1052)=ROUND(SUM($G1052)*(1-SUM($I1052)),0),SUM($CQ1052)=0)),SUM($CK1052),IF(UPPER($CN1052)="MAX",$CL1052,IF(UPPER($CN1052)="CUSTOM",MIN(MAX(ROUND($CK1052+$G1052*($CO1052),0),$CL1052),$CK1052),$CK1052))))</f>
      </c>
      <c r="CQ1052" s="65" t="str">
        <f>ROUND(SUMIFS($CW1052:$FS1052,$CW$14:$FS$14,"*TA*"),0)</f>
      </c>
      <c r="CR1052" s="65" t="str">
        <f>MIN_TA</f>
      </c>
      <c r="CS1052" s="65" t="str">
        <f>COUNTIFS($CW$14:$FS$14,"*TA*",$CW1052:$FS1052,"&gt;0")</f>
      </c>
      <c r="CT1052"/>
      <c r="CU1052" s="62"/>
      <c r="CV1052" s="65" t="str">
        <f>IF(SUM($CQ1052)=0,"",IF(OR(SUM($CQ1052)=SUM($CR1052),AND(SUM($CQ1052)=ROUND(SUM($G1052)*(1-SUM($I1052)),0),SUM($CK1052)=0)),SUM($CQ1052),IF(UPPER($CT1052)="MAX",$CR1052,IF(UPPER($CT1052)="CUSTOM",MIN(MAX(ROUND($CQ1052+$G1052*($CU1052),0),$CR1052),$CQ1052),$CQ1052))))</f>
      </c>
      <c r="CW1052" s="65"/>
      <c r="CX1052" s="65"/>
      <c r="CY1052" s="65"/>
      <c r="CZ1052" s="65"/>
      <c r="DA1052" s="65"/>
      <c r="DB1052" s="65"/>
      <c r="DC1052" s="65"/>
      <c r="DD1052" s="65"/>
      <c r="DE1052" s="65"/>
      <c r="DF1052" s="65"/>
      <c r="DG1052" s="65"/>
      <c r="DH1052" s="65"/>
      <c r="DI1052" s="65"/>
      <c r="DJ1052" s="65"/>
      <c r="DK1052" s="65"/>
      <c r="DL1052" s="65"/>
      <c r="DM1052" s="65"/>
      <c r="DN1052" s="65"/>
      <c r="DO1052" s="65"/>
      <c r="DP1052" s="65"/>
      <c r="DQ1052" s="65"/>
      <c r="DR1052" s="65"/>
      <c r="DS1052" s="65"/>
      <c r="DT1052" s="65"/>
      <c r="DU1052" s="65"/>
      <c r="DV1052" s="65"/>
      <c r="DW1052" s="65"/>
      <c r="DX1052" s="65"/>
      <c r="DY1052" s="65"/>
      <c r="DZ1052" s="65"/>
      <c r="EA1052" s="65"/>
      <c r="EB1052" s="65"/>
      <c r="EC1052" s="65"/>
      <c r="ED1052" s="65"/>
      <c r="EE1052" s="65"/>
      <c r="EF1052" s="65"/>
      <c r="EG1052" s="65"/>
      <c r="EH1052" s="65"/>
      <c r="EI1052" s="65"/>
      <c r="EJ1052" s="65"/>
      <c r="EK1052" s="65"/>
      <c r="EL1052" s="65"/>
      <c r="EM1052" s="65"/>
      <c r="EN1052" s="65"/>
      <c r="EO1052" s="65"/>
      <c r="EP1052" s="65"/>
      <c r="EQ1052" s="65"/>
      <c r="ER1052" s="65"/>
      <c r="ES1052" s="65"/>
      <c r="ET1052" s="65"/>
      <c r="EU1052" s="65"/>
      <c r="EV1052" s="65"/>
      <c r="EW1052" s="65"/>
      <c r="EX1052" s="65"/>
      <c r="EY1052" s="65"/>
      <c r="EZ1052" s="65"/>
      <c r="FA1052" s="65"/>
      <c r="FB1052" s="65"/>
      <c r="FC1052" s="65"/>
      <c r="FD1052" s="65"/>
      <c r="FE1052" s="65"/>
      <c r="FF1052" s="65"/>
      <c r="FG1052" s="65"/>
      <c r="FH1052" s="65"/>
      <c r="FI1052" s="65"/>
      <c r="FJ1052" s="65"/>
      <c r="FK1052" s="65"/>
      <c r="FL1052" s="65"/>
      <c r="FM1052" s="65"/>
      <c r="FN1052" s="65"/>
      <c r="FO1052" s="65"/>
      <c r="FP1052" s="65"/>
      <c r="FQ1052" s="65"/>
      <c r="FR1052" s="65"/>
      <c r="FS1052" s="65"/>
    </row>
    <row r="1053">
      <c r="A1053" t="s">
        <v>172</v>
      </c>
      <c r="B1053" t="s">
        <v>106</v>
      </c>
      <c r="C1053" t="s">
        <v>138</v>
      </c>
      <c r="D1053" t="s">
        <v>99</v>
      </c>
      <c r="E1053"/>
      <c r="F1053" t="str">
        <f>$A1053&amp;IF($C1053&lt;&gt;"","|"&amp;$C1053,"")&amp;IF($D1053&lt;&gt;"","|"&amp;$D1053,"")&amp;IF($E1053&lt;&gt;"","|"&amp;$E1053,"")</f>
      </c>
      <c r="G1053" s="65" t="n">
        <v>193</v>
      </c>
      <c r="H1053" s="65" t="str">
        <f>SUM($CJ1053,$CW1053)</f>
      </c>
      <c r="I1053" s="62"/>
      <c r="J1053" s="62"/>
      <c r="K1053" s="62"/>
      <c r="L1053" s="62"/>
      <c r="M1053" s="62"/>
      <c r="N1053" s="62"/>
      <c r="O1053" s="62"/>
      <c r="P1053" s="62"/>
      <c r="Q1053" s="62"/>
      <c r="R1053" s="62"/>
      <c r="S1053" s="62"/>
      <c r="T1053" s="62"/>
      <c r="U1053" s="62"/>
      <c r="V1053" s="62"/>
      <c r="W1053" s="62" t="n">
        <v>1</v>
      </c>
      <c r="X1053" s="62"/>
      <c r="Y1053" s="62"/>
      <c r="Z1053" s="62"/>
      <c r="AA1053" s="62"/>
      <c r="AB1053" s="62"/>
      <c r="AC1053" s="62"/>
      <c r="AD1053" s="62"/>
      <c r="AE1053" s="62"/>
      <c r="AF1053" s="62"/>
      <c r="AG1053" s="62"/>
      <c r="AH1053" s="62"/>
      <c r="AI1053" s="62"/>
      <c r="AJ1053" s="62"/>
      <c r="AK1053" s="62"/>
      <c r="AL1053" s="62"/>
      <c r="AM1053" s="62"/>
      <c r="AN1053" s="62"/>
      <c r="AO1053" s="62"/>
      <c r="AP1053" s="62"/>
      <c r="AQ1053" s="62"/>
      <c r="AR1053" s="62"/>
      <c r="AS1053" s="62"/>
      <c r="AT1053" s="62"/>
      <c r="AU1053" s="62"/>
      <c r="AV1053" s="62"/>
      <c r="AW1053" s="62"/>
      <c r="AX1053" s="62"/>
      <c r="AY1053" s="62"/>
      <c r="AZ1053" s="62"/>
      <c r="BA1053" s="62"/>
      <c r="BB1053" s="62"/>
      <c r="BC1053" s="62"/>
      <c r="BD1053" s="62"/>
      <c r="BE1053" s="62"/>
      <c r="BF1053" s="62"/>
      <c r="BG1053" s="62"/>
      <c r="BH1053" s="62"/>
      <c r="BI1053" s="62"/>
      <c r="BJ1053" s="62"/>
      <c r="BK1053" s="62"/>
      <c r="BL1053" s="62"/>
      <c r="BM1053" s="62"/>
      <c r="BN1053" s="62"/>
      <c r="BO1053" s="62"/>
      <c r="BP1053" s="62"/>
      <c r="BQ1053" s="62"/>
      <c r="BR1053" s="62"/>
      <c r="BS1053" s="62"/>
      <c r="BT1053" s="62"/>
      <c r="BU1053" s="62"/>
      <c r="BV1053" s="62"/>
      <c r="BW1053" s="62"/>
      <c r="BX1053" s="62"/>
      <c r="BY1053" s="62"/>
      <c r="BZ1053" s="62"/>
      <c r="CA1053" s="62"/>
      <c r="CB1053" s="62"/>
      <c r="CC1053" s="62"/>
      <c r="CD1053" s="62"/>
      <c r="CE1053" s="62"/>
      <c r="CF1053" s="65" t="str">
        <f>ROUND(SUM($CP1053,$CV1053),0)</f>
      </c>
      <c r="CG1053" s="65" t="str">
        <f>ROUND(MAX($CP1053,$CV1053),0)</f>
      </c>
      <c r="CH1053"/>
      <c r="CI1053" s="62"/>
      <c r="CJ1053" s="65" t="str">
        <f>IF(SUM($CF1053)=0,"",IF(SUM($CF1053)=SUM($CG1053),SUM($CF1053),IF(UPPER($CH1053)="MAX",$CG1053,IF(UPPER($CH1053)="CUSTOM",MIN(MAX(ROUND($CF1053+$G1053*($CI1053),0),$CG1053),$CF1053),$CF1053))))</f>
      </c>
      <c r="CK1053" s="65" t="str">
        <f>ROUND(SUMIFS($CW1053:$FS1053,$CW$14:$FS$14,"*DSD*"),0)</f>
      </c>
      <c r="CL1053" s="65" t="str">
        <f>MIN_DSD</f>
      </c>
      <c r="CM1053" s="65" t="str">
        <f>COUNTIFS($CW$14:$FS$14,"*DSD*",$CW1053:$FS1053,"&gt;0")</f>
      </c>
      <c r="CN1053"/>
      <c r="CO1053" s="62"/>
      <c r="CP1053" s="65" t="str">
        <f>IF(SUM($CK1053)=0,"",IF(OR(SUM($CK1053)=SUM($CL1053),AND(SUM($CK1053)=ROUND(SUM($G1053)*(1-SUM($I1053)),0),SUM($CQ1053)=0)),SUM($CK1053),IF(UPPER($CN1053)="MAX",$CL1053,IF(UPPER($CN1053)="CUSTOM",MIN(MAX(ROUND($CK1053+$G1053*($CO1053),0),$CL1053),$CK1053),$CK1053))))</f>
      </c>
      <c r="CQ1053" s="65" t="str">
        <f>ROUND(SUMIFS($CW1053:$FS1053,$CW$14:$FS$14,"*TA*"),0)</f>
      </c>
      <c r="CR1053" s="65" t="str">
        <f>MIN_TA</f>
      </c>
      <c r="CS1053" s="65" t="str">
        <f>COUNTIFS($CW$14:$FS$14,"*TA*",$CW1053:$FS1053,"&gt;0")</f>
      </c>
      <c r="CT1053"/>
      <c r="CU1053" s="62"/>
      <c r="CV1053" s="65" t="str">
        <f>IF(SUM($CQ1053)=0,"",IF(OR(SUM($CQ1053)=SUM($CR1053),AND(SUM($CQ1053)=ROUND(SUM($G1053)*(1-SUM($I1053)),0),SUM($CK1053)=0)),SUM($CQ1053),IF(UPPER($CT1053)="MAX",$CR1053,IF(UPPER($CT1053)="CUSTOM",MIN(MAX(ROUND($CQ1053+$G1053*($CU1053),0),$CR1053),$CQ1053),$CQ1053))))</f>
      </c>
      <c r="CW1053" s="65"/>
      <c r="CX1053" s="65"/>
      <c r="CY1053" s="65"/>
      <c r="CZ1053" s="65"/>
      <c r="DA1053" s="65"/>
      <c r="DB1053" s="65"/>
      <c r="DC1053" s="65"/>
      <c r="DD1053" s="65"/>
      <c r="DE1053" s="65"/>
      <c r="DF1053" s="65"/>
      <c r="DG1053" s="65"/>
      <c r="DH1053" s="65"/>
      <c r="DI1053" s="65"/>
      <c r="DJ1053" s="65"/>
      <c r="DK1053" s="65"/>
      <c r="DL1053" s="65"/>
      <c r="DM1053" s="65"/>
      <c r="DN1053" s="65"/>
      <c r="DO1053" s="65"/>
      <c r="DP1053" s="65"/>
      <c r="DQ1053" s="65"/>
      <c r="DR1053" s="65"/>
      <c r="DS1053" s="65"/>
      <c r="DT1053" s="65"/>
      <c r="DU1053" s="65"/>
      <c r="DV1053" s="65"/>
      <c r="DW1053" s="65"/>
      <c r="DX1053" s="65"/>
      <c r="DY1053" s="65"/>
      <c r="DZ1053" s="65"/>
      <c r="EA1053" s="65"/>
      <c r="EB1053" s="65"/>
      <c r="EC1053" s="65"/>
      <c r="ED1053" s="65"/>
      <c r="EE1053" s="65"/>
      <c r="EF1053" s="65"/>
      <c r="EG1053" s="65"/>
      <c r="EH1053" s="65"/>
      <c r="EI1053" s="65"/>
      <c r="EJ1053" s="65"/>
      <c r="EK1053" s="65"/>
      <c r="EL1053" s="65"/>
      <c r="EM1053" s="65"/>
      <c r="EN1053" s="65"/>
      <c r="EO1053" s="65"/>
      <c r="EP1053" s="65"/>
      <c r="EQ1053" s="65"/>
      <c r="ER1053" s="65"/>
      <c r="ES1053" s="65"/>
      <c r="ET1053" s="65"/>
      <c r="EU1053" s="65"/>
      <c r="EV1053" s="65"/>
      <c r="EW1053" s="65"/>
      <c r="EX1053" s="65"/>
      <c r="EY1053" s="65"/>
      <c r="EZ1053" s="65"/>
      <c r="FA1053" s="65"/>
      <c r="FB1053" s="65"/>
      <c r="FC1053" s="65"/>
      <c r="FD1053" s="65"/>
      <c r="FE1053" s="65"/>
      <c r="FF1053" s="65"/>
      <c r="FG1053" s="65"/>
      <c r="FH1053" s="65"/>
      <c r="FI1053" s="65"/>
      <c r="FJ1053" s="65"/>
      <c r="FK1053" s="65"/>
      <c r="FL1053" s="65"/>
      <c r="FM1053" s="65"/>
      <c r="FN1053" s="65"/>
      <c r="FO1053" s="65"/>
      <c r="FP1053" s="65"/>
      <c r="FQ1053" s="65"/>
      <c r="FR1053" s="65"/>
      <c r="FS1053" s="65"/>
    </row>
    <row r="1054">
      <c r="A1054" t="s">
        <v>172</v>
      </c>
      <c r="B1054" t="s">
        <v>106</v>
      </c>
      <c r="C1054" t="s">
        <v>138</v>
      </c>
      <c r="D1054" t="s">
        <v>100</v>
      </c>
      <c r="E1054"/>
      <c r="F1054" t="str">
        <f>$A1054&amp;IF($C1054&lt;&gt;"","|"&amp;$C1054,"")&amp;IF($D1054&lt;&gt;"","|"&amp;$D1054,"")&amp;IF($E1054&lt;&gt;"","|"&amp;$E1054,"")</f>
      </c>
      <c r="G1054" s="65" t="n">
        <v>79</v>
      </c>
      <c r="H1054" s="65" t="str">
        <f>SUM($CJ1054,$CW1054)</f>
      </c>
      <c r="I1054" s="62"/>
      <c r="J1054" s="62"/>
      <c r="K1054" s="62"/>
      <c r="L1054" s="62"/>
      <c r="M1054" s="62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 t="n">
        <v>1</v>
      </c>
      <c r="X1054" s="62"/>
      <c r="Y1054" s="62"/>
      <c r="Z1054" s="62"/>
      <c r="AA1054" s="62"/>
      <c r="AB1054" s="62"/>
      <c r="AC1054" s="62"/>
      <c r="AD1054" s="62"/>
      <c r="AE1054" s="62"/>
      <c r="AF1054" s="62"/>
      <c r="AG1054" s="62"/>
      <c r="AH1054" s="62"/>
      <c r="AI1054" s="62"/>
      <c r="AJ1054" s="62"/>
      <c r="AK1054" s="62"/>
      <c r="AL1054" s="62"/>
      <c r="AM1054" s="62"/>
      <c r="AN1054" s="62"/>
      <c r="AO1054" s="62"/>
      <c r="AP1054" s="62"/>
      <c r="AQ1054" s="62"/>
      <c r="AR1054" s="62"/>
      <c r="AS1054" s="62"/>
      <c r="AT1054" s="62"/>
      <c r="AU1054" s="62"/>
      <c r="AV1054" s="62"/>
      <c r="AW1054" s="62"/>
      <c r="AX1054" s="62"/>
      <c r="AY1054" s="62"/>
      <c r="AZ1054" s="62"/>
      <c r="BA1054" s="62"/>
      <c r="BB1054" s="62"/>
      <c r="BC1054" s="62"/>
      <c r="BD1054" s="62"/>
      <c r="BE1054" s="62"/>
      <c r="BF1054" s="62"/>
      <c r="BG1054" s="62"/>
      <c r="BH1054" s="62"/>
      <c r="BI1054" s="62"/>
      <c r="BJ1054" s="62"/>
      <c r="BK1054" s="62"/>
      <c r="BL1054" s="62"/>
      <c r="BM1054" s="62"/>
      <c r="BN1054" s="62"/>
      <c r="BO1054" s="62"/>
      <c r="BP1054" s="62"/>
      <c r="BQ1054" s="62"/>
      <c r="BR1054" s="62"/>
      <c r="BS1054" s="62"/>
      <c r="BT1054" s="62"/>
      <c r="BU1054" s="62"/>
      <c r="BV1054" s="62"/>
      <c r="BW1054" s="62"/>
      <c r="BX1054" s="62"/>
      <c r="BY1054" s="62"/>
      <c r="BZ1054" s="62"/>
      <c r="CA1054" s="62"/>
      <c r="CB1054" s="62"/>
      <c r="CC1054" s="62"/>
      <c r="CD1054" s="62"/>
      <c r="CE1054" s="62"/>
      <c r="CF1054" s="65" t="str">
        <f>ROUND(SUM($CP1054,$CV1054),0)</f>
      </c>
      <c r="CG1054" s="65" t="str">
        <f>ROUND(MAX($CP1054,$CV1054),0)</f>
      </c>
      <c r="CH1054"/>
      <c r="CI1054" s="62"/>
      <c r="CJ1054" s="65" t="str">
        <f>IF(SUM($CF1054)=0,"",IF(SUM($CF1054)=SUM($CG1054),SUM($CF1054),IF(UPPER($CH1054)="MAX",$CG1054,IF(UPPER($CH1054)="CUSTOM",MIN(MAX(ROUND($CF1054+$G1054*($CI1054),0),$CG1054),$CF1054),$CF1054))))</f>
      </c>
      <c r="CK1054" s="65" t="str">
        <f>ROUND(SUMIFS($CW1054:$FS1054,$CW$14:$FS$14,"*DSD*"),0)</f>
      </c>
      <c r="CL1054" s="65" t="str">
        <f>MIN_DSD</f>
      </c>
      <c r="CM1054" s="65" t="str">
        <f>COUNTIFS($CW$14:$FS$14,"*DSD*",$CW1054:$FS1054,"&gt;0")</f>
      </c>
      <c r="CN1054"/>
      <c r="CO1054" s="62"/>
      <c r="CP1054" s="65" t="str">
        <f>IF(SUM($CK1054)=0,"",IF(OR(SUM($CK1054)=SUM($CL1054),AND(SUM($CK1054)=ROUND(SUM($G1054)*(1-SUM($I1054)),0),SUM($CQ1054)=0)),SUM($CK1054),IF(UPPER($CN1054)="MAX",$CL1054,IF(UPPER($CN1054)="CUSTOM",MIN(MAX(ROUND($CK1054+$G1054*($CO1054),0),$CL1054),$CK1054),$CK1054))))</f>
      </c>
      <c r="CQ1054" s="65" t="str">
        <f>ROUND(SUMIFS($CW1054:$FS1054,$CW$14:$FS$14,"*TA*"),0)</f>
      </c>
      <c r="CR1054" s="65" t="str">
        <f>MIN_TA</f>
      </c>
      <c r="CS1054" s="65" t="str">
        <f>COUNTIFS($CW$14:$FS$14,"*TA*",$CW1054:$FS1054,"&gt;0")</f>
      </c>
      <c r="CT1054"/>
      <c r="CU1054" s="62"/>
      <c r="CV1054" s="65" t="str">
        <f>IF(SUM($CQ1054)=0,"",IF(OR(SUM($CQ1054)=SUM($CR1054),AND(SUM($CQ1054)=ROUND(SUM($G1054)*(1-SUM($I1054)),0),SUM($CK1054)=0)),SUM($CQ1054),IF(UPPER($CT1054)="MAX",$CR1054,IF(UPPER($CT1054)="CUSTOM",MIN(MAX(ROUND($CQ1054+$G1054*($CU1054),0),$CR1054),$CQ1054),$CQ1054))))</f>
      </c>
      <c r="CW1054" s="65"/>
      <c r="CX1054" s="65"/>
      <c r="CY1054" s="65"/>
      <c r="CZ1054" s="65"/>
      <c r="DA1054" s="65"/>
      <c r="DB1054" s="65"/>
      <c r="DC1054" s="65"/>
      <c r="DD1054" s="65"/>
      <c r="DE1054" s="65"/>
      <c r="DF1054" s="65"/>
      <c r="DG1054" s="65"/>
      <c r="DH1054" s="65"/>
      <c r="DI1054" s="65"/>
      <c r="DJ1054" s="65"/>
      <c r="DK1054" s="65"/>
      <c r="DL1054" s="65"/>
      <c r="DM1054" s="65"/>
      <c r="DN1054" s="65"/>
      <c r="DO1054" s="65"/>
      <c r="DP1054" s="65"/>
      <c r="DQ1054" s="65"/>
      <c r="DR1054" s="65"/>
      <c r="DS1054" s="65"/>
      <c r="DT1054" s="65"/>
      <c r="DU1054" s="65"/>
      <c r="DV1054" s="65"/>
      <c r="DW1054" s="65"/>
      <c r="DX1054" s="65"/>
      <c r="DY1054" s="65"/>
      <c r="DZ1054" s="65"/>
      <c r="EA1054" s="65"/>
      <c r="EB1054" s="65"/>
      <c r="EC1054" s="65"/>
      <c r="ED1054" s="65"/>
      <c r="EE1054" s="65"/>
      <c r="EF1054" s="65"/>
      <c r="EG1054" s="65"/>
      <c r="EH1054" s="65"/>
      <c r="EI1054" s="65"/>
      <c r="EJ1054" s="65"/>
      <c r="EK1054" s="65"/>
      <c r="EL1054" s="65"/>
      <c r="EM1054" s="65"/>
      <c r="EN1054" s="65"/>
      <c r="EO1054" s="65"/>
      <c r="EP1054" s="65"/>
      <c r="EQ1054" s="65"/>
      <c r="ER1054" s="65"/>
      <c r="ES1054" s="65"/>
      <c r="ET1054" s="65"/>
      <c r="EU1054" s="65"/>
      <c r="EV1054" s="65"/>
      <c r="EW1054" s="65"/>
      <c r="EX1054" s="65"/>
      <c r="EY1054" s="65"/>
      <c r="EZ1054" s="65"/>
      <c r="FA1054" s="65"/>
      <c r="FB1054" s="65"/>
      <c r="FC1054" s="65"/>
      <c r="FD1054" s="65"/>
      <c r="FE1054" s="65"/>
      <c r="FF1054" s="65"/>
      <c r="FG1054" s="65"/>
      <c r="FH1054" s="65"/>
      <c r="FI1054" s="65"/>
      <c r="FJ1054" s="65"/>
      <c r="FK1054" s="65"/>
      <c r="FL1054" s="65"/>
      <c r="FM1054" s="65"/>
      <c r="FN1054" s="65"/>
      <c r="FO1054" s="65"/>
      <c r="FP1054" s="65"/>
      <c r="FQ1054" s="65"/>
      <c r="FR1054" s="65"/>
      <c r="FS1054" s="65"/>
    </row>
    <row r="1055">
      <c r="A1055" t="s">
        <v>172</v>
      </c>
      <c r="B1055" t="s">
        <v>106</v>
      </c>
      <c r="C1055" t="s">
        <v>103</v>
      </c>
      <c r="D1055" t="s">
        <v>99</v>
      </c>
      <c r="E1055"/>
      <c r="F1055" t="str">
        <f>$A1055&amp;IF($C1055&lt;&gt;"","|"&amp;$C1055,"")&amp;IF($D1055&lt;&gt;"","|"&amp;$D1055,"")&amp;IF($E1055&lt;&gt;"","|"&amp;$E1055,"")</f>
      </c>
      <c r="G1055" s="65" t="n">
        <v>114</v>
      </c>
      <c r="H1055" s="65" t="str">
        <f>SUM($CJ1055,$CW1055)</f>
      </c>
      <c r="I1055" s="62"/>
      <c r="J1055" s="62"/>
      <c r="K1055" s="62"/>
      <c r="L1055" s="62"/>
      <c r="M1055" s="62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 t="n">
        <v>1</v>
      </c>
      <c r="X1055" s="62"/>
      <c r="Y1055" s="62"/>
      <c r="Z1055" s="62"/>
      <c r="AA1055" s="62"/>
      <c r="AB1055" s="62"/>
      <c r="AC1055" s="62"/>
      <c r="AD1055" s="62"/>
      <c r="AE1055" s="62"/>
      <c r="AF1055" s="62"/>
      <c r="AG1055" s="62"/>
      <c r="AH1055" s="62"/>
      <c r="AI1055" s="62"/>
      <c r="AJ1055" s="62"/>
      <c r="AK1055" s="62"/>
      <c r="AL1055" s="62"/>
      <c r="AM1055" s="62"/>
      <c r="AN1055" s="62"/>
      <c r="AO1055" s="62"/>
      <c r="AP1055" s="62"/>
      <c r="AQ1055" s="62"/>
      <c r="AR1055" s="62"/>
      <c r="AS1055" s="62"/>
      <c r="AT1055" s="62"/>
      <c r="AU1055" s="62"/>
      <c r="AV1055" s="62"/>
      <c r="AW1055" s="62"/>
      <c r="AX1055" s="62"/>
      <c r="AY1055" s="62"/>
      <c r="AZ1055" s="62"/>
      <c r="BA1055" s="62"/>
      <c r="BB1055" s="62"/>
      <c r="BC1055" s="62"/>
      <c r="BD1055" s="62"/>
      <c r="BE1055" s="62"/>
      <c r="BF1055" s="62"/>
      <c r="BG1055" s="62"/>
      <c r="BH1055" s="62"/>
      <c r="BI1055" s="62"/>
      <c r="BJ1055" s="62"/>
      <c r="BK1055" s="62"/>
      <c r="BL1055" s="62"/>
      <c r="BM1055" s="62"/>
      <c r="BN1055" s="62"/>
      <c r="BO1055" s="62"/>
      <c r="BP1055" s="62"/>
      <c r="BQ1055" s="62"/>
      <c r="BR1055" s="62"/>
      <c r="BS1055" s="62"/>
      <c r="BT1055" s="62"/>
      <c r="BU1055" s="62"/>
      <c r="BV1055" s="62"/>
      <c r="BW1055" s="62"/>
      <c r="BX1055" s="62"/>
      <c r="BY1055" s="62"/>
      <c r="BZ1055" s="62"/>
      <c r="CA1055" s="62"/>
      <c r="CB1055" s="62"/>
      <c r="CC1055" s="62"/>
      <c r="CD1055" s="62"/>
      <c r="CE1055" s="62"/>
      <c r="CF1055" s="65" t="str">
        <f>ROUND(SUM($CP1055,$CV1055),0)</f>
      </c>
      <c r="CG1055" s="65" t="str">
        <f>ROUND(MAX($CP1055,$CV1055),0)</f>
      </c>
      <c r="CH1055"/>
      <c r="CI1055" s="62"/>
      <c r="CJ1055" s="65" t="str">
        <f>IF(SUM($CF1055)=0,"",IF(SUM($CF1055)=SUM($CG1055),SUM($CF1055),IF(UPPER($CH1055)="MAX",$CG1055,IF(UPPER($CH1055)="CUSTOM",MIN(MAX(ROUND($CF1055+$G1055*($CI1055),0),$CG1055),$CF1055),$CF1055))))</f>
      </c>
      <c r="CK1055" s="65" t="str">
        <f>ROUND(SUMIFS($CW1055:$FS1055,$CW$14:$FS$14,"*DSD*"),0)</f>
      </c>
      <c r="CL1055" s="65" t="str">
        <f>MIN_DSD</f>
      </c>
      <c r="CM1055" s="65" t="str">
        <f>COUNTIFS($CW$14:$FS$14,"*DSD*",$CW1055:$FS1055,"&gt;0")</f>
      </c>
      <c r="CN1055"/>
      <c r="CO1055" s="62"/>
      <c r="CP1055" s="65" t="str">
        <f>IF(SUM($CK1055)=0,"",IF(OR(SUM($CK1055)=SUM($CL1055),AND(SUM($CK1055)=ROUND(SUM($G1055)*(1-SUM($I1055)),0),SUM($CQ1055)=0)),SUM($CK1055),IF(UPPER($CN1055)="MAX",$CL1055,IF(UPPER($CN1055)="CUSTOM",MIN(MAX(ROUND($CK1055+$G1055*($CO1055),0),$CL1055),$CK1055),$CK1055))))</f>
      </c>
      <c r="CQ1055" s="65" t="str">
        <f>ROUND(SUMIFS($CW1055:$FS1055,$CW$14:$FS$14,"*TA*"),0)</f>
      </c>
      <c r="CR1055" s="65" t="str">
        <f>MIN_TA</f>
      </c>
      <c r="CS1055" s="65" t="str">
        <f>COUNTIFS($CW$14:$FS$14,"*TA*",$CW1055:$FS1055,"&gt;0")</f>
      </c>
      <c r="CT1055"/>
      <c r="CU1055" s="62"/>
      <c r="CV1055" s="65" t="str">
        <f>IF(SUM($CQ1055)=0,"",IF(OR(SUM($CQ1055)=SUM($CR1055),AND(SUM($CQ1055)=ROUND(SUM($G1055)*(1-SUM($I1055)),0),SUM($CK1055)=0)),SUM($CQ1055),IF(UPPER($CT1055)="MAX",$CR1055,IF(UPPER($CT1055)="CUSTOM",MIN(MAX(ROUND($CQ1055+$G1055*($CU1055),0),$CR1055),$CQ1055),$CQ1055))))</f>
      </c>
      <c r="CW1055" s="65"/>
      <c r="CX1055" s="65"/>
      <c r="CY1055" s="65"/>
      <c r="CZ1055" s="65"/>
      <c r="DA1055" s="65"/>
      <c r="DB1055" s="65"/>
      <c r="DC1055" s="65"/>
      <c r="DD1055" s="65"/>
      <c r="DE1055" s="65"/>
      <c r="DF1055" s="65"/>
      <c r="DG1055" s="65"/>
      <c r="DH1055" s="65"/>
      <c r="DI1055" s="65"/>
      <c r="DJ1055" s="65"/>
      <c r="DK1055" s="65"/>
      <c r="DL1055" s="65"/>
      <c r="DM1055" s="65"/>
      <c r="DN1055" s="65"/>
      <c r="DO1055" s="65"/>
      <c r="DP1055" s="65"/>
      <c r="DQ1055" s="65"/>
      <c r="DR1055" s="65"/>
      <c r="DS1055" s="65"/>
      <c r="DT1055" s="65"/>
      <c r="DU1055" s="65"/>
      <c r="DV1055" s="65"/>
      <c r="DW1055" s="65"/>
      <c r="DX1055" s="65"/>
      <c r="DY1055" s="65"/>
      <c r="DZ1055" s="65"/>
      <c r="EA1055" s="65"/>
      <c r="EB1055" s="65"/>
      <c r="EC1055" s="65"/>
      <c r="ED1055" s="65"/>
      <c r="EE1055" s="65"/>
      <c r="EF1055" s="65"/>
      <c r="EG1055" s="65"/>
      <c r="EH1055" s="65"/>
      <c r="EI1055" s="65"/>
      <c r="EJ1055" s="65"/>
      <c r="EK1055" s="65"/>
      <c r="EL1055" s="65"/>
      <c r="EM1055" s="65"/>
      <c r="EN1055" s="65"/>
      <c r="EO1055" s="65"/>
      <c r="EP1055" s="65"/>
      <c r="EQ1055" s="65"/>
      <c r="ER1055" s="65"/>
      <c r="ES1055" s="65"/>
      <c r="ET1055" s="65"/>
      <c r="EU1055" s="65"/>
      <c r="EV1055" s="65"/>
      <c r="EW1055" s="65"/>
      <c r="EX1055" s="65"/>
      <c r="EY1055" s="65"/>
      <c r="EZ1055" s="65"/>
      <c r="FA1055" s="65"/>
      <c r="FB1055" s="65"/>
      <c r="FC1055" s="65"/>
      <c r="FD1055" s="65"/>
      <c r="FE1055" s="65"/>
      <c r="FF1055" s="65"/>
      <c r="FG1055" s="65"/>
      <c r="FH1055" s="65"/>
      <c r="FI1055" s="65"/>
      <c r="FJ1055" s="65"/>
      <c r="FK1055" s="65"/>
      <c r="FL1055" s="65"/>
      <c r="FM1055" s="65"/>
      <c r="FN1055" s="65"/>
      <c r="FO1055" s="65"/>
      <c r="FP1055" s="65"/>
      <c r="FQ1055" s="65"/>
      <c r="FR1055" s="65"/>
      <c r="FS1055" s="65"/>
    </row>
    <row r="1056">
      <c r="A1056" t="s">
        <v>172</v>
      </c>
      <c r="B1056" t="s">
        <v>106</v>
      </c>
      <c r="C1056" t="s">
        <v>103</v>
      </c>
      <c r="D1056" t="s">
        <v>100</v>
      </c>
      <c r="E1056"/>
      <c r="F1056" t="str">
        <f>$A1056&amp;IF($C1056&lt;&gt;"","|"&amp;$C1056,"")&amp;IF($D1056&lt;&gt;"","|"&amp;$D1056,"")&amp;IF($E1056&lt;&gt;"","|"&amp;$E1056,"")</f>
      </c>
      <c r="G1056" s="65" t="n">
        <v>119</v>
      </c>
      <c r="H1056" s="65" t="str">
        <f>SUM($CJ1056,$CW1056)</f>
      </c>
      <c r="I1056" s="62"/>
      <c r="J1056" s="62"/>
      <c r="K1056" s="62"/>
      <c r="L1056" s="62"/>
      <c r="M1056" s="62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 t="n">
        <v>1</v>
      </c>
      <c r="X1056" s="62"/>
      <c r="Y1056" s="62"/>
      <c r="Z1056" s="62"/>
      <c r="AA1056" s="62"/>
      <c r="AB1056" s="62"/>
      <c r="AC1056" s="62"/>
      <c r="AD1056" s="62"/>
      <c r="AE1056" s="62"/>
      <c r="AF1056" s="62"/>
      <c r="AG1056" s="62"/>
      <c r="AH1056" s="62"/>
      <c r="AI1056" s="62"/>
      <c r="AJ1056" s="62"/>
      <c r="AK1056" s="62"/>
      <c r="AL1056" s="62"/>
      <c r="AM1056" s="62"/>
      <c r="AN1056" s="62"/>
      <c r="AO1056" s="62"/>
      <c r="AP1056" s="62"/>
      <c r="AQ1056" s="62"/>
      <c r="AR1056" s="62"/>
      <c r="AS1056" s="62"/>
      <c r="AT1056" s="62"/>
      <c r="AU1056" s="62"/>
      <c r="AV1056" s="62"/>
      <c r="AW1056" s="62"/>
      <c r="AX1056" s="62"/>
      <c r="AY1056" s="62"/>
      <c r="AZ1056" s="62"/>
      <c r="BA1056" s="62"/>
      <c r="BB1056" s="62"/>
      <c r="BC1056" s="62"/>
      <c r="BD1056" s="62"/>
      <c r="BE1056" s="62"/>
      <c r="BF1056" s="62"/>
      <c r="BG1056" s="62"/>
      <c r="BH1056" s="62"/>
      <c r="BI1056" s="62"/>
      <c r="BJ1056" s="62"/>
      <c r="BK1056" s="62"/>
      <c r="BL1056" s="62"/>
      <c r="BM1056" s="62"/>
      <c r="BN1056" s="62"/>
      <c r="BO1056" s="62"/>
      <c r="BP1056" s="62"/>
      <c r="BQ1056" s="62"/>
      <c r="BR1056" s="62"/>
      <c r="BS1056" s="62"/>
      <c r="BT1056" s="62"/>
      <c r="BU1056" s="62"/>
      <c r="BV1056" s="62"/>
      <c r="BW1056" s="62"/>
      <c r="BX1056" s="62"/>
      <c r="BY1056" s="62"/>
      <c r="BZ1056" s="62"/>
      <c r="CA1056" s="62"/>
      <c r="CB1056" s="62"/>
      <c r="CC1056" s="62"/>
      <c r="CD1056" s="62"/>
      <c r="CE1056" s="62"/>
      <c r="CF1056" s="65" t="str">
        <f>ROUND(SUM($CP1056,$CV1056),0)</f>
      </c>
      <c r="CG1056" s="65" t="str">
        <f>ROUND(MAX($CP1056,$CV1056),0)</f>
      </c>
      <c r="CH1056"/>
      <c r="CI1056" s="62"/>
      <c r="CJ1056" s="65" t="str">
        <f>IF(SUM($CF1056)=0,"",IF(SUM($CF1056)=SUM($CG1056),SUM($CF1056),IF(UPPER($CH1056)="MAX",$CG1056,IF(UPPER($CH1056)="CUSTOM",MIN(MAX(ROUND($CF1056+$G1056*($CI1056),0),$CG1056),$CF1056),$CF1056))))</f>
      </c>
      <c r="CK1056" s="65" t="str">
        <f>ROUND(SUMIFS($CW1056:$FS1056,$CW$14:$FS$14,"*DSD*"),0)</f>
      </c>
      <c r="CL1056" s="65" t="str">
        <f>MIN_DSD</f>
      </c>
      <c r="CM1056" s="65" t="str">
        <f>COUNTIFS($CW$14:$FS$14,"*DSD*",$CW1056:$FS1056,"&gt;0")</f>
      </c>
      <c r="CN1056"/>
      <c r="CO1056" s="62"/>
      <c r="CP1056" s="65" t="str">
        <f>IF(SUM($CK1056)=0,"",IF(OR(SUM($CK1056)=SUM($CL1056),AND(SUM($CK1056)=ROUND(SUM($G1056)*(1-SUM($I1056)),0),SUM($CQ1056)=0)),SUM($CK1056),IF(UPPER($CN1056)="MAX",$CL1056,IF(UPPER($CN1056)="CUSTOM",MIN(MAX(ROUND($CK1056+$G1056*($CO1056),0),$CL1056),$CK1056),$CK1056))))</f>
      </c>
      <c r="CQ1056" s="65" t="str">
        <f>ROUND(SUMIFS($CW1056:$FS1056,$CW$14:$FS$14,"*TA*"),0)</f>
      </c>
      <c r="CR1056" s="65" t="str">
        <f>MIN_TA</f>
      </c>
      <c r="CS1056" s="65" t="str">
        <f>COUNTIFS($CW$14:$FS$14,"*TA*",$CW1056:$FS1056,"&gt;0")</f>
      </c>
      <c r="CT1056"/>
      <c r="CU1056" s="62"/>
      <c r="CV1056" s="65" t="str">
        <f>IF(SUM($CQ1056)=0,"",IF(OR(SUM($CQ1056)=SUM($CR1056),AND(SUM($CQ1056)=ROUND(SUM($G1056)*(1-SUM($I1056)),0),SUM($CK1056)=0)),SUM($CQ1056),IF(UPPER($CT1056)="MAX",$CR1056,IF(UPPER($CT1056)="CUSTOM",MIN(MAX(ROUND($CQ1056+$G1056*($CU1056),0),$CR1056),$CQ1056),$CQ1056))))</f>
      </c>
      <c r="CW1056" s="65"/>
      <c r="CX1056" s="65"/>
      <c r="CY1056" s="65"/>
      <c r="CZ1056" s="65"/>
      <c r="DA1056" s="65"/>
      <c r="DB1056" s="65"/>
      <c r="DC1056" s="65"/>
      <c r="DD1056" s="65"/>
      <c r="DE1056" s="65"/>
      <c r="DF1056" s="65"/>
      <c r="DG1056" s="65"/>
      <c r="DH1056" s="65"/>
      <c r="DI1056" s="65"/>
      <c r="DJ1056" s="65"/>
      <c r="DK1056" s="65"/>
      <c r="DL1056" s="65"/>
      <c r="DM1056" s="65"/>
      <c r="DN1056" s="65"/>
      <c r="DO1056" s="65"/>
      <c r="DP1056" s="65"/>
      <c r="DQ1056" s="65"/>
      <c r="DR1056" s="65"/>
      <c r="DS1056" s="65"/>
      <c r="DT1056" s="65"/>
      <c r="DU1056" s="65"/>
      <c r="DV1056" s="65"/>
      <c r="DW1056" s="65"/>
      <c r="DX1056" s="65"/>
      <c r="DY1056" s="65"/>
      <c r="DZ1056" s="65"/>
      <c r="EA1056" s="65"/>
      <c r="EB1056" s="65"/>
      <c r="EC1056" s="65"/>
      <c r="ED1056" s="65"/>
      <c r="EE1056" s="65"/>
      <c r="EF1056" s="65"/>
      <c r="EG1056" s="65"/>
      <c r="EH1056" s="65"/>
      <c r="EI1056" s="65"/>
      <c r="EJ1056" s="65"/>
      <c r="EK1056" s="65"/>
      <c r="EL1056" s="65"/>
      <c r="EM1056" s="65"/>
      <c r="EN1056" s="65"/>
      <c r="EO1056" s="65"/>
      <c r="EP1056" s="65"/>
      <c r="EQ1056" s="65"/>
      <c r="ER1056" s="65"/>
      <c r="ES1056" s="65"/>
      <c r="ET1056" s="65"/>
      <c r="EU1056" s="65"/>
      <c r="EV1056" s="65"/>
      <c r="EW1056" s="65"/>
      <c r="EX1056" s="65"/>
      <c r="EY1056" s="65"/>
      <c r="EZ1056" s="65"/>
      <c r="FA1056" s="65"/>
      <c r="FB1056" s="65"/>
      <c r="FC1056" s="65"/>
      <c r="FD1056" s="65"/>
      <c r="FE1056" s="65"/>
      <c r="FF1056" s="65"/>
      <c r="FG1056" s="65"/>
      <c r="FH1056" s="65"/>
      <c r="FI1056" s="65"/>
      <c r="FJ1056" s="65"/>
      <c r="FK1056" s="65"/>
      <c r="FL1056" s="65"/>
      <c r="FM1056" s="65"/>
      <c r="FN1056" s="65"/>
      <c r="FO1056" s="65"/>
      <c r="FP1056" s="65"/>
      <c r="FQ1056" s="65"/>
      <c r="FR1056" s="65"/>
      <c r="FS1056" s="65"/>
    </row>
    <row r="1057">
      <c r="A1057" t="s">
        <v>172</v>
      </c>
      <c r="B1057" t="s">
        <v>106</v>
      </c>
      <c r="C1057" t="s">
        <v>139</v>
      </c>
      <c r="D1057" t="s">
        <v>99</v>
      </c>
      <c r="E1057"/>
      <c r="F1057" t="str">
        <f>$A1057&amp;IF($C1057&lt;&gt;"","|"&amp;$C1057,"")&amp;IF($D1057&lt;&gt;"","|"&amp;$D1057,"")&amp;IF($E1057&lt;&gt;"","|"&amp;$E1057,"")</f>
      </c>
      <c r="G1057" s="65" t="n">
        <v>115</v>
      </c>
      <c r="H1057" s="65" t="str">
        <f>SUM($CJ1057,$CW1057)</f>
      </c>
      <c r="I1057" s="62"/>
      <c r="J1057" s="62"/>
      <c r="K1057" s="62"/>
      <c r="L1057" s="62"/>
      <c r="M1057" s="62"/>
      <c r="N1057" s="62"/>
      <c r="O1057" s="62"/>
      <c r="P1057" s="62"/>
      <c r="Q1057" s="62"/>
      <c r="R1057" s="62"/>
      <c r="S1057" s="62"/>
      <c r="T1057" s="62"/>
      <c r="U1057" s="62"/>
      <c r="V1057" s="62"/>
      <c r="W1057" s="62" t="n">
        <v>1</v>
      </c>
      <c r="X1057" s="62"/>
      <c r="Y1057" s="62"/>
      <c r="Z1057" s="62"/>
      <c r="AA1057" s="62"/>
      <c r="AB1057" s="62"/>
      <c r="AC1057" s="62"/>
      <c r="AD1057" s="62"/>
      <c r="AE1057" s="62"/>
      <c r="AF1057" s="62"/>
      <c r="AG1057" s="62"/>
      <c r="AH1057" s="62"/>
      <c r="AI1057" s="62"/>
      <c r="AJ1057" s="62"/>
      <c r="AK1057" s="62"/>
      <c r="AL1057" s="62"/>
      <c r="AM1057" s="62"/>
      <c r="AN1057" s="62"/>
      <c r="AO1057" s="62"/>
      <c r="AP1057" s="62"/>
      <c r="AQ1057" s="62"/>
      <c r="AR1057" s="62"/>
      <c r="AS1057" s="62"/>
      <c r="AT1057" s="62"/>
      <c r="AU1057" s="62"/>
      <c r="AV1057" s="62"/>
      <c r="AW1057" s="62"/>
      <c r="AX1057" s="62"/>
      <c r="AY1057" s="62"/>
      <c r="AZ1057" s="62"/>
      <c r="BA1057" s="62"/>
      <c r="BB1057" s="62"/>
      <c r="BC1057" s="62"/>
      <c r="BD1057" s="62"/>
      <c r="BE1057" s="62"/>
      <c r="BF1057" s="62"/>
      <c r="BG1057" s="62"/>
      <c r="BH1057" s="62"/>
      <c r="BI1057" s="62"/>
      <c r="BJ1057" s="62"/>
      <c r="BK1057" s="62"/>
      <c r="BL1057" s="62"/>
      <c r="BM1057" s="62"/>
      <c r="BN1057" s="62"/>
      <c r="BO1057" s="62"/>
      <c r="BP1057" s="62"/>
      <c r="BQ1057" s="62"/>
      <c r="BR1057" s="62"/>
      <c r="BS1057" s="62"/>
      <c r="BT1057" s="62"/>
      <c r="BU1057" s="62"/>
      <c r="BV1057" s="62"/>
      <c r="BW1057" s="62"/>
      <c r="BX1057" s="62"/>
      <c r="BY1057" s="62"/>
      <c r="BZ1057" s="62"/>
      <c r="CA1057" s="62"/>
      <c r="CB1057" s="62"/>
      <c r="CC1057" s="62"/>
      <c r="CD1057" s="62"/>
      <c r="CE1057" s="62"/>
      <c r="CF1057" s="65" t="str">
        <f>ROUND(SUM($CP1057,$CV1057),0)</f>
      </c>
      <c r="CG1057" s="65" t="str">
        <f>ROUND(MAX($CP1057,$CV1057),0)</f>
      </c>
      <c r="CH1057"/>
      <c r="CI1057" s="62"/>
      <c r="CJ1057" s="65" t="str">
        <f>IF(SUM($CF1057)=0,"",IF(SUM($CF1057)=SUM($CG1057),SUM($CF1057),IF(UPPER($CH1057)="MAX",$CG1057,IF(UPPER($CH1057)="CUSTOM",MIN(MAX(ROUND($CF1057+$G1057*($CI1057),0),$CG1057),$CF1057),$CF1057))))</f>
      </c>
      <c r="CK1057" s="65" t="str">
        <f>ROUND(SUMIFS($CW1057:$FS1057,$CW$14:$FS$14,"*DSD*"),0)</f>
      </c>
      <c r="CL1057" s="65" t="str">
        <f>MIN_DSD</f>
      </c>
      <c r="CM1057" s="65" t="str">
        <f>COUNTIFS($CW$14:$FS$14,"*DSD*",$CW1057:$FS1057,"&gt;0")</f>
      </c>
      <c r="CN1057"/>
      <c r="CO1057" s="62"/>
      <c r="CP1057" s="65" t="str">
        <f>IF(SUM($CK1057)=0,"",IF(OR(SUM($CK1057)=SUM($CL1057),AND(SUM($CK1057)=ROUND(SUM($G1057)*(1-SUM($I1057)),0),SUM($CQ1057)=0)),SUM($CK1057),IF(UPPER($CN1057)="MAX",$CL1057,IF(UPPER($CN1057)="CUSTOM",MIN(MAX(ROUND($CK1057+$G1057*($CO1057),0),$CL1057),$CK1057),$CK1057))))</f>
      </c>
      <c r="CQ1057" s="65" t="str">
        <f>ROUND(SUMIFS($CW1057:$FS1057,$CW$14:$FS$14,"*TA*"),0)</f>
      </c>
      <c r="CR1057" s="65" t="str">
        <f>MIN_TA</f>
      </c>
      <c r="CS1057" s="65" t="str">
        <f>COUNTIFS($CW$14:$FS$14,"*TA*",$CW1057:$FS1057,"&gt;0")</f>
      </c>
      <c r="CT1057"/>
      <c r="CU1057" s="62"/>
      <c r="CV1057" s="65" t="str">
        <f>IF(SUM($CQ1057)=0,"",IF(OR(SUM($CQ1057)=SUM($CR1057),AND(SUM($CQ1057)=ROUND(SUM($G1057)*(1-SUM($I1057)),0),SUM($CK1057)=0)),SUM($CQ1057),IF(UPPER($CT1057)="MAX",$CR1057,IF(UPPER($CT1057)="CUSTOM",MIN(MAX(ROUND($CQ1057+$G1057*($CU1057),0),$CR1057),$CQ1057),$CQ1057))))</f>
      </c>
      <c r="CW1057" s="65"/>
      <c r="CX1057" s="65"/>
      <c r="CY1057" s="65"/>
      <c r="CZ1057" s="65"/>
      <c r="DA1057" s="65"/>
      <c r="DB1057" s="65"/>
      <c r="DC1057" s="65"/>
      <c r="DD1057" s="65"/>
      <c r="DE1057" s="65"/>
      <c r="DF1057" s="65"/>
      <c r="DG1057" s="65"/>
      <c r="DH1057" s="65"/>
      <c r="DI1057" s="65"/>
      <c r="DJ1057" s="65"/>
      <c r="DK1057" s="65"/>
      <c r="DL1057" s="65"/>
      <c r="DM1057" s="65"/>
      <c r="DN1057" s="65"/>
      <c r="DO1057" s="65"/>
      <c r="DP1057" s="65"/>
      <c r="DQ1057" s="65"/>
      <c r="DR1057" s="65"/>
      <c r="DS1057" s="65"/>
      <c r="DT1057" s="65"/>
      <c r="DU1057" s="65"/>
      <c r="DV1057" s="65"/>
      <c r="DW1057" s="65"/>
      <c r="DX1057" s="65"/>
      <c r="DY1057" s="65"/>
      <c r="DZ1057" s="65"/>
      <c r="EA1057" s="65"/>
      <c r="EB1057" s="65"/>
      <c r="EC1057" s="65"/>
      <c r="ED1057" s="65"/>
      <c r="EE1057" s="65"/>
      <c r="EF1057" s="65"/>
      <c r="EG1057" s="65"/>
      <c r="EH1057" s="65"/>
      <c r="EI1057" s="65"/>
      <c r="EJ1057" s="65"/>
      <c r="EK1057" s="65"/>
      <c r="EL1057" s="65"/>
      <c r="EM1057" s="65"/>
      <c r="EN1057" s="65"/>
      <c r="EO1057" s="65"/>
      <c r="EP1057" s="65"/>
      <c r="EQ1057" s="65"/>
      <c r="ER1057" s="65"/>
      <c r="ES1057" s="65"/>
      <c r="ET1057" s="65"/>
      <c r="EU1057" s="65"/>
      <c r="EV1057" s="65"/>
      <c r="EW1057" s="65"/>
      <c r="EX1057" s="65"/>
      <c r="EY1057" s="65"/>
      <c r="EZ1057" s="65"/>
      <c r="FA1057" s="65"/>
      <c r="FB1057" s="65"/>
      <c r="FC1057" s="65"/>
      <c r="FD1057" s="65"/>
      <c r="FE1057" s="65"/>
      <c r="FF1057" s="65"/>
      <c r="FG1057" s="65"/>
      <c r="FH1057" s="65"/>
      <c r="FI1057" s="65"/>
      <c r="FJ1057" s="65"/>
      <c r="FK1057" s="65"/>
      <c r="FL1057" s="65"/>
      <c r="FM1057" s="65"/>
      <c r="FN1057" s="65"/>
      <c r="FO1057" s="65"/>
      <c r="FP1057" s="65"/>
      <c r="FQ1057" s="65"/>
      <c r="FR1057" s="65"/>
      <c r="FS1057" s="65"/>
    </row>
    <row r="1058">
      <c r="A1058" t="s">
        <v>172</v>
      </c>
      <c r="B1058" t="s">
        <v>106</v>
      </c>
      <c r="C1058" t="s">
        <v>139</v>
      </c>
      <c r="D1058" t="s">
        <v>100</v>
      </c>
      <c r="E1058"/>
      <c r="F1058" t="str">
        <f>$A1058&amp;IF($C1058&lt;&gt;"","|"&amp;$C1058,"")&amp;IF($D1058&lt;&gt;"","|"&amp;$D1058,"")&amp;IF($E1058&lt;&gt;"","|"&amp;$E1058,"")</f>
      </c>
      <c r="G1058" s="65" t="n">
        <v>10</v>
      </c>
      <c r="H1058" s="65" t="str">
        <f>SUM($CJ1058,$CW1058)</f>
      </c>
      <c r="I1058" s="62"/>
      <c r="J1058" s="62"/>
      <c r="K1058" s="62"/>
      <c r="L1058" s="62"/>
      <c r="M1058" s="62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 t="n">
        <v>1</v>
      </c>
      <c r="X1058" s="62"/>
      <c r="Y1058" s="62"/>
      <c r="Z1058" s="62"/>
      <c r="AA1058" s="62"/>
      <c r="AB1058" s="62"/>
      <c r="AC1058" s="62"/>
      <c r="AD1058" s="62"/>
      <c r="AE1058" s="62"/>
      <c r="AF1058" s="62"/>
      <c r="AG1058" s="62"/>
      <c r="AH1058" s="62"/>
      <c r="AI1058" s="62"/>
      <c r="AJ1058" s="62"/>
      <c r="AK1058" s="62"/>
      <c r="AL1058" s="62"/>
      <c r="AM1058" s="62"/>
      <c r="AN1058" s="62"/>
      <c r="AO1058" s="62"/>
      <c r="AP1058" s="62"/>
      <c r="AQ1058" s="62"/>
      <c r="AR1058" s="62"/>
      <c r="AS1058" s="62"/>
      <c r="AT1058" s="62"/>
      <c r="AU1058" s="62"/>
      <c r="AV1058" s="62"/>
      <c r="AW1058" s="62"/>
      <c r="AX1058" s="62"/>
      <c r="AY1058" s="62"/>
      <c r="AZ1058" s="62"/>
      <c r="BA1058" s="62"/>
      <c r="BB1058" s="62"/>
      <c r="BC1058" s="62"/>
      <c r="BD1058" s="62"/>
      <c r="BE1058" s="62"/>
      <c r="BF1058" s="62"/>
      <c r="BG1058" s="62"/>
      <c r="BH1058" s="62"/>
      <c r="BI1058" s="62"/>
      <c r="BJ1058" s="62"/>
      <c r="BK1058" s="62"/>
      <c r="BL1058" s="62"/>
      <c r="BM1058" s="62"/>
      <c r="BN1058" s="62"/>
      <c r="BO1058" s="62"/>
      <c r="BP1058" s="62"/>
      <c r="BQ1058" s="62"/>
      <c r="BR1058" s="62"/>
      <c r="BS1058" s="62"/>
      <c r="BT1058" s="62"/>
      <c r="BU1058" s="62"/>
      <c r="BV1058" s="62"/>
      <c r="BW1058" s="62"/>
      <c r="BX1058" s="62"/>
      <c r="BY1058" s="62"/>
      <c r="BZ1058" s="62"/>
      <c r="CA1058" s="62"/>
      <c r="CB1058" s="62"/>
      <c r="CC1058" s="62"/>
      <c r="CD1058" s="62"/>
      <c r="CE1058" s="62"/>
      <c r="CF1058" s="65" t="str">
        <f>ROUND(SUM($CP1058,$CV1058),0)</f>
      </c>
      <c r="CG1058" s="65" t="str">
        <f>ROUND(MAX($CP1058,$CV1058),0)</f>
      </c>
      <c r="CH1058"/>
      <c r="CI1058" s="62"/>
      <c r="CJ1058" s="65" t="str">
        <f>IF(SUM($CF1058)=0,"",IF(SUM($CF1058)=SUM($CG1058),SUM($CF1058),IF(UPPER($CH1058)="MAX",$CG1058,IF(UPPER($CH1058)="CUSTOM",MIN(MAX(ROUND($CF1058+$G1058*($CI1058),0),$CG1058),$CF1058),$CF1058))))</f>
      </c>
      <c r="CK1058" s="65" t="str">
        <f>ROUND(SUMIFS($CW1058:$FS1058,$CW$14:$FS$14,"*DSD*"),0)</f>
      </c>
      <c r="CL1058" s="65" t="str">
        <f>MIN_DSD</f>
      </c>
      <c r="CM1058" s="65" t="str">
        <f>COUNTIFS($CW$14:$FS$14,"*DSD*",$CW1058:$FS1058,"&gt;0")</f>
      </c>
      <c r="CN1058"/>
      <c r="CO1058" s="62"/>
      <c r="CP1058" s="65" t="str">
        <f>IF(SUM($CK1058)=0,"",IF(OR(SUM($CK1058)=SUM($CL1058),AND(SUM($CK1058)=ROUND(SUM($G1058)*(1-SUM($I1058)),0),SUM($CQ1058)=0)),SUM($CK1058),IF(UPPER($CN1058)="MAX",$CL1058,IF(UPPER($CN1058)="CUSTOM",MIN(MAX(ROUND($CK1058+$G1058*($CO1058),0),$CL1058),$CK1058),$CK1058))))</f>
      </c>
      <c r="CQ1058" s="65" t="str">
        <f>ROUND(SUMIFS($CW1058:$FS1058,$CW$14:$FS$14,"*TA*"),0)</f>
      </c>
      <c r="CR1058" s="65" t="str">
        <f>MIN_TA</f>
      </c>
      <c r="CS1058" s="65" t="str">
        <f>COUNTIFS($CW$14:$FS$14,"*TA*",$CW1058:$FS1058,"&gt;0")</f>
      </c>
      <c r="CT1058"/>
      <c r="CU1058" s="62"/>
      <c r="CV1058" s="65" t="str">
        <f>IF(SUM($CQ1058)=0,"",IF(OR(SUM($CQ1058)=SUM($CR1058),AND(SUM($CQ1058)=ROUND(SUM($G1058)*(1-SUM($I1058)),0),SUM($CK1058)=0)),SUM($CQ1058),IF(UPPER($CT1058)="MAX",$CR1058,IF(UPPER($CT1058)="CUSTOM",MIN(MAX(ROUND($CQ1058+$G1058*($CU1058),0),$CR1058),$CQ1058),$CQ1058))))</f>
      </c>
      <c r="CW1058" s="65"/>
      <c r="CX1058" s="65"/>
      <c r="CY1058" s="65"/>
      <c r="CZ1058" s="65"/>
      <c r="DA1058" s="65"/>
      <c r="DB1058" s="65"/>
      <c r="DC1058" s="65"/>
      <c r="DD1058" s="65"/>
      <c r="DE1058" s="65"/>
      <c r="DF1058" s="65"/>
      <c r="DG1058" s="65"/>
      <c r="DH1058" s="65"/>
      <c r="DI1058" s="65"/>
      <c r="DJ1058" s="65"/>
      <c r="DK1058" s="65"/>
      <c r="DL1058" s="65"/>
      <c r="DM1058" s="65"/>
      <c r="DN1058" s="65"/>
      <c r="DO1058" s="65"/>
      <c r="DP1058" s="65"/>
      <c r="DQ1058" s="65"/>
      <c r="DR1058" s="65"/>
      <c r="DS1058" s="65"/>
      <c r="DT1058" s="65"/>
      <c r="DU1058" s="65"/>
      <c r="DV1058" s="65"/>
      <c r="DW1058" s="65"/>
      <c r="DX1058" s="65"/>
      <c r="DY1058" s="65"/>
      <c r="DZ1058" s="65"/>
      <c r="EA1058" s="65"/>
      <c r="EB1058" s="65"/>
      <c r="EC1058" s="65"/>
      <c r="ED1058" s="65"/>
      <c r="EE1058" s="65"/>
      <c r="EF1058" s="65"/>
      <c r="EG1058" s="65"/>
      <c r="EH1058" s="65"/>
      <c r="EI1058" s="65"/>
      <c r="EJ1058" s="65"/>
      <c r="EK1058" s="65"/>
      <c r="EL1058" s="65"/>
      <c r="EM1058" s="65"/>
      <c r="EN1058" s="65"/>
      <c r="EO1058" s="65"/>
      <c r="EP1058" s="65"/>
      <c r="EQ1058" s="65"/>
      <c r="ER1058" s="65"/>
      <c r="ES1058" s="65"/>
      <c r="ET1058" s="65"/>
      <c r="EU1058" s="65"/>
      <c r="EV1058" s="65"/>
      <c r="EW1058" s="65"/>
      <c r="EX1058" s="65"/>
      <c r="EY1058" s="65"/>
      <c r="EZ1058" s="65"/>
      <c r="FA1058" s="65"/>
      <c r="FB1058" s="65"/>
      <c r="FC1058" s="65"/>
      <c r="FD1058" s="65"/>
      <c r="FE1058" s="65"/>
      <c r="FF1058" s="65"/>
      <c r="FG1058" s="65"/>
      <c r="FH1058" s="65"/>
      <c r="FI1058" s="65"/>
      <c r="FJ1058" s="65"/>
      <c r="FK1058" s="65"/>
      <c r="FL1058" s="65"/>
      <c r="FM1058" s="65"/>
      <c r="FN1058" s="65"/>
      <c r="FO1058" s="65"/>
      <c r="FP1058" s="65"/>
      <c r="FQ1058" s="65"/>
      <c r="FR1058" s="65"/>
      <c r="FS1058" s="65"/>
    </row>
    <row r="1059">
      <c r="A1059" t="s">
        <v>172</v>
      </c>
      <c r="B1059" t="s">
        <v>106</v>
      </c>
      <c r="C1059" t="s">
        <v>140</v>
      </c>
      <c r="D1059" t="s">
        <v>99</v>
      </c>
      <c r="E1059"/>
      <c r="F1059" t="str">
        <f>$A1059&amp;IF($C1059&lt;&gt;"","|"&amp;$C1059,"")&amp;IF($D1059&lt;&gt;"","|"&amp;$D1059,"")&amp;IF($E1059&lt;&gt;"","|"&amp;$E1059,"")</f>
      </c>
      <c r="G1059" s="65" t="n">
        <v>82</v>
      </c>
      <c r="H1059" s="65" t="str">
        <f>SUM($CJ1059,$CW1059)</f>
      </c>
      <c r="I1059" s="62"/>
      <c r="J1059" s="62"/>
      <c r="K1059" s="62"/>
      <c r="L1059" s="62"/>
      <c r="M1059" s="62"/>
      <c r="N1059" s="62"/>
      <c r="O1059" s="62"/>
      <c r="P1059" s="62"/>
      <c r="Q1059" s="62"/>
      <c r="R1059" s="62"/>
      <c r="S1059" s="62"/>
      <c r="T1059" s="62"/>
      <c r="U1059" s="62"/>
      <c r="V1059" s="62"/>
      <c r="W1059" s="62" t="n">
        <v>1</v>
      </c>
      <c r="X1059" s="62"/>
      <c r="Y1059" s="62"/>
      <c r="Z1059" s="62"/>
      <c r="AA1059" s="62"/>
      <c r="AB1059" s="62"/>
      <c r="AC1059" s="62"/>
      <c r="AD1059" s="62"/>
      <c r="AE1059" s="62"/>
      <c r="AF1059" s="62"/>
      <c r="AG1059" s="62"/>
      <c r="AH1059" s="62"/>
      <c r="AI1059" s="62"/>
      <c r="AJ1059" s="62"/>
      <c r="AK1059" s="62"/>
      <c r="AL1059" s="62"/>
      <c r="AM1059" s="62"/>
      <c r="AN1059" s="62"/>
      <c r="AO1059" s="62"/>
      <c r="AP1059" s="62"/>
      <c r="AQ1059" s="62"/>
      <c r="AR1059" s="62"/>
      <c r="AS1059" s="62"/>
      <c r="AT1059" s="62"/>
      <c r="AU1059" s="62"/>
      <c r="AV1059" s="62"/>
      <c r="AW1059" s="62"/>
      <c r="AX1059" s="62"/>
      <c r="AY1059" s="62"/>
      <c r="AZ1059" s="62"/>
      <c r="BA1059" s="62"/>
      <c r="BB1059" s="62"/>
      <c r="BC1059" s="62"/>
      <c r="BD1059" s="62"/>
      <c r="BE1059" s="62"/>
      <c r="BF1059" s="62"/>
      <c r="BG1059" s="62"/>
      <c r="BH1059" s="62"/>
      <c r="BI1059" s="62"/>
      <c r="BJ1059" s="62"/>
      <c r="BK1059" s="62"/>
      <c r="BL1059" s="62"/>
      <c r="BM1059" s="62"/>
      <c r="BN1059" s="62"/>
      <c r="BO1059" s="62"/>
      <c r="BP1059" s="62"/>
      <c r="BQ1059" s="62"/>
      <c r="BR1059" s="62"/>
      <c r="BS1059" s="62"/>
      <c r="BT1059" s="62"/>
      <c r="BU1059" s="62"/>
      <c r="BV1059" s="62"/>
      <c r="BW1059" s="62"/>
      <c r="BX1059" s="62"/>
      <c r="BY1059" s="62"/>
      <c r="BZ1059" s="62"/>
      <c r="CA1059" s="62"/>
      <c r="CB1059" s="62"/>
      <c r="CC1059" s="62"/>
      <c r="CD1059" s="62"/>
      <c r="CE1059" s="62"/>
      <c r="CF1059" s="65" t="str">
        <f>ROUND(SUM($CP1059,$CV1059),0)</f>
      </c>
      <c r="CG1059" s="65" t="str">
        <f>ROUND(MAX($CP1059,$CV1059),0)</f>
      </c>
      <c r="CH1059"/>
      <c r="CI1059" s="62"/>
      <c r="CJ1059" s="65" t="str">
        <f>IF(SUM($CF1059)=0,"",IF(SUM($CF1059)=SUM($CG1059),SUM($CF1059),IF(UPPER($CH1059)="MAX",$CG1059,IF(UPPER($CH1059)="CUSTOM",MIN(MAX(ROUND($CF1059+$G1059*($CI1059),0),$CG1059),$CF1059),$CF1059))))</f>
      </c>
      <c r="CK1059" s="65" t="str">
        <f>ROUND(SUMIFS($CW1059:$FS1059,$CW$14:$FS$14,"*DSD*"),0)</f>
      </c>
      <c r="CL1059" s="65" t="str">
        <f>MIN_DSD</f>
      </c>
      <c r="CM1059" s="65" t="str">
        <f>COUNTIFS($CW$14:$FS$14,"*DSD*",$CW1059:$FS1059,"&gt;0")</f>
      </c>
      <c r="CN1059"/>
      <c r="CO1059" s="62"/>
      <c r="CP1059" s="65" t="str">
        <f>IF(SUM($CK1059)=0,"",IF(OR(SUM($CK1059)=SUM($CL1059),AND(SUM($CK1059)=ROUND(SUM($G1059)*(1-SUM($I1059)),0),SUM($CQ1059)=0)),SUM($CK1059),IF(UPPER($CN1059)="MAX",$CL1059,IF(UPPER($CN1059)="CUSTOM",MIN(MAX(ROUND($CK1059+$G1059*($CO1059),0),$CL1059),$CK1059),$CK1059))))</f>
      </c>
      <c r="CQ1059" s="65" t="str">
        <f>ROUND(SUMIFS($CW1059:$FS1059,$CW$14:$FS$14,"*TA*"),0)</f>
      </c>
      <c r="CR1059" s="65" t="str">
        <f>MIN_TA</f>
      </c>
      <c r="CS1059" s="65" t="str">
        <f>COUNTIFS($CW$14:$FS$14,"*TA*",$CW1059:$FS1059,"&gt;0")</f>
      </c>
      <c r="CT1059"/>
      <c r="CU1059" s="62"/>
      <c r="CV1059" s="65" t="str">
        <f>IF(SUM($CQ1059)=0,"",IF(OR(SUM($CQ1059)=SUM($CR1059),AND(SUM($CQ1059)=ROUND(SUM($G1059)*(1-SUM($I1059)),0),SUM($CK1059)=0)),SUM($CQ1059),IF(UPPER($CT1059)="MAX",$CR1059,IF(UPPER($CT1059)="CUSTOM",MIN(MAX(ROUND($CQ1059+$G1059*($CU1059),0),$CR1059),$CQ1059),$CQ1059))))</f>
      </c>
      <c r="CW1059" s="65"/>
      <c r="CX1059" s="65"/>
      <c r="CY1059" s="65"/>
      <c r="CZ1059" s="65"/>
      <c r="DA1059" s="65"/>
      <c r="DB1059" s="65"/>
      <c r="DC1059" s="65"/>
      <c r="DD1059" s="65"/>
      <c r="DE1059" s="65"/>
      <c r="DF1059" s="65"/>
      <c r="DG1059" s="65"/>
      <c r="DH1059" s="65"/>
      <c r="DI1059" s="65"/>
      <c r="DJ1059" s="65"/>
      <c r="DK1059" s="65"/>
      <c r="DL1059" s="65"/>
      <c r="DM1059" s="65"/>
      <c r="DN1059" s="65"/>
      <c r="DO1059" s="65"/>
      <c r="DP1059" s="65"/>
      <c r="DQ1059" s="65"/>
      <c r="DR1059" s="65"/>
      <c r="DS1059" s="65"/>
      <c r="DT1059" s="65"/>
      <c r="DU1059" s="65"/>
      <c r="DV1059" s="65"/>
      <c r="DW1059" s="65"/>
      <c r="DX1059" s="65"/>
      <c r="DY1059" s="65"/>
      <c r="DZ1059" s="65"/>
      <c r="EA1059" s="65"/>
      <c r="EB1059" s="65"/>
      <c r="EC1059" s="65"/>
      <c r="ED1059" s="65"/>
      <c r="EE1059" s="65"/>
      <c r="EF1059" s="65"/>
      <c r="EG1059" s="65"/>
      <c r="EH1059" s="65"/>
      <c r="EI1059" s="65"/>
      <c r="EJ1059" s="65"/>
      <c r="EK1059" s="65"/>
      <c r="EL1059" s="65"/>
      <c r="EM1059" s="65"/>
      <c r="EN1059" s="65"/>
      <c r="EO1059" s="65"/>
      <c r="EP1059" s="65"/>
      <c r="EQ1059" s="65"/>
      <c r="ER1059" s="65"/>
      <c r="ES1059" s="65"/>
      <c r="ET1059" s="65"/>
      <c r="EU1059" s="65"/>
      <c r="EV1059" s="65"/>
      <c r="EW1059" s="65"/>
      <c r="EX1059" s="65"/>
      <c r="EY1059" s="65"/>
      <c r="EZ1059" s="65"/>
      <c r="FA1059" s="65"/>
      <c r="FB1059" s="65"/>
      <c r="FC1059" s="65"/>
      <c r="FD1059" s="65"/>
      <c r="FE1059" s="65"/>
      <c r="FF1059" s="65"/>
      <c r="FG1059" s="65"/>
      <c r="FH1059" s="65"/>
      <c r="FI1059" s="65"/>
      <c r="FJ1059" s="65"/>
      <c r="FK1059" s="65"/>
      <c r="FL1059" s="65"/>
      <c r="FM1059" s="65"/>
      <c r="FN1059" s="65"/>
      <c r="FO1059" s="65"/>
      <c r="FP1059" s="65"/>
      <c r="FQ1059" s="65"/>
      <c r="FR1059" s="65"/>
      <c r="FS1059" s="65"/>
    </row>
    <row r="1060">
      <c r="A1060" t="s">
        <v>172</v>
      </c>
      <c r="B1060" t="s">
        <v>106</v>
      </c>
      <c r="C1060" t="s">
        <v>140</v>
      </c>
      <c r="D1060" t="s">
        <v>100</v>
      </c>
      <c r="E1060"/>
      <c r="F1060" t="str">
        <f>$A1060&amp;IF($C1060&lt;&gt;"","|"&amp;$C1060,"")&amp;IF($D1060&lt;&gt;"","|"&amp;$D1060,"")&amp;IF($E1060&lt;&gt;"","|"&amp;$E1060,"")</f>
      </c>
      <c r="G1060" s="65" t="n">
        <v>4</v>
      </c>
      <c r="H1060" s="65" t="str">
        <f>SUM($CJ1060,$CW1060)</f>
      </c>
      <c r="I1060" s="62"/>
      <c r="J1060" s="62"/>
      <c r="K1060" s="62"/>
      <c r="L1060" s="62"/>
      <c r="M1060" s="62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 t="n">
        <v>1</v>
      </c>
      <c r="X1060" s="62"/>
      <c r="Y1060" s="62"/>
      <c r="Z1060" s="62"/>
      <c r="AA1060" s="62"/>
      <c r="AB1060" s="62"/>
      <c r="AC1060" s="62"/>
      <c r="AD1060" s="62"/>
      <c r="AE1060" s="62"/>
      <c r="AF1060" s="62"/>
      <c r="AG1060" s="62"/>
      <c r="AH1060" s="62"/>
      <c r="AI1060" s="62"/>
      <c r="AJ1060" s="62"/>
      <c r="AK1060" s="62"/>
      <c r="AL1060" s="62"/>
      <c r="AM1060" s="62"/>
      <c r="AN1060" s="62"/>
      <c r="AO1060" s="62"/>
      <c r="AP1060" s="62"/>
      <c r="AQ1060" s="62"/>
      <c r="AR1060" s="62"/>
      <c r="AS1060" s="62"/>
      <c r="AT1060" s="62"/>
      <c r="AU1060" s="62"/>
      <c r="AV1060" s="62"/>
      <c r="AW1060" s="62"/>
      <c r="AX1060" s="62"/>
      <c r="AY1060" s="62"/>
      <c r="AZ1060" s="62"/>
      <c r="BA1060" s="62"/>
      <c r="BB1060" s="62"/>
      <c r="BC1060" s="62"/>
      <c r="BD1060" s="62"/>
      <c r="BE1060" s="62"/>
      <c r="BF1060" s="62"/>
      <c r="BG1060" s="62"/>
      <c r="BH1060" s="62"/>
      <c r="BI1060" s="62"/>
      <c r="BJ1060" s="62"/>
      <c r="BK1060" s="62"/>
      <c r="BL1060" s="62"/>
      <c r="BM1060" s="62"/>
      <c r="BN1060" s="62"/>
      <c r="BO1060" s="62"/>
      <c r="BP1060" s="62"/>
      <c r="BQ1060" s="62"/>
      <c r="BR1060" s="62"/>
      <c r="BS1060" s="62"/>
      <c r="BT1060" s="62"/>
      <c r="BU1060" s="62"/>
      <c r="BV1060" s="62"/>
      <c r="BW1060" s="62"/>
      <c r="BX1060" s="62"/>
      <c r="BY1060" s="62"/>
      <c r="BZ1060" s="62"/>
      <c r="CA1060" s="62"/>
      <c r="CB1060" s="62"/>
      <c r="CC1060" s="62"/>
      <c r="CD1060" s="62"/>
      <c r="CE1060" s="62"/>
      <c r="CF1060" s="65" t="str">
        <f>ROUND(SUM($CP1060,$CV1060),0)</f>
      </c>
      <c r="CG1060" s="65" t="str">
        <f>ROUND(MAX($CP1060,$CV1060),0)</f>
      </c>
      <c r="CH1060"/>
      <c r="CI1060" s="62"/>
      <c r="CJ1060" s="65" t="str">
        <f>IF(SUM($CF1060)=0,"",IF(SUM($CF1060)=SUM($CG1060),SUM($CF1060),IF(UPPER($CH1060)="MAX",$CG1060,IF(UPPER($CH1060)="CUSTOM",MIN(MAX(ROUND($CF1060+$G1060*($CI1060),0),$CG1060),$CF1060),$CF1060))))</f>
      </c>
      <c r="CK1060" s="65" t="str">
        <f>ROUND(SUMIFS($CW1060:$FS1060,$CW$14:$FS$14,"*DSD*"),0)</f>
      </c>
      <c r="CL1060" s="65" t="str">
        <f>MIN_DSD</f>
      </c>
      <c r="CM1060" s="65" t="str">
        <f>COUNTIFS($CW$14:$FS$14,"*DSD*",$CW1060:$FS1060,"&gt;0")</f>
      </c>
      <c r="CN1060"/>
      <c r="CO1060" s="62"/>
      <c r="CP1060" s="65" t="str">
        <f>IF(SUM($CK1060)=0,"",IF(OR(SUM($CK1060)=SUM($CL1060),AND(SUM($CK1060)=ROUND(SUM($G1060)*(1-SUM($I1060)),0),SUM($CQ1060)=0)),SUM($CK1060),IF(UPPER($CN1060)="MAX",$CL1060,IF(UPPER($CN1060)="CUSTOM",MIN(MAX(ROUND($CK1060+$G1060*($CO1060),0),$CL1060),$CK1060),$CK1060))))</f>
      </c>
      <c r="CQ1060" s="65" t="str">
        <f>ROUND(SUMIFS($CW1060:$FS1060,$CW$14:$FS$14,"*TA*"),0)</f>
      </c>
      <c r="CR1060" s="65" t="str">
        <f>MIN_TA</f>
      </c>
      <c r="CS1060" s="65" t="str">
        <f>COUNTIFS($CW$14:$FS$14,"*TA*",$CW1060:$FS1060,"&gt;0")</f>
      </c>
      <c r="CT1060"/>
      <c r="CU1060" s="62"/>
      <c r="CV1060" s="65" t="str">
        <f>IF(SUM($CQ1060)=0,"",IF(OR(SUM($CQ1060)=SUM($CR1060),AND(SUM($CQ1060)=ROUND(SUM($G1060)*(1-SUM($I1060)),0),SUM($CK1060)=0)),SUM($CQ1060),IF(UPPER($CT1060)="MAX",$CR1060,IF(UPPER($CT1060)="CUSTOM",MIN(MAX(ROUND($CQ1060+$G1060*($CU1060),0),$CR1060),$CQ1060),$CQ1060))))</f>
      </c>
      <c r="CW1060" s="65"/>
      <c r="CX1060" s="65"/>
      <c r="CY1060" s="65"/>
      <c r="CZ1060" s="65"/>
      <c r="DA1060" s="65"/>
      <c r="DB1060" s="65"/>
      <c r="DC1060" s="65"/>
      <c r="DD1060" s="65"/>
      <c r="DE1060" s="65"/>
      <c r="DF1060" s="65"/>
      <c r="DG1060" s="65"/>
      <c r="DH1060" s="65"/>
      <c r="DI1060" s="65"/>
      <c r="DJ1060" s="65"/>
      <c r="DK1060" s="65"/>
      <c r="DL1060" s="65"/>
      <c r="DM1060" s="65"/>
      <c r="DN1060" s="65"/>
      <c r="DO1060" s="65"/>
      <c r="DP1060" s="65"/>
      <c r="DQ1060" s="65"/>
      <c r="DR1060" s="65"/>
      <c r="DS1060" s="65"/>
      <c r="DT1060" s="65"/>
      <c r="DU1060" s="65"/>
      <c r="DV1060" s="65"/>
      <c r="DW1060" s="65"/>
      <c r="DX1060" s="65"/>
      <c r="DY1060" s="65"/>
      <c r="DZ1060" s="65"/>
      <c r="EA1060" s="65"/>
      <c r="EB1060" s="65"/>
      <c r="EC1060" s="65"/>
      <c r="ED1060" s="65"/>
      <c r="EE1060" s="65"/>
      <c r="EF1060" s="65"/>
      <c r="EG1060" s="65"/>
      <c r="EH1060" s="65"/>
      <c r="EI1060" s="65"/>
      <c r="EJ1060" s="65"/>
      <c r="EK1060" s="65"/>
      <c r="EL1060" s="65"/>
      <c r="EM1060" s="65"/>
      <c r="EN1060" s="65"/>
      <c r="EO1060" s="65"/>
      <c r="EP1060" s="65"/>
      <c r="EQ1060" s="65"/>
      <c r="ER1060" s="65"/>
      <c r="ES1060" s="65"/>
      <c r="ET1060" s="65"/>
      <c r="EU1060" s="65"/>
      <c r="EV1060" s="65"/>
      <c r="EW1060" s="65"/>
      <c r="EX1060" s="65"/>
      <c r="EY1060" s="65"/>
      <c r="EZ1060" s="65"/>
      <c r="FA1060" s="65"/>
      <c r="FB1060" s="65"/>
      <c r="FC1060" s="65"/>
      <c r="FD1060" s="65"/>
      <c r="FE1060" s="65"/>
      <c r="FF1060" s="65"/>
      <c r="FG1060" s="65"/>
      <c r="FH1060" s="65"/>
      <c r="FI1060" s="65"/>
      <c r="FJ1060" s="65"/>
      <c r="FK1060" s="65"/>
      <c r="FL1060" s="65"/>
      <c r="FM1060" s="65"/>
      <c r="FN1060" s="65"/>
      <c r="FO1060" s="65"/>
      <c r="FP1060" s="65"/>
      <c r="FQ1060" s="65"/>
      <c r="FR1060" s="65"/>
      <c r="FS1060" s="65"/>
    </row>
    <row r="1061">
      <c r="A1061" t="s">
        <v>172</v>
      </c>
      <c r="B1061" t="s">
        <v>106</v>
      </c>
      <c r="C1061" t="s">
        <v>141</v>
      </c>
      <c r="D1061" t="s">
        <v>99</v>
      </c>
      <c r="E1061"/>
      <c r="F1061" t="str">
        <f>$A1061&amp;IF($C1061&lt;&gt;"","|"&amp;$C1061,"")&amp;IF($D1061&lt;&gt;"","|"&amp;$D1061,"")&amp;IF($E1061&lt;&gt;"","|"&amp;$E1061,"")</f>
      </c>
      <c r="G1061" s="65" t="n">
        <v>2</v>
      </c>
      <c r="H1061" s="65" t="str">
        <f>SUM($CJ1061,$CW1061)</f>
      </c>
      <c r="I1061" s="62"/>
      <c r="J1061" s="62"/>
      <c r="K1061" s="62"/>
      <c r="L1061" s="62"/>
      <c r="M1061" s="62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 t="n">
        <v>1</v>
      </c>
      <c r="X1061" s="62"/>
      <c r="Y1061" s="62"/>
      <c r="Z1061" s="62"/>
      <c r="AA1061" s="62"/>
      <c r="AB1061" s="62"/>
      <c r="AC1061" s="62"/>
      <c r="AD1061" s="62"/>
      <c r="AE1061" s="62"/>
      <c r="AF1061" s="62"/>
      <c r="AG1061" s="62"/>
      <c r="AH1061" s="62"/>
      <c r="AI1061" s="62"/>
      <c r="AJ1061" s="62"/>
      <c r="AK1061" s="62"/>
      <c r="AL1061" s="62"/>
      <c r="AM1061" s="62"/>
      <c r="AN1061" s="62"/>
      <c r="AO1061" s="62"/>
      <c r="AP1061" s="62"/>
      <c r="AQ1061" s="62"/>
      <c r="AR1061" s="62"/>
      <c r="AS1061" s="62"/>
      <c r="AT1061" s="62"/>
      <c r="AU1061" s="62"/>
      <c r="AV1061" s="62"/>
      <c r="AW1061" s="62"/>
      <c r="AX1061" s="62"/>
      <c r="AY1061" s="62"/>
      <c r="AZ1061" s="62"/>
      <c r="BA1061" s="62"/>
      <c r="BB1061" s="62"/>
      <c r="BC1061" s="62"/>
      <c r="BD1061" s="62"/>
      <c r="BE1061" s="62"/>
      <c r="BF1061" s="62"/>
      <c r="BG1061" s="62"/>
      <c r="BH1061" s="62"/>
      <c r="BI1061" s="62"/>
      <c r="BJ1061" s="62"/>
      <c r="BK1061" s="62"/>
      <c r="BL1061" s="62"/>
      <c r="BM1061" s="62"/>
      <c r="BN1061" s="62"/>
      <c r="BO1061" s="62"/>
      <c r="BP1061" s="62"/>
      <c r="BQ1061" s="62"/>
      <c r="BR1061" s="62"/>
      <c r="BS1061" s="62"/>
      <c r="BT1061" s="62"/>
      <c r="BU1061" s="62"/>
      <c r="BV1061" s="62"/>
      <c r="BW1061" s="62"/>
      <c r="BX1061" s="62"/>
      <c r="BY1061" s="62"/>
      <c r="BZ1061" s="62"/>
      <c r="CA1061" s="62"/>
      <c r="CB1061" s="62"/>
      <c r="CC1061" s="62"/>
      <c r="CD1061" s="62"/>
      <c r="CE1061" s="62"/>
      <c r="CF1061" s="65" t="str">
        <f>ROUND(SUM($CP1061,$CV1061),0)</f>
      </c>
      <c r="CG1061" s="65" t="str">
        <f>ROUND(MAX($CP1061,$CV1061),0)</f>
      </c>
      <c r="CH1061"/>
      <c r="CI1061" s="62"/>
      <c r="CJ1061" s="65" t="str">
        <f>IF(SUM($CF1061)=0,"",IF(SUM($CF1061)=SUM($CG1061),SUM($CF1061),IF(UPPER($CH1061)="MAX",$CG1061,IF(UPPER($CH1061)="CUSTOM",MIN(MAX(ROUND($CF1061+$G1061*($CI1061),0),$CG1061),$CF1061),$CF1061))))</f>
      </c>
      <c r="CK1061" s="65" t="str">
        <f>ROUND(SUMIFS($CW1061:$FS1061,$CW$14:$FS$14,"*DSD*"),0)</f>
      </c>
      <c r="CL1061" s="65" t="str">
        <f>MIN_DSD</f>
      </c>
      <c r="CM1061" s="65" t="str">
        <f>COUNTIFS($CW$14:$FS$14,"*DSD*",$CW1061:$FS1061,"&gt;0")</f>
      </c>
      <c r="CN1061"/>
      <c r="CO1061" s="62"/>
      <c r="CP1061" s="65" t="str">
        <f>IF(SUM($CK1061)=0,"",IF(OR(SUM($CK1061)=SUM($CL1061),AND(SUM($CK1061)=ROUND(SUM($G1061)*(1-SUM($I1061)),0),SUM($CQ1061)=0)),SUM($CK1061),IF(UPPER($CN1061)="MAX",$CL1061,IF(UPPER($CN1061)="CUSTOM",MIN(MAX(ROUND($CK1061+$G1061*($CO1061),0),$CL1061),$CK1061),$CK1061))))</f>
      </c>
      <c r="CQ1061" s="65" t="str">
        <f>ROUND(SUMIFS($CW1061:$FS1061,$CW$14:$FS$14,"*TA*"),0)</f>
      </c>
      <c r="CR1061" s="65" t="str">
        <f>MIN_TA</f>
      </c>
      <c r="CS1061" s="65" t="str">
        <f>COUNTIFS($CW$14:$FS$14,"*TA*",$CW1061:$FS1061,"&gt;0")</f>
      </c>
      <c r="CT1061"/>
      <c r="CU1061" s="62"/>
      <c r="CV1061" s="65" t="str">
        <f>IF(SUM($CQ1061)=0,"",IF(OR(SUM($CQ1061)=SUM($CR1061),AND(SUM($CQ1061)=ROUND(SUM($G1061)*(1-SUM($I1061)),0),SUM($CK1061)=0)),SUM($CQ1061),IF(UPPER($CT1061)="MAX",$CR1061,IF(UPPER($CT1061)="CUSTOM",MIN(MAX(ROUND($CQ1061+$G1061*($CU1061),0),$CR1061),$CQ1061),$CQ1061))))</f>
      </c>
      <c r="CW1061" s="65"/>
      <c r="CX1061" s="65"/>
      <c r="CY1061" s="65"/>
      <c r="CZ1061" s="65"/>
      <c r="DA1061" s="65"/>
      <c r="DB1061" s="65"/>
      <c r="DC1061" s="65"/>
      <c r="DD1061" s="65"/>
      <c r="DE1061" s="65"/>
      <c r="DF1061" s="65"/>
      <c r="DG1061" s="65"/>
      <c r="DH1061" s="65"/>
      <c r="DI1061" s="65"/>
      <c r="DJ1061" s="65"/>
      <c r="DK1061" s="65"/>
      <c r="DL1061" s="65"/>
      <c r="DM1061" s="65"/>
      <c r="DN1061" s="65"/>
      <c r="DO1061" s="65"/>
      <c r="DP1061" s="65"/>
      <c r="DQ1061" s="65"/>
      <c r="DR1061" s="65"/>
      <c r="DS1061" s="65"/>
      <c r="DT1061" s="65"/>
      <c r="DU1061" s="65"/>
      <c r="DV1061" s="65"/>
      <c r="DW1061" s="65"/>
      <c r="DX1061" s="65"/>
      <c r="DY1061" s="65"/>
      <c r="DZ1061" s="65"/>
      <c r="EA1061" s="65"/>
      <c r="EB1061" s="65"/>
      <c r="EC1061" s="65"/>
      <c r="ED1061" s="65"/>
      <c r="EE1061" s="65"/>
      <c r="EF1061" s="65"/>
      <c r="EG1061" s="65"/>
      <c r="EH1061" s="65"/>
      <c r="EI1061" s="65"/>
      <c r="EJ1061" s="65"/>
      <c r="EK1061" s="65"/>
      <c r="EL1061" s="65"/>
      <c r="EM1061" s="65"/>
      <c r="EN1061" s="65"/>
      <c r="EO1061" s="65"/>
      <c r="EP1061" s="65"/>
      <c r="EQ1061" s="65"/>
      <c r="ER1061" s="65"/>
      <c r="ES1061" s="65"/>
      <c r="ET1061" s="65"/>
      <c r="EU1061" s="65"/>
      <c r="EV1061" s="65"/>
      <c r="EW1061" s="65"/>
      <c r="EX1061" s="65"/>
      <c r="EY1061" s="65"/>
      <c r="EZ1061" s="65"/>
      <c r="FA1061" s="65"/>
      <c r="FB1061" s="65"/>
      <c r="FC1061" s="65"/>
      <c r="FD1061" s="65"/>
      <c r="FE1061" s="65"/>
      <c r="FF1061" s="65"/>
      <c r="FG1061" s="65"/>
      <c r="FH1061" s="65"/>
      <c r="FI1061" s="65"/>
      <c r="FJ1061" s="65"/>
      <c r="FK1061" s="65"/>
      <c r="FL1061" s="65"/>
      <c r="FM1061" s="65"/>
      <c r="FN1061" s="65"/>
      <c r="FO1061" s="65"/>
      <c r="FP1061" s="65"/>
      <c r="FQ1061" s="65"/>
      <c r="FR1061" s="65"/>
      <c r="FS1061" s="65"/>
    </row>
    <row r="1062">
      <c r="A1062" t="s">
        <v>172</v>
      </c>
      <c r="B1062" t="s">
        <v>106</v>
      </c>
      <c r="C1062" t="s">
        <v>141</v>
      </c>
      <c r="D1062" t="s">
        <v>100</v>
      </c>
      <c r="E1062"/>
      <c r="F1062" t="str">
        <f>$A1062&amp;IF($C1062&lt;&gt;"","|"&amp;$C1062,"")&amp;IF($D1062&lt;&gt;"","|"&amp;$D1062,"")&amp;IF($E1062&lt;&gt;"","|"&amp;$E1062,"")</f>
      </c>
      <c r="G1062" s="65" t="n">
        <v>1</v>
      </c>
      <c r="H1062" s="65" t="str">
        <f>SUM($CJ1062,$CW1062)</f>
      </c>
      <c r="I1062" s="62"/>
      <c r="J1062" s="62"/>
      <c r="K1062" s="62"/>
      <c r="L1062" s="62"/>
      <c r="M1062" s="62"/>
      <c r="N1062" s="62"/>
      <c r="O1062" s="62"/>
      <c r="P1062" s="62"/>
      <c r="Q1062" s="62"/>
      <c r="R1062" s="62"/>
      <c r="S1062" s="62"/>
      <c r="T1062" s="62"/>
      <c r="U1062" s="62"/>
      <c r="V1062" s="62"/>
      <c r="W1062" s="62" t="n">
        <v>1</v>
      </c>
      <c r="X1062" s="62"/>
      <c r="Y1062" s="62"/>
      <c r="Z1062" s="62"/>
      <c r="AA1062" s="62"/>
      <c r="AB1062" s="62"/>
      <c r="AC1062" s="62"/>
      <c r="AD1062" s="62"/>
      <c r="AE1062" s="62"/>
      <c r="AF1062" s="62"/>
      <c r="AG1062" s="62"/>
      <c r="AH1062" s="62"/>
      <c r="AI1062" s="62"/>
      <c r="AJ1062" s="62"/>
      <c r="AK1062" s="62"/>
      <c r="AL1062" s="62"/>
      <c r="AM1062" s="62"/>
      <c r="AN1062" s="62"/>
      <c r="AO1062" s="62"/>
      <c r="AP1062" s="62"/>
      <c r="AQ1062" s="62"/>
      <c r="AR1062" s="62"/>
      <c r="AS1062" s="62"/>
      <c r="AT1062" s="62"/>
      <c r="AU1062" s="62"/>
      <c r="AV1062" s="62"/>
      <c r="AW1062" s="62"/>
      <c r="AX1062" s="62"/>
      <c r="AY1062" s="62"/>
      <c r="AZ1062" s="62"/>
      <c r="BA1062" s="62"/>
      <c r="BB1062" s="62"/>
      <c r="BC1062" s="62"/>
      <c r="BD1062" s="62"/>
      <c r="BE1062" s="62"/>
      <c r="BF1062" s="62"/>
      <c r="BG1062" s="62"/>
      <c r="BH1062" s="62"/>
      <c r="BI1062" s="62"/>
      <c r="BJ1062" s="62"/>
      <c r="BK1062" s="62"/>
      <c r="BL1062" s="62"/>
      <c r="BM1062" s="62"/>
      <c r="BN1062" s="62"/>
      <c r="BO1062" s="62"/>
      <c r="BP1062" s="62"/>
      <c r="BQ1062" s="62"/>
      <c r="BR1062" s="62"/>
      <c r="BS1062" s="62"/>
      <c r="BT1062" s="62"/>
      <c r="BU1062" s="62"/>
      <c r="BV1062" s="62"/>
      <c r="BW1062" s="62"/>
      <c r="BX1062" s="62"/>
      <c r="BY1062" s="62"/>
      <c r="BZ1062" s="62"/>
      <c r="CA1062" s="62"/>
      <c r="CB1062" s="62"/>
      <c r="CC1062" s="62"/>
      <c r="CD1062" s="62"/>
      <c r="CE1062" s="62"/>
      <c r="CF1062" s="65" t="str">
        <f>ROUND(SUM($CP1062,$CV1062),0)</f>
      </c>
      <c r="CG1062" s="65" t="str">
        <f>ROUND(MAX($CP1062,$CV1062),0)</f>
      </c>
      <c r="CH1062"/>
      <c r="CI1062" s="62"/>
      <c r="CJ1062" s="65" t="str">
        <f>IF(SUM($CF1062)=0,"",IF(SUM($CF1062)=SUM($CG1062),SUM($CF1062),IF(UPPER($CH1062)="MAX",$CG1062,IF(UPPER($CH1062)="CUSTOM",MIN(MAX(ROUND($CF1062+$G1062*($CI1062),0),$CG1062),$CF1062),$CF1062))))</f>
      </c>
      <c r="CK1062" s="65" t="str">
        <f>ROUND(SUMIFS($CW1062:$FS1062,$CW$14:$FS$14,"*DSD*"),0)</f>
      </c>
      <c r="CL1062" s="65" t="str">
        <f>MIN_DSD</f>
      </c>
      <c r="CM1062" s="65" t="str">
        <f>COUNTIFS($CW$14:$FS$14,"*DSD*",$CW1062:$FS1062,"&gt;0")</f>
      </c>
      <c r="CN1062"/>
      <c r="CO1062" s="62"/>
      <c r="CP1062" s="65" t="str">
        <f>IF(SUM($CK1062)=0,"",IF(OR(SUM($CK1062)=SUM($CL1062),AND(SUM($CK1062)=ROUND(SUM($G1062)*(1-SUM($I1062)),0),SUM($CQ1062)=0)),SUM($CK1062),IF(UPPER($CN1062)="MAX",$CL1062,IF(UPPER($CN1062)="CUSTOM",MIN(MAX(ROUND($CK1062+$G1062*($CO1062),0),$CL1062),$CK1062),$CK1062))))</f>
      </c>
      <c r="CQ1062" s="65" t="str">
        <f>ROUND(SUMIFS($CW1062:$FS1062,$CW$14:$FS$14,"*TA*"),0)</f>
      </c>
      <c r="CR1062" s="65" t="str">
        <f>MIN_TA</f>
      </c>
      <c r="CS1062" s="65" t="str">
        <f>COUNTIFS($CW$14:$FS$14,"*TA*",$CW1062:$FS1062,"&gt;0")</f>
      </c>
      <c r="CT1062"/>
      <c r="CU1062" s="62"/>
      <c r="CV1062" s="65" t="str">
        <f>IF(SUM($CQ1062)=0,"",IF(OR(SUM($CQ1062)=SUM($CR1062),AND(SUM($CQ1062)=ROUND(SUM($G1062)*(1-SUM($I1062)),0),SUM($CK1062)=0)),SUM($CQ1062),IF(UPPER($CT1062)="MAX",$CR1062,IF(UPPER($CT1062)="CUSTOM",MIN(MAX(ROUND($CQ1062+$G1062*($CU1062),0),$CR1062),$CQ1062),$CQ1062))))</f>
      </c>
      <c r="CW1062" s="65"/>
      <c r="CX1062" s="65"/>
      <c r="CY1062" s="65"/>
      <c r="CZ1062" s="65"/>
      <c r="DA1062" s="65"/>
      <c r="DB1062" s="65"/>
      <c r="DC1062" s="65"/>
      <c r="DD1062" s="65"/>
      <c r="DE1062" s="65"/>
      <c r="DF1062" s="65"/>
      <c r="DG1062" s="65"/>
      <c r="DH1062" s="65"/>
      <c r="DI1062" s="65"/>
      <c r="DJ1062" s="65"/>
      <c r="DK1062" s="65"/>
      <c r="DL1062" s="65"/>
      <c r="DM1062" s="65"/>
      <c r="DN1062" s="65"/>
      <c r="DO1062" s="65"/>
      <c r="DP1062" s="65"/>
      <c r="DQ1062" s="65"/>
      <c r="DR1062" s="65"/>
      <c r="DS1062" s="65"/>
      <c r="DT1062" s="65"/>
      <c r="DU1062" s="65"/>
      <c r="DV1062" s="65"/>
      <c r="DW1062" s="65"/>
      <c r="DX1062" s="65"/>
      <c r="DY1062" s="65"/>
      <c r="DZ1062" s="65"/>
      <c r="EA1062" s="65"/>
      <c r="EB1062" s="65"/>
      <c r="EC1062" s="65"/>
      <c r="ED1062" s="65"/>
      <c r="EE1062" s="65"/>
      <c r="EF1062" s="65"/>
      <c r="EG1062" s="65"/>
      <c r="EH1062" s="65"/>
      <c r="EI1062" s="65"/>
      <c r="EJ1062" s="65"/>
      <c r="EK1062" s="65"/>
      <c r="EL1062" s="65"/>
      <c r="EM1062" s="65"/>
      <c r="EN1062" s="65"/>
      <c r="EO1062" s="65"/>
      <c r="EP1062" s="65"/>
      <c r="EQ1062" s="65"/>
      <c r="ER1062" s="65"/>
      <c r="ES1062" s="65"/>
      <c r="ET1062" s="65"/>
      <c r="EU1062" s="65"/>
      <c r="EV1062" s="65"/>
      <c r="EW1062" s="65"/>
      <c r="EX1062" s="65"/>
      <c r="EY1062" s="65"/>
      <c r="EZ1062" s="65"/>
      <c r="FA1062" s="65"/>
      <c r="FB1062" s="65"/>
      <c r="FC1062" s="65"/>
      <c r="FD1062" s="65"/>
      <c r="FE1062" s="65"/>
      <c r="FF1062" s="65"/>
      <c r="FG1062" s="65"/>
      <c r="FH1062" s="65"/>
      <c r="FI1062" s="65"/>
      <c r="FJ1062" s="65"/>
      <c r="FK1062" s="65"/>
      <c r="FL1062" s="65"/>
      <c r="FM1062" s="65"/>
      <c r="FN1062" s="65"/>
      <c r="FO1062" s="65"/>
      <c r="FP1062" s="65"/>
      <c r="FQ1062" s="65"/>
      <c r="FR1062" s="65"/>
      <c r="FS1062" s="65"/>
    </row>
    <row r="1063">
      <c r="A1063" t="s">
        <v>172</v>
      </c>
      <c r="B1063" t="s">
        <v>106</v>
      </c>
      <c r="C1063" t="s">
        <v>123</v>
      </c>
      <c r="D1063" t="s">
        <v>99</v>
      </c>
      <c r="E1063"/>
      <c r="F1063" t="str">
        <f>$A1063&amp;IF($C1063&lt;&gt;"","|"&amp;$C1063,"")&amp;IF($D1063&lt;&gt;"","|"&amp;$D1063,"")&amp;IF($E1063&lt;&gt;"","|"&amp;$E1063,"")</f>
      </c>
      <c r="G1063" s="65" t="n">
        <v>13</v>
      </c>
      <c r="H1063" s="65" t="str">
        <f>SUM($CJ1063,$CW1063)</f>
      </c>
      <c r="I1063" s="62"/>
      <c r="J1063" s="62"/>
      <c r="K1063" s="62"/>
      <c r="L1063" s="62"/>
      <c r="M1063" s="62"/>
      <c r="N1063" s="62"/>
      <c r="O1063" s="62"/>
      <c r="P1063" s="62"/>
      <c r="Q1063" s="62"/>
      <c r="R1063" s="62"/>
      <c r="S1063" s="62"/>
      <c r="T1063" s="62"/>
      <c r="U1063" s="62"/>
      <c r="V1063" s="62"/>
      <c r="W1063" s="62" t="n">
        <v>1</v>
      </c>
      <c r="X1063" s="62"/>
      <c r="Y1063" s="62"/>
      <c r="Z1063" s="62"/>
      <c r="AA1063" s="62"/>
      <c r="AB1063" s="62"/>
      <c r="AC1063" s="62"/>
      <c r="AD1063" s="62"/>
      <c r="AE1063" s="62"/>
      <c r="AF1063" s="62"/>
      <c r="AG1063" s="62"/>
      <c r="AH1063" s="62"/>
      <c r="AI1063" s="62"/>
      <c r="AJ1063" s="62"/>
      <c r="AK1063" s="62"/>
      <c r="AL1063" s="62"/>
      <c r="AM1063" s="62"/>
      <c r="AN1063" s="62"/>
      <c r="AO1063" s="62"/>
      <c r="AP1063" s="62"/>
      <c r="AQ1063" s="62"/>
      <c r="AR1063" s="62"/>
      <c r="AS1063" s="62"/>
      <c r="AT1063" s="62"/>
      <c r="AU1063" s="62"/>
      <c r="AV1063" s="62"/>
      <c r="AW1063" s="62"/>
      <c r="AX1063" s="62"/>
      <c r="AY1063" s="62"/>
      <c r="AZ1063" s="62"/>
      <c r="BA1063" s="62"/>
      <c r="BB1063" s="62"/>
      <c r="BC1063" s="62"/>
      <c r="BD1063" s="62"/>
      <c r="BE1063" s="62"/>
      <c r="BF1063" s="62"/>
      <c r="BG1063" s="62"/>
      <c r="BH1063" s="62"/>
      <c r="BI1063" s="62"/>
      <c r="BJ1063" s="62"/>
      <c r="BK1063" s="62"/>
      <c r="BL1063" s="62"/>
      <c r="BM1063" s="62"/>
      <c r="BN1063" s="62"/>
      <c r="BO1063" s="62"/>
      <c r="BP1063" s="62"/>
      <c r="BQ1063" s="62"/>
      <c r="BR1063" s="62"/>
      <c r="BS1063" s="62"/>
      <c r="BT1063" s="62"/>
      <c r="BU1063" s="62"/>
      <c r="BV1063" s="62"/>
      <c r="BW1063" s="62"/>
      <c r="BX1063" s="62"/>
      <c r="BY1063" s="62"/>
      <c r="BZ1063" s="62"/>
      <c r="CA1063" s="62"/>
      <c r="CB1063" s="62"/>
      <c r="CC1063" s="62"/>
      <c r="CD1063" s="62"/>
      <c r="CE1063" s="62"/>
      <c r="CF1063" s="65" t="str">
        <f>ROUND(SUM($CP1063,$CV1063),0)</f>
      </c>
      <c r="CG1063" s="65" t="str">
        <f>ROUND(MAX($CP1063,$CV1063),0)</f>
      </c>
      <c r="CH1063"/>
      <c r="CI1063" s="62"/>
      <c r="CJ1063" s="65" t="str">
        <f>IF(SUM($CF1063)=0,"",IF(SUM($CF1063)=SUM($CG1063),SUM($CF1063),IF(UPPER($CH1063)="MAX",$CG1063,IF(UPPER($CH1063)="CUSTOM",MIN(MAX(ROUND($CF1063+$G1063*($CI1063),0),$CG1063),$CF1063),$CF1063))))</f>
      </c>
      <c r="CK1063" s="65" t="str">
        <f>ROUND(SUMIFS($CW1063:$FS1063,$CW$14:$FS$14,"*DSD*"),0)</f>
      </c>
      <c r="CL1063" s="65" t="str">
        <f>MIN_DSD</f>
      </c>
      <c r="CM1063" s="65" t="str">
        <f>COUNTIFS($CW$14:$FS$14,"*DSD*",$CW1063:$FS1063,"&gt;0")</f>
      </c>
      <c r="CN1063"/>
      <c r="CO1063" s="62"/>
      <c r="CP1063" s="65" t="str">
        <f>IF(SUM($CK1063)=0,"",IF(OR(SUM($CK1063)=SUM($CL1063),AND(SUM($CK1063)=ROUND(SUM($G1063)*(1-SUM($I1063)),0),SUM($CQ1063)=0)),SUM($CK1063),IF(UPPER($CN1063)="MAX",$CL1063,IF(UPPER($CN1063)="CUSTOM",MIN(MAX(ROUND($CK1063+$G1063*($CO1063),0),$CL1063),$CK1063),$CK1063))))</f>
      </c>
      <c r="CQ1063" s="65" t="str">
        <f>ROUND(SUMIFS($CW1063:$FS1063,$CW$14:$FS$14,"*TA*"),0)</f>
      </c>
      <c r="CR1063" s="65" t="str">
        <f>MIN_TA</f>
      </c>
      <c r="CS1063" s="65" t="str">
        <f>COUNTIFS($CW$14:$FS$14,"*TA*",$CW1063:$FS1063,"&gt;0")</f>
      </c>
      <c r="CT1063"/>
      <c r="CU1063" s="62"/>
      <c r="CV1063" s="65" t="str">
        <f>IF(SUM($CQ1063)=0,"",IF(OR(SUM($CQ1063)=SUM($CR1063),AND(SUM($CQ1063)=ROUND(SUM($G1063)*(1-SUM($I1063)),0),SUM($CK1063)=0)),SUM($CQ1063),IF(UPPER($CT1063)="MAX",$CR1063,IF(UPPER($CT1063)="CUSTOM",MIN(MAX(ROUND($CQ1063+$G1063*($CU1063),0),$CR1063),$CQ1063),$CQ1063))))</f>
      </c>
      <c r="CW1063" s="65"/>
      <c r="CX1063" s="65"/>
      <c r="CY1063" s="65"/>
      <c r="CZ1063" s="65"/>
      <c r="DA1063" s="65"/>
      <c r="DB1063" s="65"/>
      <c r="DC1063" s="65"/>
      <c r="DD1063" s="65"/>
      <c r="DE1063" s="65"/>
      <c r="DF1063" s="65"/>
      <c r="DG1063" s="65"/>
      <c r="DH1063" s="65"/>
      <c r="DI1063" s="65"/>
      <c r="DJ1063" s="65"/>
      <c r="DK1063" s="65"/>
      <c r="DL1063" s="65"/>
      <c r="DM1063" s="65"/>
      <c r="DN1063" s="65"/>
      <c r="DO1063" s="65"/>
      <c r="DP1063" s="65"/>
      <c r="DQ1063" s="65"/>
      <c r="DR1063" s="65"/>
      <c r="DS1063" s="65"/>
      <c r="DT1063" s="65"/>
      <c r="DU1063" s="65"/>
      <c r="DV1063" s="65"/>
      <c r="DW1063" s="65"/>
      <c r="DX1063" s="65"/>
      <c r="DY1063" s="65"/>
      <c r="DZ1063" s="65"/>
      <c r="EA1063" s="65"/>
      <c r="EB1063" s="65"/>
      <c r="EC1063" s="65"/>
      <c r="ED1063" s="65"/>
      <c r="EE1063" s="65"/>
      <c r="EF1063" s="65"/>
      <c r="EG1063" s="65"/>
      <c r="EH1063" s="65"/>
      <c r="EI1063" s="65"/>
      <c r="EJ1063" s="65"/>
      <c r="EK1063" s="65"/>
      <c r="EL1063" s="65"/>
      <c r="EM1063" s="65"/>
      <c r="EN1063" s="65"/>
      <c r="EO1063" s="65"/>
      <c r="EP1063" s="65"/>
      <c r="EQ1063" s="65"/>
      <c r="ER1063" s="65"/>
      <c r="ES1063" s="65"/>
      <c r="ET1063" s="65"/>
      <c r="EU1063" s="65"/>
      <c r="EV1063" s="65"/>
      <c r="EW1063" s="65"/>
      <c r="EX1063" s="65"/>
      <c r="EY1063" s="65"/>
      <c r="EZ1063" s="65"/>
      <c r="FA1063" s="65"/>
      <c r="FB1063" s="65"/>
      <c r="FC1063" s="65"/>
      <c r="FD1063" s="65"/>
      <c r="FE1063" s="65"/>
      <c r="FF1063" s="65"/>
      <c r="FG1063" s="65"/>
      <c r="FH1063" s="65"/>
      <c r="FI1063" s="65"/>
      <c r="FJ1063" s="65"/>
      <c r="FK1063" s="65"/>
      <c r="FL1063" s="65"/>
      <c r="FM1063" s="65"/>
      <c r="FN1063" s="65"/>
      <c r="FO1063" s="65"/>
      <c r="FP1063" s="65"/>
      <c r="FQ1063" s="65"/>
      <c r="FR1063" s="65"/>
      <c r="FS1063" s="65"/>
    </row>
    <row r="1064">
      <c r="A1064" t="s">
        <v>172</v>
      </c>
      <c r="B1064" t="s">
        <v>106</v>
      </c>
      <c r="C1064" t="s">
        <v>123</v>
      </c>
      <c r="D1064" t="s">
        <v>100</v>
      </c>
      <c r="E1064"/>
      <c r="F1064" t="str">
        <f>$A1064&amp;IF($C1064&lt;&gt;"","|"&amp;$C1064,"")&amp;IF($D1064&lt;&gt;"","|"&amp;$D1064,"")&amp;IF($E1064&lt;&gt;"","|"&amp;$E1064,"")</f>
      </c>
      <c r="G1064" s="65" t="n">
        <v>17</v>
      </c>
      <c r="H1064" s="65" t="str">
        <f>SUM($CJ1064,$CW1064)</f>
      </c>
      <c r="I1064" s="62"/>
      <c r="J1064" s="62"/>
      <c r="K1064" s="62"/>
      <c r="L1064" s="62"/>
      <c r="M1064" s="62"/>
      <c r="N1064" s="62"/>
      <c r="O1064" s="62"/>
      <c r="P1064" s="62"/>
      <c r="Q1064" s="62"/>
      <c r="R1064" s="62"/>
      <c r="S1064" s="62"/>
      <c r="T1064" s="62"/>
      <c r="U1064" s="62"/>
      <c r="V1064" s="62"/>
      <c r="W1064" s="62" t="n">
        <v>1</v>
      </c>
      <c r="X1064" s="62"/>
      <c r="Y1064" s="62"/>
      <c r="Z1064" s="62"/>
      <c r="AA1064" s="62"/>
      <c r="AB1064" s="62"/>
      <c r="AC1064" s="62"/>
      <c r="AD1064" s="62"/>
      <c r="AE1064" s="62"/>
      <c r="AF1064" s="62"/>
      <c r="AG1064" s="62"/>
      <c r="AH1064" s="62"/>
      <c r="AI1064" s="62"/>
      <c r="AJ1064" s="62"/>
      <c r="AK1064" s="62"/>
      <c r="AL1064" s="62"/>
      <c r="AM1064" s="62"/>
      <c r="AN1064" s="62"/>
      <c r="AO1064" s="62"/>
      <c r="AP1064" s="62"/>
      <c r="AQ1064" s="62"/>
      <c r="AR1064" s="62"/>
      <c r="AS1064" s="62"/>
      <c r="AT1064" s="62"/>
      <c r="AU1064" s="62"/>
      <c r="AV1064" s="62"/>
      <c r="AW1064" s="62"/>
      <c r="AX1064" s="62"/>
      <c r="AY1064" s="62"/>
      <c r="AZ1064" s="62"/>
      <c r="BA1064" s="62"/>
      <c r="BB1064" s="62"/>
      <c r="BC1064" s="62"/>
      <c r="BD1064" s="62"/>
      <c r="BE1064" s="62"/>
      <c r="BF1064" s="62"/>
      <c r="BG1064" s="62"/>
      <c r="BH1064" s="62"/>
      <c r="BI1064" s="62"/>
      <c r="BJ1064" s="62"/>
      <c r="BK1064" s="62"/>
      <c r="BL1064" s="62"/>
      <c r="BM1064" s="62"/>
      <c r="BN1064" s="62"/>
      <c r="BO1064" s="62"/>
      <c r="BP1064" s="62"/>
      <c r="BQ1064" s="62"/>
      <c r="BR1064" s="62"/>
      <c r="BS1064" s="62"/>
      <c r="BT1064" s="62"/>
      <c r="BU1064" s="62"/>
      <c r="BV1064" s="62"/>
      <c r="BW1064" s="62"/>
      <c r="BX1064" s="62"/>
      <c r="BY1064" s="62"/>
      <c r="BZ1064" s="62"/>
      <c r="CA1064" s="62"/>
      <c r="CB1064" s="62"/>
      <c r="CC1064" s="62"/>
      <c r="CD1064" s="62"/>
      <c r="CE1064" s="62"/>
      <c r="CF1064" s="65" t="str">
        <f>ROUND(SUM($CP1064,$CV1064),0)</f>
      </c>
      <c r="CG1064" s="65" t="str">
        <f>ROUND(MAX($CP1064,$CV1064),0)</f>
      </c>
      <c r="CH1064"/>
      <c r="CI1064" s="62"/>
      <c r="CJ1064" s="65" t="str">
        <f>IF(SUM($CF1064)=0,"",IF(SUM($CF1064)=SUM($CG1064),SUM($CF1064),IF(UPPER($CH1064)="MAX",$CG1064,IF(UPPER($CH1064)="CUSTOM",MIN(MAX(ROUND($CF1064+$G1064*($CI1064),0),$CG1064),$CF1064),$CF1064))))</f>
      </c>
      <c r="CK1064" s="65" t="str">
        <f>ROUND(SUMIFS($CW1064:$FS1064,$CW$14:$FS$14,"*DSD*"),0)</f>
      </c>
      <c r="CL1064" s="65" t="str">
        <f>MIN_DSD</f>
      </c>
      <c r="CM1064" s="65" t="str">
        <f>COUNTIFS($CW$14:$FS$14,"*DSD*",$CW1064:$FS1064,"&gt;0")</f>
      </c>
      <c r="CN1064"/>
      <c r="CO1064" s="62"/>
      <c r="CP1064" s="65" t="str">
        <f>IF(SUM($CK1064)=0,"",IF(OR(SUM($CK1064)=SUM($CL1064),AND(SUM($CK1064)=ROUND(SUM($G1064)*(1-SUM($I1064)),0),SUM($CQ1064)=0)),SUM($CK1064),IF(UPPER($CN1064)="MAX",$CL1064,IF(UPPER($CN1064)="CUSTOM",MIN(MAX(ROUND($CK1064+$G1064*($CO1064),0),$CL1064),$CK1064),$CK1064))))</f>
      </c>
      <c r="CQ1064" s="65" t="str">
        <f>ROUND(SUMIFS($CW1064:$FS1064,$CW$14:$FS$14,"*TA*"),0)</f>
      </c>
      <c r="CR1064" s="65" t="str">
        <f>MIN_TA</f>
      </c>
      <c r="CS1064" s="65" t="str">
        <f>COUNTIFS($CW$14:$FS$14,"*TA*",$CW1064:$FS1064,"&gt;0")</f>
      </c>
      <c r="CT1064"/>
      <c r="CU1064" s="62"/>
      <c r="CV1064" s="65" t="str">
        <f>IF(SUM($CQ1064)=0,"",IF(OR(SUM($CQ1064)=SUM($CR1064),AND(SUM($CQ1064)=ROUND(SUM($G1064)*(1-SUM($I1064)),0),SUM($CK1064)=0)),SUM($CQ1064),IF(UPPER($CT1064)="MAX",$CR1064,IF(UPPER($CT1064)="CUSTOM",MIN(MAX(ROUND($CQ1064+$G1064*($CU1064),0),$CR1064),$CQ1064),$CQ1064))))</f>
      </c>
      <c r="CW1064" s="65"/>
      <c r="CX1064" s="65"/>
      <c r="CY1064" s="65"/>
      <c r="CZ1064" s="65"/>
      <c r="DA1064" s="65"/>
      <c r="DB1064" s="65"/>
      <c r="DC1064" s="65"/>
      <c r="DD1064" s="65"/>
      <c r="DE1064" s="65"/>
      <c r="DF1064" s="65"/>
      <c r="DG1064" s="65"/>
      <c r="DH1064" s="65"/>
      <c r="DI1064" s="65"/>
      <c r="DJ1064" s="65"/>
      <c r="DK1064" s="65"/>
      <c r="DL1064" s="65"/>
      <c r="DM1064" s="65"/>
      <c r="DN1064" s="65"/>
      <c r="DO1064" s="65"/>
      <c r="DP1064" s="65"/>
      <c r="DQ1064" s="65"/>
      <c r="DR1064" s="65"/>
      <c r="DS1064" s="65"/>
      <c r="DT1064" s="65"/>
      <c r="DU1064" s="65"/>
      <c r="DV1064" s="65"/>
      <c r="DW1064" s="65"/>
      <c r="DX1064" s="65"/>
      <c r="DY1064" s="65"/>
      <c r="DZ1064" s="65"/>
      <c r="EA1064" s="65"/>
      <c r="EB1064" s="65"/>
      <c r="EC1064" s="65"/>
      <c r="ED1064" s="65"/>
      <c r="EE1064" s="65"/>
      <c r="EF1064" s="65"/>
      <c r="EG1064" s="65"/>
      <c r="EH1064" s="65"/>
      <c r="EI1064" s="65"/>
      <c r="EJ1064" s="65"/>
      <c r="EK1064" s="65"/>
      <c r="EL1064" s="65"/>
      <c r="EM1064" s="65"/>
      <c r="EN1064" s="65"/>
      <c r="EO1064" s="65"/>
      <c r="EP1064" s="65"/>
      <c r="EQ1064" s="65"/>
      <c r="ER1064" s="65"/>
      <c r="ES1064" s="65"/>
      <c r="ET1064" s="65"/>
      <c r="EU1064" s="65"/>
      <c r="EV1064" s="65"/>
      <c r="EW1064" s="65"/>
      <c r="EX1064" s="65"/>
      <c r="EY1064" s="65"/>
      <c r="EZ1064" s="65"/>
      <c r="FA1064" s="65"/>
      <c r="FB1064" s="65"/>
      <c r="FC1064" s="65"/>
      <c r="FD1064" s="65"/>
      <c r="FE1064" s="65"/>
      <c r="FF1064" s="65"/>
      <c r="FG1064" s="65"/>
      <c r="FH1064" s="65"/>
      <c r="FI1064" s="65"/>
      <c r="FJ1064" s="65"/>
      <c r="FK1064" s="65"/>
      <c r="FL1064" s="65"/>
      <c r="FM1064" s="65"/>
      <c r="FN1064" s="65"/>
      <c r="FO1064" s="65"/>
      <c r="FP1064" s="65"/>
      <c r="FQ1064" s="65"/>
      <c r="FR1064" s="65"/>
      <c r="FS1064" s="65"/>
    </row>
    <row r="1065">
      <c r="A1065" t="s">
        <v>172</v>
      </c>
      <c r="B1065" t="s">
        <v>142</v>
      </c>
      <c r="C1065" t="s">
        <v>103</v>
      </c>
      <c r="D1065" t="s">
        <v>99</v>
      </c>
      <c r="E1065"/>
      <c r="F1065" t="str">
        <f>$A1065&amp;IF($C1065&lt;&gt;"","|"&amp;$C1065,"")&amp;IF($D1065&lt;&gt;"","|"&amp;$D1065,"")&amp;IF($E1065&lt;&gt;"","|"&amp;$E1065,"")</f>
      </c>
      <c r="G1065" s="65" t="n">
        <v>1</v>
      </c>
      <c r="H1065" s="65" t="str">
        <f>SUM($CJ1065,$CW1065)</f>
      </c>
      <c r="I1065" s="62"/>
      <c r="J1065" s="62"/>
      <c r="K1065" s="62"/>
      <c r="L1065" s="62"/>
      <c r="M1065" s="62"/>
      <c r="N1065" s="62"/>
      <c r="O1065" s="62"/>
      <c r="P1065" s="62"/>
      <c r="Q1065" s="62"/>
      <c r="R1065" s="62"/>
      <c r="S1065" s="62"/>
      <c r="T1065" s="62"/>
      <c r="U1065" s="62"/>
      <c r="V1065" s="62"/>
      <c r="W1065" s="62"/>
      <c r="X1065" s="62"/>
      <c r="Y1065" s="62"/>
      <c r="Z1065" s="62"/>
      <c r="AA1065" s="62"/>
      <c r="AB1065" s="62"/>
      <c r="AC1065" s="62"/>
      <c r="AD1065" s="62"/>
      <c r="AE1065" s="62"/>
      <c r="AF1065" s="62"/>
      <c r="AG1065" s="62" t="n">
        <v>1</v>
      </c>
      <c r="AH1065" s="62"/>
      <c r="AI1065" s="62"/>
      <c r="AJ1065" s="62"/>
      <c r="AK1065" s="62"/>
      <c r="AL1065" s="62"/>
      <c r="AM1065" s="62"/>
      <c r="AN1065" s="62"/>
      <c r="AO1065" s="62"/>
      <c r="AP1065" s="62"/>
      <c r="AQ1065" s="62"/>
      <c r="AR1065" s="62"/>
      <c r="AS1065" s="62"/>
      <c r="AT1065" s="62"/>
      <c r="AU1065" s="62"/>
      <c r="AV1065" s="62"/>
      <c r="AW1065" s="62"/>
      <c r="AX1065" s="62"/>
      <c r="AY1065" s="62"/>
      <c r="AZ1065" s="62"/>
      <c r="BA1065" s="62"/>
      <c r="BB1065" s="62"/>
      <c r="BC1065" s="62"/>
      <c r="BD1065" s="62"/>
      <c r="BE1065" s="62"/>
      <c r="BF1065" s="62"/>
      <c r="BG1065" s="62"/>
      <c r="BH1065" s="62"/>
      <c r="BI1065" s="62"/>
      <c r="BJ1065" s="62"/>
      <c r="BK1065" s="62"/>
      <c r="BL1065" s="62"/>
      <c r="BM1065" s="62"/>
      <c r="BN1065" s="62"/>
      <c r="BO1065" s="62"/>
      <c r="BP1065" s="62"/>
      <c r="BQ1065" s="62"/>
      <c r="BR1065" s="62"/>
      <c r="BS1065" s="62"/>
      <c r="BT1065" s="62"/>
      <c r="BU1065" s="62"/>
      <c r="BV1065" s="62"/>
      <c r="BW1065" s="62"/>
      <c r="BX1065" s="62"/>
      <c r="BY1065" s="62"/>
      <c r="BZ1065" s="62"/>
      <c r="CA1065" s="62"/>
      <c r="CB1065" s="62"/>
      <c r="CC1065" s="62"/>
      <c r="CD1065" s="62"/>
      <c r="CE1065" s="62"/>
      <c r="CF1065" s="65" t="str">
        <f>ROUND(SUM($CP1065,$CV1065),0)</f>
      </c>
      <c r="CG1065" s="65" t="str">
        <f>ROUND(MAX($CP1065,$CV1065),0)</f>
      </c>
      <c r="CH1065"/>
      <c r="CI1065" s="62"/>
      <c r="CJ1065" s="65" t="str">
        <f>IF(SUM($CF1065)=0,"",IF(SUM($CF1065)=SUM($CG1065),SUM($CF1065),IF(UPPER($CH1065)="MAX",$CG1065,IF(UPPER($CH1065)="CUSTOM",MIN(MAX(ROUND($CF1065+$G1065*($CI1065),0),$CG1065),$CF1065),$CF1065))))</f>
      </c>
      <c r="CK1065" s="65" t="str">
        <f>ROUND(SUMIFS($CW1065:$FS1065,$CW$14:$FS$14,"*DSD*"),0)</f>
      </c>
      <c r="CL1065" s="65" t="str">
        <f>MIN_DSD</f>
      </c>
      <c r="CM1065" s="65" t="str">
        <f>COUNTIFS($CW$14:$FS$14,"*DSD*",$CW1065:$FS1065,"&gt;0")</f>
      </c>
      <c r="CN1065"/>
      <c r="CO1065" s="62"/>
      <c r="CP1065" s="65" t="str">
        <f>IF(SUM($CK1065)=0,"",IF(OR(SUM($CK1065)=SUM($CL1065),AND(SUM($CK1065)=ROUND(SUM($G1065)*(1-SUM($I1065)),0),SUM($CQ1065)=0)),SUM($CK1065),IF(UPPER($CN1065)="MAX",$CL1065,IF(UPPER($CN1065)="CUSTOM",MIN(MAX(ROUND($CK1065+$G1065*($CO1065),0),$CL1065),$CK1065),$CK1065))))</f>
      </c>
      <c r="CQ1065" s="65" t="str">
        <f>ROUND(SUMIFS($CW1065:$FS1065,$CW$14:$FS$14,"*TA*"),0)</f>
      </c>
      <c r="CR1065" s="65" t="str">
        <f>MIN_TA</f>
      </c>
      <c r="CS1065" s="65" t="str">
        <f>COUNTIFS($CW$14:$FS$14,"*TA*",$CW1065:$FS1065,"&gt;0")</f>
      </c>
      <c r="CT1065"/>
      <c r="CU1065" s="62"/>
      <c r="CV1065" s="65" t="str">
        <f>IF(SUM($CQ1065)=0,"",IF(OR(SUM($CQ1065)=SUM($CR1065),AND(SUM($CQ1065)=ROUND(SUM($G1065)*(1-SUM($I1065)),0),SUM($CK1065)=0)),SUM($CQ1065),IF(UPPER($CT1065)="MAX",$CR1065,IF(UPPER($CT1065)="CUSTOM",MIN(MAX(ROUND($CQ1065+$G1065*($CU1065),0),$CR1065),$CQ1065),$CQ1065))))</f>
      </c>
      <c r="CW1065" s="65"/>
      <c r="CX1065" s="65"/>
      <c r="CY1065" s="65"/>
      <c r="CZ1065" s="65"/>
      <c r="DA1065" s="65"/>
      <c r="DB1065" s="65"/>
      <c r="DC1065" s="65"/>
      <c r="DD1065" s="65"/>
      <c r="DE1065" s="65"/>
      <c r="DF1065" s="65"/>
      <c r="DG1065" s="65"/>
      <c r="DH1065" s="65"/>
      <c r="DI1065" s="65"/>
      <c r="DJ1065" s="65"/>
      <c r="DK1065" s="65"/>
      <c r="DL1065" s="65"/>
      <c r="DM1065" s="65"/>
      <c r="DN1065" s="65"/>
      <c r="DO1065" s="65"/>
      <c r="DP1065" s="65"/>
      <c r="DQ1065" s="65"/>
      <c r="DR1065" s="65"/>
      <c r="DS1065" s="65"/>
      <c r="DT1065" s="65"/>
      <c r="DU1065" s="65"/>
      <c r="DV1065" s="65"/>
      <c r="DW1065" s="65"/>
      <c r="DX1065" s="65"/>
      <c r="DY1065" s="65"/>
      <c r="DZ1065" s="65"/>
      <c r="EA1065" s="65"/>
      <c r="EB1065" s="65"/>
      <c r="EC1065" s="65"/>
      <c r="ED1065" s="65"/>
      <c r="EE1065" s="65"/>
      <c r="EF1065" s="65"/>
      <c r="EG1065" s="65"/>
      <c r="EH1065" s="65"/>
      <c r="EI1065" s="65"/>
      <c r="EJ1065" s="65"/>
      <c r="EK1065" s="65"/>
      <c r="EL1065" s="65"/>
      <c r="EM1065" s="65"/>
      <c r="EN1065" s="65"/>
      <c r="EO1065" s="65"/>
      <c r="EP1065" s="65"/>
      <c r="EQ1065" s="65"/>
      <c r="ER1065" s="65"/>
      <c r="ES1065" s="65"/>
      <c r="ET1065" s="65"/>
      <c r="EU1065" s="65"/>
      <c r="EV1065" s="65"/>
      <c r="EW1065" s="65"/>
      <c r="EX1065" s="65"/>
      <c r="EY1065" s="65"/>
      <c r="EZ1065" s="65"/>
      <c r="FA1065" s="65"/>
      <c r="FB1065" s="65"/>
      <c r="FC1065" s="65"/>
      <c r="FD1065" s="65"/>
      <c r="FE1065" s="65"/>
      <c r="FF1065" s="65"/>
      <c r="FG1065" s="65"/>
      <c r="FH1065" s="65"/>
      <c r="FI1065" s="65"/>
      <c r="FJ1065" s="65"/>
      <c r="FK1065" s="65"/>
      <c r="FL1065" s="65"/>
      <c r="FM1065" s="65"/>
      <c r="FN1065" s="65"/>
      <c r="FO1065" s="65"/>
      <c r="FP1065" s="65"/>
      <c r="FQ1065" s="65"/>
      <c r="FR1065" s="65"/>
      <c r="FS1065" s="65"/>
    </row>
    <row r="1066">
      <c r="A1066" t="s">
        <v>172</v>
      </c>
      <c r="B1066" t="s">
        <v>108</v>
      </c>
      <c r="C1066"/>
      <c r="D1066"/>
      <c r="E1066"/>
      <c r="F1066" t="str">
        <f>$A1066&amp;IF($C1066&lt;&gt;"","|"&amp;$C1066,"")&amp;IF($D1066&lt;&gt;"","|"&amp;$D1066,"")&amp;IF($E1066&lt;&gt;"","|"&amp;$E1066,"")</f>
      </c>
      <c r="G1066" s="65" t="n">
        <v>1</v>
      </c>
      <c r="H1066" s="65" t="str">
        <f>SUM($CJ1066,$CW1066)</f>
      </c>
      <c r="I1066" s="62"/>
      <c r="J1066" s="62"/>
      <c r="K1066" s="62" t="n">
        <v>0.129839189994044</v>
      </c>
      <c r="L1066" s="62"/>
      <c r="M1066" s="62"/>
      <c r="N1066" s="62"/>
      <c r="O1066" s="62"/>
      <c r="P1066" s="62"/>
      <c r="Q1066" s="62" t="n">
        <v>0.340083382966051</v>
      </c>
      <c r="R1066" s="62"/>
      <c r="S1066" s="62"/>
      <c r="T1066" s="62"/>
      <c r="U1066" s="62"/>
      <c r="V1066" s="62"/>
      <c r="W1066" s="62"/>
      <c r="X1066" s="62"/>
      <c r="Y1066" s="62"/>
      <c r="Z1066" s="62"/>
      <c r="AA1066" s="62"/>
      <c r="AB1066" s="62"/>
      <c r="AC1066" s="62" t="n">
        <v>0.0202501488981537</v>
      </c>
      <c r="AD1066" s="62"/>
      <c r="AE1066" s="62"/>
      <c r="AF1066" s="62"/>
      <c r="AG1066" s="62" t="n">
        <v>0.509827278141751</v>
      </c>
      <c r="AH1066" s="62"/>
      <c r="AI1066" s="62"/>
      <c r="AJ1066" s="62"/>
      <c r="AK1066" s="62"/>
      <c r="AL1066" s="62"/>
      <c r="AM1066" s="62"/>
      <c r="AN1066" s="62"/>
      <c r="AO1066" s="62"/>
      <c r="AP1066" s="62"/>
      <c r="AQ1066" s="62"/>
      <c r="AR1066" s="62"/>
      <c r="AS1066" s="62"/>
      <c r="AT1066" s="62"/>
      <c r="AU1066" s="62"/>
      <c r="AV1066" s="62"/>
      <c r="AW1066" s="62"/>
      <c r="AX1066" s="62"/>
      <c r="AY1066" s="62"/>
      <c r="AZ1066" s="62"/>
      <c r="BA1066" s="62"/>
      <c r="BB1066" s="62"/>
      <c r="BC1066" s="62"/>
      <c r="BD1066" s="62"/>
      <c r="BE1066" s="62"/>
      <c r="BF1066" s="62"/>
      <c r="BG1066" s="62"/>
      <c r="BH1066" s="62"/>
      <c r="BI1066" s="62"/>
      <c r="BJ1066" s="62"/>
      <c r="BK1066" s="62"/>
      <c r="BL1066" s="62"/>
      <c r="BM1066" s="62"/>
      <c r="BN1066" s="62"/>
      <c r="BO1066" s="62"/>
      <c r="BP1066" s="62"/>
      <c r="BQ1066" s="62"/>
      <c r="BR1066" s="62"/>
      <c r="BS1066" s="62"/>
      <c r="BT1066" s="62"/>
      <c r="BU1066" s="62"/>
      <c r="BV1066" s="62"/>
      <c r="BW1066" s="62"/>
      <c r="BX1066" s="62"/>
      <c r="BY1066" s="62"/>
      <c r="BZ1066" s="62"/>
      <c r="CA1066" s="62"/>
      <c r="CB1066" s="62"/>
      <c r="CC1066" s="62"/>
      <c r="CD1066" s="62"/>
      <c r="CE1066" s="62"/>
      <c r="CF1066" s="65" t="str">
        <f>ROUND(SUM($CP1066,$CV1066),0)</f>
      </c>
      <c r="CG1066" s="65" t="str">
        <f>ROUND(MAX($CP1066,$CV1066),0)</f>
      </c>
      <c r="CH1066" t="s">
        <v>54</v>
      </c>
      <c r="CI1066" s="62"/>
      <c r="CJ1066" s="65" t="str">
        <f>IF(SUM($CF1066)=0,"",IF(SUM($CF1066)=SUM($CG1066),SUM($CF1066),IF(UPPER($CH1066)="MAX",$CG1066,IF(UPPER($CH1066)="CUSTOM",MIN(MAX(ROUND($CF1066+$G1066*($CI1066),0),$CG1066),$CF1066),$CF1066))))</f>
      </c>
      <c r="CK1066" s="65" t="str">
        <f>ROUND(SUMIFS($CW1066:$FS1066,$CW$14:$FS$14,"*DSD*"),0)</f>
      </c>
      <c r="CL1066" s="65" t="str">
        <f>MIN_DSD</f>
      </c>
      <c r="CM1066" s="65" t="str">
        <f>COUNTIFS($CW$14:$FS$14,"*DSD*",$CW1066:$FS1066,"&gt;0")</f>
      </c>
      <c r="CN1066" t="s">
        <v>54</v>
      </c>
      <c r="CO1066" s="62"/>
      <c r="CP1066" s="65" t="str">
        <f>IF(SUM($CK1066)=0,"",IF(OR(SUM($CK1066)=SUM($CL1066),AND(SUM($CK1066)=ROUND(SUM($G1066)*(1-SUM($I1066)),0),SUM($CQ1066)=0)),SUM($CK1066),IF(UPPER($CN1066)="MAX",$CL1066,IF(UPPER($CN1066)="CUSTOM",MIN(MAX(ROUND($CK1066+$G1066*($CO1066),0),$CL1066),$CK1066),$CK1066))))</f>
      </c>
      <c r="CQ1066" s="65" t="str">
        <f>ROUND(SUMIFS($CW1066:$FS1066,$CW$14:$FS$14,"*TA*"),0)</f>
      </c>
      <c r="CR1066" s="65" t="str">
        <f>MIN_TA</f>
      </c>
      <c r="CS1066" s="65" t="str">
        <f>COUNTIFS($CW$14:$FS$14,"*TA*",$CW1066:$FS1066,"&gt;0")</f>
      </c>
      <c r="CT1066"/>
      <c r="CU1066" s="62"/>
      <c r="CV1066" s="65" t="str">
        <f>IF(SUM($CQ1066)=0,"",IF(OR(SUM($CQ1066)=SUM($CR1066),AND(SUM($CQ1066)=ROUND(SUM($G1066)*(1-SUM($I1066)),0),SUM($CK1066)=0)),SUM($CQ1066),IF(UPPER($CT1066)="MAX",$CR1066,IF(UPPER($CT1066)="CUSTOM",MIN(MAX(ROUND($CQ1066+$G1066*($CU1066),0),$CR1066),$CQ1066),$CQ1066))))</f>
      </c>
      <c r="CW1066" s="65"/>
      <c r="CX1066" s="65"/>
      <c r="CY1066" s="65"/>
      <c r="CZ1066" s="65"/>
      <c r="DA1066" s="65"/>
      <c r="DB1066" s="65"/>
      <c r="DC1066" s="65"/>
      <c r="DD1066" s="65"/>
      <c r="DE1066" s="65"/>
      <c r="DF1066" s="65"/>
      <c r="DG1066" s="65"/>
      <c r="DH1066" s="65"/>
      <c r="DI1066" s="65"/>
      <c r="DJ1066" s="65"/>
      <c r="DK1066" s="65"/>
      <c r="DL1066" s="65"/>
      <c r="DM1066" s="65"/>
      <c r="DN1066" s="65"/>
      <c r="DO1066" s="65"/>
      <c r="DP1066" s="65"/>
      <c r="DQ1066" s="65"/>
      <c r="DR1066" s="65"/>
      <c r="DS1066" s="65"/>
      <c r="DT1066" s="65"/>
      <c r="DU1066" s="65"/>
      <c r="DV1066" s="65"/>
      <c r="DW1066" s="65"/>
      <c r="DX1066" s="65"/>
      <c r="DY1066" s="65"/>
      <c r="DZ1066" s="65"/>
      <c r="EA1066" s="65"/>
      <c r="EB1066" s="65"/>
      <c r="EC1066" s="65"/>
      <c r="ED1066" s="65"/>
      <c r="EE1066" s="65"/>
      <c r="EF1066" s="65"/>
      <c r="EG1066" s="65"/>
      <c r="EH1066" s="65"/>
      <c r="EI1066" s="65"/>
      <c r="EJ1066" s="65"/>
      <c r="EK1066" s="65"/>
      <c r="EL1066" s="65"/>
      <c r="EM1066" s="65"/>
      <c r="EN1066" s="65"/>
      <c r="EO1066" s="65"/>
      <c r="EP1066" s="65"/>
      <c r="EQ1066" s="65"/>
      <c r="ER1066" s="65"/>
      <c r="ES1066" s="65"/>
      <c r="ET1066" s="65"/>
      <c r="EU1066" s="65"/>
      <c r="EV1066" s="65"/>
      <c r="EW1066" s="65"/>
      <c r="EX1066" s="65"/>
      <c r="EY1066" s="65"/>
      <c r="EZ1066" s="65"/>
      <c r="FA1066" s="65"/>
      <c r="FB1066" s="65"/>
      <c r="FC1066" s="65"/>
      <c r="FD1066" s="65"/>
      <c r="FE1066" s="65"/>
      <c r="FF1066" s="65"/>
      <c r="FG1066" s="65"/>
      <c r="FH1066" s="65"/>
      <c r="FI1066" s="65"/>
      <c r="FJ1066" s="65"/>
      <c r="FK1066" s="65"/>
      <c r="FL1066" s="65"/>
      <c r="FM1066" s="65"/>
      <c r="FN1066" s="65"/>
      <c r="FO1066" s="65"/>
      <c r="FP1066" s="65"/>
      <c r="FQ1066" s="65"/>
      <c r="FR1066" s="65"/>
      <c r="FS1066" s="65"/>
    </row>
    <row r="1067">
      <c r="A1067" t="s">
        <v>172</v>
      </c>
      <c r="B1067" t="s">
        <v>109</v>
      </c>
      <c r="C1067" t="s">
        <v>103</v>
      </c>
      <c r="D1067" t="s">
        <v>99</v>
      </c>
      <c r="E1067"/>
      <c r="F1067" t="str">
        <f>$A1067&amp;IF($C1067&lt;&gt;"","|"&amp;$C1067,"")&amp;IF($D1067&lt;&gt;"","|"&amp;$D1067,"")&amp;IF($E1067&lt;&gt;"","|"&amp;$E1067,"")</f>
      </c>
      <c r="G1067" s="65" t="n">
        <v>1</v>
      </c>
      <c r="H1067" s="65" t="str">
        <f>SUM($CJ1067,$CW1067)</f>
      </c>
      <c r="I1067" s="62"/>
      <c r="J1067" s="62"/>
      <c r="K1067" s="62" t="n">
        <v>0.134328358208955</v>
      </c>
      <c r="L1067" s="62"/>
      <c r="M1067" s="62"/>
      <c r="N1067" s="62"/>
      <c r="O1067" s="62"/>
      <c r="P1067" s="62"/>
      <c r="Q1067" s="62" t="n">
        <v>0.343283582089552</v>
      </c>
      <c r="R1067" s="62"/>
      <c r="S1067" s="62"/>
      <c r="T1067" s="62"/>
      <c r="U1067" s="62"/>
      <c r="V1067" s="62"/>
      <c r="W1067" s="62"/>
      <c r="X1067" s="62"/>
      <c r="Y1067" s="62"/>
      <c r="Z1067" s="62"/>
      <c r="AA1067" s="62"/>
      <c r="AB1067" s="62"/>
      <c r="AC1067" s="62" t="n">
        <v>0.0149253731343284</v>
      </c>
      <c r="AD1067" s="62"/>
      <c r="AE1067" s="62"/>
      <c r="AF1067" s="62"/>
      <c r="AG1067" s="62" t="n">
        <v>0.507462686567164</v>
      </c>
      <c r="AH1067" s="62"/>
      <c r="AI1067" s="62"/>
      <c r="AJ1067" s="62"/>
      <c r="AK1067" s="62"/>
      <c r="AL1067" s="62"/>
      <c r="AM1067" s="62"/>
      <c r="AN1067" s="62"/>
      <c r="AO1067" s="62"/>
      <c r="AP1067" s="62"/>
      <c r="AQ1067" s="62"/>
      <c r="AR1067" s="62"/>
      <c r="AS1067" s="62"/>
      <c r="AT1067" s="62"/>
      <c r="AU1067" s="62"/>
      <c r="AV1067" s="62"/>
      <c r="AW1067" s="62"/>
      <c r="AX1067" s="62"/>
      <c r="AY1067" s="62"/>
      <c r="AZ1067" s="62"/>
      <c r="BA1067" s="62"/>
      <c r="BB1067" s="62"/>
      <c r="BC1067" s="62"/>
      <c r="BD1067" s="62"/>
      <c r="BE1067" s="62"/>
      <c r="BF1067" s="62"/>
      <c r="BG1067" s="62"/>
      <c r="BH1067" s="62"/>
      <c r="BI1067" s="62"/>
      <c r="BJ1067" s="62"/>
      <c r="BK1067" s="62"/>
      <c r="BL1067" s="62"/>
      <c r="BM1067" s="62"/>
      <c r="BN1067" s="62"/>
      <c r="BO1067" s="62"/>
      <c r="BP1067" s="62"/>
      <c r="BQ1067" s="62"/>
      <c r="BR1067" s="62"/>
      <c r="BS1067" s="62"/>
      <c r="BT1067" s="62"/>
      <c r="BU1067" s="62"/>
      <c r="BV1067" s="62"/>
      <c r="BW1067" s="62"/>
      <c r="BX1067" s="62"/>
      <c r="BY1067" s="62"/>
      <c r="BZ1067" s="62"/>
      <c r="CA1067" s="62"/>
      <c r="CB1067" s="62"/>
      <c r="CC1067" s="62"/>
      <c r="CD1067" s="62"/>
      <c r="CE1067" s="62"/>
      <c r="CF1067" s="65" t="str">
        <f>ROUND(SUM($CP1067,$CV1067),0)</f>
      </c>
      <c r="CG1067" s="65" t="str">
        <f>ROUND(MAX($CP1067,$CV1067),0)</f>
      </c>
      <c r="CH1067" t="s">
        <v>54</v>
      </c>
      <c r="CI1067" s="62"/>
      <c r="CJ1067" s="65" t="str">
        <f>IF(SUM($CF1067)=0,"",IF(SUM($CF1067)=SUM($CG1067),SUM($CF1067),IF(UPPER($CH1067)="MAX",$CG1067,IF(UPPER($CH1067)="CUSTOM",MIN(MAX(ROUND($CF1067+$G1067*($CI1067),0),$CG1067),$CF1067),$CF1067))))</f>
      </c>
      <c r="CK1067" s="65" t="str">
        <f>ROUND(SUMIFS($CW1067:$FS1067,$CW$14:$FS$14,"*DSD*"),0)</f>
      </c>
      <c r="CL1067" s="65" t="str">
        <f>MIN_DSD</f>
      </c>
      <c r="CM1067" s="65" t="str">
        <f>COUNTIFS($CW$14:$FS$14,"*DSD*",$CW1067:$FS1067,"&gt;0")</f>
      </c>
      <c r="CN1067" t="s">
        <v>54</v>
      </c>
      <c r="CO1067" s="62"/>
      <c r="CP1067" s="65" t="str">
        <f>IF(SUM($CK1067)=0,"",IF(OR(SUM($CK1067)=SUM($CL1067),AND(SUM($CK1067)=ROUND(SUM($G1067)*(1-SUM($I1067)),0),SUM($CQ1067)=0)),SUM($CK1067),IF(UPPER($CN1067)="MAX",$CL1067,IF(UPPER($CN1067)="CUSTOM",MIN(MAX(ROUND($CK1067+$G1067*($CO1067),0),$CL1067),$CK1067),$CK1067))))</f>
      </c>
      <c r="CQ1067" s="65" t="str">
        <f>ROUND(SUMIFS($CW1067:$FS1067,$CW$14:$FS$14,"*TA*"),0)</f>
      </c>
      <c r="CR1067" s="65" t="str">
        <f>MIN_TA</f>
      </c>
      <c r="CS1067" s="65" t="str">
        <f>COUNTIFS($CW$14:$FS$14,"*TA*",$CW1067:$FS1067,"&gt;0")</f>
      </c>
      <c r="CT1067"/>
      <c r="CU1067" s="62"/>
      <c r="CV1067" s="65" t="str">
        <f>IF(SUM($CQ1067)=0,"",IF(OR(SUM($CQ1067)=SUM($CR1067),AND(SUM($CQ1067)=ROUND(SUM($G1067)*(1-SUM($I1067)),0),SUM($CK1067)=0)),SUM($CQ1067),IF(UPPER($CT1067)="MAX",$CR1067,IF(UPPER($CT1067)="CUSTOM",MIN(MAX(ROUND($CQ1067+$G1067*($CU1067),0),$CR1067),$CQ1067),$CQ1067))))</f>
      </c>
      <c r="CW1067" s="65"/>
      <c r="CX1067" s="65"/>
      <c r="CY1067" s="65"/>
      <c r="CZ1067" s="65"/>
      <c r="DA1067" s="65"/>
      <c r="DB1067" s="65"/>
      <c r="DC1067" s="65"/>
      <c r="DD1067" s="65"/>
      <c r="DE1067" s="65"/>
      <c r="DF1067" s="65"/>
      <c r="DG1067" s="65"/>
      <c r="DH1067" s="65"/>
      <c r="DI1067" s="65"/>
      <c r="DJ1067" s="65"/>
      <c r="DK1067" s="65"/>
      <c r="DL1067" s="65"/>
      <c r="DM1067" s="65"/>
      <c r="DN1067" s="65"/>
      <c r="DO1067" s="65"/>
      <c r="DP1067" s="65"/>
      <c r="DQ1067" s="65"/>
      <c r="DR1067" s="65"/>
      <c r="DS1067" s="65"/>
      <c r="DT1067" s="65"/>
      <c r="DU1067" s="65"/>
      <c r="DV1067" s="65"/>
      <c r="DW1067" s="65"/>
      <c r="DX1067" s="65"/>
      <c r="DY1067" s="65"/>
      <c r="DZ1067" s="65"/>
      <c r="EA1067" s="65"/>
      <c r="EB1067" s="65"/>
      <c r="EC1067" s="65"/>
      <c r="ED1067" s="65"/>
      <c r="EE1067" s="65"/>
      <c r="EF1067" s="65"/>
      <c r="EG1067" s="65"/>
      <c r="EH1067" s="65"/>
      <c r="EI1067" s="65"/>
      <c r="EJ1067" s="65"/>
      <c r="EK1067" s="65"/>
      <c r="EL1067" s="65"/>
      <c r="EM1067" s="65"/>
      <c r="EN1067" s="65"/>
      <c r="EO1067" s="65"/>
      <c r="EP1067" s="65"/>
      <c r="EQ1067" s="65"/>
      <c r="ER1067" s="65"/>
      <c r="ES1067" s="65"/>
      <c r="ET1067" s="65"/>
      <c r="EU1067" s="65"/>
      <c r="EV1067" s="65"/>
      <c r="EW1067" s="65"/>
      <c r="EX1067" s="65"/>
      <c r="EY1067" s="65"/>
      <c r="EZ1067" s="65"/>
      <c r="FA1067" s="65"/>
      <c r="FB1067" s="65"/>
      <c r="FC1067" s="65"/>
      <c r="FD1067" s="65"/>
      <c r="FE1067" s="65"/>
      <c r="FF1067" s="65"/>
      <c r="FG1067" s="65"/>
      <c r="FH1067" s="65"/>
      <c r="FI1067" s="65"/>
      <c r="FJ1067" s="65"/>
      <c r="FK1067" s="65"/>
      <c r="FL1067" s="65"/>
      <c r="FM1067" s="65"/>
      <c r="FN1067" s="65"/>
      <c r="FO1067" s="65"/>
      <c r="FP1067" s="65"/>
      <c r="FQ1067" s="65"/>
      <c r="FR1067" s="65"/>
      <c r="FS1067" s="65"/>
    </row>
    <row r="1068">
      <c r="A1068" t="s">
        <v>172</v>
      </c>
      <c r="B1068" t="s">
        <v>143</v>
      </c>
      <c r="C1068" t="s">
        <v>103</v>
      </c>
      <c r="D1068" t="s">
        <v>99</v>
      </c>
      <c r="E1068"/>
      <c r="F1068" t="str">
        <f>$A1068&amp;IF($C1068&lt;&gt;"","|"&amp;$C1068,"")&amp;IF($D1068&lt;&gt;"","|"&amp;$D1068,"")&amp;IF($E1068&lt;&gt;"","|"&amp;$E1068,"")</f>
      </c>
      <c r="G1068" s="65" t="n">
        <v>1</v>
      </c>
      <c r="H1068" s="65" t="str">
        <f>SUM($CJ1068,$CW1068)</f>
      </c>
      <c r="I1068" s="62"/>
      <c r="J1068" s="62"/>
      <c r="K1068" s="62"/>
      <c r="L1068" s="6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62"/>
      <c r="AA1068" s="62"/>
      <c r="AB1068" s="62"/>
      <c r="AC1068" s="62"/>
      <c r="AD1068" s="62"/>
      <c r="AE1068" s="62"/>
      <c r="AF1068" s="62"/>
      <c r="AG1068" s="62" t="n">
        <v>1</v>
      </c>
      <c r="AH1068" s="62"/>
      <c r="AI1068" s="62"/>
      <c r="AJ1068" s="62"/>
      <c r="AK1068" s="62"/>
      <c r="AL1068" s="62"/>
      <c r="AM1068" s="62"/>
      <c r="AN1068" s="62"/>
      <c r="AO1068" s="62"/>
      <c r="AP1068" s="62"/>
      <c r="AQ1068" s="62"/>
      <c r="AR1068" s="62"/>
      <c r="AS1068" s="62"/>
      <c r="AT1068" s="62"/>
      <c r="AU1068" s="62"/>
      <c r="AV1068" s="62"/>
      <c r="AW1068" s="62"/>
      <c r="AX1068" s="62"/>
      <c r="AY1068" s="62"/>
      <c r="AZ1068" s="62"/>
      <c r="BA1068" s="62"/>
      <c r="BB1068" s="62"/>
      <c r="BC1068" s="62"/>
      <c r="BD1068" s="62"/>
      <c r="BE1068" s="62"/>
      <c r="BF1068" s="62"/>
      <c r="BG1068" s="62"/>
      <c r="BH1068" s="62"/>
      <c r="BI1068" s="62"/>
      <c r="BJ1068" s="62"/>
      <c r="BK1068" s="62"/>
      <c r="BL1068" s="62"/>
      <c r="BM1068" s="62"/>
      <c r="BN1068" s="62"/>
      <c r="BO1068" s="62"/>
      <c r="BP1068" s="62"/>
      <c r="BQ1068" s="62"/>
      <c r="BR1068" s="62"/>
      <c r="BS1068" s="62"/>
      <c r="BT1068" s="62"/>
      <c r="BU1068" s="62"/>
      <c r="BV1068" s="62"/>
      <c r="BW1068" s="62"/>
      <c r="BX1068" s="62"/>
      <c r="BY1068" s="62"/>
      <c r="BZ1068" s="62"/>
      <c r="CA1068" s="62"/>
      <c r="CB1068" s="62"/>
      <c r="CC1068" s="62"/>
      <c r="CD1068" s="62"/>
      <c r="CE1068" s="62"/>
      <c r="CF1068" s="65" t="str">
        <f>ROUND(SUM($CP1068,$CV1068),0)</f>
      </c>
      <c r="CG1068" s="65" t="str">
        <f>ROUND(MAX($CP1068,$CV1068),0)</f>
      </c>
      <c r="CH1068"/>
      <c r="CI1068" s="62"/>
      <c r="CJ1068" s="65" t="str">
        <f>IF(SUM($CF1068)=0,"",IF(SUM($CF1068)=SUM($CG1068),SUM($CF1068),IF(UPPER($CH1068)="MAX",$CG1068,IF(UPPER($CH1068)="CUSTOM",MIN(MAX(ROUND($CF1068+$G1068*($CI1068),0),$CG1068),$CF1068),$CF1068))))</f>
      </c>
      <c r="CK1068" s="65" t="str">
        <f>ROUND(SUMIFS($CW1068:$FS1068,$CW$14:$FS$14,"*DSD*"),0)</f>
      </c>
      <c r="CL1068" s="65" t="str">
        <f>MIN_DSD</f>
      </c>
      <c r="CM1068" s="65" t="str">
        <f>COUNTIFS($CW$14:$FS$14,"*DSD*",$CW1068:$FS1068,"&gt;0")</f>
      </c>
      <c r="CN1068"/>
      <c r="CO1068" s="62"/>
      <c r="CP1068" s="65" t="str">
        <f>IF(SUM($CK1068)=0,"",IF(OR(SUM($CK1068)=SUM($CL1068),AND(SUM($CK1068)=ROUND(SUM($G1068)*(1-SUM($I1068)),0),SUM($CQ1068)=0)),SUM($CK1068),IF(UPPER($CN1068)="MAX",$CL1068,IF(UPPER($CN1068)="CUSTOM",MIN(MAX(ROUND($CK1068+$G1068*($CO1068),0),$CL1068),$CK1068),$CK1068))))</f>
      </c>
      <c r="CQ1068" s="65" t="str">
        <f>ROUND(SUMIFS($CW1068:$FS1068,$CW$14:$FS$14,"*TA*"),0)</f>
      </c>
      <c r="CR1068" s="65" t="str">
        <f>MIN_TA</f>
      </c>
      <c r="CS1068" s="65" t="str">
        <f>COUNTIFS($CW$14:$FS$14,"*TA*",$CW1068:$FS1068,"&gt;0")</f>
      </c>
      <c r="CT1068"/>
      <c r="CU1068" s="62"/>
      <c r="CV1068" s="65" t="str">
        <f>IF(SUM($CQ1068)=0,"",IF(OR(SUM($CQ1068)=SUM($CR1068),AND(SUM($CQ1068)=ROUND(SUM($G1068)*(1-SUM($I1068)),0),SUM($CK1068)=0)),SUM($CQ1068),IF(UPPER($CT1068)="MAX",$CR1068,IF(UPPER($CT1068)="CUSTOM",MIN(MAX(ROUND($CQ1068+$G1068*($CU1068),0),$CR1068),$CQ1068),$CQ1068))))</f>
      </c>
      <c r="CW1068" s="65"/>
      <c r="CX1068" s="65"/>
      <c r="CY1068" s="65"/>
      <c r="CZ1068" s="65"/>
      <c r="DA1068" s="65"/>
      <c r="DB1068" s="65"/>
      <c r="DC1068" s="65"/>
      <c r="DD1068" s="65"/>
      <c r="DE1068" s="65"/>
      <c r="DF1068" s="65"/>
      <c r="DG1068" s="65"/>
      <c r="DH1068" s="65"/>
      <c r="DI1068" s="65"/>
      <c r="DJ1068" s="65"/>
      <c r="DK1068" s="65"/>
      <c r="DL1068" s="65"/>
      <c r="DM1068" s="65"/>
      <c r="DN1068" s="65"/>
      <c r="DO1068" s="65"/>
      <c r="DP1068" s="65"/>
      <c r="DQ1068" s="65"/>
      <c r="DR1068" s="65"/>
      <c r="DS1068" s="65"/>
      <c r="DT1068" s="65"/>
      <c r="DU1068" s="65"/>
      <c r="DV1068" s="65"/>
      <c r="DW1068" s="65"/>
      <c r="DX1068" s="65"/>
      <c r="DY1068" s="65"/>
      <c r="DZ1068" s="65"/>
      <c r="EA1068" s="65"/>
      <c r="EB1068" s="65"/>
      <c r="EC1068" s="65"/>
      <c r="ED1068" s="65"/>
      <c r="EE1068" s="65"/>
      <c r="EF1068" s="65"/>
      <c r="EG1068" s="65"/>
      <c r="EH1068" s="65"/>
      <c r="EI1068" s="65"/>
      <c r="EJ1068" s="65"/>
      <c r="EK1068" s="65"/>
      <c r="EL1068" s="65"/>
      <c r="EM1068" s="65"/>
      <c r="EN1068" s="65"/>
      <c r="EO1068" s="65"/>
      <c r="EP1068" s="65"/>
      <c r="EQ1068" s="65"/>
      <c r="ER1068" s="65"/>
      <c r="ES1068" s="65"/>
      <c r="ET1068" s="65"/>
      <c r="EU1068" s="65"/>
      <c r="EV1068" s="65"/>
      <c r="EW1068" s="65"/>
      <c r="EX1068" s="65"/>
      <c r="EY1068" s="65"/>
      <c r="EZ1068" s="65"/>
      <c r="FA1068" s="65"/>
      <c r="FB1068" s="65"/>
      <c r="FC1068" s="65"/>
      <c r="FD1068" s="65"/>
      <c r="FE1068" s="65"/>
      <c r="FF1068" s="65"/>
      <c r="FG1068" s="65"/>
      <c r="FH1068" s="65"/>
      <c r="FI1068" s="65"/>
      <c r="FJ1068" s="65"/>
      <c r="FK1068" s="65"/>
      <c r="FL1068" s="65"/>
      <c r="FM1068" s="65"/>
      <c r="FN1068" s="65"/>
      <c r="FO1068" s="65"/>
      <c r="FP1068" s="65"/>
      <c r="FQ1068" s="65"/>
      <c r="FR1068" s="65"/>
      <c r="FS1068" s="65"/>
    </row>
    <row r="1069">
      <c r="A1069" t="s">
        <v>172</v>
      </c>
      <c r="B1069" t="s">
        <v>144</v>
      </c>
      <c r="C1069" t="s">
        <v>98</v>
      </c>
      <c r="D1069" t="s">
        <v>99</v>
      </c>
      <c r="E1069"/>
      <c r="F1069" t="str">
        <f>$A1069&amp;IF($C1069&lt;&gt;"","|"&amp;$C1069,"")&amp;IF($D1069&lt;&gt;"","|"&amp;$D1069,"")&amp;IF($E1069&lt;&gt;"","|"&amp;$E1069,"")</f>
      </c>
      <c r="G1069" s="65" t="n">
        <v>36</v>
      </c>
      <c r="H1069" s="65" t="str">
        <f>SUM($CJ1069,$CW1069)</f>
      </c>
      <c r="I1069" s="62"/>
      <c r="J1069" s="62"/>
      <c r="K1069" s="62"/>
      <c r="L1069" s="62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 t="n">
        <v>1</v>
      </c>
      <c r="X1069" s="62"/>
      <c r="Y1069" s="62"/>
      <c r="Z1069" s="62"/>
      <c r="AA1069" s="62"/>
      <c r="AB1069" s="62"/>
      <c r="AC1069" s="62"/>
      <c r="AD1069" s="62"/>
      <c r="AE1069" s="62"/>
      <c r="AF1069" s="62"/>
      <c r="AG1069" s="62"/>
      <c r="AH1069" s="62"/>
      <c r="AI1069" s="62"/>
      <c r="AJ1069" s="62"/>
      <c r="AK1069" s="62"/>
      <c r="AL1069" s="62"/>
      <c r="AM1069" s="62"/>
      <c r="AN1069" s="62"/>
      <c r="AO1069" s="62"/>
      <c r="AP1069" s="62"/>
      <c r="AQ1069" s="62"/>
      <c r="AR1069" s="62"/>
      <c r="AS1069" s="62"/>
      <c r="AT1069" s="62"/>
      <c r="AU1069" s="62"/>
      <c r="AV1069" s="62"/>
      <c r="AW1069" s="62"/>
      <c r="AX1069" s="62"/>
      <c r="AY1069" s="62"/>
      <c r="AZ1069" s="62"/>
      <c r="BA1069" s="62"/>
      <c r="BB1069" s="62"/>
      <c r="BC1069" s="62"/>
      <c r="BD1069" s="62"/>
      <c r="BE1069" s="62"/>
      <c r="BF1069" s="62"/>
      <c r="BG1069" s="62"/>
      <c r="BH1069" s="62"/>
      <c r="BI1069" s="62"/>
      <c r="BJ1069" s="62"/>
      <c r="BK1069" s="62"/>
      <c r="BL1069" s="62"/>
      <c r="BM1069" s="62"/>
      <c r="BN1069" s="62"/>
      <c r="BO1069" s="62"/>
      <c r="BP1069" s="62"/>
      <c r="BQ1069" s="62"/>
      <c r="BR1069" s="62"/>
      <c r="BS1069" s="62"/>
      <c r="BT1069" s="62"/>
      <c r="BU1069" s="62"/>
      <c r="BV1069" s="62"/>
      <c r="BW1069" s="62"/>
      <c r="BX1069" s="62"/>
      <c r="BY1069" s="62"/>
      <c r="BZ1069" s="62"/>
      <c r="CA1069" s="62"/>
      <c r="CB1069" s="62"/>
      <c r="CC1069" s="62"/>
      <c r="CD1069" s="62"/>
      <c r="CE1069" s="62"/>
      <c r="CF1069" s="65" t="str">
        <f>ROUND(SUM($CP1069,$CV1069),0)</f>
      </c>
      <c r="CG1069" s="65" t="str">
        <f>ROUND(MAX($CP1069,$CV1069),0)</f>
      </c>
      <c r="CH1069"/>
      <c r="CI1069" s="62"/>
      <c r="CJ1069" s="65" t="str">
        <f>IF(SUM($CF1069)=0,"",IF(SUM($CF1069)=SUM($CG1069),SUM($CF1069),IF(UPPER($CH1069)="MAX",$CG1069,IF(UPPER($CH1069)="CUSTOM",MIN(MAX(ROUND($CF1069+$G1069*($CI1069),0),$CG1069),$CF1069),$CF1069))))</f>
      </c>
      <c r="CK1069" s="65" t="str">
        <f>ROUND(SUMIFS($CW1069:$FS1069,$CW$14:$FS$14,"*DSD*"),0)</f>
      </c>
      <c r="CL1069" s="65" t="str">
        <f>MIN_DSD</f>
      </c>
      <c r="CM1069" s="65" t="str">
        <f>COUNTIFS($CW$14:$FS$14,"*DSD*",$CW1069:$FS1069,"&gt;0")</f>
      </c>
      <c r="CN1069"/>
      <c r="CO1069" s="62"/>
      <c r="CP1069" s="65" t="str">
        <f>IF(SUM($CK1069)=0,"",IF(OR(SUM($CK1069)=SUM($CL1069),AND(SUM($CK1069)=ROUND(SUM($G1069)*(1-SUM($I1069)),0),SUM($CQ1069)=0)),SUM($CK1069),IF(UPPER($CN1069)="MAX",$CL1069,IF(UPPER($CN1069)="CUSTOM",MIN(MAX(ROUND($CK1069+$G1069*($CO1069),0),$CL1069),$CK1069),$CK1069))))</f>
      </c>
      <c r="CQ1069" s="65" t="str">
        <f>ROUND(SUMIFS($CW1069:$FS1069,$CW$14:$FS$14,"*TA*"),0)</f>
      </c>
      <c r="CR1069" s="65" t="str">
        <f>MIN_TA</f>
      </c>
      <c r="CS1069" s="65" t="str">
        <f>COUNTIFS($CW$14:$FS$14,"*TA*",$CW1069:$FS1069,"&gt;0")</f>
      </c>
      <c r="CT1069"/>
      <c r="CU1069" s="62"/>
      <c r="CV1069" s="65" t="str">
        <f>IF(SUM($CQ1069)=0,"",IF(OR(SUM($CQ1069)=SUM($CR1069),AND(SUM($CQ1069)=ROUND(SUM($G1069)*(1-SUM($I1069)),0),SUM($CK1069)=0)),SUM($CQ1069),IF(UPPER($CT1069)="MAX",$CR1069,IF(UPPER($CT1069)="CUSTOM",MIN(MAX(ROUND($CQ1069+$G1069*($CU1069),0),$CR1069),$CQ1069),$CQ1069))))</f>
      </c>
      <c r="CW1069" s="65"/>
      <c r="CX1069" s="65"/>
      <c r="CY1069" s="65"/>
      <c r="CZ1069" s="65"/>
      <c r="DA1069" s="65"/>
      <c r="DB1069" s="65"/>
      <c r="DC1069" s="65"/>
      <c r="DD1069" s="65"/>
      <c r="DE1069" s="65"/>
      <c r="DF1069" s="65"/>
      <c r="DG1069" s="65"/>
      <c r="DH1069" s="65"/>
      <c r="DI1069" s="65"/>
      <c r="DJ1069" s="65"/>
      <c r="DK1069" s="65"/>
      <c r="DL1069" s="65"/>
      <c r="DM1069" s="65"/>
      <c r="DN1069" s="65"/>
      <c r="DO1069" s="65"/>
      <c r="DP1069" s="65"/>
      <c r="DQ1069" s="65"/>
      <c r="DR1069" s="65"/>
      <c r="DS1069" s="65"/>
      <c r="DT1069" s="65"/>
      <c r="DU1069" s="65"/>
      <c r="DV1069" s="65"/>
      <c r="DW1069" s="65"/>
      <c r="DX1069" s="65"/>
      <c r="DY1069" s="65"/>
      <c r="DZ1069" s="65"/>
      <c r="EA1069" s="65"/>
      <c r="EB1069" s="65"/>
      <c r="EC1069" s="65"/>
      <c r="ED1069" s="65"/>
      <c r="EE1069" s="65"/>
      <c r="EF1069" s="65"/>
      <c r="EG1069" s="65"/>
      <c r="EH1069" s="65"/>
      <c r="EI1069" s="65"/>
      <c r="EJ1069" s="65"/>
      <c r="EK1069" s="65"/>
      <c r="EL1069" s="65"/>
      <c r="EM1069" s="65"/>
      <c r="EN1069" s="65"/>
      <c r="EO1069" s="65"/>
      <c r="EP1069" s="65"/>
      <c r="EQ1069" s="65"/>
      <c r="ER1069" s="65"/>
      <c r="ES1069" s="65"/>
      <c r="ET1069" s="65"/>
      <c r="EU1069" s="65"/>
      <c r="EV1069" s="65"/>
      <c r="EW1069" s="65"/>
      <c r="EX1069" s="65"/>
      <c r="EY1069" s="65"/>
      <c r="EZ1069" s="65"/>
      <c r="FA1069" s="65"/>
      <c r="FB1069" s="65"/>
      <c r="FC1069" s="65"/>
      <c r="FD1069" s="65"/>
      <c r="FE1069" s="65"/>
      <c r="FF1069" s="65"/>
      <c r="FG1069" s="65"/>
      <c r="FH1069" s="65"/>
      <c r="FI1069" s="65"/>
      <c r="FJ1069" s="65"/>
      <c r="FK1069" s="65"/>
      <c r="FL1069" s="65"/>
      <c r="FM1069" s="65"/>
      <c r="FN1069" s="65"/>
      <c r="FO1069" s="65"/>
      <c r="FP1069" s="65"/>
      <c r="FQ1069" s="65"/>
      <c r="FR1069" s="65"/>
      <c r="FS1069" s="65"/>
    </row>
    <row r="1070">
      <c r="A1070" t="s">
        <v>172</v>
      </c>
      <c r="B1070" t="s">
        <v>144</v>
      </c>
      <c r="C1070" t="s">
        <v>98</v>
      </c>
      <c r="D1070" t="s">
        <v>100</v>
      </c>
      <c r="E1070"/>
      <c r="F1070" t="str">
        <f>$A1070&amp;IF($C1070&lt;&gt;"","|"&amp;$C1070,"")&amp;IF($D1070&lt;&gt;"","|"&amp;$D1070,"")&amp;IF($E1070&lt;&gt;"","|"&amp;$E1070,"")</f>
      </c>
      <c r="G1070" s="65" t="n">
        <v>14</v>
      </c>
      <c r="H1070" s="65" t="str">
        <f>SUM($CJ1070,$CW1070)</f>
      </c>
      <c r="I1070" s="62"/>
      <c r="J1070" s="62"/>
      <c r="K1070" s="62"/>
      <c r="L1070" s="62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  <c r="X1070" s="62"/>
      <c r="Y1070" s="62"/>
      <c r="Z1070" s="62"/>
      <c r="AA1070" s="62"/>
      <c r="AB1070" s="62"/>
      <c r="AC1070" s="62"/>
      <c r="AD1070" s="62"/>
      <c r="AE1070" s="62"/>
      <c r="AF1070" s="62"/>
      <c r="AG1070" s="62"/>
      <c r="AH1070" s="62"/>
      <c r="AI1070" s="62"/>
      <c r="AJ1070" s="62"/>
      <c r="AK1070" s="62"/>
      <c r="AL1070" s="62"/>
      <c r="AM1070" s="62"/>
      <c r="AN1070" s="62"/>
      <c r="AO1070" s="62"/>
      <c r="AP1070" s="62"/>
      <c r="AQ1070" s="62"/>
      <c r="AR1070" s="62"/>
      <c r="AS1070" s="62"/>
      <c r="AT1070" s="62"/>
      <c r="AU1070" s="62"/>
      <c r="AV1070" s="62"/>
      <c r="AW1070" s="62"/>
      <c r="AX1070" s="62"/>
      <c r="AY1070" s="62"/>
      <c r="AZ1070" s="62"/>
      <c r="BA1070" s="62"/>
      <c r="BB1070" s="62"/>
      <c r="BC1070" s="62"/>
      <c r="BD1070" s="62"/>
      <c r="BE1070" s="62"/>
      <c r="BF1070" s="62"/>
      <c r="BG1070" s="62"/>
      <c r="BH1070" s="62"/>
      <c r="BI1070" s="62"/>
      <c r="BJ1070" s="62"/>
      <c r="BK1070" s="62"/>
      <c r="BL1070" s="62"/>
      <c r="BM1070" s="62"/>
      <c r="BN1070" s="62"/>
      <c r="BO1070" s="62"/>
      <c r="BP1070" s="62"/>
      <c r="BQ1070" s="62"/>
      <c r="BR1070" s="62"/>
      <c r="BS1070" s="62"/>
      <c r="BT1070" s="62"/>
      <c r="BU1070" s="62"/>
      <c r="BV1070" s="62"/>
      <c r="BW1070" s="62"/>
      <c r="BX1070" s="62"/>
      <c r="BY1070" s="62"/>
      <c r="BZ1070" s="62"/>
      <c r="CA1070" s="62"/>
      <c r="CB1070" s="62"/>
      <c r="CC1070" s="62"/>
      <c r="CD1070" s="62"/>
      <c r="CE1070" s="62"/>
      <c r="CF1070" s="65" t="str">
        <f>ROUND(SUM($CP1070,$CV1070),0)</f>
      </c>
      <c r="CG1070" s="65" t="str">
        <f>ROUND(MAX($CP1070,$CV1070),0)</f>
      </c>
      <c r="CH1070"/>
      <c r="CI1070" s="62"/>
      <c r="CJ1070" s="65" t="str">
        <f>IF(SUM($CF1070)=0,"",IF(SUM($CF1070)=SUM($CG1070),SUM($CF1070),IF(UPPER($CH1070)="MAX",$CG1070,IF(UPPER($CH1070)="CUSTOM",MIN(MAX(ROUND($CF1070+$G1070*($CI1070),0),$CG1070),$CF1070),$CF1070))))</f>
      </c>
      <c r="CK1070" s="65" t="str">
        <f>ROUND(SUMIFS($CW1070:$FS1070,$CW$14:$FS$14,"*DSD*"),0)</f>
      </c>
      <c r="CL1070" s="65" t="str">
        <f>MIN_DSD</f>
      </c>
      <c r="CM1070" s="65" t="str">
        <f>COUNTIFS($CW$14:$FS$14,"*DSD*",$CW1070:$FS1070,"&gt;0")</f>
      </c>
      <c r="CN1070"/>
      <c r="CO1070" s="62"/>
      <c r="CP1070" s="65" t="str">
        <f>IF(SUM($CK1070)=0,"",IF(OR(SUM($CK1070)=SUM($CL1070),AND(SUM($CK1070)=ROUND(SUM($G1070)*(1-SUM($I1070)),0),SUM($CQ1070)=0)),SUM($CK1070),IF(UPPER($CN1070)="MAX",$CL1070,IF(UPPER($CN1070)="CUSTOM",MIN(MAX(ROUND($CK1070+$G1070*($CO1070),0),$CL1070),$CK1070),$CK1070))))</f>
      </c>
      <c r="CQ1070" s="65" t="str">
        <f>ROUND(SUMIFS($CW1070:$FS1070,$CW$14:$FS$14,"*TA*"),0)</f>
      </c>
      <c r="CR1070" s="65" t="str">
        <f>MIN_TA</f>
      </c>
      <c r="CS1070" s="65" t="str">
        <f>COUNTIFS($CW$14:$FS$14,"*TA*",$CW1070:$FS1070,"&gt;0")</f>
      </c>
      <c r="CT1070"/>
      <c r="CU1070" s="62"/>
      <c r="CV1070" s="65" t="str">
        <f>IF(SUM($CQ1070)=0,"",IF(OR(SUM($CQ1070)=SUM($CR1070),AND(SUM($CQ1070)=ROUND(SUM($G1070)*(1-SUM($I1070)),0),SUM($CK1070)=0)),SUM($CQ1070),IF(UPPER($CT1070)="MAX",$CR1070,IF(UPPER($CT1070)="CUSTOM",MIN(MAX(ROUND($CQ1070+$G1070*($CU1070),0),$CR1070),$CQ1070),$CQ1070))))</f>
      </c>
      <c r="CW1070" s="65"/>
      <c r="CX1070" s="65"/>
      <c r="CY1070" s="65"/>
      <c r="CZ1070" s="65"/>
      <c r="DA1070" s="65"/>
      <c r="DB1070" s="65"/>
      <c r="DC1070" s="65"/>
      <c r="DD1070" s="65"/>
      <c r="DE1070" s="65"/>
      <c r="DF1070" s="65"/>
      <c r="DG1070" s="65"/>
      <c r="DH1070" s="65"/>
      <c r="DI1070" s="65"/>
      <c r="DJ1070" s="65"/>
      <c r="DK1070" s="65"/>
      <c r="DL1070" s="65"/>
      <c r="DM1070" s="65"/>
      <c r="DN1070" s="65"/>
      <c r="DO1070" s="65"/>
      <c r="DP1070" s="65"/>
      <c r="DQ1070" s="65"/>
      <c r="DR1070" s="65"/>
      <c r="DS1070" s="65"/>
      <c r="DT1070" s="65"/>
      <c r="DU1070" s="65"/>
      <c r="DV1070" s="65"/>
      <c r="DW1070" s="65"/>
      <c r="DX1070" s="65"/>
      <c r="DY1070" s="65"/>
      <c r="DZ1070" s="65"/>
      <c r="EA1070" s="65"/>
      <c r="EB1070" s="65"/>
      <c r="EC1070" s="65"/>
      <c r="ED1070" s="65"/>
      <c r="EE1070" s="65"/>
      <c r="EF1070" s="65"/>
      <c r="EG1070" s="65"/>
      <c r="EH1070" s="65"/>
      <c r="EI1070" s="65"/>
      <c r="EJ1070" s="65"/>
      <c r="EK1070" s="65"/>
      <c r="EL1070" s="65"/>
      <c r="EM1070" s="65"/>
      <c r="EN1070" s="65"/>
      <c r="EO1070" s="65"/>
      <c r="EP1070" s="65"/>
      <c r="EQ1070" s="65"/>
      <c r="ER1070" s="65"/>
      <c r="ES1070" s="65"/>
      <c r="ET1070" s="65"/>
      <c r="EU1070" s="65"/>
      <c r="EV1070" s="65"/>
      <c r="EW1070" s="65"/>
      <c r="EX1070" s="65"/>
      <c r="EY1070" s="65"/>
      <c r="EZ1070" s="65"/>
      <c r="FA1070" s="65"/>
      <c r="FB1070" s="65"/>
      <c r="FC1070" s="65"/>
      <c r="FD1070" s="65"/>
      <c r="FE1070" s="65"/>
      <c r="FF1070" s="65"/>
      <c r="FG1070" s="65"/>
      <c r="FH1070" s="65"/>
      <c r="FI1070" s="65"/>
      <c r="FJ1070" s="65"/>
      <c r="FK1070" s="65"/>
      <c r="FL1070" s="65"/>
      <c r="FM1070" s="65"/>
      <c r="FN1070" s="65"/>
      <c r="FO1070" s="65"/>
      <c r="FP1070" s="65"/>
      <c r="FQ1070" s="65"/>
      <c r="FR1070" s="65"/>
      <c r="FS1070" s="65"/>
    </row>
    <row r="1071">
      <c r="A1071" t="s">
        <v>172</v>
      </c>
      <c r="B1071" t="s">
        <v>112</v>
      </c>
      <c r="C1071" t="s">
        <v>98</v>
      </c>
      <c r="D1071" t="s">
        <v>99</v>
      </c>
      <c r="E1071"/>
      <c r="F1071" t="str">
        <f>$A1071&amp;IF($C1071&lt;&gt;"","|"&amp;$C1071,"")&amp;IF($D1071&lt;&gt;"","|"&amp;$D1071,"")&amp;IF($E1071&lt;&gt;"","|"&amp;$E1071,"")</f>
      </c>
      <c r="G1071" s="65" t="n">
        <v>3</v>
      </c>
      <c r="H1071" s="65" t="str">
        <f>SUM($CJ1071,$CW1071)</f>
      </c>
      <c r="I1071" s="62"/>
      <c r="J1071" s="62"/>
      <c r="K1071" s="62"/>
      <c r="L1071" s="62"/>
      <c r="M1071" s="62"/>
      <c r="N1071" s="62"/>
      <c r="O1071" s="62"/>
      <c r="P1071" s="62"/>
      <c r="Q1071" s="62" t="n">
        <v>0.355555555555556</v>
      </c>
      <c r="R1071" s="62"/>
      <c r="S1071" s="62"/>
      <c r="T1071" s="62"/>
      <c r="U1071" s="62" t="n">
        <v>0.0888888888888889</v>
      </c>
      <c r="V1071" s="62"/>
      <c r="W1071" s="62"/>
      <c r="X1071" s="62"/>
      <c r="Y1071" s="62"/>
      <c r="Z1071" s="62"/>
      <c r="AA1071" s="62"/>
      <c r="AB1071" s="62"/>
      <c r="AC1071" s="62"/>
      <c r="AD1071" s="62"/>
      <c r="AE1071" s="62"/>
      <c r="AF1071" s="62"/>
      <c r="AG1071" s="62" t="n">
        <v>0.555555555555556</v>
      </c>
      <c r="AH1071" s="62"/>
      <c r="AI1071" s="62"/>
      <c r="AJ1071" s="62"/>
      <c r="AK1071" s="62"/>
      <c r="AL1071" s="62"/>
      <c r="AM1071" s="62"/>
      <c r="AN1071" s="62"/>
      <c r="AO1071" s="62"/>
      <c r="AP1071" s="62"/>
      <c r="AQ1071" s="62"/>
      <c r="AR1071" s="62"/>
      <c r="AS1071" s="62"/>
      <c r="AT1071" s="62"/>
      <c r="AU1071" s="62"/>
      <c r="AV1071" s="62"/>
      <c r="AW1071" s="62"/>
      <c r="AX1071" s="62"/>
      <c r="AY1071" s="62"/>
      <c r="AZ1071" s="62"/>
      <c r="BA1071" s="62"/>
      <c r="BB1071" s="62"/>
      <c r="BC1071" s="62"/>
      <c r="BD1071" s="62"/>
      <c r="BE1071" s="62"/>
      <c r="BF1071" s="62"/>
      <c r="BG1071" s="62"/>
      <c r="BH1071" s="62"/>
      <c r="BI1071" s="62"/>
      <c r="BJ1071" s="62"/>
      <c r="BK1071" s="62"/>
      <c r="BL1071" s="62"/>
      <c r="BM1071" s="62"/>
      <c r="BN1071" s="62"/>
      <c r="BO1071" s="62"/>
      <c r="BP1071" s="62"/>
      <c r="BQ1071" s="62"/>
      <c r="BR1071" s="62"/>
      <c r="BS1071" s="62"/>
      <c r="BT1071" s="62"/>
      <c r="BU1071" s="62"/>
      <c r="BV1071" s="62"/>
      <c r="BW1071" s="62"/>
      <c r="BX1071" s="62"/>
      <c r="BY1071" s="62"/>
      <c r="BZ1071" s="62"/>
      <c r="CA1071" s="62"/>
      <c r="CB1071" s="62"/>
      <c r="CC1071" s="62"/>
      <c r="CD1071" s="62"/>
      <c r="CE1071" s="62"/>
      <c r="CF1071" s="65" t="str">
        <f>ROUND(SUM($CP1071,$CV1071),0)</f>
      </c>
      <c r="CG1071" s="65" t="str">
        <f>ROUND(MAX($CP1071,$CV1071),0)</f>
      </c>
      <c r="CH1071"/>
      <c r="CI1071" s="62"/>
      <c r="CJ1071" s="65" t="str">
        <f>IF(SUM($CF1071)=0,"",IF(SUM($CF1071)=SUM($CG1071),SUM($CF1071),IF(UPPER($CH1071)="MAX",$CG1071,IF(UPPER($CH1071)="CUSTOM",MIN(MAX(ROUND($CF1071+$G1071*($CI1071),0),$CG1071),$CF1071),$CF1071))))</f>
      </c>
      <c r="CK1071" s="65" t="str">
        <f>ROUND(SUMIFS($CW1071:$FS1071,$CW$14:$FS$14,"*DSD*"),0)</f>
      </c>
      <c r="CL1071" s="65" t="str">
        <f>MIN_DSD</f>
      </c>
      <c r="CM1071" s="65" t="str">
        <f>COUNTIFS($CW$14:$FS$14,"*DSD*",$CW1071:$FS1071,"&gt;0")</f>
      </c>
      <c r="CN1071" t="s">
        <v>54</v>
      </c>
      <c r="CO1071" s="62"/>
      <c r="CP1071" s="65" t="str">
        <f>IF(SUM($CK1071)=0,"",IF(OR(SUM($CK1071)=SUM($CL1071),AND(SUM($CK1071)=ROUND(SUM($G1071)*(1-SUM($I1071)),0),SUM($CQ1071)=0)),SUM($CK1071),IF(UPPER($CN1071)="MAX",$CL1071,IF(UPPER($CN1071)="CUSTOM",MIN(MAX(ROUND($CK1071+$G1071*($CO1071),0),$CL1071),$CK1071),$CK1071))))</f>
      </c>
      <c r="CQ1071" s="65" t="str">
        <f>ROUND(SUMIFS($CW1071:$FS1071,$CW$14:$FS$14,"*TA*"),0)</f>
      </c>
      <c r="CR1071" s="65" t="str">
        <f>MIN_TA</f>
      </c>
      <c r="CS1071" s="65" t="str">
        <f>COUNTIFS($CW$14:$FS$14,"*TA*",$CW1071:$FS1071,"&gt;0")</f>
      </c>
      <c r="CT1071"/>
      <c r="CU1071" s="62"/>
      <c r="CV1071" s="65" t="str">
        <f>IF(SUM($CQ1071)=0,"",IF(OR(SUM($CQ1071)=SUM($CR1071),AND(SUM($CQ1071)=ROUND(SUM($G1071)*(1-SUM($I1071)),0),SUM($CK1071)=0)),SUM($CQ1071),IF(UPPER($CT1071)="MAX",$CR1071,IF(UPPER($CT1071)="CUSTOM",MIN(MAX(ROUND($CQ1071+$G1071*($CU1071),0),$CR1071),$CQ1071),$CQ1071))))</f>
      </c>
      <c r="CW1071" s="65"/>
      <c r="CX1071" s="65"/>
      <c r="CY1071" s="65"/>
      <c r="CZ1071" s="65"/>
      <c r="DA1071" s="65"/>
      <c r="DB1071" s="65"/>
      <c r="DC1071" s="65"/>
      <c r="DD1071" s="65"/>
      <c r="DE1071" s="65"/>
      <c r="DF1071" s="65"/>
      <c r="DG1071" s="65"/>
      <c r="DH1071" s="65"/>
      <c r="DI1071" s="65"/>
      <c r="DJ1071" s="65"/>
      <c r="DK1071" s="65"/>
      <c r="DL1071" s="65"/>
      <c r="DM1071" s="65"/>
      <c r="DN1071" s="65"/>
      <c r="DO1071" s="65"/>
      <c r="DP1071" s="65"/>
      <c r="DQ1071" s="65"/>
      <c r="DR1071" s="65"/>
      <c r="DS1071" s="65"/>
      <c r="DT1071" s="65"/>
      <c r="DU1071" s="65"/>
      <c r="DV1071" s="65"/>
      <c r="DW1071" s="65"/>
      <c r="DX1071" s="65"/>
      <c r="DY1071" s="65"/>
      <c r="DZ1071" s="65"/>
      <c r="EA1071" s="65"/>
      <c r="EB1071" s="65"/>
      <c r="EC1071" s="65"/>
      <c r="ED1071" s="65"/>
      <c r="EE1071" s="65"/>
      <c r="EF1071" s="65"/>
      <c r="EG1071" s="65"/>
      <c r="EH1071" s="65"/>
      <c r="EI1071" s="65"/>
      <c r="EJ1071" s="65"/>
      <c r="EK1071" s="65"/>
      <c r="EL1071" s="65"/>
      <c r="EM1071" s="65"/>
      <c r="EN1071" s="65"/>
      <c r="EO1071" s="65"/>
      <c r="EP1071" s="65"/>
      <c r="EQ1071" s="65"/>
      <c r="ER1071" s="65"/>
      <c r="ES1071" s="65"/>
      <c r="ET1071" s="65"/>
      <c r="EU1071" s="65"/>
      <c r="EV1071" s="65"/>
      <c r="EW1071" s="65"/>
      <c r="EX1071" s="65"/>
      <c r="EY1071" s="65"/>
      <c r="EZ1071" s="65"/>
      <c r="FA1071" s="65"/>
      <c r="FB1071" s="65"/>
      <c r="FC1071" s="65"/>
      <c r="FD1071" s="65"/>
      <c r="FE1071" s="65"/>
      <c r="FF1071" s="65"/>
      <c r="FG1071" s="65"/>
      <c r="FH1071" s="65"/>
      <c r="FI1071" s="65"/>
      <c r="FJ1071" s="65"/>
      <c r="FK1071" s="65"/>
      <c r="FL1071" s="65"/>
      <c r="FM1071" s="65"/>
      <c r="FN1071" s="65"/>
      <c r="FO1071" s="65"/>
      <c r="FP1071" s="65"/>
      <c r="FQ1071" s="65"/>
      <c r="FR1071" s="65"/>
      <c r="FS1071" s="65"/>
    </row>
    <row r="1072">
      <c r="A1072" t="s">
        <v>172</v>
      </c>
      <c r="B1072" t="s">
        <v>112</v>
      </c>
      <c r="C1072" t="s">
        <v>98</v>
      </c>
      <c r="D1072" t="s">
        <v>100</v>
      </c>
      <c r="E1072"/>
      <c r="F1072" t="str">
        <f>$A1072&amp;IF($C1072&lt;&gt;"","|"&amp;$C1072,"")&amp;IF($D1072&lt;&gt;"","|"&amp;$D1072,"")&amp;IF($E1072&lt;&gt;"","|"&amp;$E1072,"")</f>
      </c>
      <c r="G1072" s="65" t="n">
        <v>4</v>
      </c>
      <c r="H1072" s="65" t="str">
        <f>SUM($CJ1072,$CW1072)</f>
      </c>
      <c r="I1072" s="62"/>
      <c r="J1072" s="62"/>
      <c r="K1072" s="62" t="n">
        <v>0.108108108108108</v>
      </c>
      <c r="L1072" s="62"/>
      <c r="M1072" s="62"/>
      <c r="N1072" s="62"/>
      <c r="O1072" s="62"/>
      <c r="P1072" s="62"/>
      <c r="Q1072" s="62" t="n">
        <v>0.189189189189189</v>
      </c>
      <c r="R1072" s="62"/>
      <c r="S1072" s="62"/>
      <c r="T1072" s="62"/>
      <c r="U1072" s="62" t="n">
        <v>0.405405405405405</v>
      </c>
      <c r="V1072" s="62"/>
      <c r="W1072" s="62"/>
      <c r="X1072" s="62"/>
      <c r="Y1072" s="62"/>
      <c r="Z1072" s="62"/>
      <c r="AA1072" s="62"/>
      <c r="AB1072" s="62"/>
      <c r="AC1072" s="62"/>
      <c r="AD1072" s="62"/>
      <c r="AE1072" s="62"/>
      <c r="AF1072" s="62"/>
      <c r="AG1072" s="62" t="n">
        <v>0.297297297297297</v>
      </c>
      <c r="AH1072" s="62"/>
      <c r="AI1072" s="62"/>
      <c r="AJ1072" s="62"/>
      <c r="AK1072" s="62"/>
      <c r="AL1072" s="62"/>
      <c r="AM1072" s="62"/>
      <c r="AN1072" s="62"/>
      <c r="AO1072" s="62"/>
      <c r="AP1072" s="62"/>
      <c r="AQ1072" s="62"/>
      <c r="AR1072" s="62"/>
      <c r="AS1072" s="62"/>
      <c r="AT1072" s="62"/>
      <c r="AU1072" s="62"/>
      <c r="AV1072" s="62"/>
      <c r="AW1072" s="62"/>
      <c r="AX1072" s="62"/>
      <c r="AY1072" s="62"/>
      <c r="AZ1072" s="62"/>
      <c r="BA1072" s="62"/>
      <c r="BB1072" s="62"/>
      <c r="BC1072" s="62"/>
      <c r="BD1072" s="62"/>
      <c r="BE1072" s="62"/>
      <c r="BF1072" s="62"/>
      <c r="BG1072" s="62"/>
      <c r="BH1072" s="62"/>
      <c r="BI1072" s="62"/>
      <c r="BJ1072" s="62"/>
      <c r="BK1072" s="62"/>
      <c r="BL1072" s="62"/>
      <c r="BM1072" s="62"/>
      <c r="BN1072" s="62"/>
      <c r="BO1072" s="62"/>
      <c r="BP1072" s="62"/>
      <c r="BQ1072" s="62"/>
      <c r="BR1072" s="62"/>
      <c r="BS1072" s="62"/>
      <c r="BT1072" s="62"/>
      <c r="BU1072" s="62"/>
      <c r="BV1072" s="62"/>
      <c r="BW1072" s="62"/>
      <c r="BX1072" s="62"/>
      <c r="BY1072" s="62"/>
      <c r="BZ1072" s="62"/>
      <c r="CA1072" s="62"/>
      <c r="CB1072" s="62"/>
      <c r="CC1072" s="62"/>
      <c r="CD1072" s="62"/>
      <c r="CE1072" s="62"/>
      <c r="CF1072" s="65" t="str">
        <f>ROUND(SUM($CP1072,$CV1072),0)</f>
      </c>
      <c r="CG1072" s="65" t="str">
        <f>ROUND(MAX($CP1072,$CV1072),0)</f>
      </c>
      <c r="CH1072"/>
      <c r="CI1072" s="62"/>
      <c r="CJ1072" s="65" t="str">
        <f>IF(SUM($CF1072)=0,"",IF(SUM($CF1072)=SUM($CG1072),SUM($CF1072),IF(UPPER($CH1072)="MAX",$CG1072,IF(UPPER($CH1072)="CUSTOM",MIN(MAX(ROUND($CF1072+$G1072*($CI1072),0),$CG1072),$CF1072),$CF1072))))</f>
      </c>
      <c r="CK1072" s="65" t="str">
        <f>ROUND(SUMIFS($CW1072:$FS1072,$CW$14:$FS$14,"*DSD*"),0)</f>
      </c>
      <c r="CL1072" s="65" t="str">
        <f>MIN_DSD</f>
      </c>
      <c r="CM1072" s="65" t="str">
        <f>COUNTIFS($CW$14:$FS$14,"*DSD*",$CW1072:$FS1072,"&gt;0")</f>
      </c>
      <c r="CN1072" t="s">
        <v>54</v>
      </c>
      <c r="CO1072" s="62"/>
      <c r="CP1072" s="65" t="str">
        <f>IF(SUM($CK1072)=0,"",IF(OR(SUM($CK1072)=SUM($CL1072),AND(SUM($CK1072)=ROUND(SUM($G1072)*(1-SUM($I1072)),0),SUM($CQ1072)=0)),SUM($CK1072),IF(UPPER($CN1072)="MAX",$CL1072,IF(UPPER($CN1072)="CUSTOM",MIN(MAX(ROUND($CK1072+$G1072*($CO1072),0),$CL1072),$CK1072),$CK1072))))</f>
      </c>
      <c r="CQ1072" s="65" t="str">
        <f>ROUND(SUMIFS($CW1072:$FS1072,$CW$14:$FS$14,"*TA*"),0)</f>
      </c>
      <c r="CR1072" s="65" t="str">
        <f>MIN_TA</f>
      </c>
      <c r="CS1072" s="65" t="str">
        <f>COUNTIFS($CW$14:$FS$14,"*TA*",$CW1072:$FS1072,"&gt;0")</f>
      </c>
      <c r="CT1072"/>
      <c r="CU1072" s="62"/>
      <c r="CV1072" s="65" t="str">
        <f>IF(SUM($CQ1072)=0,"",IF(OR(SUM($CQ1072)=SUM($CR1072),AND(SUM($CQ1072)=ROUND(SUM($G1072)*(1-SUM($I1072)),0),SUM($CK1072)=0)),SUM($CQ1072),IF(UPPER($CT1072)="MAX",$CR1072,IF(UPPER($CT1072)="CUSTOM",MIN(MAX(ROUND($CQ1072+$G1072*($CU1072),0),$CR1072),$CQ1072),$CQ1072))))</f>
      </c>
      <c r="CW1072" s="65"/>
      <c r="CX1072" s="65"/>
      <c r="CY1072" s="65"/>
      <c r="CZ1072" s="65"/>
      <c r="DA1072" s="65"/>
      <c r="DB1072" s="65"/>
      <c r="DC1072" s="65"/>
      <c r="DD1072" s="65"/>
      <c r="DE1072" s="65"/>
      <c r="DF1072" s="65"/>
      <c r="DG1072" s="65"/>
      <c r="DH1072" s="65"/>
      <c r="DI1072" s="65"/>
      <c r="DJ1072" s="65"/>
      <c r="DK1072" s="65"/>
      <c r="DL1072" s="65"/>
      <c r="DM1072" s="65"/>
      <c r="DN1072" s="65"/>
      <c r="DO1072" s="65"/>
      <c r="DP1072" s="65"/>
      <c r="DQ1072" s="65"/>
      <c r="DR1072" s="65"/>
      <c r="DS1072" s="65"/>
      <c r="DT1072" s="65"/>
      <c r="DU1072" s="65"/>
      <c r="DV1072" s="65"/>
      <c r="DW1072" s="65"/>
      <c r="DX1072" s="65"/>
      <c r="DY1072" s="65"/>
      <c r="DZ1072" s="65"/>
      <c r="EA1072" s="65"/>
      <c r="EB1072" s="65"/>
      <c r="EC1072" s="65"/>
      <c r="ED1072" s="65"/>
      <c r="EE1072" s="65"/>
      <c r="EF1072" s="65"/>
      <c r="EG1072" s="65"/>
      <c r="EH1072" s="65"/>
      <c r="EI1072" s="65"/>
      <c r="EJ1072" s="65"/>
      <c r="EK1072" s="65"/>
      <c r="EL1072" s="65"/>
      <c r="EM1072" s="65"/>
      <c r="EN1072" s="65"/>
      <c r="EO1072" s="65"/>
      <c r="EP1072" s="65"/>
      <c r="EQ1072" s="65"/>
      <c r="ER1072" s="65"/>
      <c r="ES1072" s="65"/>
      <c r="ET1072" s="65"/>
      <c r="EU1072" s="65"/>
      <c r="EV1072" s="65"/>
      <c r="EW1072" s="65"/>
      <c r="EX1072" s="65"/>
      <c r="EY1072" s="65"/>
      <c r="EZ1072" s="65"/>
      <c r="FA1072" s="65"/>
      <c r="FB1072" s="65"/>
      <c r="FC1072" s="65"/>
      <c r="FD1072" s="65"/>
      <c r="FE1072" s="65"/>
      <c r="FF1072" s="65"/>
      <c r="FG1072" s="65"/>
      <c r="FH1072" s="65"/>
      <c r="FI1072" s="65"/>
      <c r="FJ1072" s="65"/>
      <c r="FK1072" s="65"/>
      <c r="FL1072" s="65"/>
      <c r="FM1072" s="65"/>
      <c r="FN1072" s="65"/>
      <c r="FO1072" s="65"/>
      <c r="FP1072" s="65"/>
      <c r="FQ1072" s="65"/>
      <c r="FR1072" s="65"/>
      <c r="FS1072" s="65"/>
    </row>
    <row r="1073">
      <c r="A1073" t="s">
        <v>172</v>
      </c>
      <c r="B1073" t="s">
        <v>113</v>
      </c>
      <c r="C1073" t="s">
        <v>114</v>
      </c>
      <c r="D1073" t="s">
        <v>99</v>
      </c>
      <c r="E1073"/>
      <c r="F1073" t="str">
        <f>$A1073&amp;IF($C1073&lt;&gt;"","|"&amp;$C1073,"")&amp;IF($D1073&lt;&gt;"","|"&amp;$D1073,"")&amp;IF($E1073&lt;&gt;"","|"&amp;$E1073,"")</f>
      </c>
      <c r="G1073" s="65" t="n">
        <v>7</v>
      </c>
      <c r="H1073" s="65" t="str">
        <f>SUM($CJ1073,$CW1073)</f>
      </c>
      <c r="I1073" s="62"/>
      <c r="J1073" s="62"/>
      <c r="K1073" s="62"/>
      <c r="L1073" s="62"/>
      <c r="M1073" s="62"/>
      <c r="N1073" s="62"/>
      <c r="O1073" s="62"/>
      <c r="P1073" s="62"/>
      <c r="Q1073" s="62"/>
      <c r="R1073" s="62"/>
      <c r="S1073" s="62"/>
      <c r="T1073" s="62"/>
      <c r="U1073" s="62"/>
      <c r="V1073" s="62"/>
      <c r="W1073" s="62"/>
      <c r="X1073" s="62"/>
      <c r="Y1073" s="62"/>
      <c r="Z1073" s="62"/>
      <c r="AA1073" s="62"/>
      <c r="AB1073" s="62"/>
      <c r="AC1073" s="62"/>
      <c r="AD1073" s="62"/>
      <c r="AE1073" s="62"/>
      <c r="AF1073" s="62"/>
      <c r="AG1073" s="62"/>
      <c r="AH1073" s="62"/>
      <c r="AI1073" s="62"/>
      <c r="AJ1073" s="62"/>
      <c r="AK1073" s="62"/>
      <c r="AL1073" s="62"/>
      <c r="AM1073" s="62"/>
      <c r="AN1073" s="62"/>
      <c r="AO1073" s="62"/>
      <c r="AP1073" s="62"/>
      <c r="AQ1073" s="62"/>
      <c r="AR1073" s="62"/>
      <c r="AS1073" s="62"/>
      <c r="AT1073" s="62"/>
      <c r="AU1073" s="62"/>
      <c r="AV1073" s="62"/>
      <c r="AW1073" s="62"/>
      <c r="AX1073" s="62"/>
      <c r="AY1073" s="62"/>
      <c r="AZ1073" s="62"/>
      <c r="BA1073" s="62"/>
      <c r="BB1073" s="62"/>
      <c r="BC1073" s="62"/>
      <c r="BD1073" s="62"/>
      <c r="BE1073" s="62"/>
      <c r="BF1073" s="62"/>
      <c r="BG1073" s="62"/>
      <c r="BH1073" s="62"/>
      <c r="BI1073" s="62"/>
      <c r="BJ1073" s="62"/>
      <c r="BK1073" s="62"/>
      <c r="BL1073" s="62"/>
      <c r="BM1073" s="62"/>
      <c r="BN1073" s="62"/>
      <c r="BO1073" s="62"/>
      <c r="BP1073" s="62"/>
      <c r="BQ1073" s="62"/>
      <c r="BR1073" s="62"/>
      <c r="BS1073" s="62"/>
      <c r="BT1073" s="62"/>
      <c r="BU1073" s="62"/>
      <c r="BV1073" s="62"/>
      <c r="BW1073" s="62"/>
      <c r="BX1073" s="62"/>
      <c r="BY1073" s="62"/>
      <c r="BZ1073" s="62"/>
      <c r="CA1073" s="62"/>
      <c r="CB1073" s="62"/>
      <c r="CC1073" s="62"/>
      <c r="CD1073" s="62"/>
      <c r="CE1073" s="62"/>
      <c r="CF1073" s="65" t="str">
        <f>ROUND(SUM($CP1073,$CV1073),0)</f>
      </c>
      <c r="CG1073" s="65" t="str">
        <f>ROUND(MAX($CP1073,$CV1073),0)</f>
      </c>
      <c r="CH1073"/>
      <c r="CI1073" s="62"/>
      <c r="CJ1073" s="65" t="str">
        <f>IF(SUM($CF1073)=0,"",IF(SUM($CF1073)=SUM($CG1073),SUM($CF1073),IF(UPPER($CH1073)="MAX",$CG1073,IF(UPPER($CH1073)="CUSTOM",MIN(MAX(ROUND($CF1073+$G1073*($CI1073),0),$CG1073),$CF1073),$CF1073))))</f>
      </c>
      <c r="CK1073" s="65" t="str">
        <f>ROUND(SUMIFS($CW1073:$FS1073,$CW$14:$FS$14,"*DSD*"),0)</f>
      </c>
      <c r="CL1073" s="65" t="str">
        <f>MIN_DSD</f>
      </c>
      <c r="CM1073" s="65" t="str">
        <f>COUNTIFS($CW$14:$FS$14,"*DSD*",$CW1073:$FS1073,"&gt;0")</f>
      </c>
      <c r="CN1073"/>
      <c r="CO1073" s="62"/>
      <c r="CP1073" s="65" t="str">
        <f>IF(SUM($CK1073)=0,"",IF(OR(SUM($CK1073)=SUM($CL1073),AND(SUM($CK1073)=ROUND(SUM($G1073)*(1-SUM($I1073)),0),SUM($CQ1073)=0)),SUM($CK1073),IF(UPPER($CN1073)="MAX",$CL1073,IF(UPPER($CN1073)="CUSTOM",MIN(MAX(ROUND($CK1073+$G1073*($CO1073),0),$CL1073),$CK1073),$CK1073))))</f>
      </c>
      <c r="CQ1073" s="65" t="str">
        <f>ROUND(SUMIFS($CW1073:$FS1073,$CW$14:$FS$14,"*TA*"),0)</f>
      </c>
      <c r="CR1073" s="65" t="str">
        <f>MIN_TA</f>
      </c>
      <c r="CS1073" s="65" t="str">
        <f>COUNTIFS($CW$14:$FS$14,"*TA*",$CW1073:$FS1073,"&gt;0")</f>
      </c>
      <c r="CT1073"/>
      <c r="CU1073" s="62"/>
      <c r="CV1073" s="65" t="str">
        <f>IF(SUM($CQ1073)=0,"",IF(OR(SUM($CQ1073)=SUM($CR1073),AND(SUM($CQ1073)=ROUND(SUM($G1073)*(1-SUM($I1073)),0),SUM($CK1073)=0)),SUM($CQ1073),IF(UPPER($CT1073)="MAX",$CR1073,IF(UPPER($CT1073)="CUSTOM",MIN(MAX(ROUND($CQ1073+$G1073*($CU1073),0),$CR1073),$CQ1073),$CQ1073))))</f>
      </c>
      <c r="CW1073" s="65"/>
      <c r="CX1073" s="65"/>
      <c r="CY1073" s="65"/>
      <c r="CZ1073" s="65"/>
      <c r="DA1073" s="65"/>
      <c r="DB1073" s="65"/>
      <c r="DC1073" s="65"/>
      <c r="DD1073" s="65"/>
      <c r="DE1073" s="65"/>
      <c r="DF1073" s="65"/>
      <c r="DG1073" s="65"/>
      <c r="DH1073" s="65"/>
      <c r="DI1073" s="65"/>
      <c r="DJ1073" s="65"/>
      <c r="DK1073" s="65"/>
      <c r="DL1073" s="65"/>
      <c r="DM1073" s="65"/>
      <c r="DN1073" s="65"/>
      <c r="DO1073" s="65"/>
      <c r="DP1073" s="65"/>
      <c r="DQ1073" s="65"/>
      <c r="DR1073" s="65"/>
      <c r="DS1073" s="65"/>
      <c r="DT1073" s="65"/>
      <c r="DU1073" s="65"/>
      <c r="DV1073" s="65"/>
      <c r="DW1073" s="65"/>
      <c r="DX1073" s="65"/>
      <c r="DY1073" s="65"/>
      <c r="DZ1073" s="65"/>
      <c r="EA1073" s="65"/>
      <c r="EB1073" s="65"/>
      <c r="EC1073" s="65"/>
      <c r="ED1073" s="65"/>
      <c r="EE1073" s="65"/>
      <c r="EF1073" s="65"/>
      <c r="EG1073" s="65"/>
      <c r="EH1073" s="65"/>
      <c r="EI1073" s="65"/>
      <c r="EJ1073" s="65"/>
      <c r="EK1073" s="65"/>
      <c r="EL1073" s="65"/>
      <c r="EM1073" s="65"/>
      <c r="EN1073" s="65"/>
      <c r="EO1073" s="65"/>
      <c r="EP1073" s="65"/>
      <c r="EQ1073" s="65"/>
      <c r="ER1073" s="65"/>
      <c r="ES1073" s="65"/>
      <c r="ET1073" s="65"/>
      <c r="EU1073" s="65"/>
      <c r="EV1073" s="65"/>
      <c r="EW1073" s="65"/>
      <c r="EX1073" s="65"/>
      <c r="EY1073" s="65"/>
      <c r="EZ1073" s="65"/>
      <c r="FA1073" s="65"/>
      <c r="FB1073" s="65"/>
      <c r="FC1073" s="65"/>
      <c r="FD1073" s="65"/>
      <c r="FE1073" s="65"/>
      <c r="FF1073" s="65"/>
      <c r="FG1073" s="65"/>
      <c r="FH1073" s="65"/>
      <c r="FI1073" s="65"/>
      <c r="FJ1073" s="65"/>
      <c r="FK1073" s="65"/>
      <c r="FL1073" s="65"/>
      <c r="FM1073" s="65"/>
      <c r="FN1073" s="65"/>
      <c r="FO1073" s="65"/>
      <c r="FP1073" s="65"/>
      <c r="FQ1073" s="65"/>
      <c r="FR1073" s="65"/>
      <c r="FS1073" s="65"/>
    </row>
    <row r="1074">
      <c r="A1074" t="s">
        <v>172</v>
      </c>
      <c r="B1074" t="s">
        <v>113</v>
      </c>
      <c r="C1074" t="s">
        <v>114</v>
      </c>
      <c r="D1074" t="s">
        <v>100</v>
      </c>
      <c r="E1074"/>
      <c r="F1074" t="str">
        <f>$A1074&amp;IF($C1074&lt;&gt;"","|"&amp;$C1074,"")&amp;IF($D1074&lt;&gt;"","|"&amp;$D1074,"")&amp;IF($E1074&lt;&gt;"","|"&amp;$E1074,"")</f>
      </c>
      <c r="G1074" s="65" t="n">
        <v>3</v>
      </c>
      <c r="H1074" s="65" t="str">
        <f>SUM($CJ1074,$CW1074)</f>
      </c>
      <c r="I1074" s="62"/>
      <c r="J1074" s="62"/>
      <c r="K1074" s="62"/>
      <c r="L1074" s="62"/>
      <c r="M1074" s="62"/>
      <c r="N1074" s="62"/>
      <c r="O1074" s="62"/>
      <c r="P1074" s="62"/>
      <c r="Q1074" s="62"/>
      <c r="R1074" s="62"/>
      <c r="S1074" s="62"/>
      <c r="T1074" s="62"/>
      <c r="U1074" s="62"/>
      <c r="V1074" s="62"/>
      <c r="W1074" s="62"/>
      <c r="X1074" s="62"/>
      <c r="Y1074" s="62"/>
      <c r="Z1074" s="62"/>
      <c r="AA1074" s="62"/>
      <c r="AB1074" s="62"/>
      <c r="AC1074" s="62"/>
      <c r="AD1074" s="62"/>
      <c r="AE1074" s="62"/>
      <c r="AF1074" s="62"/>
      <c r="AG1074" s="62"/>
      <c r="AH1074" s="62"/>
      <c r="AI1074" s="62"/>
      <c r="AJ1074" s="62"/>
      <c r="AK1074" s="62"/>
      <c r="AL1074" s="62"/>
      <c r="AM1074" s="62"/>
      <c r="AN1074" s="62"/>
      <c r="AO1074" s="62"/>
      <c r="AP1074" s="62"/>
      <c r="AQ1074" s="62"/>
      <c r="AR1074" s="62"/>
      <c r="AS1074" s="62"/>
      <c r="AT1074" s="62"/>
      <c r="AU1074" s="62"/>
      <c r="AV1074" s="62"/>
      <c r="AW1074" s="62"/>
      <c r="AX1074" s="62"/>
      <c r="AY1074" s="62"/>
      <c r="AZ1074" s="62"/>
      <c r="BA1074" s="62"/>
      <c r="BB1074" s="62"/>
      <c r="BC1074" s="62"/>
      <c r="BD1074" s="62"/>
      <c r="BE1074" s="62"/>
      <c r="BF1074" s="62"/>
      <c r="BG1074" s="62"/>
      <c r="BH1074" s="62"/>
      <c r="BI1074" s="62"/>
      <c r="BJ1074" s="62"/>
      <c r="BK1074" s="62"/>
      <c r="BL1074" s="62"/>
      <c r="BM1074" s="62"/>
      <c r="BN1074" s="62"/>
      <c r="BO1074" s="62"/>
      <c r="BP1074" s="62"/>
      <c r="BQ1074" s="62"/>
      <c r="BR1074" s="62"/>
      <c r="BS1074" s="62"/>
      <c r="BT1074" s="62"/>
      <c r="BU1074" s="62"/>
      <c r="BV1074" s="62"/>
      <c r="BW1074" s="62"/>
      <c r="BX1074" s="62"/>
      <c r="BY1074" s="62"/>
      <c r="BZ1074" s="62"/>
      <c r="CA1074" s="62"/>
      <c r="CB1074" s="62"/>
      <c r="CC1074" s="62"/>
      <c r="CD1074" s="62"/>
      <c r="CE1074" s="62"/>
      <c r="CF1074" s="65" t="str">
        <f>ROUND(SUM($CP1074,$CV1074),0)</f>
      </c>
      <c r="CG1074" s="65" t="str">
        <f>ROUND(MAX($CP1074,$CV1074),0)</f>
      </c>
      <c r="CH1074"/>
      <c r="CI1074" s="62"/>
      <c r="CJ1074" s="65" t="str">
        <f>IF(SUM($CF1074)=0,"",IF(SUM($CF1074)=SUM($CG1074),SUM($CF1074),IF(UPPER($CH1074)="MAX",$CG1074,IF(UPPER($CH1074)="CUSTOM",MIN(MAX(ROUND($CF1074+$G1074*($CI1074),0),$CG1074),$CF1074),$CF1074))))</f>
      </c>
      <c r="CK1074" s="65" t="str">
        <f>ROUND(SUMIFS($CW1074:$FS1074,$CW$14:$FS$14,"*DSD*"),0)</f>
      </c>
      <c r="CL1074" s="65" t="str">
        <f>MIN_DSD</f>
      </c>
      <c r="CM1074" s="65" t="str">
        <f>COUNTIFS($CW$14:$FS$14,"*DSD*",$CW1074:$FS1074,"&gt;0")</f>
      </c>
      <c r="CN1074"/>
      <c r="CO1074" s="62"/>
      <c r="CP1074" s="65" t="str">
        <f>IF(SUM($CK1074)=0,"",IF(OR(SUM($CK1074)=SUM($CL1074),AND(SUM($CK1074)=ROUND(SUM($G1074)*(1-SUM($I1074)),0),SUM($CQ1074)=0)),SUM($CK1074),IF(UPPER($CN1074)="MAX",$CL1074,IF(UPPER($CN1074)="CUSTOM",MIN(MAX(ROUND($CK1074+$G1074*($CO1074),0),$CL1074),$CK1074),$CK1074))))</f>
      </c>
      <c r="CQ1074" s="65" t="str">
        <f>ROUND(SUMIFS($CW1074:$FS1074,$CW$14:$FS$14,"*TA*"),0)</f>
      </c>
      <c r="CR1074" s="65" t="str">
        <f>MIN_TA</f>
      </c>
      <c r="CS1074" s="65" t="str">
        <f>COUNTIFS($CW$14:$FS$14,"*TA*",$CW1074:$FS1074,"&gt;0")</f>
      </c>
      <c r="CT1074"/>
      <c r="CU1074" s="62"/>
      <c r="CV1074" s="65" t="str">
        <f>IF(SUM($CQ1074)=0,"",IF(OR(SUM($CQ1074)=SUM($CR1074),AND(SUM($CQ1074)=ROUND(SUM($G1074)*(1-SUM($I1074)),0),SUM($CK1074)=0)),SUM($CQ1074),IF(UPPER($CT1074)="MAX",$CR1074,IF(UPPER($CT1074)="CUSTOM",MIN(MAX(ROUND($CQ1074+$G1074*($CU1074),0),$CR1074),$CQ1074),$CQ1074))))</f>
      </c>
      <c r="CW1074" s="65"/>
      <c r="CX1074" s="65"/>
      <c r="CY1074" s="65"/>
      <c r="CZ1074" s="65"/>
      <c r="DA1074" s="65"/>
      <c r="DB1074" s="65"/>
      <c r="DC1074" s="65"/>
      <c r="DD1074" s="65"/>
      <c r="DE1074" s="65"/>
      <c r="DF1074" s="65"/>
      <c r="DG1074" s="65"/>
      <c r="DH1074" s="65"/>
      <c r="DI1074" s="65"/>
      <c r="DJ1074" s="65"/>
      <c r="DK1074" s="65"/>
      <c r="DL1074" s="65"/>
      <c r="DM1074" s="65"/>
      <c r="DN1074" s="65"/>
      <c r="DO1074" s="65"/>
      <c r="DP1074" s="65"/>
      <c r="DQ1074" s="65"/>
      <c r="DR1074" s="65"/>
      <c r="DS1074" s="65"/>
      <c r="DT1074" s="65"/>
      <c r="DU1074" s="65"/>
      <c r="DV1074" s="65"/>
      <c r="DW1074" s="65"/>
      <c r="DX1074" s="65"/>
      <c r="DY1074" s="65"/>
      <c r="DZ1074" s="65"/>
      <c r="EA1074" s="65"/>
      <c r="EB1074" s="65"/>
      <c r="EC1074" s="65"/>
      <c r="ED1074" s="65"/>
      <c r="EE1074" s="65"/>
      <c r="EF1074" s="65"/>
      <c r="EG1074" s="65"/>
      <c r="EH1074" s="65"/>
      <c r="EI1074" s="65"/>
      <c r="EJ1074" s="65"/>
      <c r="EK1074" s="65"/>
      <c r="EL1074" s="65"/>
      <c r="EM1074" s="65"/>
      <c r="EN1074" s="65"/>
      <c r="EO1074" s="65"/>
      <c r="EP1074" s="65"/>
      <c r="EQ1074" s="65"/>
      <c r="ER1074" s="65"/>
      <c r="ES1074" s="65"/>
      <c r="ET1074" s="65"/>
      <c r="EU1074" s="65"/>
      <c r="EV1074" s="65"/>
      <c r="EW1074" s="65"/>
      <c r="EX1074" s="65"/>
      <c r="EY1074" s="65"/>
      <c r="EZ1074" s="65"/>
      <c r="FA1074" s="65"/>
      <c r="FB1074" s="65"/>
      <c r="FC1074" s="65"/>
      <c r="FD1074" s="65"/>
      <c r="FE1074" s="65"/>
      <c r="FF1074" s="65"/>
      <c r="FG1074" s="65"/>
      <c r="FH1074" s="65"/>
      <c r="FI1074" s="65"/>
      <c r="FJ1074" s="65"/>
      <c r="FK1074" s="65"/>
      <c r="FL1074" s="65"/>
      <c r="FM1074" s="65"/>
      <c r="FN1074" s="65"/>
      <c r="FO1074" s="65"/>
      <c r="FP1074" s="65"/>
      <c r="FQ1074" s="65"/>
      <c r="FR1074" s="65"/>
      <c r="FS1074" s="65"/>
    </row>
    <row r="1075">
      <c r="A1075" t="s">
        <v>172</v>
      </c>
      <c r="B1075" t="s">
        <v>116</v>
      </c>
      <c r="C1075" t="s">
        <v>114</v>
      </c>
      <c r="D1075" t="s">
        <v>99</v>
      </c>
      <c r="E1075"/>
      <c r="F1075" t="str">
        <f>$A1075&amp;IF($C1075&lt;&gt;"","|"&amp;$C1075,"")&amp;IF($D1075&lt;&gt;"","|"&amp;$D1075,"")&amp;IF($E1075&lt;&gt;"","|"&amp;$E1075,"")</f>
      </c>
      <c r="G1075" s="65" t="n">
        <v>6</v>
      </c>
      <c r="H1075" s="65" t="str">
        <f>SUM($CJ1075,$CW1075)</f>
      </c>
      <c r="I1075" s="62"/>
      <c r="J1075" s="62"/>
      <c r="K1075" s="62"/>
      <c r="L1075" s="62"/>
      <c r="M1075" s="62"/>
      <c r="N1075" s="62"/>
      <c r="O1075" s="62"/>
      <c r="P1075" s="62"/>
      <c r="Q1075" s="62"/>
      <c r="R1075" s="62"/>
      <c r="S1075" s="62"/>
      <c r="T1075" s="62"/>
      <c r="U1075" s="62"/>
      <c r="V1075" s="62"/>
      <c r="W1075" s="62"/>
      <c r="X1075" s="62"/>
      <c r="Y1075" s="62"/>
      <c r="Z1075" s="62"/>
      <c r="AA1075" s="62"/>
      <c r="AB1075" s="62"/>
      <c r="AC1075" s="62"/>
      <c r="AD1075" s="62"/>
      <c r="AE1075" s="62"/>
      <c r="AF1075" s="62"/>
      <c r="AG1075" s="62"/>
      <c r="AH1075" s="62"/>
      <c r="AI1075" s="62"/>
      <c r="AJ1075" s="62"/>
      <c r="AK1075" s="62"/>
      <c r="AL1075" s="62"/>
      <c r="AM1075" s="62"/>
      <c r="AN1075" s="62"/>
      <c r="AO1075" s="62"/>
      <c r="AP1075" s="62"/>
      <c r="AQ1075" s="62"/>
      <c r="AR1075" s="62"/>
      <c r="AS1075" s="62"/>
      <c r="AT1075" s="62"/>
      <c r="AU1075" s="62"/>
      <c r="AV1075" s="62"/>
      <c r="AW1075" s="62"/>
      <c r="AX1075" s="62"/>
      <c r="AY1075" s="62"/>
      <c r="AZ1075" s="62"/>
      <c r="BA1075" s="62"/>
      <c r="BB1075" s="62"/>
      <c r="BC1075" s="62"/>
      <c r="BD1075" s="62"/>
      <c r="BE1075" s="62"/>
      <c r="BF1075" s="62"/>
      <c r="BG1075" s="62"/>
      <c r="BH1075" s="62"/>
      <c r="BI1075" s="62"/>
      <c r="BJ1075" s="62"/>
      <c r="BK1075" s="62"/>
      <c r="BL1075" s="62"/>
      <c r="BM1075" s="62"/>
      <c r="BN1075" s="62"/>
      <c r="BO1075" s="62"/>
      <c r="BP1075" s="62"/>
      <c r="BQ1075" s="62"/>
      <c r="BR1075" s="62"/>
      <c r="BS1075" s="62"/>
      <c r="BT1075" s="62"/>
      <c r="BU1075" s="62"/>
      <c r="BV1075" s="62"/>
      <c r="BW1075" s="62"/>
      <c r="BX1075" s="62"/>
      <c r="BY1075" s="62"/>
      <c r="BZ1075" s="62"/>
      <c r="CA1075" s="62"/>
      <c r="CB1075" s="62"/>
      <c r="CC1075" s="62"/>
      <c r="CD1075" s="62"/>
      <c r="CE1075" s="62"/>
      <c r="CF1075" s="65" t="str">
        <f>ROUND(SUM($CP1075,$CV1075),0)</f>
      </c>
      <c r="CG1075" s="65" t="str">
        <f>ROUND(MAX($CP1075,$CV1075),0)</f>
      </c>
      <c r="CH1075"/>
      <c r="CI1075" s="62"/>
      <c r="CJ1075" s="65" t="str">
        <f>IF(SUM($CF1075)=0,"",IF(SUM($CF1075)=SUM($CG1075),SUM($CF1075),IF(UPPER($CH1075)="MAX",$CG1075,IF(UPPER($CH1075)="CUSTOM",MIN(MAX(ROUND($CF1075+$G1075*($CI1075),0),$CG1075),$CF1075),$CF1075))))</f>
      </c>
      <c r="CK1075" s="65" t="str">
        <f>ROUND(SUMIFS($CW1075:$FS1075,$CW$14:$FS$14,"*DSD*"),0)</f>
      </c>
      <c r="CL1075" s="65" t="str">
        <f>MIN_DSD</f>
      </c>
      <c r="CM1075" s="65" t="str">
        <f>COUNTIFS($CW$14:$FS$14,"*DSD*",$CW1075:$FS1075,"&gt;0")</f>
      </c>
      <c r="CN1075"/>
      <c r="CO1075" s="62"/>
      <c r="CP1075" s="65" t="str">
        <f>IF(SUM($CK1075)=0,"",IF(OR(SUM($CK1075)=SUM($CL1075),AND(SUM($CK1075)=ROUND(SUM($G1075)*(1-SUM($I1075)),0),SUM($CQ1075)=0)),SUM($CK1075),IF(UPPER($CN1075)="MAX",$CL1075,IF(UPPER($CN1075)="CUSTOM",MIN(MAX(ROUND($CK1075+$G1075*($CO1075),0),$CL1075),$CK1075),$CK1075))))</f>
      </c>
      <c r="CQ1075" s="65" t="str">
        <f>ROUND(SUMIFS($CW1075:$FS1075,$CW$14:$FS$14,"*TA*"),0)</f>
      </c>
      <c r="CR1075" s="65" t="str">
        <f>MIN_TA</f>
      </c>
      <c r="CS1075" s="65" t="str">
        <f>COUNTIFS($CW$14:$FS$14,"*TA*",$CW1075:$FS1075,"&gt;0")</f>
      </c>
      <c r="CT1075"/>
      <c r="CU1075" s="62"/>
      <c r="CV1075" s="65" t="str">
        <f>IF(SUM($CQ1075)=0,"",IF(OR(SUM($CQ1075)=SUM($CR1075),AND(SUM($CQ1075)=ROUND(SUM($G1075)*(1-SUM($I1075)),0),SUM($CK1075)=0)),SUM($CQ1075),IF(UPPER($CT1075)="MAX",$CR1075,IF(UPPER($CT1075)="CUSTOM",MIN(MAX(ROUND($CQ1075+$G1075*($CU1075),0),$CR1075),$CQ1075),$CQ1075))))</f>
      </c>
      <c r="CW1075" s="65"/>
      <c r="CX1075" s="65"/>
      <c r="CY1075" s="65"/>
      <c r="CZ1075" s="65"/>
      <c r="DA1075" s="65"/>
      <c r="DB1075" s="65"/>
      <c r="DC1075" s="65"/>
      <c r="DD1075" s="65"/>
      <c r="DE1075" s="65"/>
      <c r="DF1075" s="65"/>
      <c r="DG1075" s="65"/>
      <c r="DH1075" s="65"/>
      <c r="DI1075" s="65"/>
      <c r="DJ1075" s="65"/>
      <c r="DK1075" s="65"/>
      <c r="DL1075" s="65"/>
      <c r="DM1075" s="65"/>
      <c r="DN1075" s="65"/>
      <c r="DO1075" s="65"/>
      <c r="DP1075" s="65"/>
      <c r="DQ1075" s="65"/>
      <c r="DR1075" s="65"/>
      <c r="DS1075" s="65"/>
      <c r="DT1075" s="65"/>
      <c r="DU1075" s="65"/>
      <c r="DV1075" s="65"/>
      <c r="DW1075" s="65"/>
      <c r="DX1075" s="65"/>
      <c r="DY1075" s="65"/>
      <c r="DZ1075" s="65"/>
      <c r="EA1075" s="65"/>
      <c r="EB1075" s="65"/>
      <c r="EC1075" s="65"/>
      <c r="ED1075" s="65"/>
      <c r="EE1075" s="65"/>
      <c r="EF1075" s="65"/>
      <c r="EG1075" s="65"/>
      <c r="EH1075" s="65"/>
      <c r="EI1075" s="65"/>
      <c r="EJ1075" s="65"/>
      <c r="EK1075" s="65"/>
      <c r="EL1075" s="65"/>
      <c r="EM1075" s="65"/>
      <c r="EN1075" s="65"/>
      <c r="EO1075" s="65"/>
      <c r="EP1075" s="65"/>
      <c r="EQ1075" s="65"/>
      <c r="ER1075" s="65"/>
      <c r="ES1075" s="65"/>
      <c r="ET1075" s="65"/>
      <c r="EU1075" s="65"/>
      <c r="EV1075" s="65"/>
      <c r="EW1075" s="65"/>
      <c r="EX1075" s="65"/>
      <c r="EY1075" s="65"/>
      <c r="EZ1075" s="65"/>
      <c r="FA1075" s="65"/>
      <c r="FB1075" s="65"/>
      <c r="FC1075" s="65"/>
      <c r="FD1075" s="65"/>
      <c r="FE1075" s="65"/>
      <c r="FF1075" s="65"/>
      <c r="FG1075" s="65"/>
      <c r="FH1075" s="65"/>
      <c r="FI1075" s="65"/>
      <c r="FJ1075" s="65"/>
      <c r="FK1075" s="65"/>
      <c r="FL1075" s="65"/>
      <c r="FM1075" s="65"/>
      <c r="FN1075" s="65"/>
      <c r="FO1075" s="65"/>
      <c r="FP1075" s="65"/>
      <c r="FQ1075" s="65"/>
      <c r="FR1075" s="65"/>
      <c r="FS1075" s="65"/>
    </row>
    <row r="1076">
      <c r="A1076" t="s">
        <v>172</v>
      </c>
      <c r="B1076" t="s">
        <v>116</v>
      </c>
      <c r="C1076" t="s">
        <v>114</v>
      </c>
      <c r="D1076" t="s">
        <v>100</v>
      </c>
      <c r="E1076"/>
      <c r="F1076" t="str">
        <f>$A1076&amp;IF($C1076&lt;&gt;"","|"&amp;$C1076,"")&amp;IF($D1076&lt;&gt;"","|"&amp;$D1076,"")&amp;IF($E1076&lt;&gt;"","|"&amp;$E1076,"")</f>
      </c>
      <c r="G1076" s="65" t="n">
        <v>3</v>
      </c>
      <c r="H1076" s="65" t="str">
        <f>SUM($CJ1076,$CW1076)</f>
      </c>
      <c r="I1076" s="62"/>
      <c r="J1076" s="62"/>
      <c r="K1076" s="62"/>
      <c r="L1076" s="62"/>
      <c r="M1076" s="62"/>
      <c r="N1076" s="62"/>
      <c r="O1076" s="62"/>
      <c r="P1076" s="62"/>
      <c r="Q1076" s="62"/>
      <c r="R1076" s="62"/>
      <c r="S1076" s="62"/>
      <c r="T1076" s="62"/>
      <c r="U1076" s="62"/>
      <c r="V1076" s="62"/>
      <c r="W1076" s="62"/>
      <c r="X1076" s="62"/>
      <c r="Y1076" s="62"/>
      <c r="Z1076" s="62"/>
      <c r="AA1076" s="62"/>
      <c r="AB1076" s="62"/>
      <c r="AC1076" s="62"/>
      <c r="AD1076" s="62"/>
      <c r="AE1076" s="62"/>
      <c r="AF1076" s="62"/>
      <c r="AG1076" s="62"/>
      <c r="AH1076" s="62"/>
      <c r="AI1076" s="62"/>
      <c r="AJ1076" s="62"/>
      <c r="AK1076" s="62"/>
      <c r="AL1076" s="62"/>
      <c r="AM1076" s="62"/>
      <c r="AN1076" s="62"/>
      <c r="AO1076" s="62"/>
      <c r="AP1076" s="62"/>
      <c r="AQ1076" s="62"/>
      <c r="AR1076" s="62"/>
      <c r="AS1076" s="62"/>
      <c r="AT1076" s="62"/>
      <c r="AU1076" s="62"/>
      <c r="AV1076" s="62"/>
      <c r="AW1076" s="62"/>
      <c r="AX1076" s="62"/>
      <c r="AY1076" s="62"/>
      <c r="AZ1076" s="62"/>
      <c r="BA1076" s="62"/>
      <c r="BB1076" s="62"/>
      <c r="BC1076" s="62"/>
      <c r="BD1076" s="62"/>
      <c r="BE1076" s="62"/>
      <c r="BF1076" s="62"/>
      <c r="BG1076" s="62"/>
      <c r="BH1076" s="62"/>
      <c r="BI1076" s="62"/>
      <c r="BJ1076" s="62"/>
      <c r="BK1076" s="62"/>
      <c r="BL1076" s="62"/>
      <c r="BM1076" s="62"/>
      <c r="BN1076" s="62"/>
      <c r="BO1076" s="62"/>
      <c r="BP1076" s="62"/>
      <c r="BQ1076" s="62"/>
      <c r="BR1076" s="62"/>
      <c r="BS1076" s="62"/>
      <c r="BT1076" s="62"/>
      <c r="BU1076" s="62"/>
      <c r="BV1076" s="62"/>
      <c r="BW1076" s="62"/>
      <c r="BX1076" s="62"/>
      <c r="BY1076" s="62"/>
      <c r="BZ1076" s="62"/>
      <c r="CA1076" s="62"/>
      <c r="CB1076" s="62"/>
      <c r="CC1076" s="62"/>
      <c r="CD1076" s="62"/>
      <c r="CE1076" s="62"/>
      <c r="CF1076" s="65" t="str">
        <f>ROUND(SUM($CP1076,$CV1076),0)</f>
      </c>
      <c r="CG1076" s="65" t="str">
        <f>ROUND(MAX($CP1076,$CV1076),0)</f>
      </c>
      <c r="CH1076"/>
      <c r="CI1076" s="62"/>
      <c r="CJ1076" s="65" t="str">
        <f>IF(SUM($CF1076)=0,"",IF(SUM($CF1076)=SUM($CG1076),SUM($CF1076),IF(UPPER($CH1076)="MAX",$CG1076,IF(UPPER($CH1076)="CUSTOM",MIN(MAX(ROUND($CF1076+$G1076*($CI1076),0),$CG1076),$CF1076),$CF1076))))</f>
      </c>
      <c r="CK1076" s="65" t="str">
        <f>ROUND(SUMIFS($CW1076:$FS1076,$CW$14:$FS$14,"*DSD*"),0)</f>
      </c>
      <c r="CL1076" s="65" t="str">
        <f>MIN_DSD</f>
      </c>
      <c r="CM1076" s="65" t="str">
        <f>COUNTIFS($CW$14:$FS$14,"*DSD*",$CW1076:$FS1076,"&gt;0")</f>
      </c>
      <c r="CN1076"/>
      <c r="CO1076" s="62"/>
      <c r="CP1076" s="65" t="str">
        <f>IF(SUM($CK1076)=0,"",IF(OR(SUM($CK1076)=SUM($CL1076),AND(SUM($CK1076)=ROUND(SUM($G1076)*(1-SUM($I1076)),0),SUM($CQ1076)=0)),SUM($CK1076),IF(UPPER($CN1076)="MAX",$CL1076,IF(UPPER($CN1076)="CUSTOM",MIN(MAX(ROUND($CK1076+$G1076*($CO1076),0),$CL1076),$CK1076),$CK1076))))</f>
      </c>
      <c r="CQ1076" s="65" t="str">
        <f>ROUND(SUMIFS($CW1076:$FS1076,$CW$14:$FS$14,"*TA*"),0)</f>
      </c>
      <c r="CR1076" s="65" t="str">
        <f>MIN_TA</f>
      </c>
      <c r="CS1076" s="65" t="str">
        <f>COUNTIFS($CW$14:$FS$14,"*TA*",$CW1076:$FS1076,"&gt;0")</f>
      </c>
      <c r="CT1076"/>
      <c r="CU1076" s="62"/>
      <c r="CV1076" s="65" t="str">
        <f>IF(SUM($CQ1076)=0,"",IF(OR(SUM($CQ1076)=SUM($CR1076),AND(SUM($CQ1076)=ROUND(SUM($G1076)*(1-SUM($I1076)),0),SUM($CK1076)=0)),SUM($CQ1076),IF(UPPER($CT1076)="MAX",$CR1076,IF(UPPER($CT1076)="CUSTOM",MIN(MAX(ROUND($CQ1076+$G1076*($CU1076),0),$CR1076),$CQ1076),$CQ1076))))</f>
      </c>
      <c r="CW1076" s="65"/>
      <c r="CX1076" s="65"/>
      <c r="CY1076" s="65"/>
      <c r="CZ1076" s="65"/>
      <c r="DA1076" s="65"/>
      <c r="DB1076" s="65"/>
      <c r="DC1076" s="65"/>
      <c r="DD1076" s="65"/>
      <c r="DE1076" s="65"/>
      <c r="DF1076" s="65"/>
      <c r="DG1076" s="65"/>
      <c r="DH1076" s="65"/>
      <c r="DI1076" s="65"/>
      <c r="DJ1076" s="65"/>
      <c r="DK1076" s="65"/>
      <c r="DL1076" s="65"/>
      <c r="DM1076" s="65"/>
      <c r="DN1076" s="65"/>
      <c r="DO1076" s="65"/>
      <c r="DP1076" s="65"/>
      <c r="DQ1076" s="65"/>
      <c r="DR1076" s="65"/>
      <c r="DS1076" s="65"/>
      <c r="DT1076" s="65"/>
      <c r="DU1076" s="65"/>
      <c r="DV1076" s="65"/>
      <c r="DW1076" s="65"/>
      <c r="DX1076" s="65"/>
      <c r="DY1076" s="65"/>
      <c r="DZ1076" s="65"/>
      <c r="EA1076" s="65"/>
      <c r="EB1076" s="65"/>
      <c r="EC1076" s="65"/>
      <c r="ED1076" s="65"/>
      <c r="EE1076" s="65"/>
      <c r="EF1076" s="65"/>
      <c r="EG1076" s="65"/>
      <c r="EH1076" s="65"/>
      <c r="EI1076" s="65"/>
      <c r="EJ1076" s="65"/>
      <c r="EK1076" s="65"/>
      <c r="EL1076" s="65"/>
      <c r="EM1076" s="65"/>
      <c r="EN1076" s="65"/>
      <c r="EO1076" s="65"/>
      <c r="EP1076" s="65"/>
      <c r="EQ1076" s="65"/>
      <c r="ER1076" s="65"/>
      <c r="ES1076" s="65"/>
      <c r="ET1076" s="65"/>
      <c r="EU1076" s="65"/>
      <c r="EV1076" s="65"/>
      <c r="EW1076" s="65"/>
      <c r="EX1076" s="65"/>
      <c r="EY1076" s="65"/>
      <c r="EZ1076" s="65"/>
      <c r="FA1076" s="65"/>
      <c r="FB1076" s="65"/>
      <c r="FC1076" s="65"/>
      <c r="FD1076" s="65"/>
      <c r="FE1076" s="65"/>
      <c r="FF1076" s="65"/>
      <c r="FG1076" s="65"/>
      <c r="FH1076" s="65"/>
      <c r="FI1076" s="65"/>
      <c r="FJ1076" s="65"/>
      <c r="FK1076" s="65"/>
      <c r="FL1076" s="65"/>
      <c r="FM1076" s="65"/>
      <c r="FN1076" s="65"/>
      <c r="FO1076" s="65"/>
      <c r="FP1076" s="65"/>
      <c r="FQ1076" s="65"/>
      <c r="FR1076" s="65"/>
      <c r="FS1076" s="65"/>
    </row>
    <row r="1077">
      <c r="A1077" t="s">
        <v>172</v>
      </c>
      <c r="B1077" t="s">
        <v>118</v>
      </c>
      <c r="C1077" t="s">
        <v>103</v>
      </c>
      <c r="D1077" t="s">
        <v>99</v>
      </c>
      <c r="E1077"/>
      <c r="F1077" t="str">
        <f>$A1077&amp;IF($C1077&lt;&gt;"","|"&amp;$C1077,"")&amp;IF($D1077&lt;&gt;"","|"&amp;$D1077,"")&amp;IF($E1077&lt;&gt;"","|"&amp;$E1077,"")</f>
      </c>
      <c r="G1077" s="65" t="n">
        <v>4</v>
      </c>
      <c r="H1077" s="65" t="str">
        <f>SUM($CJ1077,$CW1077)</f>
      </c>
      <c r="I1077" s="62"/>
      <c r="J1077" s="62"/>
      <c r="K1077" s="62" t="n">
        <v>0.111111111111111</v>
      </c>
      <c r="L1077" s="62"/>
      <c r="M1077" s="62"/>
      <c r="N1077" s="62"/>
      <c r="O1077" s="62"/>
      <c r="P1077" s="62"/>
      <c r="Q1077" s="62" t="n">
        <v>0.333333333333333</v>
      </c>
      <c r="R1077" s="62"/>
      <c r="S1077" s="62"/>
      <c r="T1077" s="62"/>
      <c r="U1077" s="62"/>
      <c r="V1077" s="62"/>
      <c r="W1077" s="62"/>
      <c r="X1077" s="62"/>
      <c r="Y1077" s="62"/>
      <c r="Z1077" s="62"/>
      <c r="AA1077" s="62"/>
      <c r="AB1077" s="62"/>
      <c r="AC1077" s="62"/>
      <c r="AD1077" s="62"/>
      <c r="AE1077" s="62"/>
      <c r="AF1077" s="62"/>
      <c r="AG1077" s="62" t="n">
        <v>0.555555555555556</v>
      </c>
      <c r="AH1077" s="62"/>
      <c r="AI1077" s="62"/>
      <c r="AJ1077" s="62"/>
      <c r="AK1077" s="62"/>
      <c r="AL1077" s="62"/>
      <c r="AM1077" s="62"/>
      <c r="AN1077" s="62"/>
      <c r="AO1077" s="62"/>
      <c r="AP1077" s="62"/>
      <c r="AQ1077" s="62"/>
      <c r="AR1077" s="62"/>
      <c r="AS1077" s="62"/>
      <c r="AT1077" s="62"/>
      <c r="AU1077" s="62"/>
      <c r="AV1077" s="62"/>
      <c r="AW1077" s="62"/>
      <c r="AX1077" s="62"/>
      <c r="AY1077" s="62"/>
      <c r="AZ1077" s="62"/>
      <c r="BA1077" s="62"/>
      <c r="BB1077" s="62"/>
      <c r="BC1077" s="62"/>
      <c r="BD1077" s="62"/>
      <c r="BE1077" s="62"/>
      <c r="BF1077" s="62"/>
      <c r="BG1077" s="62"/>
      <c r="BH1077" s="62"/>
      <c r="BI1077" s="62"/>
      <c r="BJ1077" s="62"/>
      <c r="BK1077" s="62"/>
      <c r="BL1077" s="62"/>
      <c r="BM1077" s="62"/>
      <c r="BN1077" s="62"/>
      <c r="BO1077" s="62"/>
      <c r="BP1077" s="62"/>
      <c r="BQ1077" s="62"/>
      <c r="BR1077" s="62"/>
      <c r="BS1077" s="62"/>
      <c r="BT1077" s="62"/>
      <c r="BU1077" s="62"/>
      <c r="BV1077" s="62"/>
      <c r="BW1077" s="62"/>
      <c r="BX1077" s="62"/>
      <c r="BY1077" s="62"/>
      <c r="BZ1077" s="62"/>
      <c r="CA1077" s="62"/>
      <c r="CB1077" s="62"/>
      <c r="CC1077" s="62"/>
      <c r="CD1077" s="62"/>
      <c r="CE1077" s="62"/>
      <c r="CF1077" s="65" t="str">
        <f>ROUND(SUM($CP1077,$CV1077),0)</f>
      </c>
      <c r="CG1077" s="65" t="str">
        <f>ROUND(MAX($CP1077,$CV1077),0)</f>
      </c>
      <c r="CH1077"/>
      <c r="CI1077" s="62"/>
      <c r="CJ1077" s="65" t="str">
        <f>IF(SUM($CF1077)=0,"",IF(SUM($CF1077)=SUM($CG1077),SUM($CF1077),IF(UPPER($CH1077)="MAX",$CG1077,IF(UPPER($CH1077)="CUSTOM",MIN(MAX(ROUND($CF1077+$G1077*($CI1077),0),$CG1077),$CF1077),$CF1077))))</f>
      </c>
      <c r="CK1077" s="65" t="str">
        <f>ROUND(SUMIFS($CW1077:$FS1077,$CW$14:$FS$14,"*DSD*"),0)</f>
      </c>
      <c r="CL1077" s="65" t="str">
        <f>MIN_DSD</f>
      </c>
      <c r="CM1077" s="65" t="str">
        <f>COUNTIFS($CW$14:$FS$14,"*DSD*",$CW1077:$FS1077,"&gt;0")</f>
      </c>
      <c r="CN1077" t="s">
        <v>54</v>
      </c>
      <c r="CO1077" s="62"/>
      <c r="CP1077" s="65" t="str">
        <f>IF(SUM($CK1077)=0,"",IF(OR(SUM($CK1077)=SUM($CL1077),AND(SUM($CK1077)=ROUND(SUM($G1077)*(1-SUM($I1077)),0),SUM($CQ1077)=0)),SUM($CK1077),IF(UPPER($CN1077)="MAX",$CL1077,IF(UPPER($CN1077)="CUSTOM",MIN(MAX(ROUND($CK1077+$G1077*($CO1077),0),$CL1077),$CK1077),$CK1077))))</f>
      </c>
      <c r="CQ1077" s="65" t="str">
        <f>ROUND(SUMIFS($CW1077:$FS1077,$CW$14:$FS$14,"*TA*"),0)</f>
      </c>
      <c r="CR1077" s="65" t="str">
        <f>MIN_TA</f>
      </c>
      <c r="CS1077" s="65" t="str">
        <f>COUNTIFS($CW$14:$FS$14,"*TA*",$CW1077:$FS1077,"&gt;0")</f>
      </c>
      <c r="CT1077"/>
      <c r="CU1077" s="62"/>
      <c r="CV1077" s="65" t="str">
        <f>IF(SUM($CQ1077)=0,"",IF(OR(SUM($CQ1077)=SUM($CR1077),AND(SUM($CQ1077)=ROUND(SUM($G1077)*(1-SUM($I1077)),0),SUM($CK1077)=0)),SUM($CQ1077),IF(UPPER($CT1077)="MAX",$CR1077,IF(UPPER($CT1077)="CUSTOM",MIN(MAX(ROUND($CQ1077+$G1077*($CU1077),0),$CR1077),$CQ1077),$CQ1077))))</f>
      </c>
      <c r="CW1077" s="65"/>
      <c r="CX1077" s="65"/>
      <c r="CY1077" s="65"/>
      <c r="CZ1077" s="65"/>
      <c r="DA1077" s="65"/>
      <c r="DB1077" s="65"/>
      <c r="DC1077" s="65"/>
      <c r="DD1077" s="65"/>
      <c r="DE1077" s="65"/>
      <c r="DF1077" s="65"/>
      <c r="DG1077" s="65"/>
      <c r="DH1077" s="65"/>
      <c r="DI1077" s="65"/>
      <c r="DJ1077" s="65"/>
      <c r="DK1077" s="65"/>
      <c r="DL1077" s="65"/>
      <c r="DM1077" s="65"/>
      <c r="DN1077" s="65"/>
      <c r="DO1077" s="65"/>
      <c r="DP1077" s="65"/>
      <c r="DQ1077" s="65"/>
      <c r="DR1077" s="65"/>
      <c r="DS1077" s="65"/>
      <c r="DT1077" s="65"/>
      <c r="DU1077" s="65"/>
      <c r="DV1077" s="65"/>
      <c r="DW1077" s="65"/>
      <c r="DX1077" s="65"/>
      <c r="DY1077" s="65"/>
      <c r="DZ1077" s="65"/>
      <c r="EA1077" s="65"/>
      <c r="EB1077" s="65"/>
      <c r="EC1077" s="65"/>
      <c r="ED1077" s="65"/>
      <c r="EE1077" s="65"/>
      <c r="EF1077" s="65"/>
      <c r="EG1077" s="65"/>
      <c r="EH1077" s="65"/>
      <c r="EI1077" s="65"/>
      <c r="EJ1077" s="65"/>
      <c r="EK1077" s="65"/>
      <c r="EL1077" s="65"/>
      <c r="EM1077" s="65"/>
      <c r="EN1077" s="65"/>
      <c r="EO1077" s="65"/>
      <c r="EP1077" s="65"/>
      <c r="EQ1077" s="65"/>
      <c r="ER1077" s="65"/>
      <c r="ES1077" s="65"/>
      <c r="ET1077" s="65"/>
      <c r="EU1077" s="65"/>
      <c r="EV1077" s="65"/>
      <c r="EW1077" s="65"/>
      <c r="EX1077" s="65"/>
      <c r="EY1077" s="65"/>
      <c r="EZ1077" s="65"/>
      <c r="FA1077" s="65"/>
      <c r="FB1077" s="65"/>
      <c r="FC1077" s="65"/>
      <c r="FD1077" s="65"/>
      <c r="FE1077" s="65"/>
      <c r="FF1077" s="65"/>
      <c r="FG1077" s="65"/>
      <c r="FH1077" s="65"/>
      <c r="FI1077" s="65"/>
      <c r="FJ1077" s="65"/>
      <c r="FK1077" s="65"/>
      <c r="FL1077" s="65"/>
      <c r="FM1077" s="65"/>
      <c r="FN1077" s="65"/>
      <c r="FO1077" s="65"/>
      <c r="FP1077" s="65"/>
      <c r="FQ1077" s="65"/>
      <c r="FR1077" s="65"/>
      <c r="FS1077" s="65"/>
    </row>
    <row r="1078">
      <c r="A1078" t="s">
        <v>172</v>
      </c>
      <c r="B1078" t="s">
        <v>118</v>
      </c>
      <c r="C1078" t="s">
        <v>103</v>
      </c>
      <c r="D1078" t="s">
        <v>100</v>
      </c>
      <c r="E1078"/>
      <c r="F1078" t="str">
        <f>$A1078&amp;IF($C1078&lt;&gt;"","|"&amp;$C1078,"")&amp;IF($D1078&lt;&gt;"","|"&amp;$D1078,"")&amp;IF($E1078&lt;&gt;"","|"&amp;$E1078,"")</f>
      </c>
      <c r="G1078" s="65" t="n">
        <v>5</v>
      </c>
      <c r="H1078" s="65" t="str">
        <f>SUM($CJ1078,$CW1078)</f>
      </c>
      <c r="I1078" s="62"/>
      <c r="J1078" s="62"/>
      <c r="K1078" s="62" t="n">
        <v>0.111111111111111</v>
      </c>
      <c r="L1078" s="62"/>
      <c r="M1078" s="62"/>
      <c r="N1078" s="62"/>
      <c r="O1078" s="62"/>
      <c r="P1078" s="62"/>
      <c r="Q1078" s="62" t="n">
        <v>0.333333333333333</v>
      </c>
      <c r="R1078" s="62"/>
      <c r="S1078" s="62"/>
      <c r="T1078" s="62"/>
      <c r="U1078" s="62"/>
      <c r="V1078" s="62"/>
      <c r="W1078" s="62"/>
      <c r="X1078" s="62"/>
      <c r="Y1078" s="62"/>
      <c r="Z1078" s="62"/>
      <c r="AA1078" s="62"/>
      <c r="AB1078" s="62"/>
      <c r="AC1078" s="62"/>
      <c r="AD1078" s="62"/>
      <c r="AE1078" s="62"/>
      <c r="AF1078" s="62"/>
      <c r="AG1078" s="62" t="n">
        <v>0.555555555555556</v>
      </c>
      <c r="AH1078" s="62"/>
      <c r="AI1078" s="62"/>
      <c r="AJ1078" s="62"/>
      <c r="AK1078" s="62"/>
      <c r="AL1078" s="62"/>
      <c r="AM1078" s="62"/>
      <c r="AN1078" s="62"/>
      <c r="AO1078" s="62"/>
      <c r="AP1078" s="62"/>
      <c r="AQ1078" s="62"/>
      <c r="AR1078" s="62"/>
      <c r="AS1078" s="62"/>
      <c r="AT1078" s="62"/>
      <c r="AU1078" s="62"/>
      <c r="AV1078" s="62"/>
      <c r="AW1078" s="62"/>
      <c r="AX1078" s="62"/>
      <c r="AY1078" s="62"/>
      <c r="AZ1078" s="62"/>
      <c r="BA1078" s="62"/>
      <c r="BB1078" s="62"/>
      <c r="BC1078" s="62"/>
      <c r="BD1078" s="62"/>
      <c r="BE1078" s="62"/>
      <c r="BF1078" s="62"/>
      <c r="BG1078" s="62"/>
      <c r="BH1078" s="62"/>
      <c r="BI1078" s="62"/>
      <c r="BJ1078" s="62"/>
      <c r="BK1078" s="62"/>
      <c r="BL1078" s="62"/>
      <c r="BM1078" s="62"/>
      <c r="BN1078" s="62"/>
      <c r="BO1078" s="62"/>
      <c r="BP1078" s="62"/>
      <c r="BQ1078" s="62"/>
      <c r="BR1078" s="62"/>
      <c r="BS1078" s="62"/>
      <c r="BT1078" s="62"/>
      <c r="BU1078" s="62"/>
      <c r="BV1078" s="62"/>
      <c r="BW1078" s="62"/>
      <c r="BX1078" s="62"/>
      <c r="BY1078" s="62"/>
      <c r="BZ1078" s="62"/>
      <c r="CA1078" s="62"/>
      <c r="CB1078" s="62"/>
      <c r="CC1078" s="62"/>
      <c r="CD1078" s="62"/>
      <c r="CE1078" s="62"/>
      <c r="CF1078" s="65" t="str">
        <f>ROUND(SUM($CP1078,$CV1078),0)</f>
      </c>
      <c r="CG1078" s="65" t="str">
        <f>ROUND(MAX($CP1078,$CV1078),0)</f>
      </c>
      <c r="CH1078"/>
      <c r="CI1078" s="62"/>
      <c r="CJ1078" s="65" t="str">
        <f>IF(SUM($CF1078)=0,"",IF(SUM($CF1078)=SUM($CG1078),SUM($CF1078),IF(UPPER($CH1078)="MAX",$CG1078,IF(UPPER($CH1078)="CUSTOM",MIN(MAX(ROUND($CF1078+$G1078*($CI1078),0),$CG1078),$CF1078),$CF1078))))</f>
      </c>
      <c r="CK1078" s="65" t="str">
        <f>ROUND(SUMIFS($CW1078:$FS1078,$CW$14:$FS$14,"*DSD*"),0)</f>
      </c>
      <c r="CL1078" s="65" t="str">
        <f>MIN_DSD</f>
      </c>
      <c r="CM1078" s="65" t="str">
        <f>COUNTIFS($CW$14:$FS$14,"*DSD*",$CW1078:$FS1078,"&gt;0")</f>
      </c>
      <c r="CN1078" t="s">
        <v>54</v>
      </c>
      <c r="CO1078" s="62"/>
      <c r="CP1078" s="65" t="str">
        <f>IF(SUM($CK1078)=0,"",IF(OR(SUM($CK1078)=SUM($CL1078),AND(SUM($CK1078)=ROUND(SUM($G1078)*(1-SUM($I1078)),0),SUM($CQ1078)=0)),SUM($CK1078),IF(UPPER($CN1078)="MAX",$CL1078,IF(UPPER($CN1078)="CUSTOM",MIN(MAX(ROUND($CK1078+$G1078*($CO1078),0),$CL1078),$CK1078),$CK1078))))</f>
      </c>
      <c r="CQ1078" s="65" t="str">
        <f>ROUND(SUMIFS($CW1078:$FS1078,$CW$14:$FS$14,"*TA*"),0)</f>
      </c>
      <c r="CR1078" s="65" t="str">
        <f>MIN_TA</f>
      </c>
      <c r="CS1078" s="65" t="str">
        <f>COUNTIFS($CW$14:$FS$14,"*TA*",$CW1078:$FS1078,"&gt;0")</f>
      </c>
      <c r="CT1078"/>
      <c r="CU1078" s="62"/>
      <c r="CV1078" s="65" t="str">
        <f>IF(SUM($CQ1078)=0,"",IF(OR(SUM($CQ1078)=SUM($CR1078),AND(SUM($CQ1078)=ROUND(SUM($G1078)*(1-SUM($I1078)),0),SUM($CK1078)=0)),SUM($CQ1078),IF(UPPER($CT1078)="MAX",$CR1078,IF(UPPER($CT1078)="CUSTOM",MIN(MAX(ROUND($CQ1078+$G1078*($CU1078),0),$CR1078),$CQ1078),$CQ1078))))</f>
      </c>
      <c r="CW1078" s="65"/>
      <c r="CX1078" s="65"/>
      <c r="CY1078" s="65"/>
      <c r="CZ1078" s="65"/>
      <c r="DA1078" s="65"/>
      <c r="DB1078" s="65"/>
      <c r="DC1078" s="65"/>
      <c r="DD1078" s="65"/>
      <c r="DE1078" s="65"/>
      <c r="DF1078" s="65"/>
      <c r="DG1078" s="65"/>
      <c r="DH1078" s="65"/>
      <c r="DI1078" s="65"/>
      <c r="DJ1078" s="65"/>
      <c r="DK1078" s="65"/>
      <c r="DL1078" s="65"/>
      <c r="DM1078" s="65"/>
      <c r="DN1078" s="65"/>
      <c r="DO1078" s="65"/>
      <c r="DP1078" s="65"/>
      <c r="DQ1078" s="65"/>
      <c r="DR1078" s="65"/>
      <c r="DS1078" s="65"/>
      <c r="DT1078" s="65"/>
      <c r="DU1078" s="65"/>
      <c r="DV1078" s="65"/>
      <c r="DW1078" s="65"/>
      <c r="DX1078" s="65"/>
      <c r="DY1078" s="65"/>
      <c r="DZ1078" s="65"/>
      <c r="EA1078" s="65"/>
      <c r="EB1078" s="65"/>
      <c r="EC1078" s="65"/>
      <c r="ED1078" s="65"/>
      <c r="EE1078" s="65"/>
      <c r="EF1078" s="65"/>
      <c r="EG1078" s="65"/>
      <c r="EH1078" s="65"/>
      <c r="EI1078" s="65"/>
      <c r="EJ1078" s="65"/>
      <c r="EK1078" s="65"/>
      <c r="EL1078" s="65"/>
      <c r="EM1078" s="65"/>
      <c r="EN1078" s="65"/>
      <c r="EO1078" s="65"/>
      <c r="EP1078" s="65"/>
      <c r="EQ1078" s="65"/>
      <c r="ER1078" s="65"/>
      <c r="ES1078" s="65"/>
      <c r="ET1078" s="65"/>
      <c r="EU1078" s="65"/>
      <c r="EV1078" s="65"/>
      <c r="EW1078" s="65"/>
      <c r="EX1078" s="65"/>
      <c r="EY1078" s="65"/>
      <c r="EZ1078" s="65"/>
      <c r="FA1078" s="65"/>
      <c r="FB1078" s="65"/>
      <c r="FC1078" s="65"/>
      <c r="FD1078" s="65"/>
      <c r="FE1078" s="65"/>
      <c r="FF1078" s="65"/>
      <c r="FG1078" s="65"/>
      <c r="FH1078" s="65"/>
      <c r="FI1078" s="65"/>
      <c r="FJ1078" s="65"/>
      <c r="FK1078" s="65"/>
      <c r="FL1078" s="65"/>
      <c r="FM1078" s="65"/>
      <c r="FN1078" s="65"/>
      <c r="FO1078" s="65"/>
      <c r="FP1078" s="65"/>
      <c r="FQ1078" s="65"/>
      <c r="FR1078" s="65"/>
      <c r="FS1078" s="65"/>
    </row>
    <row r="1079">
      <c r="A1079" t="s">
        <v>172</v>
      </c>
      <c r="B1079" t="s">
        <v>119</v>
      </c>
      <c r="C1079" t="s">
        <v>103</v>
      </c>
      <c r="D1079" t="s">
        <v>99</v>
      </c>
      <c r="E1079"/>
      <c r="F1079" t="str">
        <f>$A1079&amp;IF($C1079&lt;&gt;"","|"&amp;$C1079,"")&amp;IF($D1079&lt;&gt;"","|"&amp;$D1079,"")&amp;IF($E1079&lt;&gt;"","|"&amp;$E1079,"")</f>
      </c>
      <c r="G1079" s="65" t="n">
        <v>4</v>
      </c>
      <c r="H1079" s="65" t="str">
        <f>SUM($CJ1079,$CW1079)</f>
      </c>
      <c r="I1079" s="62"/>
      <c r="J1079" s="62"/>
      <c r="K1079" s="62" t="n">
        <v>0.166666666666667</v>
      </c>
      <c r="L1079" s="62"/>
      <c r="M1079" s="62"/>
      <c r="N1079" s="62"/>
      <c r="O1079" s="62"/>
      <c r="P1079" s="62"/>
      <c r="Q1079" s="62" t="n">
        <v>0.333333333333333</v>
      </c>
      <c r="R1079" s="62"/>
      <c r="S1079" s="62"/>
      <c r="T1079" s="62"/>
      <c r="U1079" s="62"/>
      <c r="V1079" s="62"/>
      <c r="W1079" s="62"/>
      <c r="X1079" s="62"/>
      <c r="Y1079" s="62"/>
      <c r="Z1079" s="62"/>
      <c r="AA1079" s="62"/>
      <c r="AB1079" s="62"/>
      <c r="AC1079" s="62"/>
      <c r="AD1079" s="62"/>
      <c r="AE1079" s="62"/>
      <c r="AF1079" s="62"/>
      <c r="AG1079" s="62" t="n">
        <v>0.5</v>
      </c>
      <c r="AH1079" s="62"/>
      <c r="AI1079" s="62"/>
      <c r="AJ1079" s="62"/>
      <c r="AK1079" s="62"/>
      <c r="AL1079" s="62"/>
      <c r="AM1079" s="62"/>
      <c r="AN1079" s="62"/>
      <c r="AO1079" s="62"/>
      <c r="AP1079" s="62"/>
      <c r="AQ1079" s="62"/>
      <c r="AR1079" s="62"/>
      <c r="AS1079" s="62"/>
      <c r="AT1079" s="62"/>
      <c r="AU1079" s="62"/>
      <c r="AV1079" s="62"/>
      <c r="AW1079" s="62"/>
      <c r="AX1079" s="62"/>
      <c r="AY1079" s="62"/>
      <c r="AZ1079" s="62"/>
      <c r="BA1079" s="62"/>
      <c r="BB1079" s="62"/>
      <c r="BC1079" s="62"/>
      <c r="BD1079" s="62"/>
      <c r="BE1079" s="62"/>
      <c r="BF1079" s="62"/>
      <c r="BG1079" s="62"/>
      <c r="BH1079" s="62"/>
      <c r="BI1079" s="62"/>
      <c r="BJ1079" s="62"/>
      <c r="BK1079" s="62"/>
      <c r="BL1079" s="62"/>
      <c r="BM1079" s="62"/>
      <c r="BN1079" s="62"/>
      <c r="BO1079" s="62"/>
      <c r="BP1079" s="62"/>
      <c r="BQ1079" s="62"/>
      <c r="BR1079" s="62"/>
      <c r="BS1079" s="62"/>
      <c r="BT1079" s="62"/>
      <c r="BU1079" s="62"/>
      <c r="BV1079" s="62"/>
      <c r="BW1079" s="62"/>
      <c r="BX1079" s="62"/>
      <c r="BY1079" s="62"/>
      <c r="BZ1079" s="62"/>
      <c r="CA1079" s="62"/>
      <c r="CB1079" s="62"/>
      <c r="CC1079" s="62"/>
      <c r="CD1079" s="62"/>
      <c r="CE1079" s="62"/>
      <c r="CF1079" s="65" t="str">
        <f>ROUND(SUM($CP1079,$CV1079),0)</f>
      </c>
      <c r="CG1079" s="65" t="str">
        <f>ROUND(MAX($CP1079,$CV1079),0)</f>
      </c>
      <c r="CH1079"/>
      <c r="CI1079" s="62"/>
      <c r="CJ1079" s="65" t="str">
        <f>IF(SUM($CF1079)=0,"",IF(SUM($CF1079)=SUM($CG1079),SUM($CF1079),IF(UPPER($CH1079)="MAX",$CG1079,IF(UPPER($CH1079)="CUSTOM",MIN(MAX(ROUND($CF1079+$G1079*($CI1079),0),$CG1079),$CF1079),$CF1079))))</f>
      </c>
      <c r="CK1079" s="65" t="str">
        <f>ROUND(SUMIFS($CW1079:$FS1079,$CW$14:$FS$14,"*DSD*"),0)</f>
      </c>
      <c r="CL1079" s="65" t="str">
        <f>MIN_DSD</f>
      </c>
      <c r="CM1079" s="65" t="str">
        <f>COUNTIFS($CW$14:$FS$14,"*DSD*",$CW1079:$FS1079,"&gt;0")</f>
      </c>
      <c r="CN1079" t="s">
        <v>54</v>
      </c>
      <c r="CO1079" s="62"/>
      <c r="CP1079" s="65" t="str">
        <f>IF(SUM($CK1079)=0,"",IF(OR(SUM($CK1079)=SUM($CL1079),AND(SUM($CK1079)=ROUND(SUM($G1079)*(1-SUM($I1079)),0),SUM($CQ1079)=0)),SUM($CK1079),IF(UPPER($CN1079)="MAX",$CL1079,IF(UPPER($CN1079)="CUSTOM",MIN(MAX(ROUND($CK1079+$G1079*($CO1079),0),$CL1079),$CK1079),$CK1079))))</f>
      </c>
      <c r="CQ1079" s="65" t="str">
        <f>ROUND(SUMIFS($CW1079:$FS1079,$CW$14:$FS$14,"*TA*"),0)</f>
      </c>
      <c r="CR1079" s="65" t="str">
        <f>MIN_TA</f>
      </c>
      <c r="CS1079" s="65" t="str">
        <f>COUNTIFS($CW$14:$FS$14,"*TA*",$CW1079:$FS1079,"&gt;0")</f>
      </c>
      <c r="CT1079"/>
      <c r="CU1079" s="62"/>
      <c r="CV1079" s="65" t="str">
        <f>IF(SUM($CQ1079)=0,"",IF(OR(SUM($CQ1079)=SUM($CR1079),AND(SUM($CQ1079)=ROUND(SUM($G1079)*(1-SUM($I1079)),0),SUM($CK1079)=0)),SUM($CQ1079),IF(UPPER($CT1079)="MAX",$CR1079,IF(UPPER($CT1079)="CUSTOM",MIN(MAX(ROUND($CQ1079+$G1079*($CU1079),0),$CR1079),$CQ1079),$CQ1079))))</f>
      </c>
      <c r="CW1079" s="65"/>
      <c r="CX1079" s="65"/>
      <c r="CY1079" s="65"/>
      <c r="CZ1079" s="65"/>
      <c r="DA1079" s="65"/>
      <c r="DB1079" s="65"/>
      <c r="DC1079" s="65"/>
      <c r="DD1079" s="65"/>
      <c r="DE1079" s="65"/>
      <c r="DF1079" s="65"/>
      <c r="DG1079" s="65"/>
      <c r="DH1079" s="65"/>
      <c r="DI1079" s="65"/>
      <c r="DJ1079" s="65"/>
      <c r="DK1079" s="65"/>
      <c r="DL1079" s="65"/>
      <c r="DM1079" s="65"/>
      <c r="DN1079" s="65"/>
      <c r="DO1079" s="65"/>
      <c r="DP1079" s="65"/>
      <c r="DQ1079" s="65"/>
      <c r="DR1079" s="65"/>
      <c r="DS1079" s="65"/>
      <c r="DT1079" s="65"/>
      <c r="DU1079" s="65"/>
      <c r="DV1079" s="65"/>
      <c r="DW1079" s="65"/>
      <c r="DX1079" s="65"/>
      <c r="DY1079" s="65"/>
      <c r="DZ1079" s="65"/>
      <c r="EA1079" s="65"/>
      <c r="EB1079" s="65"/>
      <c r="EC1079" s="65"/>
      <c r="ED1079" s="65"/>
      <c r="EE1079" s="65"/>
      <c r="EF1079" s="65"/>
      <c r="EG1079" s="65"/>
      <c r="EH1079" s="65"/>
      <c r="EI1079" s="65"/>
      <c r="EJ1079" s="65"/>
      <c r="EK1079" s="65"/>
      <c r="EL1079" s="65"/>
      <c r="EM1079" s="65"/>
      <c r="EN1079" s="65"/>
      <c r="EO1079" s="65"/>
      <c r="EP1079" s="65"/>
      <c r="EQ1079" s="65"/>
      <c r="ER1079" s="65"/>
      <c r="ES1079" s="65"/>
      <c r="ET1079" s="65"/>
      <c r="EU1079" s="65"/>
      <c r="EV1079" s="65"/>
      <c r="EW1079" s="65"/>
      <c r="EX1079" s="65"/>
      <c r="EY1079" s="65"/>
      <c r="EZ1079" s="65"/>
      <c r="FA1079" s="65"/>
      <c r="FB1079" s="65"/>
      <c r="FC1079" s="65"/>
      <c r="FD1079" s="65"/>
      <c r="FE1079" s="65"/>
      <c r="FF1079" s="65"/>
      <c r="FG1079" s="65"/>
      <c r="FH1079" s="65"/>
      <c r="FI1079" s="65"/>
      <c r="FJ1079" s="65"/>
      <c r="FK1079" s="65"/>
      <c r="FL1079" s="65"/>
      <c r="FM1079" s="65"/>
      <c r="FN1079" s="65"/>
      <c r="FO1079" s="65"/>
      <c r="FP1079" s="65"/>
      <c r="FQ1079" s="65"/>
      <c r="FR1079" s="65"/>
      <c r="FS1079" s="65"/>
    </row>
    <row r="1080">
      <c r="A1080" t="s">
        <v>172</v>
      </c>
      <c r="B1080" t="s">
        <v>119</v>
      </c>
      <c r="C1080" t="s">
        <v>103</v>
      </c>
      <c r="D1080" t="s">
        <v>100</v>
      </c>
      <c r="E1080"/>
      <c r="F1080" t="str">
        <f>$A1080&amp;IF($C1080&lt;&gt;"","|"&amp;$C1080,"")&amp;IF($D1080&lt;&gt;"","|"&amp;$D1080,"")&amp;IF($E1080&lt;&gt;"","|"&amp;$E1080,"")</f>
      </c>
      <c r="G1080" s="65" t="n">
        <v>5</v>
      </c>
      <c r="H1080" s="65" t="str">
        <f>SUM($CJ1080,$CW1080)</f>
      </c>
      <c r="I1080" s="62"/>
      <c r="J1080" s="62"/>
      <c r="K1080" s="62" t="n">
        <v>0.166666666666667</v>
      </c>
      <c r="L1080" s="62"/>
      <c r="M1080" s="62"/>
      <c r="N1080" s="62"/>
      <c r="O1080" s="62"/>
      <c r="P1080" s="62"/>
      <c r="Q1080" s="62" t="n">
        <v>0.333333333333333</v>
      </c>
      <c r="R1080" s="62"/>
      <c r="S1080" s="62"/>
      <c r="T1080" s="62"/>
      <c r="U1080" s="62"/>
      <c r="V1080" s="62"/>
      <c r="W1080" s="62"/>
      <c r="X1080" s="62"/>
      <c r="Y1080" s="62"/>
      <c r="Z1080" s="62"/>
      <c r="AA1080" s="62"/>
      <c r="AB1080" s="62"/>
      <c r="AC1080" s="62"/>
      <c r="AD1080" s="62"/>
      <c r="AE1080" s="62"/>
      <c r="AF1080" s="62"/>
      <c r="AG1080" s="62" t="n">
        <v>0.5</v>
      </c>
      <c r="AH1080" s="62"/>
      <c r="AI1080" s="62"/>
      <c r="AJ1080" s="62"/>
      <c r="AK1080" s="62"/>
      <c r="AL1080" s="62"/>
      <c r="AM1080" s="62"/>
      <c r="AN1080" s="62"/>
      <c r="AO1080" s="62"/>
      <c r="AP1080" s="62"/>
      <c r="AQ1080" s="62"/>
      <c r="AR1080" s="62"/>
      <c r="AS1080" s="62"/>
      <c r="AT1080" s="62"/>
      <c r="AU1080" s="62"/>
      <c r="AV1080" s="62"/>
      <c r="AW1080" s="62"/>
      <c r="AX1080" s="62"/>
      <c r="AY1080" s="62"/>
      <c r="AZ1080" s="62"/>
      <c r="BA1080" s="62"/>
      <c r="BB1080" s="62"/>
      <c r="BC1080" s="62"/>
      <c r="BD1080" s="62"/>
      <c r="BE1080" s="62"/>
      <c r="BF1080" s="62"/>
      <c r="BG1080" s="62"/>
      <c r="BH1080" s="62"/>
      <c r="BI1080" s="62"/>
      <c r="BJ1080" s="62"/>
      <c r="BK1080" s="62"/>
      <c r="BL1080" s="62"/>
      <c r="BM1080" s="62"/>
      <c r="BN1080" s="62"/>
      <c r="BO1080" s="62"/>
      <c r="BP1080" s="62"/>
      <c r="BQ1080" s="62"/>
      <c r="BR1080" s="62"/>
      <c r="BS1080" s="62"/>
      <c r="BT1080" s="62"/>
      <c r="BU1080" s="62"/>
      <c r="BV1080" s="62"/>
      <c r="BW1080" s="62"/>
      <c r="BX1080" s="62"/>
      <c r="BY1080" s="62"/>
      <c r="BZ1080" s="62"/>
      <c r="CA1080" s="62"/>
      <c r="CB1080" s="62"/>
      <c r="CC1080" s="62"/>
      <c r="CD1080" s="62"/>
      <c r="CE1080" s="62"/>
      <c r="CF1080" s="65" t="str">
        <f>ROUND(SUM($CP1080,$CV1080),0)</f>
      </c>
      <c r="CG1080" s="65" t="str">
        <f>ROUND(MAX($CP1080,$CV1080),0)</f>
      </c>
      <c r="CH1080"/>
      <c r="CI1080" s="62"/>
      <c r="CJ1080" s="65" t="str">
        <f>IF(SUM($CF1080)=0,"",IF(SUM($CF1080)=SUM($CG1080),SUM($CF1080),IF(UPPER($CH1080)="MAX",$CG1080,IF(UPPER($CH1080)="CUSTOM",MIN(MAX(ROUND($CF1080+$G1080*($CI1080),0),$CG1080),$CF1080),$CF1080))))</f>
      </c>
      <c r="CK1080" s="65" t="str">
        <f>ROUND(SUMIFS($CW1080:$FS1080,$CW$14:$FS$14,"*DSD*"),0)</f>
      </c>
      <c r="CL1080" s="65" t="str">
        <f>MIN_DSD</f>
      </c>
      <c r="CM1080" s="65" t="str">
        <f>COUNTIFS($CW$14:$FS$14,"*DSD*",$CW1080:$FS1080,"&gt;0")</f>
      </c>
      <c r="CN1080" t="s">
        <v>54</v>
      </c>
      <c r="CO1080" s="62"/>
      <c r="CP1080" s="65" t="str">
        <f>IF(SUM($CK1080)=0,"",IF(OR(SUM($CK1080)=SUM($CL1080),AND(SUM($CK1080)=ROUND(SUM($G1080)*(1-SUM($I1080)),0),SUM($CQ1080)=0)),SUM($CK1080),IF(UPPER($CN1080)="MAX",$CL1080,IF(UPPER($CN1080)="CUSTOM",MIN(MAX(ROUND($CK1080+$G1080*($CO1080),0),$CL1080),$CK1080),$CK1080))))</f>
      </c>
      <c r="CQ1080" s="65" t="str">
        <f>ROUND(SUMIFS($CW1080:$FS1080,$CW$14:$FS$14,"*TA*"),0)</f>
      </c>
      <c r="CR1080" s="65" t="str">
        <f>MIN_TA</f>
      </c>
      <c r="CS1080" s="65" t="str">
        <f>COUNTIFS($CW$14:$FS$14,"*TA*",$CW1080:$FS1080,"&gt;0")</f>
      </c>
      <c r="CT1080"/>
      <c r="CU1080" s="62"/>
      <c r="CV1080" s="65" t="str">
        <f>IF(SUM($CQ1080)=0,"",IF(OR(SUM($CQ1080)=SUM($CR1080),AND(SUM($CQ1080)=ROUND(SUM($G1080)*(1-SUM($I1080)),0),SUM($CK1080)=0)),SUM($CQ1080),IF(UPPER($CT1080)="MAX",$CR1080,IF(UPPER($CT1080)="CUSTOM",MIN(MAX(ROUND($CQ1080+$G1080*($CU1080),0),$CR1080),$CQ1080),$CQ1080))))</f>
      </c>
      <c r="CW1080" s="65"/>
      <c r="CX1080" s="65"/>
      <c r="CY1080" s="65"/>
      <c r="CZ1080" s="65"/>
      <c r="DA1080" s="65"/>
      <c r="DB1080" s="65"/>
      <c r="DC1080" s="65"/>
      <c r="DD1080" s="65"/>
      <c r="DE1080" s="65"/>
      <c r="DF1080" s="65"/>
      <c r="DG1080" s="65"/>
      <c r="DH1080" s="65"/>
      <c r="DI1080" s="65"/>
      <c r="DJ1080" s="65"/>
      <c r="DK1080" s="65"/>
      <c r="DL1080" s="65"/>
      <c r="DM1080" s="65"/>
      <c r="DN1080" s="65"/>
      <c r="DO1080" s="65"/>
      <c r="DP1080" s="65"/>
      <c r="DQ1080" s="65"/>
      <c r="DR1080" s="65"/>
      <c r="DS1080" s="65"/>
      <c r="DT1080" s="65"/>
      <c r="DU1080" s="65"/>
      <c r="DV1080" s="65"/>
      <c r="DW1080" s="65"/>
      <c r="DX1080" s="65"/>
      <c r="DY1080" s="65"/>
      <c r="DZ1080" s="65"/>
      <c r="EA1080" s="65"/>
      <c r="EB1080" s="65"/>
      <c r="EC1080" s="65"/>
      <c r="ED1080" s="65"/>
      <c r="EE1080" s="65"/>
      <c r="EF1080" s="65"/>
      <c r="EG1080" s="65"/>
      <c r="EH1080" s="65"/>
      <c r="EI1080" s="65"/>
      <c r="EJ1080" s="65"/>
      <c r="EK1080" s="65"/>
      <c r="EL1080" s="65"/>
      <c r="EM1080" s="65"/>
      <c r="EN1080" s="65"/>
      <c r="EO1080" s="65"/>
      <c r="EP1080" s="65"/>
      <c r="EQ1080" s="65"/>
      <c r="ER1080" s="65"/>
      <c r="ES1080" s="65"/>
      <c r="ET1080" s="65"/>
      <c r="EU1080" s="65"/>
      <c r="EV1080" s="65"/>
      <c r="EW1080" s="65"/>
      <c r="EX1080" s="65"/>
      <c r="EY1080" s="65"/>
      <c r="EZ1080" s="65"/>
      <c r="FA1080" s="65"/>
      <c r="FB1080" s="65"/>
      <c r="FC1080" s="65"/>
      <c r="FD1080" s="65"/>
      <c r="FE1080" s="65"/>
      <c r="FF1080" s="65"/>
      <c r="FG1080" s="65"/>
      <c r="FH1080" s="65"/>
      <c r="FI1080" s="65"/>
      <c r="FJ1080" s="65"/>
      <c r="FK1080" s="65"/>
      <c r="FL1080" s="65"/>
      <c r="FM1080" s="65"/>
      <c r="FN1080" s="65"/>
      <c r="FO1080" s="65"/>
      <c r="FP1080" s="65"/>
      <c r="FQ1080" s="65"/>
      <c r="FR1080" s="65"/>
      <c r="FS1080" s="65"/>
    </row>
    <row r="1081">
      <c r="A1081" t="s">
        <v>172</v>
      </c>
      <c r="B1081" t="s">
        <v>120</v>
      </c>
      <c r="C1081"/>
      <c r="D1081"/>
      <c r="E1081" t="s">
        <v>96</v>
      </c>
      <c r="F1081" t="str">
        <f>$A1081&amp;IF($C1081&lt;&gt;"","|"&amp;$C1081,"")&amp;IF($D1081&lt;&gt;"","|"&amp;$D1081,"")&amp;IF($E1081&lt;&gt;"","|"&amp;$E1081,"")</f>
      </c>
      <c r="G1081" s="65" t="n">
        <v>86</v>
      </c>
      <c r="H1081" s="65" t="str">
        <f>SUM($CJ1081,$CW1081)</f>
      </c>
      <c r="I1081" s="62"/>
      <c r="J1081" s="62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 t="n">
        <v>1</v>
      </c>
      <c r="V1081" s="62"/>
      <c r="W1081" s="62"/>
      <c r="X1081" s="62"/>
      <c r="Y1081" s="62"/>
      <c r="Z1081" s="62"/>
      <c r="AA1081" s="62"/>
      <c r="AB1081" s="62"/>
      <c r="AC1081" s="62"/>
      <c r="AD1081" s="62"/>
      <c r="AE1081" s="62"/>
      <c r="AF1081" s="62"/>
      <c r="AG1081" s="62"/>
      <c r="AH1081" s="62"/>
      <c r="AI1081" s="62"/>
      <c r="AJ1081" s="62"/>
      <c r="AK1081" s="62"/>
      <c r="AL1081" s="62"/>
      <c r="AM1081" s="62"/>
      <c r="AN1081" s="62"/>
      <c r="AO1081" s="62"/>
      <c r="AP1081" s="62"/>
      <c r="AQ1081" s="62"/>
      <c r="AR1081" s="62"/>
      <c r="AS1081" s="62"/>
      <c r="AT1081" s="62"/>
      <c r="AU1081" s="62"/>
      <c r="AV1081" s="62"/>
      <c r="AW1081" s="62"/>
      <c r="AX1081" s="62"/>
      <c r="AY1081" s="62"/>
      <c r="AZ1081" s="62"/>
      <c r="BA1081" s="62"/>
      <c r="BB1081" s="62"/>
      <c r="BC1081" s="62"/>
      <c r="BD1081" s="62"/>
      <c r="BE1081" s="62"/>
      <c r="BF1081" s="62"/>
      <c r="BG1081" s="62"/>
      <c r="BH1081" s="62"/>
      <c r="BI1081" s="62"/>
      <c r="BJ1081" s="62"/>
      <c r="BK1081" s="62"/>
      <c r="BL1081" s="62"/>
      <c r="BM1081" s="62"/>
      <c r="BN1081" s="62"/>
      <c r="BO1081" s="62"/>
      <c r="BP1081" s="62"/>
      <c r="BQ1081" s="62"/>
      <c r="BR1081" s="62"/>
      <c r="BS1081" s="62"/>
      <c r="BT1081" s="62"/>
      <c r="BU1081" s="62"/>
      <c r="BV1081" s="62"/>
      <c r="BW1081" s="62"/>
      <c r="BX1081" s="62"/>
      <c r="BY1081" s="62"/>
      <c r="BZ1081" s="62"/>
      <c r="CA1081" s="62"/>
      <c r="CB1081" s="62"/>
      <c r="CC1081" s="62"/>
      <c r="CD1081" s="62"/>
      <c r="CE1081" s="62"/>
      <c r="CF1081" s="65" t="str">
        <f>ROUND(SUM($CP1081,$CV1081),0)</f>
      </c>
      <c r="CG1081" s="65" t="str">
        <f>ROUND(MAX($CP1081,$CV1081),0)</f>
      </c>
      <c r="CH1081"/>
      <c r="CI1081" s="62"/>
      <c r="CJ1081" s="65" t="str">
        <f>IF(SUM($CF1081)=0,"",IF(SUM($CF1081)=SUM($CG1081),SUM($CF1081),IF(UPPER($CH1081)="MAX",$CG1081,IF(UPPER($CH1081)="CUSTOM",MIN(MAX(ROUND($CF1081+$G1081*($CI1081),0),$CG1081),$CF1081),$CF1081))))</f>
      </c>
      <c r="CK1081" s="65" t="str">
        <f>ROUND(SUMIFS($CW1081:$FS1081,$CW$14:$FS$14,"*DSD*"),0)</f>
      </c>
      <c r="CL1081" s="65" t="str">
        <f>MIN_DSD</f>
      </c>
      <c r="CM1081" s="65" t="str">
        <f>COUNTIFS($CW$14:$FS$14,"*DSD*",$CW1081:$FS1081,"&gt;0")</f>
      </c>
      <c r="CN1081"/>
      <c r="CO1081" s="62"/>
      <c r="CP1081" s="65" t="str">
        <f>IF(SUM($CK1081)=0,"",IF(OR(SUM($CK1081)=SUM($CL1081),AND(SUM($CK1081)=ROUND(SUM($G1081)*(1-SUM($I1081)),0),SUM($CQ1081)=0)),SUM($CK1081),IF(UPPER($CN1081)="MAX",$CL1081,IF(UPPER($CN1081)="CUSTOM",MIN(MAX(ROUND($CK1081+$G1081*($CO1081),0),$CL1081),$CK1081),$CK1081))))</f>
      </c>
      <c r="CQ1081" s="65" t="str">
        <f>ROUND(SUMIFS($CW1081:$FS1081,$CW$14:$FS$14,"*TA*"),0)</f>
      </c>
      <c r="CR1081" s="65" t="str">
        <f>MIN_TA</f>
      </c>
      <c r="CS1081" s="65" t="str">
        <f>COUNTIFS($CW$14:$FS$14,"*TA*",$CW1081:$FS1081,"&gt;0")</f>
      </c>
      <c r="CT1081"/>
      <c r="CU1081" s="62"/>
      <c r="CV1081" s="65" t="str">
        <f>IF(SUM($CQ1081)=0,"",IF(OR(SUM($CQ1081)=SUM($CR1081),AND(SUM($CQ1081)=ROUND(SUM($G1081)*(1-SUM($I1081)),0),SUM($CK1081)=0)),SUM($CQ1081),IF(UPPER($CT1081)="MAX",$CR1081,IF(UPPER($CT1081)="CUSTOM",MIN(MAX(ROUND($CQ1081+$G1081*($CU1081),0),$CR1081),$CQ1081),$CQ1081))))</f>
      </c>
      <c r="CW1081" s="65"/>
      <c r="CX1081" s="65"/>
      <c r="CY1081" s="65"/>
      <c r="CZ1081" s="65"/>
      <c r="DA1081" s="65"/>
      <c r="DB1081" s="65"/>
      <c r="DC1081" s="65"/>
      <c r="DD1081" s="65"/>
      <c r="DE1081" s="65"/>
      <c r="DF1081" s="65"/>
      <c r="DG1081" s="65"/>
      <c r="DH1081" s="65"/>
      <c r="DI1081" s="65"/>
      <c r="DJ1081" s="65"/>
      <c r="DK1081" s="65"/>
      <c r="DL1081" s="65"/>
      <c r="DM1081" s="65"/>
      <c r="DN1081" s="65"/>
      <c r="DO1081" s="65"/>
      <c r="DP1081" s="65"/>
      <c r="DQ1081" s="65"/>
      <c r="DR1081" s="65"/>
      <c r="DS1081" s="65"/>
      <c r="DT1081" s="65"/>
      <c r="DU1081" s="65"/>
      <c r="DV1081" s="65"/>
      <c r="DW1081" s="65"/>
      <c r="DX1081" s="65"/>
      <c r="DY1081" s="65"/>
      <c r="DZ1081" s="65"/>
      <c r="EA1081" s="65"/>
      <c r="EB1081" s="65"/>
      <c r="EC1081" s="65"/>
      <c r="ED1081" s="65"/>
      <c r="EE1081" s="65"/>
      <c r="EF1081" s="65"/>
      <c r="EG1081" s="65"/>
      <c r="EH1081" s="65"/>
      <c r="EI1081" s="65"/>
      <c r="EJ1081" s="65"/>
      <c r="EK1081" s="65"/>
      <c r="EL1081" s="65"/>
      <c r="EM1081" s="65"/>
      <c r="EN1081" s="65"/>
      <c r="EO1081" s="65"/>
      <c r="EP1081" s="65"/>
      <c r="EQ1081" s="65"/>
      <c r="ER1081" s="65"/>
      <c r="ES1081" s="65"/>
      <c r="ET1081" s="65"/>
      <c r="EU1081" s="65"/>
      <c r="EV1081" s="65"/>
      <c r="EW1081" s="65"/>
      <c r="EX1081" s="65"/>
      <c r="EY1081" s="65"/>
      <c r="EZ1081" s="65"/>
      <c r="FA1081" s="65"/>
      <c r="FB1081" s="65"/>
      <c r="FC1081" s="65"/>
      <c r="FD1081" s="65"/>
      <c r="FE1081" s="65"/>
      <c r="FF1081" s="65"/>
      <c r="FG1081" s="65"/>
      <c r="FH1081" s="65"/>
      <c r="FI1081" s="65"/>
      <c r="FJ1081" s="65"/>
      <c r="FK1081" s="65"/>
      <c r="FL1081" s="65"/>
      <c r="FM1081" s="65"/>
      <c r="FN1081" s="65"/>
      <c r="FO1081" s="65"/>
      <c r="FP1081" s="65"/>
      <c r="FQ1081" s="65"/>
      <c r="FR1081" s="65"/>
      <c r="FS1081" s="65"/>
    </row>
    <row r="1082">
      <c r="A1082" t="s">
        <v>172</v>
      </c>
      <c r="B1082" t="s">
        <v>120</v>
      </c>
      <c r="C1082"/>
      <c r="D1082"/>
      <c r="E1082" t="s">
        <v>121</v>
      </c>
      <c r="F1082" t="str">
        <f>$A1082&amp;IF($C1082&lt;&gt;"","|"&amp;$C1082,"")&amp;IF($D1082&lt;&gt;"","|"&amp;$D1082,"")&amp;IF($E1082&lt;&gt;"","|"&amp;$E1082,"")</f>
      </c>
      <c r="G1082" s="65" t="n">
        <v>52</v>
      </c>
      <c r="H1082" s="65" t="str">
        <f>SUM($CJ1082,$CW1082)</f>
      </c>
      <c r="I1082" s="62"/>
      <c r="J1082" s="62"/>
      <c r="K1082" s="62"/>
      <c r="L1082" s="62"/>
      <c r="M1082" s="62"/>
      <c r="N1082" s="62"/>
      <c r="O1082" s="62"/>
      <c r="P1082" s="62"/>
      <c r="Q1082" s="62"/>
      <c r="R1082" s="62"/>
      <c r="S1082" s="62"/>
      <c r="T1082" s="62"/>
      <c r="U1082" s="62" t="n">
        <v>1</v>
      </c>
      <c r="V1082" s="62"/>
      <c r="W1082" s="62"/>
      <c r="X1082" s="62"/>
      <c r="Y1082" s="62"/>
      <c r="Z1082" s="62"/>
      <c r="AA1082" s="62"/>
      <c r="AB1082" s="62"/>
      <c r="AC1082" s="62"/>
      <c r="AD1082" s="62"/>
      <c r="AE1082" s="62"/>
      <c r="AF1082" s="62"/>
      <c r="AG1082" s="62"/>
      <c r="AH1082" s="62"/>
      <c r="AI1082" s="62"/>
      <c r="AJ1082" s="62"/>
      <c r="AK1082" s="62"/>
      <c r="AL1082" s="62"/>
      <c r="AM1082" s="62"/>
      <c r="AN1082" s="62"/>
      <c r="AO1082" s="62"/>
      <c r="AP1082" s="62"/>
      <c r="AQ1082" s="62"/>
      <c r="AR1082" s="62"/>
      <c r="AS1082" s="62"/>
      <c r="AT1082" s="62"/>
      <c r="AU1082" s="62"/>
      <c r="AV1082" s="62"/>
      <c r="AW1082" s="62"/>
      <c r="AX1082" s="62"/>
      <c r="AY1082" s="62"/>
      <c r="AZ1082" s="62"/>
      <c r="BA1082" s="62"/>
      <c r="BB1082" s="62"/>
      <c r="BC1082" s="62"/>
      <c r="BD1082" s="62"/>
      <c r="BE1082" s="62"/>
      <c r="BF1082" s="62"/>
      <c r="BG1082" s="62"/>
      <c r="BH1082" s="62"/>
      <c r="BI1082" s="62"/>
      <c r="BJ1082" s="62"/>
      <c r="BK1082" s="62"/>
      <c r="BL1082" s="62"/>
      <c r="BM1082" s="62"/>
      <c r="BN1082" s="62"/>
      <c r="BO1082" s="62"/>
      <c r="BP1082" s="62"/>
      <c r="BQ1082" s="62"/>
      <c r="BR1082" s="62"/>
      <c r="BS1082" s="62"/>
      <c r="BT1082" s="62"/>
      <c r="BU1082" s="62"/>
      <c r="BV1082" s="62"/>
      <c r="BW1082" s="62"/>
      <c r="BX1082" s="62"/>
      <c r="BY1082" s="62"/>
      <c r="BZ1082" s="62"/>
      <c r="CA1082" s="62"/>
      <c r="CB1082" s="62"/>
      <c r="CC1082" s="62"/>
      <c r="CD1082" s="62"/>
      <c r="CE1082" s="62"/>
      <c r="CF1082" s="65" t="str">
        <f>ROUND(SUM($CP1082,$CV1082),0)</f>
      </c>
      <c r="CG1082" s="65" t="str">
        <f>ROUND(MAX($CP1082,$CV1082),0)</f>
      </c>
      <c r="CH1082"/>
      <c r="CI1082" s="62"/>
      <c r="CJ1082" s="65" t="str">
        <f>IF(SUM($CF1082)=0,"",IF(SUM($CF1082)=SUM($CG1082),SUM($CF1082),IF(UPPER($CH1082)="MAX",$CG1082,IF(UPPER($CH1082)="CUSTOM",MIN(MAX(ROUND($CF1082+$G1082*($CI1082),0),$CG1082),$CF1082),$CF1082))))</f>
      </c>
      <c r="CK1082" s="65" t="str">
        <f>ROUND(SUMIFS($CW1082:$FS1082,$CW$14:$FS$14,"*DSD*"),0)</f>
      </c>
      <c r="CL1082" s="65" t="str">
        <f>MIN_DSD</f>
      </c>
      <c r="CM1082" s="65" t="str">
        <f>COUNTIFS($CW$14:$FS$14,"*DSD*",$CW1082:$FS1082,"&gt;0")</f>
      </c>
      <c r="CN1082"/>
      <c r="CO1082" s="62"/>
      <c r="CP1082" s="65" t="str">
        <f>IF(SUM($CK1082)=0,"",IF(OR(SUM($CK1082)=SUM($CL1082),AND(SUM($CK1082)=ROUND(SUM($G1082)*(1-SUM($I1082)),0),SUM($CQ1082)=0)),SUM($CK1082),IF(UPPER($CN1082)="MAX",$CL1082,IF(UPPER($CN1082)="CUSTOM",MIN(MAX(ROUND($CK1082+$G1082*($CO1082),0),$CL1082),$CK1082),$CK1082))))</f>
      </c>
      <c r="CQ1082" s="65" t="str">
        <f>ROUND(SUMIFS($CW1082:$FS1082,$CW$14:$FS$14,"*TA*"),0)</f>
      </c>
      <c r="CR1082" s="65" t="str">
        <f>MIN_TA</f>
      </c>
      <c r="CS1082" s="65" t="str">
        <f>COUNTIFS($CW$14:$FS$14,"*TA*",$CW1082:$FS1082,"&gt;0")</f>
      </c>
      <c r="CT1082"/>
      <c r="CU1082" s="62"/>
      <c r="CV1082" s="65" t="str">
        <f>IF(SUM($CQ1082)=0,"",IF(OR(SUM($CQ1082)=SUM($CR1082),AND(SUM($CQ1082)=ROUND(SUM($G1082)*(1-SUM($I1082)),0),SUM($CK1082)=0)),SUM($CQ1082),IF(UPPER($CT1082)="MAX",$CR1082,IF(UPPER($CT1082)="CUSTOM",MIN(MAX(ROUND($CQ1082+$G1082*($CU1082),0),$CR1082),$CQ1082),$CQ1082))))</f>
      </c>
      <c r="CW1082" s="65"/>
      <c r="CX1082" s="65"/>
      <c r="CY1082" s="65"/>
      <c r="CZ1082" s="65"/>
      <c r="DA1082" s="65"/>
      <c r="DB1082" s="65"/>
      <c r="DC1082" s="65"/>
      <c r="DD1082" s="65"/>
      <c r="DE1082" s="65"/>
      <c r="DF1082" s="65"/>
      <c r="DG1082" s="65"/>
      <c r="DH1082" s="65"/>
      <c r="DI1082" s="65"/>
      <c r="DJ1082" s="65"/>
      <c r="DK1082" s="65"/>
      <c r="DL1082" s="65"/>
      <c r="DM1082" s="65"/>
      <c r="DN1082" s="65"/>
      <c r="DO1082" s="65"/>
      <c r="DP1082" s="65"/>
      <c r="DQ1082" s="65"/>
      <c r="DR1082" s="65"/>
      <c r="DS1082" s="65"/>
      <c r="DT1082" s="65"/>
      <c r="DU1082" s="65"/>
      <c r="DV1082" s="65"/>
      <c r="DW1082" s="65"/>
      <c r="DX1082" s="65"/>
      <c r="DY1082" s="65"/>
      <c r="DZ1082" s="65"/>
      <c r="EA1082" s="65"/>
      <c r="EB1082" s="65"/>
      <c r="EC1082" s="65"/>
      <c r="ED1082" s="65"/>
      <c r="EE1082" s="65"/>
      <c r="EF1082" s="65"/>
      <c r="EG1082" s="65"/>
      <c r="EH1082" s="65"/>
      <c r="EI1082" s="65"/>
      <c r="EJ1082" s="65"/>
      <c r="EK1082" s="65"/>
      <c r="EL1082" s="65"/>
      <c r="EM1082" s="65"/>
      <c r="EN1082" s="65"/>
      <c r="EO1082" s="65"/>
      <c r="EP1082" s="65"/>
      <c r="EQ1082" s="65"/>
      <c r="ER1082" s="65"/>
      <c r="ES1082" s="65"/>
      <c r="ET1082" s="65"/>
      <c r="EU1082" s="65"/>
      <c r="EV1082" s="65"/>
      <c r="EW1082" s="65"/>
      <c r="EX1082" s="65"/>
      <c r="EY1082" s="65"/>
      <c r="EZ1082" s="65"/>
      <c r="FA1082" s="65"/>
      <c r="FB1082" s="65"/>
      <c r="FC1082" s="65"/>
      <c r="FD1082" s="65"/>
      <c r="FE1082" s="65"/>
      <c r="FF1082" s="65"/>
      <c r="FG1082" s="65"/>
      <c r="FH1082" s="65"/>
      <c r="FI1082" s="65"/>
      <c r="FJ1082" s="65"/>
      <c r="FK1082" s="65"/>
      <c r="FL1082" s="65"/>
      <c r="FM1082" s="65"/>
      <c r="FN1082" s="65"/>
      <c r="FO1082" s="65"/>
      <c r="FP1082" s="65"/>
      <c r="FQ1082" s="65"/>
      <c r="FR1082" s="65"/>
      <c r="FS1082" s="65"/>
    </row>
    <row r="1083">
      <c r="A1083" t="s">
        <v>172</v>
      </c>
      <c r="B1083" t="s">
        <v>120</v>
      </c>
      <c r="C1083"/>
      <c r="D1083"/>
      <c r="E1083" t="s">
        <v>135</v>
      </c>
      <c r="F1083" t="str">
        <f>$A1083&amp;IF($C1083&lt;&gt;"","|"&amp;$C1083,"")&amp;IF($D1083&lt;&gt;"","|"&amp;$D1083,"")&amp;IF($E1083&lt;&gt;"","|"&amp;$E1083,"")</f>
      </c>
      <c r="G1083" s="65" t="n">
        <v>93</v>
      </c>
      <c r="H1083" s="65" t="str">
        <f>SUM($CJ1083,$CW1083)</f>
      </c>
      <c r="I1083" s="62"/>
      <c r="J1083" s="62"/>
      <c r="K1083" s="62"/>
      <c r="L1083" s="62"/>
      <c r="M1083" s="62"/>
      <c r="N1083" s="62"/>
      <c r="O1083" s="62"/>
      <c r="P1083" s="62"/>
      <c r="Q1083" s="62" t="n">
        <v>0.799495586380832</v>
      </c>
      <c r="R1083" s="62"/>
      <c r="S1083" s="62"/>
      <c r="T1083" s="62"/>
      <c r="U1083" s="62"/>
      <c r="V1083" s="62"/>
      <c r="W1083" s="62"/>
      <c r="X1083" s="62"/>
      <c r="Y1083" s="62"/>
      <c r="Z1083" s="62"/>
      <c r="AA1083" s="62"/>
      <c r="AB1083" s="62"/>
      <c r="AC1083" s="62"/>
      <c r="AD1083" s="62"/>
      <c r="AE1083" s="62"/>
      <c r="AF1083" s="62"/>
      <c r="AG1083" s="62" t="n">
        <v>1</v>
      </c>
      <c r="AH1083" s="62"/>
      <c r="AI1083" s="62"/>
      <c r="AJ1083" s="62"/>
      <c r="AK1083" s="62"/>
      <c r="AL1083" s="62"/>
      <c r="AM1083" s="62"/>
      <c r="AN1083" s="62"/>
      <c r="AO1083" s="62"/>
      <c r="AP1083" s="62"/>
      <c r="AQ1083" s="62"/>
      <c r="AR1083" s="62"/>
      <c r="AS1083" s="62"/>
      <c r="AT1083" s="62"/>
      <c r="AU1083" s="62"/>
      <c r="AV1083" s="62"/>
      <c r="AW1083" s="62"/>
      <c r="AX1083" s="62"/>
      <c r="AY1083" s="62"/>
      <c r="AZ1083" s="62"/>
      <c r="BA1083" s="62"/>
      <c r="BB1083" s="62"/>
      <c r="BC1083" s="62"/>
      <c r="BD1083" s="62"/>
      <c r="BE1083" s="62"/>
      <c r="BF1083" s="62"/>
      <c r="BG1083" s="62"/>
      <c r="BH1083" s="62"/>
      <c r="BI1083" s="62"/>
      <c r="BJ1083" s="62"/>
      <c r="BK1083" s="62"/>
      <c r="BL1083" s="62"/>
      <c r="BM1083" s="62"/>
      <c r="BN1083" s="62"/>
      <c r="BO1083" s="62"/>
      <c r="BP1083" s="62"/>
      <c r="BQ1083" s="62"/>
      <c r="BR1083" s="62"/>
      <c r="BS1083" s="62"/>
      <c r="BT1083" s="62"/>
      <c r="BU1083" s="62"/>
      <c r="BV1083" s="62"/>
      <c r="BW1083" s="62"/>
      <c r="BX1083" s="62"/>
      <c r="BY1083" s="62"/>
      <c r="BZ1083" s="62"/>
      <c r="CA1083" s="62"/>
      <c r="CB1083" s="62"/>
      <c r="CC1083" s="62"/>
      <c r="CD1083" s="62"/>
      <c r="CE1083" s="62"/>
      <c r="CF1083" s="65" t="str">
        <f>ROUND(SUM($CP1083,$CV1083),0)</f>
      </c>
      <c r="CG1083" s="65" t="str">
        <f>ROUND(MAX($CP1083,$CV1083),0)</f>
      </c>
      <c r="CH1083"/>
      <c r="CI1083" s="62"/>
      <c r="CJ1083" s="65" t="str">
        <f>IF(SUM($CF1083)=0,"",IF(SUM($CF1083)=SUM($CG1083),SUM($CF1083),IF(UPPER($CH1083)="MAX",$CG1083,IF(UPPER($CH1083)="CUSTOM",MIN(MAX(ROUND($CF1083+$G1083*($CI1083),0),$CG1083),$CF1083),$CF1083))))</f>
      </c>
      <c r="CK1083" s="65" t="str">
        <f>ROUND(SUMIFS($CW1083:$FS1083,$CW$14:$FS$14,"*DSD*"),0)</f>
      </c>
      <c r="CL1083" s="65" t="str">
        <f>MIN_DSD</f>
      </c>
      <c r="CM1083" s="65" t="str">
        <f>COUNTIFS($CW$14:$FS$14,"*DSD*",$CW1083:$FS1083,"&gt;0")</f>
      </c>
      <c r="CN1083" t="s">
        <v>56</v>
      </c>
      <c r="CO1083" s="62" t="n">
        <v>-0.799495586380832</v>
      </c>
      <c r="CP1083" s="65" t="str">
        <f>IF(SUM($CK1083)=0,"",IF(OR(SUM($CK1083)=SUM($CL1083),AND(SUM($CK1083)=ROUND(SUM($G1083)*(1-SUM($I1083)),0),SUM($CQ1083)=0)),SUM($CK1083),IF(UPPER($CN1083)="MAX",$CL1083,IF(UPPER($CN1083)="CUSTOM",MIN(MAX(ROUND($CK1083+$G1083*($CO1083),0),$CL1083),$CK1083),$CK1083))))</f>
      </c>
      <c r="CQ1083" s="65" t="str">
        <f>ROUND(SUMIFS($CW1083:$FS1083,$CW$14:$FS$14,"*TA*"),0)</f>
      </c>
      <c r="CR1083" s="65" t="str">
        <f>MIN_TA</f>
      </c>
      <c r="CS1083" s="65" t="str">
        <f>COUNTIFS($CW$14:$FS$14,"*TA*",$CW1083:$FS1083,"&gt;0")</f>
      </c>
      <c r="CT1083"/>
      <c r="CU1083" s="62"/>
      <c r="CV1083" s="65" t="str">
        <f>IF(SUM($CQ1083)=0,"",IF(OR(SUM($CQ1083)=SUM($CR1083),AND(SUM($CQ1083)=ROUND(SUM($G1083)*(1-SUM($I1083)),0),SUM($CK1083)=0)),SUM($CQ1083),IF(UPPER($CT1083)="MAX",$CR1083,IF(UPPER($CT1083)="CUSTOM",MIN(MAX(ROUND($CQ1083+$G1083*($CU1083),0),$CR1083),$CQ1083),$CQ1083))))</f>
      </c>
      <c r="CW1083" s="65"/>
      <c r="CX1083" s="65"/>
      <c r="CY1083" s="65"/>
      <c r="CZ1083" s="65"/>
      <c r="DA1083" s="65"/>
      <c r="DB1083" s="65"/>
      <c r="DC1083" s="65"/>
      <c r="DD1083" s="65"/>
      <c r="DE1083" s="65"/>
      <c r="DF1083" s="65"/>
      <c r="DG1083" s="65"/>
      <c r="DH1083" s="65"/>
      <c r="DI1083" s="65"/>
      <c r="DJ1083" s="65"/>
      <c r="DK1083" s="65"/>
      <c r="DL1083" s="65"/>
      <c r="DM1083" s="65"/>
      <c r="DN1083" s="65"/>
      <c r="DO1083" s="65"/>
      <c r="DP1083" s="65"/>
      <c r="DQ1083" s="65"/>
      <c r="DR1083" s="65"/>
      <c r="DS1083" s="65"/>
      <c r="DT1083" s="65"/>
      <c r="DU1083" s="65"/>
      <c r="DV1083" s="65"/>
      <c r="DW1083" s="65"/>
      <c r="DX1083" s="65"/>
      <c r="DY1083" s="65"/>
      <c r="DZ1083" s="65"/>
      <c r="EA1083" s="65"/>
      <c r="EB1083" s="65"/>
      <c r="EC1083" s="65"/>
      <c r="ED1083" s="65"/>
      <c r="EE1083" s="65"/>
      <c r="EF1083" s="65"/>
      <c r="EG1083" s="65"/>
      <c r="EH1083" s="65"/>
      <c r="EI1083" s="65"/>
      <c r="EJ1083" s="65"/>
      <c r="EK1083" s="65"/>
      <c r="EL1083" s="65"/>
      <c r="EM1083" s="65"/>
      <c r="EN1083" s="65"/>
      <c r="EO1083" s="65"/>
      <c r="EP1083" s="65"/>
      <c r="EQ1083" s="65"/>
      <c r="ER1083" s="65"/>
      <c r="ES1083" s="65"/>
      <c r="ET1083" s="65"/>
      <c r="EU1083" s="65"/>
      <c r="EV1083" s="65"/>
      <c r="EW1083" s="65"/>
      <c r="EX1083" s="65"/>
      <c r="EY1083" s="65"/>
      <c r="EZ1083" s="65"/>
      <c r="FA1083" s="65"/>
      <c r="FB1083" s="65"/>
      <c r="FC1083" s="65"/>
      <c r="FD1083" s="65"/>
      <c r="FE1083" s="65"/>
      <c r="FF1083" s="65"/>
      <c r="FG1083" s="65"/>
      <c r="FH1083" s="65"/>
      <c r="FI1083" s="65"/>
      <c r="FJ1083" s="65"/>
      <c r="FK1083" s="65"/>
      <c r="FL1083" s="65"/>
      <c r="FM1083" s="65"/>
      <c r="FN1083" s="65"/>
      <c r="FO1083" s="65"/>
      <c r="FP1083" s="65"/>
      <c r="FQ1083" s="65"/>
      <c r="FR1083" s="65"/>
      <c r="FS1083" s="65"/>
    </row>
    <row r="1084">
      <c r="A1084" t="s">
        <v>172</v>
      </c>
      <c r="B1084" t="s">
        <v>120</v>
      </c>
      <c r="C1084"/>
      <c r="D1084"/>
      <c r="E1084" t="s">
        <v>145</v>
      </c>
      <c r="F1084" t="str">
        <f>$A1084&amp;IF($C1084&lt;&gt;"","|"&amp;$C1084,"")&amp;IF($D1084&lt;&gt;"","|"&amp;$D1084,"")&amp;IF($E1084&lt;&gt;"","|"&amp;$E1084,"")</f>
      </c>
      <c r="G1084" s="65" t="n">
        <v>5</v>
      </c>
      <c r="H1084" s="65" t="str">
        <f>SUM($CJ1084,$CW1084)</f>
      </c>
      <c r="I1084" s="62"/>
      <c r="J1084" s="62"/>
      <c r="K1084" s="62"/>
      <c r="L1084" s="62"/>
      <c r="M1084" s="62"/>
      <c r="N1084" s="62"/>
      <c r="O1084" s="62"/>
      <c r="P1084" s="62"/>
      <c r="Q1084" s="62"/>
      <c r="R1084" s="62"/>
      <c r="S1084" s="62"/>
      <c r="T1084" s="62"/>
      <c r="U1084" s="62" t="n">
        <v>1</v>
      </c>
      <c r="V1084" s="62"/>
      <c r="W1084" s="62"/>
      <c r="X1084" s="62"/>
      <c r="Y1084" s="62"/>
      <c r="Z1084" s="62"/>
      <c r="AA1084" s="62"/>
      <c r="AB1084" s="62"/>
      <c r="AC1084" s="62"/>
      <c r="AD1084" s="62"/>
      <c r="AE1084" s="62"/>
      <c r="AF1084" s="62"/>
      <c r="AG1084" s="62"/>
      <c r="AH1084" s="62"/>
      <c r="AI1084" s="62"/>
      <c r="AJ1084" s="62"/>
      <c r="AK1084" s="62"/>
      <c r="AL1084" s="62"/>
      <c r="AM1084" s="62"/>
      <c r="AN1084" s="62"/>
      <c r="AO1084" s="62"/>
      <c r="AP1084" s="62"/>
      <c r="AQ1084" s="62"/>
      <c r="AR1084" s="62"/>
      <c r="AS1084" s="62"/>
      <c r="AT1084" s="62"/>
      <c r="AU1084" s="62"/>
      <c r="AV1084" s="62"/>
      <c r="AW1084" s="62"/>
      <c r="AX1084" s="62"/>
      <c r="AY1084" s="62"/>
      <c r="AZ1084" s="62"/>
      <c r="BA1084" s="62"/>
      <c r="BB1084" s="62"/>
      <c r="BC1084" s="62"/>
      <c r="BD1084" s="62"/>
      <c r="BE1084" s="62"/>
      <c r="BF1084" s="62"/>
      <c r="BG1084" s="62"/>
      <c r="BH1084" s="62"/>
      <c r="BI1084" s="62"/>
      <c r="BJ1084" s="62"/>
      <c r="BK1084" s="62"/>
      <c r="BL1084" s="62"/>
      <c r="BM1084" s="62"/>
      <c r="BN1084" s="62"/>
      <c r="BO1084" s="62"/>
      <c r="BP1084" s="62"/>
      <c r="BQ1084" s="62"/>
      <c r="BR1084" s="62"/>
      <c r="BS1084" s="62"/>
      <c r="BT1084" s="62"/>
      <c r="BU1084" s="62"/>
      <c r="BV1084" s="62"/>
      <c r="BW1084" s="62"/>
      <c r="BX1084" s="62"/>
      <c r="BY1084" s="62"/>
      <c r="BZ1084" s="62"/>
      <c r="CA1084" s="62"/>
      <c r="CB1084" s="62"/>
      <c r="CC1084" s="62"/>
      <c r="CD1084" s="62"/>
      <c r="CE1084" s="62"/>
      <c r="CF1084" s="65" t="str">
        <f>ROUND(SUM($CP1084,$CV1084),0)</f>
      </c>
      <c r="CG1084" s="65" t="str">
        <f>ROUND(MAX($CP1084,$CV1084),0)</f>
      </c>
      <c r="CH1084"/>
      <c r="CI1084" s="62"/>
      <c r="CJ1084" s="65" t="str">
        <f>IF(SUM($CF1084)=0,"",IF(SUM($CF1084)=SUM($CG1084),SUM($CF1084),IF(UPPER($CH1084)="MAX",$CG1084,IF(UPPER($CH1084)="CUSTOM",MIN(MAX(ROUND($CF1084+$G1084*($CI1084),0),$CG1084),$CF1084),$CF1084))))</f>
      </c>
      <c r="CK1084" s="65" t="str">
        <f>ROUND(SUMIFS($CW1084:$FS1084,$CW$14:$FS$14,"*DSD*"),0)</f>
      </c>
      <c r="CL1084" s="65" t="str">
        <f>MIN_DSD</f>
      </c>
      <c r="CM1084" s="65" t="str">
        <f>COUNTIFS($CW$14:$FS$14,"*DSD*",$CW1084:$FS1084,"&gt;0")</f>
      </c>
      <c r="CN1084"/>
      <c r="CO1084" s="62"/>
      <c r="CP1084" s="65" t="str">
        <f>IF(SUM($CK1084)=0,"",IF(OR(SUM($CK1084)=SUM($CL1084),AND(SUM($CK1084)=ROUND(SUM($G1084)*(1-SUM($I1084)),0),SUM($CQ1084)=0)),SUM($CK1084),IF(UPPER($CN1084)="MAX",$CL1084,IF(UPPER($CN1084)="CUSTOM",MIN(MAX(ROUND($CK1084+$G1084*($CO1084),0),$CL1084),$CK1084),$CK1084))))</f>
      </c>
      <c r="CQ1084" s="65" t="str">
        <f>ROUND(SUMIFS($CW1084:$FS1084,$CW$14:$FS$14,"*TA*"),0)</f>
      </c>
      <c r="CR1084" s="65" t="str">
        <f>MIN_TA</f>
      </c>
      <c r="CS1084" s="65" t="str">
        <f>COUNTIFS($CW$14:$FS$14,"*TA*",$CW1084:$FS1084,"&gt;0")</f>
      </c>
      <c r="CT1084"/>
      <c r="CU1084" s="62"/>
      <c r="CV1084" s="65" t="str">
        <f>IF(SUM($CQ1084)=0,"",IF(OR(SUM($CQ1084)=SUM($CR1084),AND(SUM($CQ1084)=ROUND(SUM($G1084)*(1-SUM($I1084)),0),SUM($CK1084)=0)),SUM($CQ1084),IF(UPPER($CT1084)="MAX",$CR1084,IF(UPPER($CT1084)="CUSTOM",MIN(MAX(ROUND($CQ1084+$G1084*($CU1084),0),$CR1084),$CQ1084),$CQ1084))))</f>
      </c>
      <c r="CW1084" s="65"/>
      <c r="CX1084" s="65"/>
      <c r="CY1084" s="65"/>
      <c r="CZ1084" s="65"/>
      <c r="DA1084" s="65"/>
      <c r="DB1084" s="65"/>
      <c r="DC1084" s="65"/>
      <c r="DD1084" s="65"/>
      <c r="DE1084" s="65"/>
      <c r="DF1084" s="65"/>
      <c r="DG1084" s="65"/>
      <c r="DH1084" s="65"/>
      <c r="DI1084" s="65"/>
      <c r="DJ1084" s="65"/>
      <c r="DK1084" s="65"/>
      <c r="DL1084" s="65"/>
      <c r="DM1084" s="65"/>
      <c r="DN1084" s="65"/>
      <c r="DO1084" s="65"/>
      <c r="DP1084" s="65"/>
      <c r="DQ1084" s="65"/>
      <c r="DR1084" s="65"/>
      <c r="DS1084" s="65"/>
      <c r="DT1084" s="65"/>
      <c r="DU1084" s="65"/>
      <c r="DV1084" s="65"/>
      <c r="DW1084" s="65"/>
      <c r="DX1084" s="65"/>
      <c r="DY1084" s="65"/>
      <c r="DZ1084" s="65"/>
      <c r="EA1084" s="65"/>
      <c r="EB1084" s="65"/>
      <c r="EC1084" s="65"/>
      <c r="ED1084" s="65"/>
      <c r="EE1084" s="65"/>
      <c r="EF1084" s="65"/>
      <c r="EG1084" s="65"/>
      <c r="EH1084" s="65"/>
      <c r="EI1084" s="65"/>
      <c r="EJ1084" s="65"/>
      <c r="EK1084" s="65"/>
      <c r="EL1084" s="65"/>
      <c r="EM1084" s="65"/>
      <c r="EN1084" s="65"/>
      <c r="EO1084" s="65"/>
      <c r="EP1084" s="65"/>
      <c r="EQ1084" s="65"/>
      <c r="ER1084" s="65"/>
      <c r="ES1084" s="65"/>
      <c r="ET1084" s="65"/>
      <c r="EU1084" s="65"/>
      <c r="EV1084" s="65"/>
      <c r="EW1084" s="65"/>
      <c r="EX1084" s="65"/>
      <c r="EY1084" s="65"/>
      <c r="EZ1084" s="65"/>
      <c r="FA1084" s="65"/>
      <c r="FB1084" s="65"/>
      <c r="FC1084" s="65"/>
      <c r="FD1084" s="65"/>
      <c r="FE1084" s="65"/>
      <c r="FF1084" s="65"/>
      <c r="FG1084" s="65"/>
      <c r="FH1084" s="65"/>
      <c r="FI1084" s="65"/>
      <c r="FJ1084" s="65"/>
      <c r="FK1084" s="65"/>
      <c r="FL1084" s="65"/>
      <c r="FM1084" s="65"/>
      <c r="FN1084" s="65"/>
      <c r="FO1084" s="65"/>
      <c r="FP1084" s="65"/>
      <c r="FQ1084" s="65"/>
      <c r="FR1084" s="65"/>
      <c r="FS1084" s="65"/>
    </row>
    <row r="1085">
      <c r="A1085" t="s">
        <v>172</v>
      </c>
      <c r="B1085" t="s">
        <v>124</v>
      </c>
      <c r="C1085"/>
      <c r="D1085"/>
      <c r="E1085" t="s">
        <v>96</v>
      </c>
      <c r="F1085" t="str">
        <f>$A1085&amp;IF($C1085&lt;&gt;"","|"&amp;$C1085,"")&amp;IF($D1085&lt;&gt;"","|"&amp;$D1085,"")&amp;IF($E1085&lt;&gt;"","|"&amp;$E1085,"")</f>
      </c>
      <c r="G1085" s="65" t="n">
        <v>2</v>
      </c>
      <c r="H1085" s="65" t="str">
        <f>SUM($CJ1085,$CW1085)</f>
      </c>
      <c r="I1085" s="62"/>
      <c r="J1085" s="62"/>
      <c r="K1085" s="62"/>
      <c r="L1085" s="62"/>
      <c r="M1085" s="62"/>
      <c r="N1085" s="62"/>
      <c r="O1085" s="62"/>
      <c r="P1085" s="62"/>
      <c r="Q1085" s="62"/>
      <c r="R1085" s="62"/>
      <c r="S1085" s="62"/>
      <c r="T1085" s="62"/>
      <c r="U1085" s="62" t="n">
        <v>1</v>
      </c>
      <c r="V1085" s="62"/>
      <c r="W1085" s="62"/>
      <c r="X1085" s="62"/>
      <c r="Y1085" s="62"/>
      <c r="Z1085" s="62"/>
      <c r="AA1085" s="62"/>
      <c r="AB1085" s="62"/>
      <c r="AC1085" s="62"/>
      <c r="AD1085" s="62"/>
      <c r="AE1085" s="62"/>
      <c r="AF1085" s="62"/>
      <c r="AG1085" s="62"/>
      <c r="AH1085" s="62"/>
      <c r="AI1085" s="62"/>
      <c r="AJ1085" s="62"/>
      <c r="AK1085" s="62"/>
      <c r="AL1085" s="62"/>
      <c r="AM1085" s="62"/>
      <c r="AN1085" s="62"/>
      <c r="AO1085" s="62"/>
      <c r="AP1085" s="62"/>
      <c r="AQ1085" s="62"/>
      <c r="AR1085" s="62"/>
      <c r="AS1085" s="62"/>
      <c r="AT1085" s="62"/>
      <c r="AU1085" s="62"/>
      <c r="AV1085" s="62"/>
      <c r="AW1085" s="62"/>
      <c r="AX1085" s="62"/>
      <c r="AY1085" s="62"/>
      <c r="AZ1085" s="62"/>
      <c r="BA1085" s="62"/>
      <c r="BB1085" s="62"/>
      <c r="BC1085" s="62"/>
      <c r="BD1085" s="62"/>
      <c r="BE1085" s="62"/>
      <c r="BF1085" s="62"/>
      <c r="BG1085" s="62"/>
      <c r="BH1085" s="62"/>
      <c r="BI1085" s="62"/>
      <c r="BJ1085" s="62"/>
      <c r="BK1085" s="62"/>
      <c r="BL1085" s="62"/>
      <c r="BM1085" s="62"/>
      <c r="BN1085" s="62"/>
      <c r="BO1085" s="62"/>
      <c r="BP1085" s="62"/>
      <c r="BQ1085" s="62"/>
      <c r="BR1085" s="62"/>
      <c r="BS1085" s="62"/>
      <c r="BT1085" s="62"/>
      <c r="BU1085" s="62"/>
      <c r="BV1085" s="62"/>
      <c r="BW1085" s="62"/>
      <c r="BX1085" s="62"/>
      <c r="BY1085" s="62"/>
      <c r="BZ1085" s="62"/>
      <c r="CA1085" s="62"/>
      <c r="CB1085" s="62"/>
      <c r="CC1085" s="62"/>
      <c r="CD1085" s="62"/>
      <c r="CE1085" s="62"/>
      <c r="CF1085" s="65" t="str">
        <f>ROUND(SUM($CP1085,$CV1085),0)</f>
      </c>
      <c r="CG1085" s="65" t="str">
        <f>ROUND(MAX($CP1085,$CV1085),0)</f>
      </c>
      <c r="CH1085"/>
      <c r="CI1085" s="62"/>
      <c r="CJ1085" s="65" t="str">
        <f>IF(SUM($CF1085)=0,"",IF(SUM($CF1085)=SUM($CG1085),SUM($CF1085),IF(UPPER($CH1085)="MAX",$CG1085,IF(UPPER($CH1085)="CUSTOM",MIN(MAX(ROUND($CF1085+$G1085*($CI1085),0),$CG1085),$CF1085),$CF1085))))</f>
      </c>
      <c r="CK1085" s="65" t="str">
        <f>ROUND(SUMIFS($CW1085:$FS1085,$CW$14:$FS$14,"*DSD*"),0)</f>
      </c>
      <c r="CL1085" s="65" t="str">
        <f>MIN_DSD</f>
      </c>
      <c r="CM1085" s="65" t="str">
        <f>COUNTIFS($CW$14:$FS$14,"*DSD*",$CW1085:$FS1085,"&gt;0")</f>
      </c>
      <c r="CN1085"/>
      <c r="CO1085" s="62"/>
      <c r="CP1085" s="65" t="str">
        <f>IF(SUM($CK1085)=0,"",IF(OR(SUM($CK1085)=SUM($CL1085),AND(SUM($CK1085)=ROUND(SUM($G1085)*(1-SUM($I1085)),0),SUM($CQ1085)=0)),SUM($CK1085),IF(UPPER($CN1085)="MAX",$CL1085,IF(UPPER($CN1085)="CUSTOM",MIN(MAX(ROUND($CK1085+$G1085*($CO1085),0),$CL1085),$CK1085),$CK1085))))</f>
      </c>
      <c r="CQ1085" s="65" t="str">
        <f>ROUND(SUMIFS($CW1085:$FS1085,$CW$14:$FS$14,"*TA*"),0)</f>
      </c>
      <c r="CR1085" s="65" t="str">
        <f>MIN_TA</f>
      </c>
      <c r="CS1085" s="65" t="str">
        <f>COUNTIFS($CW$14:$FS$14,"*TA*",$CW1085:$FS1085,"&gt;0")</f>
      </c>
      <c r="CT1085"/>
      <c r="CU1085" s="62"/>
      <c r="CV1085" s="65" t="str">
        <f>IF(SUM($CQ1085)=0,"",IF(OR(SUM($CQ1085)=SUM($CR1085),AND(SUM($CQ1085)=ROUND(SUM($G1085)*(1-SUM($I1085)),0),SUM($CK1085)=0)),SUM($CQ1085),IF(UPPER($CT1085)="MAX",$CR1085,IF(UPPER($CT1085)="CUSTOM",MIN(MAX(ROUND($CQ1085+$G1085*($CU1085),0),$CR1085),$CQ1085),$CQ1085))))</f>
      </c>
      <c r="CW1085" s="65"/>
      <c r="CX1085" s="65"/>
      <c r="CY1085" s="65"/>
      <c r="CZ1085" s="65"/>
      <c r="DA1085" s="65"/>
      <c r="DB1085" s="65"/>
      <c r="DC1085" s="65"/>
      <c r="DD1085" s="65"/>
      <c r="DE1085" s="65"/>
      <c r="DF1085" s="65"/>
      <c r="DG1085" s="65"/>
      <c r="DH1085" s="65"/>
      <c r="DI1085" s="65"/>
      <c r="DJ1085" s="65"/>
      <c r="DK1085" s="65"/>
      <c r="DL1085" s="65"/>
      <c r="DM1085" s="65"/>
      <c r="DN1085" s="65"/>
      <c r="DO1085" s="65"/>
      <c r="DP1085" s="65"/>
      <c r="DQ1085" s="65"/>
      <c r="DR1085" s="65"/>
      <c r="DS1085" s="65"/>
      <c r="DT1085" s="65"/>
      <c r="DU1085" s="65"/>
      <c r="DV1085" s="65"/>
      <c r="DW1085" s="65"/>
      <c r="DX1085" s="65"/>
      <c r="DY1085" s="65"/>
      <c r="DZ1085" s="65"/>
      <c r="EA1085" s="65"/>
      <c r="EB1085" s="65"/>
      <c r="EC1085" s="65"/>
      <c r="ED1085" s="65"/>
      <c r="EE1085" s="65"/>
      <c r="EF1085" s="65"/>
      <c r="EG1085" s="65"/>
      <c r="EH1085" s="65"/>
      <c r="EI1085" s="65"/>
      <c r="EJ1085" s="65"/>
      <c r="EK1085" s="65"/>
      <c r="EL1085" s="65"/>
      <c r="EM1085" s="65"/>
      <c r="EN1085" s="65"/>
      <c r="EO1085" s="65"/>
      <c r="EP1085" s="65"/>
      <c r="EQ1085" s="65"/>
      <c r="ER1085" s="65"/>
      <c r="ES1085" s="65"/>
      <c r="ET1085" s="65"/>
      <c r="EU1085" s="65"/>
      <c r="EV1085" s="65"/>
      <c r="EW1085" s="65"/>
      <c r="EX1085" s="65"/>
      <c r="EY1085" s="65"/>
      <c r="EZ1085" s="65"/>
      <c r="FA1085" s="65"/>
      <c r="FB1085" s="65"/>
      <c r="FC1085" s="65"/>
      <c r="FD1085" s="65"/>
      <c r="FE1085" s="65"/>
      <c r="FF1085" s="65"/>
      <c r="FG1085" s="65"/>
      <c r="FH1085" s="65"/>
      <c r="FI1085" s="65"/>
      <c r="FJ1085" s="65"/>
      <c r="FK1085" s="65"/>
      <c r="FL1085" s="65"/>
      <c r="FM1085" s="65"/>
      <c r="FN1085" s="65"/>
      <c r="FO1085" s="65"/>
      <c r="FP1085" s="65"/>
      <c r="FQ1085" s="65"/>
      <c r="FR1085" s="65"/>
      <c r="FS1085" s="65"/>
    </row>
    <row r="1086">
      <c r="A1086" t="s">
        <v>172</v>
      </c>
      <c r="B1086" t="s">
        <v>124</v>
      </c>
      <c r="C1086"/>
      <c r="D1086"/>
      <c r="E1086" t="s">
        <v>121</v>
      </c>
      <c r="F1086" t="str">
        <f>$A1086&amp;IF($C1086&lt;&gt;"","|"&amp;$C1086,"")&amp;IF($D1086&lt;&gt;"","|"&amp;$D1086,"")&amp;IF($E1086&lt;&gt;"","|"&amp;$E1086,"")</f>
      </c>
      <c r="G1086" s="65" t="n">
        <v>1</v>
      </c>
      <c r="H1086" s="65" t="str">
        <f>SUM($CJ1086,$CW1086)</f>
      </c>
      <c r="I1086" s="62"/>
      <c r="J1086" s="62"/>
      <c r="K1086" s="62"/>
      <c r="L1086" s="62"/>
      <c r="M1086" s="62"/>
      <c r="N1086" s="62"/>
      <c r="O1086" s="62"/>
      <c r="P1086" s="62"/>
      <c r="Q1086" s="62"/>
      <c r="R1086" s="62"/>
      <c r="S1086" s="62"/>
      <c r="T1086" s="62"/>
      <c r="U1086" s="62" t="n">
        <v>1</v>
      </c>
      <c r="V1086" s="62"/>
      <c r="W1086" s="62"/>
      <c r="X1086" s="62"/>
      <c r="Y1086" s="62"/>
      <c r="Z1086" s="62"/>
      <c r="AA1086" s="62"/>
      <c r="AB1086" s="62"/>
      <c r="AC1086" s="62"/>
      <c r="AD1086" s="62"/>
      <c r="AE1086" s="62"/>
      <c r="AF1086" s="62"/>
      <c r="AG1086" s="62"/>
      <c r="AH1086" s="62"/>
      <c r="AI1086" s="62"/>
      <c r="AJ1086" s="62"/>
      <c r="AK1086" s="62"/>
      <c r="AL1086" s="62"/>
      <c r="AM1086" s="62"/>
      <c r="AN1086" s="62"/>
      <c r="AO1086" s="62"/>
      <c r="AP1086" s="62"/>
      <c r="AQ1086" s="62"/>
      <c r="AR1086" s="62"/>
      <c r="AS1086" s="62"/>
      <c r="AT1086" s="62"/>
      <c r="AU1086" s="62"/>
      <c r="AV1086" s="62"/>
      <c r="AW1086" s="62"/>
      <c r="AX1086" s="62"/>
      <c r="AY1086" s="62"/>
      <c r="AZ1086" s="62"/>
      <c r="BA1086" s="62"/>
      <c r="BB1086" s="62"/>
      <c r="BC1086" s="62"/>
      <c r="BD1086" s="62"/>
      <c r="BE1086" s="62"/>
      <c r="BF1086" s="62"/>
      <c r="BG1086" s="62"/>
      <c r="BH1086" s="62"/>
      <c r="BI1086" s="62"/>
      <c r="BJ1086" s="62"/>
      <c r="BK1086" s="62"/>
      <c r="BL1086" s="62"/>
      <c r="BM1086" s="62"/>
      <c r="BN1086" s="62"/>
      <c r="BO1086" s="62"/>
      <c r="BP1086" s="62"/>
      <c r="BQ1086" s="62"/>
      <c r="BR1086" s="62"/>
      <c r="BS1086" s="62"/>
      <c r="BT1086" s="62"/>
      <c r="BU1086" s="62"/>
      <c r="BV1086" s="62"/>
      <c r="BW1086" s="62"/>
      <c r="BX1086" s="62"/>
      <c r="BY1086" s="62"/>
      <c r="BZ1086" s="62"/>
      <c r="CA1086" s="62"/>
      <c r="CB1086" s="62"/>
      <c r="CC1086" s="62"/>
      <c r="CD1086" s="62"/>
      <c r="CE1086" s="62"/>
      <c r="CF1086" s="65" t="str">
        <f>ROUND(SUM($CP1086,$CV1086),0)</f>
      </c>
      <c r="CG1086" s="65" t="str">
        <f>ROUND(MAX($CP1086,$CV1086),0)</f>
      </c>
      <c r="CH1086"/>
      <c r="CI1086" s="62"/>
      <c r="CJ1086" s="65" t="str">
        <f>IF(SUM($CF1086)=0,"",IF(SUM($CF1086)=SUM($CG1086),SUM($CF1086),IF(UPPER($CH1086)="MAX",$CG1086,IF(UPPER($CH1086)="CUSTOM",MIN(MAX(ROUND($CF1086+$G1086*($CI1086),0),$CG1086),$CF1086),$CF1086))))</f>
      </c>
      <c r="CK1086" s="65" t="str">
        <f>ROUND(SUMIFS($CW1086:$FS1086,$CW$14:$FS$14,"*DSD*"),0)</f>
      </c>
      <c r="CL1086" s="65" t="str">
        <f>MIN_DSD</f>
      </c>
      <c r="CM1086" s="65" t="str">
        <f>COUNTIFS($CW$14:$FS$14,"*DSD*",$CW1086:$FS1086,"&gt;0")</f>
      </c>
      <c r="CN1086"/>
      <c r="CO1086" s="62"/>
      <c r="CP1086" s="65" t="str">
        <f>IF(SUM($CK1086)=0,"",IF(OR(SUM($CK1086)=SUM($CL1086),AND(SUM($CK1086)=ROUND(SUM($G1086)*(1-SUM($I1086)),0),SUM($CQ1086)=0)),SUM($CK1086),IF(UPPER($CN1086)="MAX",$CL1086,IF(UPPER($CN1086)="CUSTOM",MIN(MAX(ROUND($CK1086+$G1086*($CO1086),0),$CL1086),$CK1086),$CK1086))))</f>
      </c>
      <c r="CQ1086" s="65" t="str">
        <f>ROUND(SUMIFS($CW1086:$FS1086,$CW$14:$FS$14,"*TA*"),0)</f>
      </c>
      <c r="CR1086" s="65" t="str">
        <f>MIN_TA</f>
      </c>
      <c r="CS1086" s="65" t="str">
        <f>COUNTIFS($CW$14:$FS$14,"*TA*",$CW1086:$FS1086,"&gt;0")</f>
      </c>
      <c r="CT1086"/>
      <c r="CU1086" s="62"/>
      <c r="CV1086" s="65" t="str">
        <f>IF(SUM($CQ1086)=0,"",IF(OR(SUM($CQ1086)=SUM($CR1086),AND(SUM($CQ1086)=ROUND(SUM($G1086)*(1-SUM($I1086)),0),SUM($CK1086)=0)),SUM($CQ1086),IF(UPPER($CT1086)="MAX",$CR1086,IF(UPPER($CT1086)="CUSTOM",MIN(MAX(ROUND($CQ1086+$G1086*($CU1086),0),$CR1086),$CQ1086),$CQ1086))))</f>
      </c>
      <c r="CW1086" s="65"/>
      <c r="CX1086" s="65"/>
      <c r="CY1086" s="65"/>
      <c r="CZ1086" s="65"/>
      <c r="DA1086" s="65"/>
      <c r="DB1086" s="65"/>
      <c r="DC1086" s="65"/>
      <c r="DD1086" s="65"/>
      <c r="DE1086" s="65"/>
      <c r="DF1086" s="65"/>
      <c r="DG1086" s="65"/>
      <c r="DH1086" s="65"/>
      <c r="DI1086" s="65"/>
      <c r="DJ1086" s="65"/>
      <c r="DK1086" s="65"/>
      <c r="DL1086" s="65"/>
      <c r="DM1086" s="65"/>
      <c r="DN1086" s="65"/>
      <c r="DO1086" s="65"/>
      <c r="DP1086" s="65"/>
      <c r="DQ1086" s="65"/>
      <c r="DR1086" s="65"/>
      <c r="DS1086" s="65"/>
      <c r="DT1086" s="65"/>
      <c r="DU1086" s="65"/>
      <c r="DV1086" s="65"/>
      <c r="DW1086" s="65"/>
      <c r="DX1086" s="65"/>
      <c r="DY1086" s="65"/>
      <c r="DZ1086" s="65"/>
      <c r="EA1086" s="65"/>
      <c r="EB1086" s="65"/>
      <c r="EC1086" s="65"/>
      <c r="ED1086" s="65"/>
      <c r="EE1086" s="65"/>
      <c r="EF1086" s="65"/>
      <c r="EG1086" s="65"/>
      <c r="EH1086" s="65"/>
      <c r="EI1086" s="65"/>
      <c r="EJ1086" s="65"/>
      <c r="EK1086" s="65"/>
      <c r="EL1086" s="65"/>
      <c r="EM1086" s="65"/>
      <c r="EN1086" s="65"/>
      <c r="EO1086" s="65"/>
      <c r="EP1086" s="65"/>
      <c r="EQ1086" s="65"/>
      <c r="ER1086" s="65"/>
      <c r="ES1086" s="65"/>
      <c r="ET1086" s="65"/>
      <c r="EU1086" s="65"/>
      <c r="EV1086" s="65"/>
      <c r="EW1086" s="65"/>
      <c r="EX1086" s="65"/>
      <c r="EY1086" s="65"/>
      <c r="EZ1086" s="65"/>
      <c r="FA1086" s="65"/>
      <c r="FB1086" s="65"/>
      <c r="FC1086" s="65"/>
      <c r="FD1086" s="65"/>
      <c r="FE1086" s="65"/>
      <c r="FF1086" s="65"/>
      <c r="FG1086" s="65"/>
      <c r="FH1086" s="65"/>
      <c r="FI1086" s="65"/>
      <c r="FJ1086" s="65"/>
      <c r="FK1086" s="65"/>
      <c r="FL1086" s="65"/>
      <c r="FM1086" s="65"/>
      <c r="FN1086" s="65"/>
      <c r="FO1086" s="65"/>
      <c r="FP1086" s="65"/>
      <c r="FQ1086" s="65"/>
      <c r="FR1086" s="65"/>
      <c r="FS1086" s="65"/>
    </row>
    <row r="1087">
      <c r="A1087" t="s">
        <v>172</v>
      </c>
      <c r="B1087" t="s">
        <v>124</v>
      </c>
      <c r="C1087"/>
      <c r="D1087"/>
      <c r="E1087" t="s">
        <v>135</v>
      </c>
      <c r="F1087" t="str">
        <f>$A1087&amp;IF($C1087&lt;&gt;"","|"&amp;$C1087,"")&amp;IF($D1087&lt;&gt;"","|"&amp;$D1087,"")&amp;IF($E1087&lt;&gt;"","|"&amp;$E1087,"")</f>
      </c>
      <c r="G1087" s="65" t="n">
        <v>2</v>
      </c>
      <c r="H1087" s="65" t="str">
        <f>SUM($CJ1087,$CW1087)</f>
      </c>
      <c r="I1087" s="62"/>
      <c r="J1087" s="62"/>
      <c r="K1087" s="62"/>
      <c r="L1087" s="62"/>
      <c r="M1087" s="62"/>
      <c r="N1087" s="62"/>
      <c r="O1087" s="62"/>
      <c r="P1087" s="62"/>
      <c r="Q1087" s="62" t="n">
        <v>0.401408450704225</v>
      </c>
      <c r="R1087" s="62"/>
      <c r="S1087" s="62"/>
      <c r="T1087" s="62"/>
      <c r="U1087" s="62"/>
      <c r="V1087" s="62"/>
      <c r="W1087" s="62"/>
      <c r="X1087" s="62"/>
      <c r="Y1087" s="62"/>
      <c r="Z1087" s="62"/>
      <c r="AA1087" s="62"/>
      <c r="AB1087" s="62"/>
      <c r="AC1087" s="62"/>
      <c r="AD1087" s="62"/>
      <c r="AE1087" s="62"/>
      <c r="AF1087" s="62"/>
      <c r="AG1087" s="62" t="n">
        <v>0.598591549295775</v>
      </c>
      <c r="AH1087" s="62"/>
      <c r="AI1087" s="62"/>
      <c r="AJ1087" s="62"/>
      <c r="AK1087" s="62"/>
      <c r="AL1087" s="62"/>
      <c r="AM1087" s="62"/>
      <c r="AN1087" s="62"/>
      <c r="AO1087" s="62"/>
      <c r="AP1087" s="62"/>
      <c r="AQ1087" s="62"/>
      <c r="AR1087" s="62"/>
      <c r="AS1087" s="62"/>
      <c r="AT1087" s="62"/>
      <c r="AU1087" s="62"/>
      <c r="AV1087" s="62"/>
      <c r="AW1087" s="62"/>
      <c r="AX1087" s="62"/>
      <c r="AY1087" s="62"/>
      <c r="AZ1087" s="62"/>
      <c r="BA1087" s="62"/>
      <c r="BB1087" s="62"/>
      <c r="BC1087" s="62"/>
      <c r="BD1087" s="62"/>
      <c r="BE1087" s="62"/>
      <c r="BF1087" s="62"/>
      <c r="BG1087" s="62"/>
      <c r="BH1087" s="62"/>
      <c r="BI1087" s="62"/>
      <c r="BJ1087" s="62"/>
      <c r="BK1087" s="62"/>
      <c r="BL1087" s="62"/>
      <c r="BM1087" s="62"/>
      <c r="BN1087" s="62"/>
      <c r="BO1087" s="62"/>
      <c r="BP1087" s="62"/>
      <c r="BQ1087" s="62"/>
      <c r="BR1087" s="62"/>
      <c r="BS1087" s="62"/>
      <c r="BT1087" s="62"/>
      <c r="BU1087" s="62"/>
      <c r="BV1087" s="62"/>
      <c r="BW1087" s="62"/>
      <c r="BX1087" s="62"/>
      <c r="BY1087" s="62"/>
      <c r="BZ1087" s="62"/>
      <c r="CA1087" s="62"/>
      <c r="CB1087" s="62"/>
      <c r="CC1087" s="62"/>
      <c r="CD1087" s="62"/>
      <c r="CE1087" s="62"/>
      <c r="CF1087" s="65" t="str">
        <f>ROUND(SUM($CP1087,$CV1087),0)</f>
      </c>
      <c r="CG1087" s="65" t="str">
        <f>ROUND(MAX($CP1087,$CV1087),0)</f>
      </c>
      <c r="CH1087"/>
      <c r="CI1087" s="62"/>
      <c r="CJ1087" s="65" t="str">
        <f>IF(SUM($CF1087)=0,"",IF(SUM($CF1087)=SUM($CG1087),SUM($CF1087),IF(UPPER($CH1087)="MAX",$CG1087,IF(UPPER($CH1087)="CUSTOM",MIN(MAX(ROUND($CF1087+$G1087*($CI1087),0),$CG1087),$CF1087),$CF1087))))</f>
      </c>
      <c r="CK1087" s="65" t="str">
        <f>ROUND(SUMIFS($CW1087:$FS1087,$CW$14:$FS$14,"*DSD*"),0)</f>
      </c>
      <c r="CL1087" s="65" t="str">
        <f>MIN_DSD</f>
      </c>
      <c r="CM1087" s="65" t="str">
        <f>COUNTIFS($CW$14:$FS$14,"*DSD*",$CW1087:$FS1087,"&gt;0")</f>
      </c>
      <c r="CN1087" t="s">
        <v>54</v>
      </c>
      <c r="CO1087" s="62"/>
      <c r="CP1087" s="65" t="str">
        <f>IF(SUM($CK1087)=0,"",IF(OR(SUM($CK1087)=SUM($CL1087),AND(SUM($CK1087)=ROUND(SUM($G1087)*(1-SUM($I1087)),0),SUM($CQ1087)=0)),SUM($CK1087),IF(UPPER($CN1087)="MAX",$CL1087,IF(UPPER($CN1087)="CUSTOM",MIN(MAX(ROUND($CK1087+$G1087*($CO1087),0),$CL1087),$CK1087),$CK1087))))</f>
      </c>
      <c r="CQ1087" s="65" t="str">
        <f>ROUND(SUMIFS($CW1087:$FS1087,$CW$14:$FS$14,"*TA*"),0)</f>
      </c>
      <c r="CR1087" s="65" t="str">
        <f>MIN_TA</f>
      </c>
      <c r="CS1087" s="65" t="str">
        <f>COUNTIFS($CW$14:$FS$14,"*TA*",$CW1087:$FS1087,"&gt;0")</f>
      </c>
      <c r="CT1087"/>
      <c r="CU1087" s="62"/>
      <c r="CV1087" s="65" t="str">
        <f>IF(SUM($CQ1087)=0,"",IF(OR(SUM($CQ1087)=SUM($CR1087),AND(SUM($CQ1087)=ROUND(SUM($G1087)*(1-SUM($I1087)),0),SUM($CK1087)=0)),SUM($CQ1087),IF(UPPER($CT1087)="MAX",$CR1087,IF(UPPER($CT1087)="CUSTOM",MIN(MAX(ROUND($CQ1087+$G1087*($CU1087),0),$CR1087),$CQ1087),$CQ1087))))</f>
      </c>
      <c r="CW1087" s="65"/>
      <c r="CX1087" s="65"/>
      <c r="CY1087" s="65"/>
      <c r="CZ1087" s="65"/>
      <c r="DA1087" s="65"/>
      <c r="DB1087" s="65"/>
      <c r="DC1087" s="65"/>
      <c r="DD1087" s="65"/>
      <c r="DE1087" s="65"/>
      <c r="DF1087" s="65"/>
      <c r="DG1087" s="65"/>
      <c r="DH1087" s="65"/>
      <c r="DI1087" s="65"/>
      <c r="DJ1087" s="65"/>
      <c r="DK1087" s="65"/>
      <c r="DL1087" s="65"/>
      <c r="DM1087" s="65"/>
      <c r="DN1087" s="65"/>
      <c r="DO1087" s="65"/>
      <c r="DP1087" s="65"/>
      <c r="DQ1087" s="65"/>
      <c r="DR1087" s="65"/>
      <c r="DS1087" s="65"/>
      <c r="DT1087" s="65"/>
      <c r="DU1087" s="65"/>
      <c r="DV1087" s="65"/>
      <c r="DW1087" s="65"/>
      <c r="DX1087" s="65"/>
      <c r="DY1087" s="65"/>
      <c r="DZ1087" s="65"/>
      <c r="EA1087" s="65"/>
      <c r="EB1087" s="65"/>
      <c r="EC1087" s="65"/>
      <c r="ED1087" s="65"/>
      <c r="EE1087" s="65"/>
      <c r="EF1087" s="65"/>
      <c r="EG1087" s="65"/>
      <c r="EH1087" s="65"/>
      <c r="EI1087" s="65"/>
      <c r="EJ1087" s="65"/>
      <c r="EK1087" s="65"/>
      <c r="EL1087" s="65"/>
      <c r="EM1087" s="65"/>
      <c r="EN1087" s="65"/>
      <c r="EO1087" s="65"/>
      <c r="EP1087" s="65"/>
      <c r="EQ1087" s="65"/>
      <c r="ER1087" s="65"/>
      <c r="ES1087" s="65"/>
      <c r="ET1087" s="65"/>
      <c r="EU1087" s="65"/>
      <c r="EV1087" s="65"/>
      <c r="EW1087" s="65"/>
      <c r="EX1087" s="65"/>
      <c r="EY1087" s="65"/>
      <c r="EZ1087" s="65"/>
      <c r="FA1087" s="65"/>
      <c r="FB1087" s="65"/>
      <c r="FC1087" s="65"/>
      <c r="FD1087" s="65"/>
      <c r="FE1087" s="65"/>
      <c r="FF1087" s="65"/>
      <c r="FG1087" s="65"/>
      <c r="FH1087" s="65"/>
      <c r="FI1087" s="65"/>
      <c r="FJ1087" s="65"/>
      <c r="FK1087" s="65"/>
      <c r="FL1087" s="65"/>
      <c r="FM1087" s="65"/>
      <c r="FN1087" s="65"/>
      <c r="FO1087" s="65"/>
      <c r="FP1087" s="65"/>
      <c r="FQ1087" s="65"/>
      <c r="FR1087" s="65"/>
      <c r="FS1087" s="65"/>
    </row>
    <row r="1088">
      <c r="A1088" t="s">
        <v>172</v>
      </c>
      <c r="B1088" t="s">
        <v>126</v>
      </c>
      <c r="C1088"/>
      <c r="D1088"/>
      <c r="E1088" t="s">
        <v>96</v>
      </c>
      <c r="F1088" t="str">
        <f>$A1088&amp;IF($C1088&lt;&gt;"","|"&amp;$C1088,"")&amp;IF($D1088&lt;&gt;"","|"&amp;$D1088,"")&amp;IF($E1088&lt;&gt;"","|"&amp;$E1088,"")</f>
      </c>
      <c r="G1088" s="65" t="n">
        <v>83</v>
      </c>
      <c r="H1088" s="65" t="str">
        <f>SUM($CJ1088,$CW1088)</f>
      </c>
      <c r="I1088" s="62"/>
      <c r="J1088" s="62"/>
      <c r="K1088" s="62"/>
      <c r="L1088" s="62"/>
      <c r="M1088" s="62"/>
      <c r="N1088" s="62"/>
      <c r="O1088" s="62"/>
      <c r="P1088" s="62"/>
      <c r="Q1088" s="62"/>
      <c r="R1088" s="62"/>
      <c r="S1088" s="62"/>
      <c r="T1088" s="62"/>
      <c r="U1088" s="62" t="n">
        <v>1</v>
      </c>
      <c r="V1088" s="62"/>
      <c r="W1088" s="62"/>
      <c r="X1088" s="62"/>
      <c r="Y1088" s="62"/>
      <c r="Z1088" s="62"/>
      <c r="AA1088" s="62"/>
      <c r="AB1088" s="62"/>
      <c r="AC1088" s="62"/>
      <c r="AD1088" s="62"/>
      <c r="AE1088" s="62"/>
      <c r="AF1088" s="62"/>
      <c r="AG1088" s="62"/>
      <c r="AH1088" s="62"/>
      <c r="AI1088" s="62"/>
      <c r="AJ1088" s="62"/>
      <c r="AK1088" s="62"/>
      <c r="AL1088" s="62"/>
      <c r="AM1088" s="62"/>
      <c r="AN1088" s="62"/>
      <c r="AO1088" s="62"/>
      <c r="AP1088" s="62"/>
      <c r="AQ1088" s="62"/>
      <c r="AR1088" s="62"/>
      <c r="AS1088" s="62"/>
      <c r="AT1088" s="62"/>
      <c r="AU1088" s="62"/>
      <c r="AV1088" s="62"/>
      <c r="AW1088" s="62"/>
      <c r="AX1088" s="62"/>
      <c r="AY1088" s="62"/>
      <c r="AZ1088" s="62"/>
      <c r="BA1088" s="62"/>
      <c r="BB1088" s="62"/>
      <c r="BC1088" s="62"/>
      <c r="BD1088" s="62"/>
      <c r="BE1088" s="62"/>
      <c r="BF1088" s="62"/>
      <c r="BG1088" s="62"/>
      <c r="BH1088" s="62"/>
      <c r="BI1088" s="62"/>
      <c r="BJ1088" s="62"/>
      <c r="BK1088" s="62"/>
      <c r="BL1088" s="62"/>
      <c r="BM1088" s="62"/>
      <c r="BN1088" s="62"/>
      <c r="BO1088" s="62"/>
      <c r="BP1088" s="62"/>
      <c r="BQ1088" s="62"/>
      <c r="BR1088" s="62"/>
      <c r="BS1088" s="62"/>
      <c r="BT1088" s="62"/>
      <c r="BU1088" s="62"/>
      <c r="BV1088" s="62"/>
      <c r="BW1088" s="62"/>
      <c r="BX1088" s="62"/>
      <c r="BY1088" s="62"/>
      <c r="BZ1088" s="62"/>
      <c r="CA1088" s="62"/>
      <c r="CB1088" s="62"/>
      <c r="CC1088" s="62"/>
      <c r="CD1088" s="62"/>
      <c r="CE1088" s="62"/>
      <c r="CF1088" s="65" t="str">
        <f>ROUND(SUM($CP1088,$CV1088),0)</f>
      </c>
      <c r="CG1088" s="65" t="str">
        <f>ROUND(MAX($CP1088,$CV1088),0)</f>
      </c>
      <c r="CH1088"/>
      <c r="CI1088" s="62"/>
      <c r="CJ1088" s="65" t="str">
        <f>IF(SUM($CF1088)=0,"",IF(SUM($CF1088)=SUM($CG1088),SUM($CF1088),IF(UPPER($CH1088)="MAX",$CG1088,IF(UPPER($CH1088)="CUSTOM",MIN(MAX(ROUND($CF1088+$G1088*($CI1088),0),$CG1088),$CF1088),$CF1088))))</f>
      </c>
      <c r="CK1088" s="65" t="str">
        <f>ROUND(SUMIFS($CW1088:$FS1088,$CW$14:$FS$14,"*DSD*"),0)</f>
      </c>
      <c r="CL1088" s="65" t="str">
        <f>MIN_DSD</f>
      </c>
      <c r="CM1088" s="65" t="str">
        <f>COUNTIFS($CW$14:$FS$14,"*DSD*",$CW1088:$FS1088,"&gt;0")</f>
      </c>
      <c r="CN1088"/>
      <c r="CO1088" s="62"/>
      <c r="CP1088" s="65" t="str">
        <f>IF(SUM($CK1088)=0,"",IF(OR(SUM($CK1088)=SUM($CL1088),AND(SUM($CK1088)=ROUND(SUM($G1088)*(1-SUM($I1088)),0),SUM($CQ1088)=0)),SUM($CK1088),IF(UPPER($CN1088)="MAX",$CL1088,IF(UPPER($CN1088)="CUSTOM",MIN(MAX(ROUND($CK1088+$G1088*($CO1088),0),$CL1088),$CK1088),$CK1088))))</f>
      </c>
      <c r="CQ1088" s="65" t="str">
        <f>ROUND(SUMIFS($CW1088:$FS1088,$CW$14:$FS$14,"*TA*"),0)</f>
      </c>
      <c r="CR1088" s="65" t="str">
        <f>MIN_TA</f>
      </c>
      <c r="CS1088" s="65" t="str">
        <f>COUNTIFS($CW$14:$FS$14,"*TA*",$CW1088:$FS1088,"&gt;0")</f>
      </c>
      <c r="CT1088"/>
      <c r="CU1088" s="62"/>
      <c r="CV1088" s="65" t="str">
        <f>IF(SUM($CQ1088)=0,"",IF(OR(SUM($CQ1088)=SUM($CR1088),AND(SUM($CQ1088)=ROUND(SUM($G1088)*(1-SUM($I1088)),0),SUM($CK1088)=0)),SUM($CQ1088),IF(UPPER($CT1088)="MAX",$CR1088,IF(UPPER($CT1088)="CUSTOM",MIN(MAX(ROUND($CQ1088+$G1088*($CU1088),0),$CR1088),$CQ1088),$CQ1088))))</f>
      </c>
      <c r="CW1088" s="65"/>
      <c r="CX1088" s="65"/>
      <c r="CY1088" s="65"/>
      <c r="CZ1088" s="65"/>
      <c r="DA1088" s="65"/>
      <c r="DB1088" s="65"/>
      <c r="DC1088" s="65"/>
      <c r="DD1088" s="65"/>
      <c r="DE1088" s="65"/>
      <c r="DF1088" s="65"/>
      <c r="DG1088" s="65"/>
      <c r="DH1088" s="65"/>
      <c r="DI1088" s="65"/>
      <c r="DJ1088" s="65"/>
      <c r="DK1088" s="65"/>
      <c r="DL1088" s="65"/>
      <c r="DM1088" s="65"/>
      <c r="DN1088" s="65"/>
      <c r="DO1088" s="65"/>
      <c r="DP1088" s="65"/>
      <c r="DQ1088" s="65"/>
      <c r="DR1088" s="65"/>
      <c r="DS1088" s="65"/>
      <c r="DT1088" s="65"/>
      <c r="DU1088" s="65"/>
      <c r="DV1088" s="65"/>
      <c r="DW1088" s="65"/>
      <c r="DX1088" s="65"/>
      <c r="DY1088" s="65"/>
      <c r="DZ1088" s="65"/>
      <c r="EA1088" s="65"/>
      <c r="EB1088" s="65"/>
      <c r="EC1088" s="65"/>
      <c r="ED1088" s="65"/>
      <c r="EE1088" s="65"/>
      <c r="EF1088" s="65"/>
      <c r="EG1088" s="65"/>
      <c r="EH1088" s="65"/>
      <c r="EI1088" s="65"/>
      <c r="EJ1088" s="65"/>
      <c r="EK1088" s="65"/>
      <c r="EL1088" s="65"/>
      <c r="EM1088" s="65"/>
      <c r="EN1088" s="65"/>
      <c r="EO1088" s="65"/>
      <c r="EP1088" s="65"/>
      <c r="EQ1088" s="65"/>
      <c r="ER1088" s="65"/>
      <c r="ES1088" s="65"/>
      <c r="ET1088" s="65"/>
      <c r="EU1088" s="65"/>
      <c r="EV1088" s="65"/>
      <c r="EW1088" s="65"/>
      <c r="EX1088" s="65"/>
      <c r="EY1088" s="65"/>
      <c r="EZ1088" s="65"/>
      <c r="FA1088" s="65"/>
      <c r="FB1088" s="65"/>
      <c r="FC1088" s="65"/>
      <c r="FD1088" s="65"/>
      <c r="FE1088" s="65"/>
      <c r="FF1088" s="65"/>
      <c r="FG1088" s="65"/>
      <c r="FH1088" s="65"/>
      <c r="FI1088" s="65"/>
      <c r="FJ1088" s="65"/>
      <c r="FK1088" s="65"/>
      <c r="FL1088" s="65"/>
      <c r="FM1088" s="65"/>
      <c r="FN1088" s="65"/>
      <c r="FO1088" s="65"/>
      <c r="FP1088" s="65"/>
      <c r="FQ1088" s="65"/>
      <c r="FR1088" s="65"/>
      <c r="FS1088" s="65"/>
    </row>
    <row r="1089">
      <c r="A1089" t="s">
        <v>172</v>
      </c>
      <c r="B1089" t="s">
        <v>126</v>
      </c>
      <c r="C1089"/>
      <c r="D1089"/>
      <c r="E1089" t="s">
        <v>121</v>
      </c>
      <c r="F1089" t="str">
        <f>$A1089&amp;IF($C1089&lt;&gt;"","|"&amp;$C1089,"")&amp;IF($D1089&lt;&gt;"","|"&amp;$D1089,"")&amp;IF($E1089&lt;&gt;"","|"&amp;$E1089,"")</f>
      </c>
      <c r="G1089" s="65" t="n">
        <v>50</v>
      </c>
      <c r="H1089" s="65" t="str">
        <f>SUM($CJ1089,$CW1089)</f>
      </c>
      <c r="I1089" s="62"/>
      <c r="J1089" s="62"/>
      <c r="K1089" s="62"/>
      <c r="L1089" s="62"/>
      <c r="M1089" s="62"/>
      <c r="N1089" s="62"/>
      <c r="O1089" s="62"/>
      <c r="P1089" s="62"/>
      <c r="Q1089" s="62"/>
      <c r="R1089" s="62"/>
      <c r="S1089" s="62"/>
      <c r="T1089" s="62"/>
      <c r="U1089" s="62" t="n">
        <v>1</v>
      </c>
      <c r="V1089" s="62"/>
      <c r="W1089" s="62"/>
      <c r="X1089" s="62"/>
      <c r="Y1089" s="62"/>
      <c r="Z1089" s="62"/>
      <c r="AA1089" s="62"/>
      <c r="AB1089" s="62"/>
      <c r="AC1089" s="62"/>
      <c r="AD1089" s="62"/>
      <c r="AE1089" s="62"/>
      <c r="AF1089" s="62"/>
      <c r="AG1089" s="62"/>
      <c r="AH1089" s="62"/>
      <c r="AI1089" s="62"/>
      <c r="AJ1089" s="62"/>
      <c r="AK1089" s="62"/>
      <c r="AL1089" s="62"/>
      <c r="AM1089" s="62"/>
      <c r="AN1089" s="62"/>
      <c r="AO1089" s="62"/>
      <c r="AP1089" s="62"/>
      <c r="AQ1089" s="62"/>
      <c r="AR1089" s="62"/>
      <c r="AS1089" s="62"/>
      <c r="AT1089" s="62"/>
      <c r="AU1089" s="62"/>
      <c r="AV1089" s="62"/>
      <c r="AW1089" s="62"/>
      <c r="AX1089" s="62"/>
      <c r="AY1089" s="62"/>
      <c r="AZ1089" s="62"/>
      <c r="BA1089" s="62"/>
      <c r="BB1089" s="62"/>
      <c r="BC1089" s="62"/>
      <c r="BD1089" s="62"/>
      <c r="BE1089" s="62"/>
      <c r="BF1089" s="62"/>
      <c r="BG1089" s="62"/>
      <c r="BH1089" s="62"/>
      <c r="BI1089" s="62"/>
      <c r="BJ1089" s="62"/>
      <c r="BK1089" s="62"/>
      <c r="BL1089" s="62"/>
      <c r="BM1089" s="62"/>
      <c r="BN1089" s="62"/>
      <c r="BO1089" s="62"/>
      <c r="BP1089" s="62"/>
      <c r="BQ1089" s="62"/>
      <c r="BR1089" s="62"/>
      <c r="BS1089" s="62"/>
      <c r="BT1089" s="62"/>
      <c r="BU1089" s="62"/>
      <c r="BV1089" s="62"/>
      <c r="BW1089" s="62"/>
      <c r="BX1089" s="62"/>
      <c r="BY1089" s="62"/>
      <c r="BZ1089" s="62"/>
      <c r="CA1089" s="62"/>
      <c r="CB1089" s="62"/>
      <c r="CC1089" s="62"/>
      <c r="CD1089" s="62"/>
      <c r="CE1089" s="62"/>
      <c r="CF1089" s="65" t="str">
        <f>ROUND(SUM($CP1089,$CV1089),0)</f>
      </c>
      <c r="CG1089" s="65" t="str">
        <f>ROUND(MAX($CP1089,$CV1089),0)</f>
      </c>
      <c r="CH1089"/>
      <c r="CI1089" s="62"/>
      <c r="CJ1089" s="65" t="str">
        <f>IF(SUM($CF1089)=0,"",IF(SUM($CF1089)=SUM($CG1089),SUM($CF1089),IF(UPPER($CH1089)="MAX",$CG1089,IF(UPPER($CH1089)="CUSTOM",MIN(MAX(ROUND($CF1089+$G1089*($CI1089),0),$CG1089),$CF1089),$CF1089))))</f>
      </c>
      <c r="CK1089" s="65" t="str">
        <f>ROUND(SUMIFS($CW1089:$FS1089,$CW$14:$FS$14,"*DSD*"),0)</f>
      </c>
      <c r="CL1089" s="65" t="str">
        <f>MIN_DSD</f>
      </c>
      <c r="CM1089" s="65" t="str">
        <f>COUNTIFS($CW$14:$FS$14,"*DSD*",$CW1089:$FS1089,"&gt;0")</f>
      </c>
      <c r="CN1089"/>
      <c r="CO1089" s="62"/>
      <c r="CP1089" s="65" t="str">
        <f>IF(SUM($CK1089)=0,"",IF(OR(SUM($CK1089)=SUM($CL1089),AND(SUM($CK1089)=ROUND(SUM($G1089)*(1-SUM($I1089)),0),SUM($CQ1089)=0)),SUM($CK1089),IF(UPPER($CN1089)="MAX",$CL1089,IF(UPPER($CN1089)="CUSTOM",MIN(MAX(ROUND($CK1089+$G1089*($CO1089),0),$CL1089),$CK1089),$CK1089))))</f>
      </c>
      <c r="CQ1089" s="65" t="str">
        <f>ROUND(SUMIFS($CW1089:$FS1089,$CW$14:$FS$14,"*TA*"),0)</f>
      </c>
      <c r="CR1089" s="65" t="str">
        <f>MIN_TA</f>
      </c>
      <c r="CS1089" s="65" t="str">
        <f>COUNTIFS($CW$14:$FS$14,"*TA*",$CW1089:$FS1089,"&gt;0")</f>
      </c>
      <c r="CT1089"/>
      <c r="CU1089" s="62"/>
      <c r="CV1089" s="65" t="str">
        <f>IF(SUM($CQ1089)=0,"",IF(OR(SUM($CQ1089)=SUM($CR1089),AND(SUM($CQ1089)=ROUND(SUM($G1089)*(1-SUM($I1089)),0),SUM($CK1089)=0)),SUM($CQ1089),IF(UPPER($CT1089)="MAX",$CR1089,IF(UPPER($CT1089)="CUSTOM",MIN(MAX(ROUND($CQ1089+$G1089*($CU1089),0),$CR1089),$CQ1089),$CQ1089))))</f>
      </c>
      <c r="CW1089" s="65"/>
      <c r="CX1089" s="65"/>
      <c r="CY1089" s="65"/>
      <c r="CZ1089" s="65"/>
      <c r="DA1089" s="65"/>
      <c r="DB1089" s="65"/>
      <c r="DC1089" s="65"/>
      <c r="DD1089" s="65"/>
      <c r="DE1089" s="65"/>
      <c r="DF1089" s="65"/>
      <c r="DG1089" s="65"/>
      <c r="DH1089" s="65"/>
      <c r="DI1089" s="65"/>
      <c r="DJ1089" s="65"/>
      <c r="DK1089" s="65"/>
      <c r="DL1089" s="65"/>
      <c r="DM1089" s="65"/>
      <c r="DN1089" s="65"/>
      <c r="DO1089" s="65"/>
      <c r="DP1089" s="65"/>
      <c r="DQ1089" s="65"/>
      <c r="DR1089" s="65"/>
      <c r="DS1089" s="65"/>
      <c r="DT1089" s="65"/>
      <c r="DU1089" s="65"/>
      <c r="DV1089" s="65"/>
      <c r="DW1089" s="65"/>
      <c r="DX1089" s="65"/>
      <c r="DY1089" s="65"/>
      <c r="DZ1089" s="65"/>
      <c r="EA1089" s="65"/>
      <c r="EB1089" s="65"/>
      <c r="EC1089" s="65"/>
      <c r="ED1089" s="65"/>
      <c r="EE1089" s="65"/>
      <c r="EF1089" s="65"/>
      <c r="EG1089" s="65"/>
      <c r="EH1089" s="65"/>
      <c r="EI1089" s="65"/>
      <c r="EJ1089" s="65"/>
      <c r="EK1089" s="65"/>
      <c r="EL1089" s="65"/>
      <c r="EM1089" s="65"/>
      <c r="EN1089" s="65"/>
      <c r="EO1089" s="65"/>
      <c r="EP1089" s="65"/>
      <c r="EQ1089" s="65"/>
      <c r="ER1089" s="65"/>
      <c r="ES1089" s="65"/>
      <c r="ET1089" s="65"/>
      <c r="EU1089" s="65"/>
      <c r="EV1089" s="65"/>
      <c r="EW1089" s="65"/>
      <c r="EX1089" s="65"/>
      <c r="EY1089" s="65"/>
      <c r="EZ1089" s="65"/>
      <c r="FA1089" s="65"/>
      <c r="FB1089" s="65"/>
      <c r="FC1089" s="65"/>
      <c r="FD1089" s="65"/>
      <c r="FE1089" s="65"/>
      <c r="FF1089" s="65"/>
      <c r="FG1089" s="65"/>
      <c r="FH1089" s="65"/>
      <c r="FI1089" s="65"/>
      <c r="FJ1089" s="65"/>
      <c r="FK1089" s="65"/>
      <c r="FL1089" s="65"/>
      <c r="FM1089" s="65"/>
      <c r="FN1089" s="65"/>
      <c r="FO1089" s="65"/>
      <c r="FP1089" s="65"/>
      <c r="FQ1089" s="65"/>
      <c r="FR1089" s="65"/>
      <c r="FS1089" s="65"/>
    </row>
    <row r="1090">
      <c r="A1090" t="s">
        <v>172</v>
      </c>
      <c r="B1090" t="s">
        <v>126</v>
      </c>
      <c r="C1090"/>
      <c r="D1090"/>
      <c r="E1090" t="s">
        <v>135</v>
      </c>
      <c r="F1090" t="str">
        <f>$A1090&amp;IF($C1090&lt;&gt;"","|"&amp;$C1090,"")&amp;IF($D1090&lt;&gt;"","|"&amp;$D1090,"")&amp;IF($E1090&lt;&gt;"","|"&amp;$E1090,"")</f>
      </c>
      <c r="G1090" s="65" t="n">
        <v>89</v>
      </c>
      <c r="H1090" s="65" t="str">
        <f>SUM($CJ1090,$CW1090)</f>
      </c>
      <c r="I1090" s="62"/>
      <c r="J1090" s="62"/>
      <c r="K1090" s="62"/>
      <c r="L1090" s="62"/>
      <c r="M1090" s="62"/>
      <c r="N1090" s="62"/>
      <c r="O1090" s="62"/>
      <c r="P1090" s="62"/>
      <c r="Q1090" s="62" t="n">
        <v>0.799450549450549</v>
      </c>
      <c r="R1090" s="62"/>
      <c r="S1090" s="62"/>
      <c r="T1090" s="62"/>
      <c r="U1090" s="62"/>
      <c r="V1090" s="62"/>
      <c r="W1090" s="62"/>
      <c r="X1090" s="62"/>
      <c r="Y1090" s="62"/>
      <c r="Z1090" s="62"/>
      <c r="AA1090" s="62"/>
      <c r="AB1090" s="62"/>
      <c r="AC1090" s="62"/>
      <c r="AD1090" s="62"/>
      <c r="AE1090" s="62"/>
      <c r="AF1090" s="62"/>
      <c r="AG1090" s="62" t="n">
        <v>1</v>
      </c>
      <c r="AH1090" s="62"/>
      <c r="AI1090" s="62"/>
      <c r="AJ1090" s="62"/>
      <c r="AK1090" s="62"/>
      <c r="AL1090" s="62"/>
      <c r="AM1090" s="62"/>
      <c r="AN1090" s="62"/>
      <c r="AO1090" s="62"/>
      <c r="AP1090" s="62"/>
      <c r="AQ1090" s="62"/>
      <c r="AR1090" s="62"/>
      <c r="AS1090" s="62"/>
      <c r="AT1090" s="62"/>
      <c r="AU1090" s="62"/>
      <c r="AV1090" s="62"/>
      <c r="AW1090" s="62"/>
      <c r="AX1090" s="62"/>
      <c r="AY1090" s="62"/>
      <c r="AZ1090" s="62"/>
      <c r="BA1090" s="62"/>
      <c r="BB1090" s="62"/>
      <c r="BC1090" s="62"/>
      <c r="BD1090" s="62"/>
      <c r="BE1090" s="62"/>
      <c r="BF1090" s="62"/>
      <c r="BG1090" s="62"/>
      <c r="BH1090" s="62"/>
      <c r="BI1090" s="62"/>
      <c r="BJ1090" s="62"/>
      <c r="BK1090" s="62"/>
      <c r="BL1090" s="62"/>
      <c r="BM1090" s="62"/>
      <c r="BN1090" s="62"/>
      <c r="BO1090" s="62"/>
      <c r="BP1090" s="62"/>
      <c r="BQ1090" s="62"/>
      <c r="BR1090" s="62"/>
      <c r="BS1090" s="62"/>
      <c r="BT1090" s="62"/>
      <c r="BU1090" s="62"/>
      <c r="BV1090" s="62"/>
      <c r="BW1090" s="62"/>
      <c r="BX1090" s="62"/>
      <c r="BY1090" s="62"/>
      <c r="BZ1090" s="62"/>
      <c r="CA1090" s="62"/>
      <c r="CB1090" s="62"/>
      <c r="CC1090" s="62"/>
      <c r="CD1090" s="62"/>
      <c r="CE1090" s="62"/>
      <c r="CF1090" s="65" t="str">
        <f>ROUND(SUM($CP1090,$CV1090),0)</f>
      </c>
      <c r="CG1090" s="65" t="str">
        <f>ROUND(MAX($CP1090,$CV1090),0)</f>
      </c>
      <c r="CH1090"/>
      <c r="CI1090" s="62"/>
      <c r="CJ1090" s="65" t="str">
        <f>IF(SUM($CF1090)=0,"",IF(SUM($CF1090)=SUM($CG1090),SUM($CF1090),IF(UPPER($CH1090)="MAX",$CG1090,IF(UPPER($CH1090)="CUSTOM",MIN(MAX(ROUND($CF1090+$G1090*($CI1090),0),$CG1090),$CF1090),$CF1090))))</f>
      </c>
      <c r="CK1090" s="65" t="str">
        <f>ROUND(SUMIFS($CW1090:$FS1090,$CW$14:$FS$14,"*DSD*"),0)</f>
      </c>
      <c r="CL1090" s="65" t="str">
        <f>MIN_DSD</f>
      </c>
      <c r="CM1090" s="65" t="str">
        <f>COUNTIFS($CW$14:$FS$14,"*DSD*",$CW1090:$FS1090,"&gt;0")</f>
      </c>
      <c r="CN1090" t="s">
        <v>55</v>
      </c>
      <c r="CO1090" s="62" t="n">
        <v>-0.799450549450549</v>
      </c>
      <c r="CP1090" s="65" t="str">
        <f>IF(SUM($CK1090)=0,"",IF(OR(SUM($CK1090)=SUM($CL1090),AND(SUM($CK1090)=ROUND(SUM($G1090)*(1-SUM($I1090)),0),SUM($CQ1090)=0)),SUM($CK1090),IF(UPPER($CN1090)="MAX",$CL1090,IF(UPPER($CN1090)="CUSTOM",MIN(MAX(ROUND($CK1090+$G1090*($CO1090),0),$CL1090),$CK1090),$CK1090))))</f>
      </c>
      <c r="CQ1090" s="65" t="str">
        <f>ROUND(SUMIFS($CW1090:$FS1090,$CW$14:$FS$14,"*TA*"),0)</f>
      </c>
      <c r="CR1090" s="65" t="str">
        <f>MIN_TA</f>
      </c>
      <c r="CS1090" s="65" t="str">
        <f>COUNTIFS($CW$14:$FS$14,"*TA*",$CW1090:$FS1090,"&gt;0")</f>
      </c>
      <c r="CT1090"/>
      <c r="CU1090" s="62"/>
      <c r="CV1090" s="65" t="str">
        <f>IF(SUM($CQ1090)=0,"",IF(OR(SUM($CQ1090)=SUM($CR1090),AND(SUM($CQ1090)=ROUND(SUM($G1090)*(1-SUM($I1090)),0),SUM($CK1090)=0)),SUM($CQ1090),IF(UPPER($CT1090)="MAX",$CR1090,IF(UPPER($CT1090)="CUSTOM",MIN(MAX(ROUND($CQ1090+$G1090*($CU1090),0),$CR1090),$CQ1090),$CQ1090))))</f>
      </c>
      <c r="CW1090" s="65"/>
      <c r="CX1090" s="65"/>
      <c r="CY1090" s="65"/>
      <c r="CZ1090" s="65"/>
      <c r="DA1090" s="65"/>
      <c r="DB1090" s="65"/>
      <c r="DC1090" s="65"/>
      <c r="DD1090" s="65"/>
      <c r="DE1090" s="65"/>
      <c r="DF1090" s="65"/>
      <c r="DG1090" s="65"/>
      <c r="DH1090" s="65"/>
      <c r="DI1090" s="65"/>
      <c r="DJ1090" s="65"/>
      <c r="DK1090" s="65"/>
      <c r="DL1090" s="65"/>
      <c r="DM1090" s="65"/>
      <c r="DN1090" s="65"/>
      <c r="DO1090" s="65"/>
      <c r="DP1090" s="65"/>
      <c r="DQ1090" s="65"/>
      <c r="DR1090" s="65"/>
      <c r="DS1090" s="65"/>
      <c r="DT1090" s="65"/>
      <c r="DU1090" s="65"/>
      <c r="DV1090" s="65"/>
      <c r="DW1090" s="65"/>
      <c r="DX1090" s="65"/>
      <c r="DY1090" s="65"/>
      <c r="DZ1090" s="65"/>
      <c r="EA1090" s="65"/>
      <c r="EB1090" s="65"/>
      <c r="EC1090" s="65"/>
      <c r="ED1090" s="65"/>
      <c r="EE1090" s="65"/>
      <c r="EF1090" s="65"/>
      <c r="EG1090" s="65"/>
      <c r="EH1090" s="65"/>
      <c r="EI1090" s="65"/>
      <c r="EJ1090" s="65"/>
      <c r="EK1090" s="65"/>
      <c r="EL1090" s="65"/>
      <c r="EM1090" s="65"/>
      <c r="EN1090" s="65"/>
      <c r="EO1090" s="65"/>
      <c r="EP1090" s="65"/>
      <c r="EQ1090" s="65"/>
      <c r="ER1090" s="65"/>
      <c r="ES1090" s="65"/>
      <c r="ET1090" s="65"/>
      <c r="EU1090" s="65"/>
      <c r="EV1090" s="65"/>
      <c r="EW1090" s="65"/>
      <c r="EX1090" s="65"/>
      <c r="EY1090" s="65"/>
      <c r="EZ1090" s="65"/>
      <c r="FA1090" s="65"/>
      <c r="FB1090" s="65"/>
      <c r="FC1090" s="65"/>
      <c r="FD1090" s="65"/>
      <c r="FE1090" s="65"/>
      <c r="FF1090" s="65"/>
      <c r="FG1090" s="65"/>
      <c r="FH1090" s="65"/>
      <c r="FI1090" s="65"/>
      <c r="FJ1090" s="65"/>
      <c r="FK1090" s="65"/>
      <c r="FL1090" s="65"/>
      <c r="FM1090" s="65"/>
      <c r="FN1090" s="65"/>
      <c r="FO1090" s="65"/>
      <c r="FP1090" s="65"/>
      <c r="FQ1090" s="65"/>
      <c r="FR1090" s="65"/>
      <c r="FS1090" s="65"/>
    </row>
    <row r="1091">
      <c r="A1091" t="s">
        <v>172</v>
      </c>
      <c r="B1091" t="s">
        <v>126</v>
      </c>
      <c r="C1091"/>
      <c r="D1091"/>
      <c r="E1091" t="s">
        <v>145</v>
      </c>
      <c r="F1091" t="str">
        <f>$A1091&amp;IF($C1091&lt;&gt;"","|"&amp;$C1091,"")&amp;IF($D1091&lt;&gt;"","|"&amp;$D1091,"")&amp;IF($E1091&lt;&gt;"","|"&amp;$E1091,"")</f>
      </c>
      <c r="G1091" s="65" t="n">
        <v>5</v>
      </c>
      <c r="H1091" s="65" t="str">
        <f>SUM($CJ1091,$CW1091)</f>
      </c>
      <c r="I1091" s="62"/>
      <c r="J1091" s="62"/>
      <c r="K1091" s="62"/>
      <c r="L1091" s="62"/>
      <c r="M1091" s="62"/>
      <c r="N1091" s="62"/>
      <c r="O1091" s="62"/>
      <c r="P1091" s="62"/>
      <c r="Q1091" s="62"/>
      <c r="R1091" s="62"/>
      <c r="S1091" s="62"/>
      <c r="T1091" s="62"/>
      <c r="U1091" s="62" t="n">
        <v>1</v>
      </c>
      <c r="V1091" s="62"/>
      <c r="W1091" s="62"/>
      <c r="X1091" s="62"/>
      <c r="Y1091" s="62"/>
      <c r="Z1091" s="62"/>
      <c r="AA1091" s="62"/>
      <c r="AB1091" s="62"/>
      <c r="AC1091" s="62"/>
      <c r="AD1091" s="62"/>
      <c r="AE1091" s="62"/>
      <c r="AF1091" s="62"/>
      <c r="AG1091" s="62"/>
      <c r="AH1091" s="62"/>
      <c r="AI1091" s="62"/>
      <c r="AJ1091" s="62"/>
      <c r="AK1091" s="62"/>
      <c r="AL1091" s="62"/>
      <c r="AM1091" s="62"/>
      <c r="AN1091" s="62"/>
      <c r="AO1091" s="62"/>
      <c r="AP1091" s="62"/>
      <c r="AQ1091" s="62"/>
      <c r="AR1091" s="62"/>
      <c r="AS1091" s="62"/>
      <c r="AT1091" s="62"/>
      <c r="AU1091" s="62"/>
      <c r="AV1091" s="62"/>
      <c r="AW1091" s="62"/>
      <c r="AX1091" s="62"/>
      <c r="AY1091" s="62"/>
      <c r="AZ1091" s="62"/>
      <c r="BA1091" s="62"/>
      <c r="BB1091" s="62"/>
      <c r="BC1091" s="62"/>
      <c r="BD1091" s="62"/>
      <c r="BE1091" s="62"/>
      <c r="BF1091" s="62"/>
      <c r="BG1091" s="62"/>
      <c r="BH1091" s="62"/>
      <c r="BI1091" s="62"/>
      <c r="BJ1091" s="62"/>
      <c r="BK1091" s="62"/>
      <c r="BL1091" s="62"/>
      <c r="BM1091" s="62"/>
      <c r="BN1091" s="62"/>
      <c r="BO1091" s="62"/>
      <c r="BP1091" s="62"/>
      <c r="BQ1091" s="62"/>
      <c r="BR1091" s="62"/>
      <c r="BS1091" s="62"/>
      <c r="BT1091" s="62"/>
      <c r="BU1091" s="62"/>
      <c r="BV1091" s="62"/>
      <c r="BW1091" s="62"/>
      <c r="BX1091" s="62"/>
      <c r="BY1091" s="62"/>
      <c r="BZ1091" s="62"/>
      <c r="CA1091" s="62"/>
      <c r="CB1091" s="62"/>
      <c r="CC1091" s="62"/>
      <c r="CD1091" s="62"/>
      <c r="CE1091" s="62"/>
      <c r="CF1091" s="65" t="str">
        <f>ROUND(SUM($CP1091,$CV1091),0)</f>
      </c>
      <c r="CG1091" s="65" t="str">
        <f>ROUND(MAX($CP1091,$CV1091),0)</f>
      </c>
      <c r="CH1091"/>
      <c r="CI1091" s="62"/>
      <c r="CJ1091" s="65" t="str">
        <f>IF(SUM($CF1091)=0,"",IF(SUM($CF1091)=SUM($CG1091),SUM($CF1091),IF(UPPER($CH1091)="MAX",$CG1091,IF(UPPER($CH1091)="CUSTOM",MIN(MAX(ROUND($CF1091+$G1091*($CI1091),0),$CG1091),$CF1091),$CF1091))))</f>
      </c>
      <c r="CK1091" s="65" t="str">
        <f>ROUND(SUMIFS($CW1091:$FS1091,$CW$14:$FS$14,"*DSD*"),0)</f>
      </c>
      <c r="CL1091" s="65" t="str">
        <f>MIN_DSD</f>
      </c>
      <c r="CM1091" s="65" t="str">
        <f>COUNTIFS($CW$14:$FS$14,"*DSD*",$CW1091:$FS1091,"&gt;0")</f>
      </c>
      <c r="CN1091"/>
      <c r="CO1091" s="62"/>
      <c r="CP1091" s="65" t="str">
        <f>IF(SUM($CK1091)=0,"",IF(OR(SUM($CK1091)=SUM($CL1091),AND(SUM($CK1091)=ROUND(SUM($G1091)*(1-SUM($I1091)),0),SUM($CQ1091)=0)),SUM($CK1091),IF(UPPER($CN1091)="MAX",$CL1091,IF(UPPER($CN1091)="CUSTOM",MIN(MAX(ROUND($CK1091+$G1091*($CO1091),0),$CL1091),$CK1091),$CK1091))))</f>
      </c>
      <c r="CQ1091" s="65" t="str">
        <f>ROUND(SUMIFS($CW1091:$FS1091,$CW$14:$FS$14,"*TA*"),0)</f>
      </c>
      <c r="CR1091" s="65" t="str">
        <f>MIN_TA</f>
      </c>
      <c r="CS1091" s="65" t="str">
        <f>COUNTIFS($CW$14:$FS$14,"*TA*",$CW1091:$FS1091,"&gt;0")</f>
      </c>
      <c r="CT1091"/>
      <c r="CU1091" s="62"/>
      <c r="CV1091" s="65" t="str">
        <f>IF(SUM($CQ1091)=0,"",IF(OR(SUM($CQ1091)=SUM($CR1091),AND(SUM($CQ1091)=ROUND(SUM($G1091)*(1-SUM($I1091)),0),SUM($CK1091)=0)),SUM($CQ1091),IF(UPPER($CT1091)="MAX",$CR1091,IF(UPPER($CT1091)="CUSTOM",MIN(MAX(ROUND($CQ1091+$G1091*($CU1091),0),$CR1091),$CQ1091),$CQ1091))))</f>
      </c>
      <c r="CW1091" s="65"/>
      <c r="CX1091" s="65"/>
      <c r="CY1091" s="65"/>
      <c r="CZ1091" s="65"/>
      <c r="DA1091" s="65"/>
      <c r="DB1091" s="65"/>
      <c r="DC1091" s="65"/>
      <c r="DD1091" s="65"/>
      <c r="DE1091" s="65"/>
      <c r="DF1091" s="65"/>
      <c r="DG1091" s="65"/>
      <c r="DH1091" s="65"/>
      <c r="DI1091" s="65"/>
      <c r="DJ1091" s="65"/>
      <c r="DK1091" s="65"/>
      <c r="DL1091" s="65"/>
      <c r="DM1091" s="65"/>
      <c r="DN1091" s="65"/>
      <c r="DO1091" s="65"/>
      <c r="DP1091" s="65"/>
      <c r="DQ1091" s="65"/>
      <c r="DR1091" s="65"/>
      <c r="DS1091" s="65"/>
      <c r="DT1091" s="65"/>
      <c r="DU1091" s="65"/>
      <c r="DV1091" s="65"/>
      <c r="DW1091" s="65"/>
      <c r="DX1091" s="65"/>
      <c r="DY1091" s="65"/>
      <c r="DZ1091" s="65"/>
      <c r="EA1091" s="65"/>
      <c r="EB1091" s="65"/>
      <c r="EC1091" s="65"/>
      <c r="ED1091" s="65"/>
      <c r="EE1091" s="65"/>
      <c r="EF1091" s="65"/>
      <c r="EG1091" s="65"/>
      <c r="EH1091" s="65"/>
      <c r="EI1091" s="65"/>
      <c r="EJ1091" s="65"/>
      <c r="EK1091" s="65"/>
      <c r="EL1091" s="65"/>
      <c r="EM1091" s="65"/>
      <c r="EN1091" s="65"/>
      <c r="EO1091" s="65"/>
      <c r="EP1091" s="65"/>
      <c r="EQ1091" s="65"/>
      <c r="ER1091" s="65"/>
      <c r="ES1091" s="65"/>
      <c r="ET1091" s="65"/>
      <c r="EU1091" s="65"/>
      <c r="EV1091" s="65"/>
      <c r="EW1091" s="65"/>
      <c r="EX1091" s="65"/>
      <c r="EY1091" s="65"/>
      <c r="EZ1091" s="65"/>
      <c r="FA1091" s="65"/>
      <c r="FB1091" s="65"/>
      <c r="FC1091" s="65"/>
      <c r="FD1091" s="65"/>
      <c r="FE1091" s="65"/>
      <c r="FF1091" s="65"/>
      <c r="FG1091" s="65"/>
      <c r="FH1091" s="65"/>
      <c r="FI1091" s="65"/>
      <c r="FJ1091" s="65"/>
      <c r="FK1091" s="65"/>
      <c r="FL1091" s="65"/>
      <c r="FM1091" s="65"/>
      <c r="FN1091" s="65"/>
      <c r="FO1091" s="65"/>
      <c r="FP1091" s="65"/>
      <c r="FQ1091" s="65"/>
      <c r="FR1091" s="65"/>
      <c r="FS1091" s="65"/>
    </row>
    <row r="1092">
      <c r="A1092" t="s">
        <v>172</v>
      </c>
      <c r="B1092" t="s">
        <v>127</v>
      </c>
      <c r="C1092" t="s">
        <v>103</v>
      </c>
      <c r="D1092" t="s">
        <v>99</v>
      </c>
      <c r="E1092"/>
      <c r="F1092" t="str">
        <f>$A1092&amp;IF($C1092&lt;&gt;"","|"&amp;$C1092,"")&amp;IF($D1092&lt;&gt;"","|"&amp;$D1092,"")&amp;IF($E1092&lt;&gt;"","|"&amp;$E1092,"")</f>
      </c>
      <c r="G1092" s="65" t="n">
        <v>7</v>
      </c>
      <c r="H1092" s="65" t="str">
        <f>SUM($CJ1092,$CW1092)</f>
      </c>
      <c r="I1092" s="62"/>
      <c r="J1092" s="62"/>
      <c r="K1092" s="62" t="n">
        <v>0.140102827763496</v>
      </c>
      <c r="L1092" s="62"/>
      <c r="M1092" s="62"/>
      <c r="N1092" s="62"/>
      <c r="O1092" s="62"/>
      <c r="P1092" s="62"/>
      <c r="Q1092" s="62" t="n">
        <v>0.607969151670951</v>
      </c>
      <c r="R1092" s="62"/>
      <c r="S1092" s="62"/>
      <c r="T1092" s="62"/>
      <c r="U1092" s="62"/>
      <c r="V1092" s="62"/>
      <c r="W1092" s="62"/>
      <c r="X1092" s="62"/>
      <c r="Y1092" s="62"/>
      <c r="Z1092" s="62"/>
      <c r="AA1092" s="62"/>
      <c r="AB1092" s="62"/>
      <c r="AC1092" s="62" t="n">
        <v>0.10025706940874</v>
      </c>
      <c r="AD1092" s="62"/>
      <c r="AE1092" s="62"/>
      <c r="AF1092" s="62"/>
      <c r="AG1092" s="62" t="n">
        <v>0.759640102827764</v>
      </c>
      <c r="AH1092" s="62"/>
      <c r="AI1092" s="62"/>
      <c r="AJ1092" s="62"/>
      <c r="AK1092" s="62"/>
      <c r="AL1092" s="62"/>
      <c r="AM1092" s="62"/>
      <c r="AN1092" s="62"/>
      <c r="AO1092" s="62"/>
      <c r="AP1092" s="62"/>
      <c r="AQ1092" s="62"/>
      <c r="AR1092" s="62"/>
      <c r="AS1092" s="62"/>
      <c r="AT1092" s="62"/>
      <c r="AU1092" s="62"/>
      <c r="AV1092" s="62"/>
      <c r="AW1092" s="62"/>
      <c r="AX1092" s="62"/>
      <c r="AY1092" s="62"/>
      <c r="AZ1092" s="62"/>
      <c r="BA1092" s="62"/>
      <c r="BB1092" s="62"/>
      <c r="BC1092" s="62"/>
      <c r="BD1092" s="62"/>
      <c r="BE1092" s="62"/>
      <c r="BF1092" s="62"/>
      <c r="BG1092" s="62"/>
      <c r="BH1092" s="62"/>
      <c r="BI1092" s="62"/>
      <c r="BJ1092" s="62"/>
      <c r="BK1092" s="62"/>
      <c r="BL1092" s="62"/>
      <c r="BM1092" s="62"/>
      <c r="BN1092" s="62"/>
      <c r="BO1092" s="62"/>
      <c r="BP1092" s="62"/>
      <c r="BQ1092" s="62"/>
      <c r="BR1092" s="62"/>
      <c r="BS1092" s="62"/>
      <c r="BT1092" s="62"/>
      <c r="BU1092" s="62"/>
      <c r="BV1092" s="62"/>
      <c r="BW1092" s="62"/>
      <c r="BX1092" s="62"/>
      <c r="BY1092" s="62"/>
      <c r="BZ1092" s="62"/>
      <c r="CA1092" s="62"/>
      <c r="CB1092" s="62"/>
      <c r="CC1092" s="62"/>
      <c r="CD1092" s="62"/>
      <c r="CE1092" s="62"/>
      <c r="CF1092" s="65" t="str">
        <f>ROUND(SUM($CP1092,$CV1092),0)</f>
      </c>
      <c r="CG1092" s="65" t="str">
        <f>ROUND(MAX($CP1092,$CV1092),0)</f>
      </c>
      <c r="CH1092" t="s">
        <v>56</v>
      </c>
      <c r="CI1092" s="62"/>
      <c r="CJ1092" s="65" t="str">
        <f>IF(SUM($CF1092)=0,"",IF(SUM($CF1092)=SUM($CG1092),SUM($CF1092),IF(UPPER($CH1092)="MAX",$CG1092,IF(UPPER($CH1092)="CUSTOM",MIN(MAX(ROUND($CF1092+$G1092*($CI1092),0),$CG1092),$CF1092),$CF1092))))</f>
      </c>
      <c r="CK1092" s="65" t="str">
        <f>ROUND(SUMIFS($CW1092:$FS1092,$CW$14:$FS$14,"*DSD*"),0)</f>
      </c>
      <c r="CL1092" s="65" t="str">
        <f>MIN_DSD</f>
      </c>
      <c r="CM1092" s="65" t="str">
        <f>COUNTIFS($CW$14:$FS$14,"*DSD*",$CW1092:$FS1092,"&gt;0")</f>
      </c>
      <c r="CN1092" t="s">
        <v>56</v>
      </c>
      <c r="CO1092" s="62" t="n">
        <v>-0.607969151670951</v>
      </c>
      <c r="CP1092" s="65" t="str">
        <f>IF(SUM($CK1092)=0,"",IF(OR(SUM($CK1092)=SUM($CL1092),AND(SUM($CK1092)=ROUND(SUM($G1092)*(1-SUM($I1092)),0),SUM($CQ1092)=0)),SUM($CK1092),IF(UPPER($CN1092)="MAX",$CL1092,IF(UPPER($CN1092)="CUSTOM",MIN(MAX(ROUND($CK1092+$G1092*($CO1092),0),$CL1092),$CK1092),$CK1092))))</f>
      </c>
      <c r="CQ1092" s="65" t="str">
        <f>ROUND(SUMIFS($CW1092:$FS1092,$CW$14:$FS$14,"*TA*"),0)</f>
      </c>
      <c r="CR1092" s="65" t="str">
        <f>MIN_TA</f>
      </c>
      <c r="CS1092" s="65" t="str">
        <f>COUNTIFS($CW$14:$FS$14,"*TA*",$CW1092:$FS1092,"&gt;0")</f>
      </c>
      <c r="CT1092"/>
      <c r="CU1092" s="62"/>
      <c r="CV1092" s="65" t="str">
        <f>IF(SUM($CQ1092)=0,"",IF(OR(SUM($CQ1092)=SUM($CR1092),AND(SUM($CQ1092)=ROUND(SUM($G1092)*(1-SUM($I1092)),0),SUM($CK1092)=0)),SUM($CQ1092),IF(UPPER($CT1092)="MAX",$CR1092,IF(UPPER($CT1092)="CUSTOM",MIN(MAX(ROUND($CQ1092+$G1092*($CU1092),0),$CR1092),$CQ1092),$CQ1092))))</f>
      </c>
      <c r="CW1092" s="65"/>
      <c r="CX1092" s="65"/>
      <c r="CY1092" s="65"/>
      <c r="CZ1092" s="65"/>
      <c r="DA1092" s="65"/>
      <c r="DB1092" s="65"/>
      <c r="DC1092" s="65"/>
      <c r="DD1092" s="65"/>
      <c r="DE1092" s="65"/>
      <c r="DF1092" s="65"/>
      <c r="DG1092" s="65"/>
      <c r="DH1092" s="65"/>
      <c r="DI1092" s="65"/>
      <c r="DJ1092" s="65"/>
      <c r="DK1092" s="65"/>
      <c r="DL1092" s="65"/>
      <c r="DM1092" s="65"/>
      <c r="DN1092" s="65"/>
      <c r="DO1092" s="65"/>
      <c r="DP1092" s="65"/>
      <c r="DQ1092" s="65"/>
      <c r="DR1092" s="65"/>
      <c r="DS1092" s="65"/>
      <c r="DT1092" s="65"/>
      <c r="DU1092" s="65"/>
      <c r="DV1092" s="65"/>
      <c r="DW1092" s="65"/>
      <c r="DX1092" s="65"/>
      <c r="DY1092" s="65"/>
      <c r="DZ1092" s="65"/>
      <c r="EA1092" s="65"/>
      <c r="EB1092" s="65"/>
      <c r="EC1092" s="65"/>
      <c r="ED1092" s="65"/>
      <c r="EE1092" s="65"/>
      <c r="EF1092" s="65"/>
      <c r="EG1092" s="65"/>
      <c r="EH1092" s="65"/>
      <c r="EI1092" s="65"/>
      <c r="EJ1092" s="65"/>
      <c r="EK1092" s="65"/>
      <c r="EL1092" s="65"/>
      <c r="EM1092" s="65"/>
      <c r="EN1092" s="65"/>
      <c r="EO1092" s="65"/>
      <c r="EP1092" s="65"/>
      <c r="EQ1092" s="65"/>
      <c r="ER1092" s="65"/>
      <c r="ES1092" s="65"/>
      <c r="ET1092" s="65"/>
      <c r="EU1092" s="65"/>
      <c r="EV1092" s="65"/>
      <c r="EW1092" s="65"/>
      <c r="EX1092" s="65"/>
      <c r="EY1092" s="65"/>
      <c r="EZ1092" s="65"/>
      <c r="FA1092" s="65"/>
      <c r="FB1092" s="65"/>
      <c r="FC1092" s="65"/>
      <c r="FD1092" s="65"/>
      <c r="FE1092" s="65"/>
      <c r="FF1092" s="65"/>
      <c r="FG1092" s="65"/>
      <c r="FH1092" s="65"/>
      <c r="FI1092" s="65"/>
      <c r="FJ1092" s="65"/>
      <c r="FK1092" s="65"/>
      <c r="FL1092" s="65"/>
      <c r="FM1092" s="65"/>
      <c r="FN1092" s="65"/>
      <c r="FO1092" s="65"/>
      <c r="FP1092" s="65"/>
      <c r="FQ1092" s="65"/>
      <c r="FR1092" s="65"/>
      <c r="FS1092" s="65"/>
    </row>
    <row r="1093">
      <c r="A1093" t="s">
        <v>172</v>
      </c>
      <c r="B1093" t="s">
        <v>127</v>
      </c>
      <c r="C1093" t="s">
        <v>103</v>
      </c>
      <c r="D1093" t="s">
        <v>100</v>
      </c>
      <c r="E1093"/>
      <c r="F1093" t="str">
        <f>$A1093&amp;IF($C1093&lt;&gt;"","|"&amp;$C1093,"")&amp;IF($D1093&lt;&gt;"","|"&amp;$D1093,"")&amp;IF($E1093&lt;&gt;"","|"&amp;$E1093,"")</f>
      </c>
      <c r="G1093" s="65" t="n">
        <v>14</v>
      </c>
      <c r="H1093" s="65" t="str">
        <f>SUM($CJ1093,$CW1093)</f>
      </c>
      <c r="I1093" s="62"/>
      <c r="J1093" s="62"/>
      <c r="K1093" s="62" t="n">
        <v>0.140463917525773</v>
      </c>
      <c r="L1093" s="62"/>
      <c r="M1093" s="62"/>
      <c r="N1093" s="62"/>
      <c r="O1093" s="62"/>
      <c r="P1093" s="62"/>
      <c r="Q1093" s="62" t="n">
        <v>0.606958762886598</v>
      </c>
      <c r="R1093" s="62"/>
      <c r="S1093" s="62"/>
      <c r="T1093" s="62"/>
      <c r="U1093" s="62"/>
      <c r="V1093" s="62"/>
      <c r="W1093" s="62"/>
      <c r="X1093" s="62"/>
      <c r="Y1093" s="62"/>
      <c r="Z1093" s="62"/>
      <c r="AA1093" s="62"/>
      <c r="AB1093" s="62"/>
      <c r="AC1093" s="62" t="n">
        <v>0.100515463917526</v>
      </c>
      <c r="AD1093" s="62"/>
      <c r="AE1093" s="62"/>
      <c r="AF1093" s="62"/>
      <c r="AG1093" s="62" t="n">
        <v>0.759020618556701</v>
      </c>
      <c r="AH1093" s="62"/>
      <c r="AI1093" s="62"/>
      <c r="AJ1093" s="62"/>
      <c r="AK1093" s="62"/>
      <c r="AL1093" s="62"/>
      <c r="AM1093" s="62"/>
      <c r="AN1093" s="62"/>
      <c r="AO1093" s="62"/>
      <c r="AP1093" s="62"/>
      <c r="AQ1093" s="62"/>
      <c r="AR1093" s="62"/>
      <c r="AS1093" s="62"/>
      <c r="AT1093" s="62"/>
      <c r="AU1093" s="62"/>
      <c r="AV1093" s="62"/>
      <c r="AW1093" s="62"/>
      <c r="AX1093" s="62"/>
      <c r="AY1093" s="62"/>
      <c r="AZ1093" s="62"/>
      <c r="BA1093" s="62"/>
      <c r="BB1093" s="62"/>
      <c r="BC1093" s="62"/>
      <c r="BD1093" s="62"/>
      <c r="BE1093" s="62"/>
      <c r="BF1093" s="62"/>
      <c r="BG1093" s="62"/>
      <c r="BH1093" s="62"/>
      <c r="BI1093" s="62"/>
      <c r="BJ1093" s="62"/>
      <c r="BK1093" s="62"/>
      <c r="BL1093" s="62"/>
      <c r="BM1093" s="62"/>
      <c r="BN1093" s="62"/>
      <c r="BO1093" s="62"/>
      <c r="BP1093" s="62"/>
      <c r="BQ1093" s="62"/>
      <c r="BR1093" s="62"/>
      <c r="BS1093" s="62"/>
      <c r="BT1093" s="62"/>
      <c r="BU1093" s="62"/>
      <c r="BV1093" s="62"/>
      <c r="BW1093" s="62"/>
      <c r="BX1093" s="62"/>
      <c r="BY1093" s="62"/>
      <c r="BZ1093" s="62"/>
      <c r="CA1093" s="62"/>
      <c r="CB1093" s="62"/>
      <c r="CC1093" s="62"/>
      <c r="CD1093" s="62"/>
      <c r="CE1093" s="62"/>
      <c r="CF1093" s="65" t="str">
        <f>ROUND(SUM($CP1093,$CV1093),0)</f>
      </c>
      <c r="CG1093" s="65" t="str">
        <f>ROUND(MAX($CP1093,$CV1093),0)</f>
      </c>
      <c r="CH1093" t="s">
        <v>56</v>
      </c>
      <c r="CI1093" s="62"/>
      <c r="CJ1093" s="65" t="str">
        <f>IF(SUM($CF1093)=0,"",IF(SUM($CF1093)=SUM($CG1093),SUM($CF1093),IF(UPPER($CH1093)="MAX",$CG1093,IF(UPPER($CH1093)="CUSTOM",MIN(MAX(ROUND($CF1093+$G1093*($CI1093),0),$CG1093),$CF1093),$CF1093))))</f>
      </c>
      <c r="CK1093" s="65" t="str">
        <f>ROUND(SUMIFS($CW1093:$FS1093,$CW$14:$FS$14,"*DSD*"),0)</f>
      </c>
      <c r="CL1093" s="65" t="str">
        <f>MIN_DSD</f>
      </c>
      <c r="CM1093" s="65" t="str">
        <f>COUNTIFS($CW$14:$FS$14,"*DSD*",$CW1093:$FS1093,"&gt;0")</f>
      </c>
      <c r="CN1093" t="s">
        <v>56</v>
      </c>
      <c r="CO1093" s="62" t="n">
        <v>-0.606958762886598</v>
      </c>
      <c r="CP1093" s="65" t="str">
        <f>IF(SUM($CK1093)=0,"",IF(OR(SUM($CK1093)=SUM($CL1093),AND(SUM($CK1093)=ROUND(SUM($G1093)*(1-SUM($I1093)),0),SUM($CQ1093)=0)),SUM($CK1093),IF(UPPER($CN1093)="MAX",$CL1093,IF(UPPER($CN1093)="CUSTOM",MIN(MAX(ROUND($CK1093+$G1093*($CO1093),0),$CL1093),$CK1093),$CK1093))))</f>
      </c>
      <c r="CQ1093" s="65" t="str">
        <f>ROUND(SUMIFS($CW1093:$FS1093,$CW$14:$FS$14,"*TA*"),0)</f>
      </c>
      <c r="CR1093" s="65" t="str">
        <f>MIN_TA</f>
      </c>
      <c r="CS1093" s="65" t="str">
        <f>COUNTIFS($CW$14:$FS$14,"*TA*",$CW1093:$FS1093,"&gt;0")</f>
      </c>
      <c r="CT1093"/>
      <c r="CU1093" s="62"/>
      <c r="CV1093" s="65" t="str">
        <f>IF(SUM($CQ1093)=0,"",IF(OR(SUM($CQ1093)=SUM($CR1093),AND(SUM($CQ1093)=ROUND(SUM($G1093)*(1-SUM($I1093)),0),SUM($CK1093)=0)),SUM($CQ1093),IF(UPPER($CT1093)="MAX",$CR1093,IF(UPPER($CT1093)="CUSTOM",MIN(MAX(ROUND($CQ1093+$G1093*($CU1093),0),$CR1093),$CQ1093),$CQ1093))))</f>
      </c>
      <c r="CW1093" s="65"/>
      <c r="CX1093" s="65"/>
      <c r="CY1093" s="65"/>
      <c r="CZ1093" s="65"/>
      <c r="DA1093" s="65"/>
      <c r="DB1093" s="65"/>
      <c r="DC1093" s="65"/>
      <c r="DD1093" s="65"/>
      <c r="DE1093" s="65"/>
      <c r="DF1093" s="65"/>
      <c r="DG1093" s="65"/>
      <c r="DH1093" s="65"/>
      <c r="DI1093" s="65"/>
      <c r="DJ1093" s="65"/>
      <c r="DK1093" s="65"/>
      <c r="DL1093" s="65"/>
      <c r="DM1093" s="65"/>
      <c r="DN1093" s="65"/>
      <c r="DO1093" s="65"/>
      <c r="DP1093" s="65"/>
      <c r="DQ1093" s="65"/>
      <c r="DR1093" s="65"/>
      <c r="DS1093" s="65"/>
      <c r="DT1093" s="65"/>
      <c r="DU1093" s="65"/>
      <c r="DV1093" s="65"/>
      <c r="DW1093" s="65"/>
      <c r="DX1093" s="65"/>
      <c r="DY1093" s="65"/>
      <c r="DZ1093" s="65"/>
      <c r="EA1093" s="65"/>
      <c r="EB1093" s="65"/>
      <c r="EC1093" s="65"/>
      <c r="ED1093" s="65"/>
      <c r="EE1093" s="65"/>
      <c r="EF1093" s="65"/>
      <c r="EG1093" s="65"/>
      <c r="EH1093" s="65"/>
      <c r="EI1093" s="65"/>
      <c r="EJ1093" s="65"/>
      <c r="EK1093" s="65"/>
      <c r="EL1093" s="65"/>
      <c r="EM1093" s="65"/>
      <c r="EN1093" s="65"/>
      <c r="EO1093" s="65"/>
      <c r="EP1093" s="65"/>
      <c r="EQ1093" s="65"/>
      <c r="ER1093" s="65"/>
      <c r="ES1093" s="65"/>
      <c r="ET1093" s="65"/>
      <c r="EU1093" s="65"/>
      <c r="EV1093" s="65"/>
      <c r="EW1093" s="65"/>
      <c r="EX1093" s="65"/>
      <c r="EY1093" s="65"/>
      <c r="EZ1093" s="65"/>
      <c r="FA1093" s="65"/>
      <c r="FB1093" s="65"/>
      <c r="FC1093" s="65"/>
      <c r="FD1093" s="65"/>
      <c r="FE1093" s="65"/>
      <c r="FF1093" s="65"/>
      <c r="FG1093" s="65"/>
      <c r="FH1093" s="65"/>
      <c r="FI1093" s="65"/>
      <c r="FJ1093" s="65"/>
      <c r="FK1093" s="65"/>
      <c r="FL1093" s="65"/>
      <c r="FM1093" s="65"/>
      <c r="FN1093" s="65"/>
      <c r="FO1093" s="65"/>
      <c r="FP1093" s="65"/>
      <c r="FQ1093" s="65"/>
      <c r="FR1093" s="65"/>
      <c r="FS1093" s="65"/>
    </row>
    <row r="1094">
      <c r="A1094" t="s">
        <v>172</v>
      </c>
      <c r="B1094" t="s">
        <v>128</v>
      </c>
      <c r="C1094"/>
      <c r="D1094"/>
      <c r="E1094" t="s">
        <v>96</v>
      </c>
      <c r="F1094" t="str">
        <f>$A1094&amp;IF($C1094&lt;&gt;"","|"&amp;$C1094,"")&amp;IF($D1094&lt;&gt;"","|"&amp;$D1094,"")&amp;IF($E1094&lt;&gt;"","|"&amp;$E1094,"")</f>
      </c>
      <c r="G1094" s="65" t="n">
        <v>79</v>
      </c>
      <c r="H1094" s="65" t="str">
        <f>SUM($CJ1094,$CW1094)</f>
      </c>
      <c r="I1094" s="62"/>
      <c r="J1094" s="62"/>
      <c r="K1094" s="62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 t="n">
        <v>1</v>
      </c>
      <c r="V1094" s="62"/>
      <c r="W1094" s="62"/>
      <c r="X1094" s="62"/>
      <c r="Y1094" s="62"/>
      <c r="Z1094" s="62"/>
      <c r="AA1094" s="62"/>
      <c r="AB1094" s="62"/>
      <c r="AC1094" s="62"/>
      <c r="AD1094" s="62"/>
      <c r="AE1094" s="62"/>
      <c r="AF1094" s="62"/>
      <c r="AG1094" s="62"/>
      <c r="AH1094" s="62"/>
      <c r="AI1094" s="62"/>
      <c r="AJ1094" s="62"/>
      <c r="AK1094" s="62"/>
      <c r="AL1094" s="62"/>
      <c r="AM1094" s="62"/>
      <c r="AN1094" s="62"/>
      <c r="AO1094" s="62"/>
      <c r="AP1094" s="62"/>
      <c r="AQ1094" s="62"/>
      <c r="AR1094" s="62"/>
      <c r="AS1094" s="62"/>
      <c r="AT1094" s="62"/>
      <c r="AU1094" s="62"/>
      <c r="AV1094" s="62"/>
      <c r="AW1094" s="62"/>
      <c r="AX1094" s="62"/>
      <c r="AY1094" s="62"/>
      <c r="AZ1094" s="62"/>
      <c r="BA1094" s="62"/>
      <c r="BB1094" s="62"/>
      <c r="BC1094" s="62"/>
      <c r="BD1094" s="62"/>
      <c r="BE1094" s="62"/>
      <c r="BF1094" s="62"/>
      <c r="BG1094" s="62"/>
      <c r="BH1094" s="62"/>
      <c r="BI1094" s="62"/>
      <c r="BJ1094" s="62"/>
      <c r="BK1094" s="62"/>
      <c r="BL1094" s="62"/>
      <c r="BM1094" s="62"/>
      <c r="BN1094" s="62"/>
      <c r="BO1094" s="62"/>
      <c r="BP1094" s="62"/>
      <c r="BQ1094" s="62"/>
      <c r="BR1094" s="62"/>
      <c r="BS1094" s="62"/>
      <c r="BT1094" s="62"/>
      <c r="BU1094" s="62"/>
      <c r="BV1094" s="62"/>
      <c r="BW1094" s="62"/>
      <c r="BX1094" s="62"/>
      <c r="BY1094" s="62"/>
      <c r="BZ1094" s="62"/>
      <c r="CA1094" s="62"/>
      <c r="CB1094" s="62"/>
      <c r="CC1094" s="62"/>
      <c r="CD1094" s="62"/>
      <c r="CE1094" s="62"/>
      <c r="CF1094" s="65" t="str">
        <f>ROUND(SUM($CP1094,$CV1094),0)</f>
      </c>
      <c r="CG1094" s="65" t="str">
        <f>ROUND(MAX($CP1094,$CV1094),0)</f>
      </c>
      <c r="CH1094"/>
      <c r="CI1094" s="62"/>
      <c r="CJ1094" s="65" t="str">
        <f>IF(SUM($CF1094)=0,"",IF(SUM($CF1094)=SUM($CG1094),SUM($CF1094),IF(UPPER($CH1094)="MAX",$CG1094,IF(UPPER($CH1094)="CUSTOM",MIN(MAX(ROUND($CF1094+$G1094*($CI1094),0),$CG1094),$CF1094),$CF1094))))</f>
      </c>
      <c r="CK1094" s="65" t="str">
        <f>ROUND(SUMIFS($CW1094:$FS1094,$CW$14:$FS$14,"*DSD*"),0)</f>
      </c>
      <c r="CL1094" s="65" t="str">
        <f>MIN_DSD</f>
      </c>
      <c r="CM1094" s="65" t="str">
        <f>COUNTIFS($CW$14:$FS$14,"*DSD*",$CW1094:$FS1094,"&gt;0")</f>
      </c>
      <c r="CN1094"/>
      <c r="CO1094" s="62"/>
      <c r="CP1094" s="65" t="str">
        <f>IF(SUM($CK1094)=0,"",IF(OR(SUM($CK1094)=SUM($CL1094),AND(SUM($CK1094)=ROUND(SUM($G1094)*(1-SUM($I1094)),0),SUM($CQ1094)=0)),SUM($CK1094),IF(UPPER($CN1094)="MAX",$CL1094,IF(UPPER($CN1094)="CUSTOM",MIN(MAX(ROUND($CK1094+$G1094*($CO1094),0),$CL1094),$CK1094),$CK1094))))</f>
      </c>
      <c r="CQ1094" s="65" t="str">
        <f>ROUND(SUMIFS($CW1094:$FS1094,$CW$14:$FS$14,"*TA*"),0)</f>
      </c>
      <c r="CR1094" s="65" t="str">
        <f>MIN_TA</f>
      </c>
      <c r="CS1094" s="65" t="str">
        <f>COUNTIFS($CW$14:$FS$14,"*TA*",$CW1094:$FS1094,"&gt;0")</f>
      </c>
      <c r="CT1094"/>
      <c r="CU1094" s="62"/>
      <c r="CV1094" s="65" t="str">
        <f>IF(SUM($CQ1094)=0,"",IF(OR(SUM($CQ1094)=SUM($CR1094),AND(SUM($CQ1094)=ROUND(SUM($G1094)*(1-SUM($I1094)),0),SUM($CK1094)=0)),SUM($CQ1094),IF(UPPER($CT1094)="MAX",$CR1094,IF(UPPER($CT1094)="CUSTOM",MIN(MAX(ROUND($CQ1094+$G1094*($CU1094),0),$CR1094),$CQ1094),$CQ1094))))</f>
      </c>
      <c r="CW1094" s="65"/>
      <c r="CX1094" s="65"/>
      <c r="CY1094" s="65"/>
      <c r="CZ1094" s="65"/>
      <c r="DA1094" s="65"/>
      <c r="DB1094" s="65"/>
      <c r="DC1094" s="65"/>
      <c r="DD1094" s="65"/>
      <c r="DE1094" s="65"/>
      <c r="DF1094" s="65"/>
      <c r="DG1094" s="65"/>
      <c r="DH1094" s="65"/>
      <c r="DI1094" s="65"/>
      <c r="DJ1094" s="65"/>
      <c r="DK1094" s="65"/>
      <c r="DL1094" s="65"/>
      <c r="DM1094" s="65"/>
      <c r="DN1094" s="65"/>
      <c r="DO1094" s="65"/>
      <c r="DP1094" s="65"/>
      <c r="DQ1094" s="65"/>
      <c r="DR1094" s="65"/>
      <c r="DS1094" s="65"/>
      <c r="DT1094" s="65"/>
      <c r="DU1094" s="65"/>
      <c r="DV1094" s="65"/>
      <c r="DW1094" s="65"/>
      <c r="DX1094" s="65"/>
      <c r="DY1094" s="65"/>
      <c r="DZ1094" s="65"/>
      <c r="EA1094" s="65"/>
      <c r="EB1094" s="65"/>
      <c r="EC1094" s="65"/>
      <c r="ED1094" s="65"/>
      <c r="EE1094" s="65"/>
      <c r="EF1094" s="65"/>
      <c r="EG1094" s="65"/>
      <c r="EH1094" s="65"/>
      <c r="EI1094" s="65"/>
      <c r="EJ1094" s="65"/>
      <c r="EK1094" s="65"/>
      <c r="EL1094" s="65"/>
      <c r="EM1094" s="65"/>
      <c r="EN1094" s="65"/>
      <c r="EO1094" s="65"/>
      <c r="EP1094" s="65"/>
      <c r="EQ1094" s="65"/>
      <c r="ER1094" s="65"/>
      <c r="ES1094" s="65"/>
      <c r="ET1094" s="65"/>
      <c r="EU1094" s="65"/>
      <c r="EV1094" s="65"/>
      <c r="EW1094" s="65"/>
      <c r="EX1094" s="65"/>
      <c r="EY1094" s="65"/>
      <c r="EZ1094" s="65"/>
      <c r="FA1094" s="65"/>
      <c r="FB1094" s="65"/>
      <c r="FC1094" s="65"/>
      <c r="FD1094" s="65"/>
      <c r="FE1094" s="65"/>
      <c r="FF1094" s="65"/>
      <c r="FG1094" s="65"/>
      <c r="FH1094" s="65"/>
      <c r="FI1094" s="65"/>
      <c r="FJ1094" s="65"/>
      <c r="FK1094" s="65"/>
      <c r="FL1094" s="65"/>
      <c r="FM1094" s="65"/>
      <c r="FN1094" s="65"/>
      <c r="FO1094" s="65"/>
      <c r="FP1094" s="65"/>
      <c r="FQ1094" s="65"/>
      <c r="FR1094" s="65"/>
      <c r="FS1094" s="65"/>
    </row>
    <row r="1095">
      <c r="A1095" t="s">
        <v>172</v>
      </c>
      <c r="B1095" t="s">
        <v>128</v>
      </c>
      <c r="C1095"/>
      <c r="D1095"/>
      <c r="E1095" t="s">
        <v>121</v>
      </c>
      <c r="F1095" t="str">
        <f>$A1095&amp;IF($C1095&lt;&gt;"","|"&amp;$C1095,"")&amp;IF($D1095&lt;&gt;"","|"&amp;$D1095,"")&amp;IF($E1095&lt;&gt;"","|"&amp;$E1095,"")</f>
      </c>
      <c r="G1095" s="65" t="n">
        <v>48</v>
      </c>
      <c r="H1095" s="65" t="str">
        <f>SUM($CJ1095,$CW1095)</f>
      </c>
      <c r="I1095" s="6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 t="n">
        <v>1</v>
      </c>
      <c r="V1095" s="62"/>
      <c r="W1095" s="62"/>
      <c r="X1095" s="62"/>
      <c r="Y1095" s="62"/>
      <c r="Z1095" s="62"/>
      <c r="AA1095" s="62"/>
      <c r="AB1095" s="62"/>
      <c r="AC1095" s="62"/>
      <c r="AD1095" s="62"/>
      <c r="AE1095" s="62"/>
      <c r="AF1095" s="62"/>
      <c r="AG1095" s="62"/>
      <c r="AH1095" s="62"/>
      <c r="AI1095" s="62"/>
      <c r="AJ1095" s="62"/>
      <c r="AK1095" s="62"/>
      <c r="AL1095" s="62"/>
      <c r="AM1095" s="62"/>
      <c r="AN1095" s="62"/>
      <c r="AO1095" s="62"/>
      <c r="AP1095" s="62"/>
      <c r="AQ1095" s="62"/>
      <c r="AR1095" s="62"/>
      <c r="AS1095" s="62"/>
      <c r="AT1095" s="62"/>
      <c r="AU1095" s="62"/>
      <c r="AV1095" s="62"/>
      <c r="AW1095" s="62"/>
      <c r="AX1095" s="62"/>
      <c r="AY1095" s="62"/>
      <c r="AZ1095" s="62"/>
      <c r="BA1095" s="62"/>
      <c r="BB1095" s="62"/>
      <c r="BC1095" s="62"/>
      <c r="BD1095" s="62"/>
      <c r="BE1095" s="62"/>
      <c r="BF1095" s="62"/>
      <c r="BG1095" s="62"/>
      <c r="BH1095" s="62"/>
      <c r="BI1095" s="62"/>
      <c r="BJ1095" s="62"/>
      <c r="BK1095" s="62"/>
      <c r="BL1095" s="62"/>
      <c r="BM1095" s="62"/>
      <c r="BN1095" s="62"/>
      <c r="BO1095" s="62"/>
      <c r="BP1095" s="62"/>
      <c r="BQ1095" s="62"/>
      <c r="BR1095" s="62"/>
      <c r="BS1095" s="62"/>
      <c r="BT1095" s="62"/>
      <c r="BU1095" s="62"/>
      <c r="BV1095" s="62"/>
      <c r="BW1095" s="62"/>
      <c r="BX1095" s="62"/>
      <c r="BY1095" s="62"/>
      <c r="BZ1095" s="62"/>
      <c r="CA1095" s="62"/>
      <c r="CB1095" s="62"/>
      <c r="CC1095" s="62"/>
      <c r="CD1095" s="62"/>
      <c r="CE1095" s="62"/>
      <c r="CF1095" s="65" t="str">
        <f>ROUND(SUM($CP1095,$CV1095),0)</f>
      </c>
      <c r="CG1095" s="65" t="str">
        <f>ROUND(MAX($CP1095,$CV1095),0)</f>
      </c>
      <c r="CH1095"/>
      <c r="CI1095" s="62"/>
      <c r="CJ1095" s="65" t="str">
        <f>IF(SUM($CF1095)=0,"",IF(SUM($CF1095)=SUM($CG1095),SUM($CF1095),IF(UPPER($CH1095)="MAX",$CG1095,IF(UPPER($CH1095)="CUSTOM",MIN(MAX(ROUND($CF1095+$G1095*($CI1095),0),$CG1095),$CF1095),$CF1095))))</f>
      </c>
      <c r="CK1095" s="65" t="str">
        <f>ROUND(SUMIFS($CW1095:$FS1095,$CW$14:$FS$14,"*DSD*"),0)</f>
      </c>
      <c r="CL1095" s="65" t="str">
        <f>MIN_DSD</f>
      </c>
      <c r="CM1095" s="65" t="str">
        <f>COUNTIFS($CW$14:$FS$14,"*DSD*",$CW1095:$FS1095,"&gt;0")</f>
      </c>
      <c r="CN1095"/>
      <c r="CO1095" s="62"/>
      <c r="CP1095" s="65" t="str">
        <f>IF(SUM($CK1095)=0,"",IF(OR(SUM($CK1095)=SUM($CL1095),AND(SUM($CK1095)=ROUND(SUM($G1095)*(1-SUM($I1095)),0),SUM($CQ1095)=0)),SUM($CK1095),IF(UPPER($CN1095)="MAX",$CL1095,IF(UPPER($CN1095)="CUSTOM",MIN(MAX(ROUND($CK1095+$G1095*($CO1095),0),$CL1095),$CK1095),$CK1095))))</f>
      </c>
      <c r="CQ1095" s="65" t="str">
        <f>ROUND(SUMIFS($CW1095:$FS1095,$CW$14:$FS$14,"*TA*"),0)</f>
      </c>
      <c r="CR1095" s="65" t="str">
        <f>MIN_TA</f>
      </c>
      <c r="CS1095" s="65" t="str">
        <f>COUNTIFS($CW$14:$FS$14,"*TA*",$CW1095:$FS1095,"&gt;0")</f>
      </c>
      <c r="CT1095"/>
      <c r="CU1095" s="62"/>
      <c r="CV1095" s="65" t="str">
        <f>IF(SUM($CQ1095)=0,"",IF(OR(SUM($CQ1095)=SUM($CR1095),AND(SUM($CQ1095)=ROUND(SUM($G1095)*(1-SUM($I1095)),0),SUM($CK1095)=0)),SUM($CQ1095),IF(UPPER($CT1095)="MAX",$CR1095,IF(UPPER($CT1095)="CUSTOM",MIN(MAX(ROUND($CQ1095+$G1095*($CU1095),0),$CR1095),$CQ1095),$CQ1095))))</f>
      </c>
      <c r="CW1095" s="65"/>
      <c r="CX1095" s="65"/>
      <c r="CY1095" s="65"/>
      <c r="CZ1095" s="65"/>
      <c r="DA1095" s="65"/>
      <c r="DB1095" s="65"/>
      <c r="DC1095" s="65"/>
      <c r="DD1095" s="65"/>
      <c r="DE1095" s="65"/>
      <c r="DF1095" s="65"/>
      <c r="DG1095" s="65"/>
      <c r="DH1095" s="65"/>
      <c r="DI1095" s="65"/>
      <c r="DJ1095" s="65"/>
      <c r="DK1095" s="65"/>
      <c r="DL1095" s="65"/>
      <c r="DM1095" s="65"/>
      <c r="DN1095" s="65"/>
      <c r="DO1095" s="65"/>
      <c r="DP1095" s="65"/>
      <c r="DQ1095" s="65"/>
      <c r="DR1095" s="65"/>
      <c r="DS1095" s="65"/>
      <c r="DT1095" s="65"/>
      <c r="DU1095" s="65"/>
      <c r="DV1095" s="65"/>
      <c r="DW1095" s="65"/>
      <c r="DX1095" s="65"/>
      <c r="DY1095" s="65"/>
      <c r="DZ1095" s="65"/>
      <c r="EA1095" s="65"/>
      <c r="EB1095" s="65"/>
      <c r="EC1095" s="65"/>
      <c r="ED1095" s="65"/>
      <c r="EE1095" s="65"/>
      <c r="EF1095" s="65"/>
      <c r="EG1095" s="65"/>
      <c r="EH1095" s="65"/>
      <c r="EI1095" s="65"/>
      <c r="EJ1095" s="65"/>
      <c r="EK1095" s="65"/>
      <c r="EL1095" s="65"/>
      <c r="EM1095" s="65"/>
      <c r="EN1095" s="65"/>
      <c r="EO1095" s="65"/>
      <c r="EP1095" s="65"/>
      <c r="EQ1095" s="65"/>
      <c r="ER1095" s="65"/>
      <c r="ES1095" s="65"/>
      <c r="ET1095" s="65"/>
      <c r="EU1095" s="65"/>
      <c r="EV1095" s="65"/>
      <c r="EW1095" s="65"/>
      <c r="EX1095" s="65"/>
      <c r="EY1095" s="65"/>
      <c r="EZ1095" s="65"/>
      <c r="FA1095" s="65"/>
      <c r="FB1095" s="65"/>
      <c r="FC1095" s="65"/>
      <c r="FD1095" s="65"/>
      <c r="FE1095" s="65"/>
      <c r="FF1095" s="65"/>
      <c r="FG1095" s="65"/>
      <c r="FH1095" s="65"/>
      <c r="FI1095" s="65"/>
      <c r="FJ1095" s="65"/>
      <c r="FK1095" s="65"/>
      <c r="FL1095" s="65"/>
      <c r="FM1095" s="65"/>
      <c r="FN1095" s="65"/>
      <c r="FO1095" s="65"/>
      <c r="FP1095" s="65"/>
      <c r="FQ1095" s="65"/>
      <c r="FR1095" s="65"/>
      <c r="FS1095" s="65"/>
    </row>
    <row r="1096">
      <c r="A1096" t="s">
        <v>172</v>
      </c>
      <c r="B1096" t="s">
        <v>128</v>
      </c>
      <c r="C1096"/>
      <c r="D1096"/>
      <c r="E1096" t="s">
        <v>135</v>
      </c>
      <c r="F1096" t="str">
        <f>$A1096&amp;IF($C1096&lt;&gt;"","|"&amp;$C1096,"")&amp;IF($D1096&lt;&gt;"","|"&amp;$D1096,"")&amp;IF($E1096&lt;&gt;"","|"&amp;$E1096,"")</f>
      </c>
      <c r="G1096" s="65" t="n">
        <v>85</v>
      </c>
      <c r="H1096" s="65" t="str">
        <f>SUM($CJ1096,$CW1096)</f>
      </c>
      <c r="I1096" s="62"/>
      <c r="J1096" s="62"/>
      <c r="K1096" s="62"/>
      <c r="L1096" s="62"/>
      <c r="M1096" s="62"/>
      <c r="N1096" s="62"/>
      <c r="O1096" s="62"/>
      <c r="P1096" s="62"/>
      <c r="Q1096" s="62" t="n">
        <v>0.800578034682081</v>
      </c>
      <c r="R1096" s="62"/>
      <c r="S1096" s="62"/>
      <c r="T1096" s="62"/>
      <c r="U1096" s="62"/>
      <c r="V1096" s="62"/>
      <c r="W1096" s="62"/>
      <c r="X1096" s="62"/>
      <c r="Y1096" s="62"/>
      <c r="Z1096" s="62"/>
      <c r="AA1096" s="62"/>
      <c r="AB1096" s="62"/>
      <c r="AC1096" s="62"/>
      <c r="AD1096" s="62"/>
      <c r="AE1096" s="62"/>
      <c r="AF1096" s="62"/>
      <c r="AG1096" s="62" t="n">
        <v>1</v>
      </c>
      <c r="AH1096" s="62"/>
      <c r="AI1096" s="62"/>
      <c r="AJ1096" s="62"/>
      <c r="AK1096" s="62"/>
      <c r="AL1096" s="62"/>
      <c r="AM1096" s="62"/>
      <c r="AN1096" s="62"/>
      <c r="AO1096" s="62"/>
      <c r="AP1096" s="62"/>
      <c r="AQ1096" s="62"/>
      <c r="AR1096" s="62"/>
      <c r="AS1096" s="62"/>
      <c r="AT1096" s="62"/>
      <c r="AU1096" s="62"/>
      <c r="AV1096" s="62"/>
      <c r="AW1096" s="62"/>
      <c r="AX1096" s="62"/>
      <c r="AY1096" s="62"/>
      <c r="AZ1096" s="62"/>
      <c r="BA1096" s="62"/>
      <c r="BB1096" s="62"/>
      <c r="BC1096" s="62"/>
      <c r="BD1096" s="62"/>
      <c r="BE1096" s="62"/>
      <c r="BF1096" s="62"/>
      <c r="BG1096" s="62"/>
      <c r="BH1096" s="62"/>
      <c r="BI1096" s="62"/>
      <c r="BJ1096" s="62"/>
      <c r="BK1096" s="62"/>
      <c r="BL1096" s="62"/>
      <c r="BM1096" s="62"/>
      <c r="BN1096" s="62"/>
      <c r="BO1096" s="62"/>
      <c r="BP1096" s="62"/>
      <c r="BQ1096" s="62"/>
      <c r="BR1096" s="62"/>
      <c r="BS1096" s="62"/>
      <c r="BT1096" s="62"/>
      <c r="BU1096" s="62"/>
      <c r="BV1096" s="62"/>
      <c r="BW1096" s="62"/>
      <c r="BX1096" s="62"/>
      <c r="BY1096" s="62"/>
      <c r="BZ1096" s="62"/>
      <c r="CA1096" s="62"/>
      <c r="CB1096" s="62"/>
      <c r="CC1096" s="62"/>
      <c r="CD1096" s="62"/>
      <c r="CE1096" s="62"/>
      <c r="CF1096" s="65" t="str">
        <f>ROUND(SUM($CP1096,$CV1096),0)</f>
      </c>
      <c r="CG1096" s="65" t="str">
        <f>ROUND(MAX($CP1096,$CV1096),0)</f>
      </c>
      <c r="CH1096"/>
      <c r="CI1096" s="62"/>
      <c r="CJ1096" s="65" t="str">
        <f>IF(SUM($CF1096)=0,"",IF(SUM($CF1096)=SUM($CG1096),SUM($CF1096),IF(UPPER($CH1096)="MAX",$CG1096,IF(UPPER($CH1096)="CUSTOM",MIN(MAX(ROUND($CF1096+$G1096*($CI1096),0),$CG1096),$CF1096),$CF1096))))</f>
      </c>
      <c r="CK1096" s="65" t="str">
        <f>ROUND(SUMIFS($CW1096:$FS1096,$CW$14:$FS$14,"*DSD*"),0)</f>
      </c>
      <c r="CL1096" s="65" t="str">
        <f>MIN_DSD</f>
      </c>
      <c r="CM1096" s="65" t="str">
        <f>COUNTIFS($CW$14:$FS$14,"*DSD*",$CW1096:$FS1096,"&gt;0")</f>
      </c>
      <c r="CN1096" t="s">
        <v>55</v>
      </c>
      <c r="CO1096" s="62" t="n">
        <v>-0.800578034682081</v>
      </c>
      <c r="CP1096" s="65" t="str">
        <f>IF(SUM($CK1096)=0,"",IF(OR(SUM($CK1096)=SUM($CL1096),AND(SUM($CK1096)=ROUND(SUM($G1096)*(1-SUM($I1096)),0),SUM($CQ1096)=0)),SUM($CK1096),IF(UPPER($CN1096)="MAX",$CL1096,IF(UPPER($CN1096)="CUSTOM",MIN(MAX(ROUND($CK1096+$G1096*($CO1096),0),$CL1096),$CK1096),$CK1096))))</f>
      </c>
      <c r="CQ1096" s="65" t="str">
        <f>ROUND(SUMIFS($CW1096:$FS1096,$CW$14:$FS$14,"*TA*"),0)</f>
      </c>
      <c r="CR1096" s="65" t="str">
        <f>MIN_TA</f>
      </c>
      <c r="CS1096" s="65" t="str">
        <f>COUNTIFS($CW$14:$FS$14,"*TA*",$CW1096:$FS1096,"&gt;0")</f>
      </c>
      <c r="CT1096"/>
      <c r="CU1096" s="62"/>
      <c r="CV1096" s="65" t="str">
        <f>IF(SUM($CQ1096)=0,"",IF(OR(SUM($CQ1096)=SUM($CR1096),AND(SUM($CQ1096)=ROUND(SUM($G1096)*(1-SUM($I1096)),0),SUM($CK1096)=0)),SUM($CQ1096),IF(UPPER($CT1096)="MAX",$CR1096,IF(UPPER($CT1096)="CUSTOM",MIN(MAX(ROUND($CQ1096+$G1096*($CU1096),0),$CR1096),$CQ1096),$CQ1096))))</f>
      </c>
      <c r="CW1096" s="65"/>
      <c r="CX1096" s="65"/>
      <c r="CY1096" s="65"/>
      <c r="CZ1096" s="65"/>
      <c r="DA1096" s="65"/>
      <c r="DB1096" s="65"/>
      <c r="DC1096" s="65"/>
      <c r="DD1096" s="65"/>
      <c r="DE1096" s="65"/>
      <c r="DF1096" s="65"/>
      <c r="DG1096" s="65"/>
      <c r="DH1096" s="65"/>
      <c r="DI1096" s="65"/>
      <c r="DJ1096" s="65"/>
      <c r="DK1096" s="65"/>
      <c r="DL1096" s="65"/>
      <c r="DM1096" s="65"/>
      <c r="DN1096" s="65"/>
      <c r="DO1096" s="65"/>
      <c r="DP1096" s="65"/>
      <c r="DQ1096" s="65"/>
      <c r="DR1096" s="65"/>
      <c r="DS1096" s="65"/>
      <c r="DT1096" s="65"/>
      <c r="DU1096" s="65"/>
      <c r="DV1096" s="65"/>
      <c r="DW1096" s="65"/>
      <c r="DX1096" s="65"/>
      <c r="DY1096" s="65"/>
      <c r="DZ1096" s="65"/>
      <c r="EA1096" s="65"/>
      <c r="EB1096" s="65"/>
      <c r="EC1096" s="65"/>
      <c r="ED1096" s="65"/>
      <c r="EE1096" s="65"/>
      <c r="EF1096" s="65"/>
      <c r="EG1096" s="65"/>
      <c r="EH1096" s="65"/>
      <c r="EI1096" s="65"/>
      <c r="EJ1096" s="65"/>
      <c r="EK1096" s="65"/>
      <c r="EL1096" s="65"/>
      <c r="EM1096" s="65"/>
      <c r="EN1096" s="65"/>
      <c r="EO1096" s="65"/>
      <c r="EP1096" s="65"/>
      <c r="EQ1096" s="65"/>
      <c r="ER1096" s="65"/>
      <c r="ES1096" s="65"/>
      <c r="ET1096" s="65"/>
      <c r="EU1096" s="65"/>
      <c r="EV1096" s="65"/>
      <c r="EW1096" s="65"/>
      <c r="EX1096" s="65"/>
      <c r="EY1096" s="65"/>
      <c r="EZ1096" s="65"/>
      <c r="FA1096" s="65"/>
      <c r="FB1096" s="65"/>
      <c r="FC1096" s="65"/>
      <c r="FD1096" s="65"/>
      <c r="FE1096" s="65"/>
      <c r="FF1096" s="65"/>
      <c r="FG1096" s="65"/>
      <c r="FH1096" s="65"/>
      <c r="FI1096" s="65"/>
      <c r="FJ1096" s="65"/>
      <c r="FK1096" s="65"/>
      <c r="FL1096" s="65"/>
      <c r="FM1096" s="65"/>
      <c r="FN1096" s="65"/>
      <c r="FO1096" s="65"/>
      <c r="FP1096" s="65"/>
      <c r="FQ1096" s="65"/>
      <c r="FR1096" s="65"/>
      <c r="FS1096" s="65"/>
    </row>
    <row r="1097">
      <c r="A1097" t="s">
        <v>172</v>
      </c>
      <c r="B1097" t="s">
        <v>128</v>
      </c>
      <c r="C1097"/>
      <c r="D1097"/>
      <c r="E1097" t="s">
        <v>145</v>
      </c>
      <c r="F1097" t="str">
        <f>$A1097&amp;IF($C1097&lt;&gt;"","|"&amp;$C1097,"")&amp;IF($D1097&lt;&gt;"","|"&amp;$D1097,"")&amp;IF($E1097&lt;&gt;"","|"&amp;$E1097,"")</f>
      </c>
      <c r="G1097" s="65" t="n">
        <v>5</v>
      </c>
      <c r="H1097" s="65" t="str">
        <f>SUM($CJ1097,$CW1097)</f>
      </c>
      <c r="I1097" s="62"/>
      <c r="J1097" s="62"/>
      <c r="K1097" s="62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 t="n">
        <v>1</v>
      </c>
      <c r="V1097" s="62"/>
      <c r="W1097" s="62"/>
      <c r="X1097" s="62"/>
      <c r="Y1097" s="62"/>
      <c r="Z1097" s="62"/>
      <c r="AA1097" s="62"/>
      <c r="AB1097" s="62"/>
      <c r="AC1097" s="62"/>
      <c r="AD1097" s="62"/>
      <c r="AE1097" s="62"/>
      <c r="AF1097" s="62"/>
      <c r="AG1097" s="62"/>
      <c r="AH1097" s="62"/>
      <c r="AI1097" s="62"/>
      <c r="AJ1097" s="62"/>
      <c r="AK1097" s="62"/>
      <c r="AL1097" s="62"/>
      <c r="AM1097" s="62"/>
      <c r="AN1097" s="62"/>
      <c r="AO1097" s="62"/>
      <c r="AP1097" s="62"/>
      <c r="AQ1097" s="62"/>
      <c r="AR1097" s="62"/>
      <c r="AS1097" s="62"/>
      <c r="AT1097" s="62"/>
      <c r="AU1097" s="62"/>
      <c r="AV1097" s="62"/>
      <c r="AW1097" s="62"/>
      <c r="AX1097" s="62"/>
      <c r="AY1097" s="62"/>
      <c r="AZ1097" s="62"/>
      <c r="BA1097" s="62"/>
      <c r="BB1097" s="62"/>
      <c r="BC1097" s="62"/>
      <c r="BD1097" s="62"/>
      <c r="BE1097" s="62"/>
      <c r="BF1097" s="62"/>
      <c r="BG1097" s="62"/>
      <c r="BH1097" s="62"/>
      <c r="BI1097" s="62"/>
      <c r="BJ1097" s="62"/>
      <c r="BK1097" s="62"/>
      <c r="BL1097" s="62"/>
      <c r="BM1097" s="62"/>
      <c r="BN1097" s="62"/>
      <c r="BO1097" s="62"/>
      <c r="BP1097" s="62"/>
      <c r="BQ1097" s="62"/>
      <c r="BR1097" s="62"/>
      <c r="BS1097" s="62"/>
      <c r="BT1097" s="62"/>
      <c r="BU1097" s="62"/>
      <c r="BV1097" s="62"/>
      <c r="BW1097" s="62"/>
      <c r="BX1097" s="62"/>
      <c r="BY1097" s="62"/>
      <c r="BZ1097" s="62"/>
      <c r="CA1097" s="62"/>
      <c r="CB1097" s="62"/>
      <c r="CC1097" s="62"/>
      <c r="CD1097" s="62"/>
      <c r="CE1097" s="62"/>
      <c r="CF1097" s="65" t="str">
        <f>ROUND(SUM($CP1097,$CV1097),0)</f>
      </c>
      <c r="CG1097" s="65" t="str">
        <f>ROUND(MAX($CP1097,$CV1097),0)</f>
      </c>
      <c r="CH1097"/>
      <c r="CI1097" s="62"/>
      <c r="CJ1097" s="65" t="str">
        <f>IF(SUM($CF1097)=0,"",IF(SUM($CF1097)=SUM($CG1097),SUM($CF1097),IF(UPPER($CH1097)="MAX",$CG1097,IF(UPPER($CH1097)="CUSTOM",MIN(MAX(ROUND($CF1097+$G1097*($CI1097),0),$CG1097),$CF1097),$CF1097))))</f>
      </c>
      <c r="CK1097" s="65" t="str">
        <f>ROUND(SUMIFS($CW1097:$FS1097,$CW$14:$FS$14,"*DSD*"),0)</f>
      </c>
      <c r="CL1097" s="65" t="str">
        <f>MIN_DSD</f>
      </c>
      <c r="CM1097" s="65" t="str">
        <f>COUNTIFS($CW$14:$FS$14,"*DSD*",$CW1097:$FS1097,"&gt;0")</f>
      </c>
      <c r="CN1097"/>
      <c r="CO1097" s="62"/>
      <c r="CP1097" s="65" t="str">
        <f>IF(SUM($CK1097)=0,"",IF(OR(SUM($CK1097)=SUM($CL1097),AND(SUM($CK1097)=ROUND(SUM($G1097)*(1-SUM($I1097)),0),SUM($CQ1097)=0)),SUM($CK1097),IF(UPPER($CN1097)="MAX",$CL1097,IF(UPPER($CN1097)="CUSTOM",MIN(MAX(ROUND($CK1097+$G1097*($CO1097),0),$CL1097),$CK1097),$CK1097))))</f>
      </c>
      <c r="CQ1097" s="65" t="str">
        <f>ROUND(SUMIFS($CW1097:$FS1097,$CW$14:$FS$14,"*TA*"),0)</f>
      </c>
      <c r="CR1097" s="65" t="str">
        <f>MIN_TA</f>
      </c>
      <c r="CS1097" s="65" t="str">
        <f>COUNTIFS($CW$14:$FS$14,"*TA*",$CW1097:$FS1097,"&gt;0")</f>
      </c>
      <c r="CT1097"/>
      <c r="CU1097" s="62"/>
      <c r="CV1097" s="65" t="str">
        <f>IF(SUM($CQ1097)=0,"",IF(OR(SUM($CQ1097)=SUM($CR1097),AND(SUM($CQ1097)=ROUND(SUM($G1097)*(1-SUM($I1097)),0),SUM($CK1097)=0)),SUM($CQ1097),IF(UPPER($CT1097)="MAX",$CR1097,IF(UPPER($CT1097)="CUSTOM",MIN(MAX(ROUND($CQ1097+$G1097*($CU1097),0),$CR1097),$CQ1097),$CQ1097))))</f>
      </c>
      <c r="CW1097" s="65"/>
      <c r="CX1097" s="65"/>
      <c r="CY1097" s="65"/>
      <c r="CZ1097" s="65"/>
      <c r="DA1097" s="65"/>
      <c r="DB1097" s="65"/>
      <c r="DC1097" s="65"/>
      <c r="DD1097" s="65"/>
      <c r="DE1097" s="65"/>
      <c r="DF1097" s="65"/>
      <c r="DG1097" s="65"/>
      <c r="DH1097" s="65"/>
      <c r="DI1097" s="65"/>
      <c r="DJ1097" s="65"/>
      <c r="DK1097" s="65"/>
      <c r="DL1097" s="65"/>
      <c r="DM1097" s="65"/>
      <c r="DN1097" s="65"/>
      <c r="DO1097" s="65"/>
      <c r="DP1097" s="65"/>
      <c r="DQ1097" s="65"/>
      <c r="DR1097" s="65"/>
      <c r="DS1097" s="65"/>
      <c r="DT1097" s="65"/>
      <c r="DU1097" s="65"/>
      <c r="DV1097" s="65"/>
      <c r="DW1097" s="65"/>
      <c r="DX1097" s="65"/>
      <c r="DY1097" s="65"/>
      <c r="DZ1097" s="65"/>
      <c r="EA1097" s="65"/>
      <c r="EB1097" s="65"/>
      <c r="EC1097" s="65"/>
      <c r="ED1097" s="65"/>
      <c r="EE1097" s="65"/>
      <c r="EF1097" s="65"/>
      <c r="EG1097" s="65"/>
      <c r="EH1097" s="65"/>
      <c r="EI1097" s="65"/>
      <c r="EJ1097" s="65"/>
      <c r="EK1097" s="65"/>
      <c r="EL1097" s="65"/>
      <c r="EM1097" s="65"/>
      <c r="EN1097" s="65"/>
      <c r="EO1097" s="65"/>
      <c r="EP1097" s="65"/>
      <c r="EQ1097" s="65"/>
      <c r="ER1097" s="65"/>
      <c r="ES1097" s="65"/>
      <c r="ET1097" s="65"/>
      <c r="EU1097" s="65"/>
      <c r="EV1097" s="65"/>
      <c r="EW1097" s="65"/>
      <c r="EX1097" s="65"/>
      <c r="EY1097" s="65"/>
      <c r="EZ1097" s="65"/>
      <c r="FA1097" s="65"/>
      <c r="FB1097" s="65"/>
      <c r="FC1097" s="65"/>
      <c r="FD1097" s="65"/>
      <c r="FE1097" s="65"/>
      <c r="FF1097" s="65"/>
      <c r="FG1097" s="65"/>
      <c r="FH1097" s="65"/>
      <c r="FI1097" s="65"/>
      <c r="FJ1097" s="65"/>
      <c r="FK1097" s="65"/>
      <c r="FL1097" s="65"/>
      <c r="FM1097" s="65"/>
      <c r="FN1097" s="65"/>
      <c r="FO1097" s="65"/>
      <c r="FP1097" s="65"/>
      <c r="FQ1097" s="65"/>
      <c r="FR1097" s="65"/>
      <c r="FS1097" s="65"/>
    </row>
    <row r="1098">
      <c r="A1098" t="s">
        <v>172</v>
      </c>
      <c r="B1098" t="s">
        <v>129</v>
      </c>
      <c r="C1098" t="s">
        <v>103</v>
      </c>
      <c r="D1098" t="s">
        <v>99</v>
      </c>
      <c r="E1098"/>
      <c r="F1098" t="str">
        <f>$A1098&amp;IF($C1098&lt;&gt;"","|"&amp;$C1098,"")&amp;IF($D1098&lt;&gt;"","|"&amp;$D1098,"")&amp;IF($E1098&lt;&gt;"","|"&amp;$E1098,"")</f>
      </c>
      <c r="G1098" s="65" t="n">
        <v>7</v>
      </c>
      <c r="H1098" s="65" t="str">
        <f>SUM($CJ1098,$CW1098)</f>
      </c>
      <c r="I1098" s="62"/>
      <c r="J1098" s="62"/>
      <c r="K1098" s="62" t="n">
        <v>0.139566395663957</v>
      </c>
      <c r="L1098" s="62"/>
      <c r="M1098" s="62"/>
      <c r="N1098" s="62"/>
      <c r="O1098" s="62"/>
      <c r="P1098" s="62"/>
      <c r="Q1098" s="62" t="n">
        <v>0.60840108401084</v>
      </c>
      <c r="R1098" s="62"/>
      <c r="S1098" s="62"/>
      <c r="T1098" s="62"/>
      <c r="U1098" s="62"/>
      <c r="V1098" s="62"/>
      <c r="W1098" s="62"/>
      <c r="X1098" s="62"/>
      <c r="Y1098" s="62"/>
      <c r="Z1098" s="62"/>
      <c r="AA1098" s="62"/>
      <c r="AB1098" s="62"/>
      <c r="AC1098" s="62" t="n">
        <v>0.100271002710027</v>
      </c>
      <c r="AD1098" s="62"/>
      <c r="AE1098" s="62"/>
      <c r="AF1098" s="62"/>
      <c r="AG1098" s="62" t="n">
        <v>0.760162601626016</v>
      </c>
      <c r="AH1098" s="62"/>
      <c r="AI1098" s="62"/>
      <c r="AJ1098" s="62"/>
      <c r="AK1098" s="62"/>
      <c r="AL1098" s="62"/>
      <c r="AM1098" s="62"/>
      <c r="AN1098" s="62"/>
      <c r="AO1098" s="62"/>
      <c r="AP1098" s="62"/>
      <c r="AQ1098" s="62"/>
      <c r="AR1098" s="62"/>
      <c r="AS1098" s="62"/>
      <c r="AT1098" s="62"/>
      <c r="AU1098" s="62"/>
      <c r="AV1098" s="62"/>
      <c r="AW1098" s="62"/>
      <c r="AX1098" s="62"/>
      <c r="AY1098" s="62"/>
      <c r="AZ1098" s="62"/>
      <c r="BA1098" s="62"/>
      <c r="BB1098" s="62"/>
      <c r="BC1098" s="62"/>
      <c r="BD1098" s="62"/>
      <c r="BE1098" s="62"/>
      <c r="BF1098" s="62"/>
      <c r="BG1098" s="62"/>
      <c r="BH1098" s="62"/>
      <c r="BI1098" s="62"/>
      <c r="BJ1098" s="62"/>
      <c r="BK1098" s="62"/>
      <c r="BL1098" s="62"/>
      <c r="BM1098" s="62"/>
      <c r="BN1098" s="62"/>
      <c r="BO1098" s="62"/>
      <c r="BP1098" s="62"/>
      <c r="BQ1098" s="62"/>
      <c r="BR1098" s="62"/>
      <c r="BS1098" s="62"/>
      <c r="BT1098" s="62"/>
      <c r="BU1098" s="62"/>
      <c r="BV1098" s="62"/>
      <c r="BW1098" s="62"/>
      <c r="BX1098" s="62"/>
      <c r="BY1098" s="62"/>
      <c r="BZ1098" s="62"/>
      <c r="CA1098" s="62"/>
      <c r="CB1098" s="62"/>
      <c r="CC1098" s="62"/>
      <c r="CD1098" s="62"/>
      <c r="CE1098" s="62"/>
      <c r="CF1098" s="65" t="str">
        <f>ROUND(SUM($CP1098,$CV1098),0)</f>
      </c>
      <c r="CG1098" s="65" t="str">
        <f>ROUND(MAX($CP1098,$CV1098),0)</f>
      </c>
      <c r="CH1098" t="s">
        <v>56</v>
      </c>
      <c r="CI1098" s="62"/>
      <c r="CJ1098" s="65" t="str">
        <f>IF(SUM($CF1098)=0,"",IF(SUM($CF1098)=SUM($CG1098),SUM($CF1098),IF(UPPER($CH1098)="MAX",$CG1098,IF(UPPER($CH1098)="CUSTOM",MIN(MAX(ROUND($CF1098+$G1098*($CI1098),0),$CG1098),$CF1098),$CF1098))))</f>
      </c>
      <c r="CK1098" s="65" t="str">
        <f>ROUND(SUMIFS($CW1098:$FS1098,$CW$14:$FS$14,"*DSD*"),0)</f>
      </c>
      <c r="CL1098" s="65" t="str">
        <f>MIN_DSD</f>
      </c>
      <c r="CM1098" s="65" t="str">
        <f>COUNTIFS($CW$14:$FS$14,"*DSD*",$CW1098:$FS1098,"&gt;0")</f>
      </c>
      <c r="CN1098" t="s">
        <v>56</v>
      </c>
      <c r="CO1098" s="62" t="n">
        <v>-0.60840108401084</v>
      </c>
      <c r="CP1098" s="65" t="str">
        <f>IF(SUM($CK1098)=0,"",IF(OR(SUM($CK1098)=SUM($CL1098),AND(SUM($CK1098)=ROUND(SUM($G1098)*(1-SUM($I1098)),0),SUM($CQ1098)=0)),SUM($CK1098),IF(UPPER($CN1098)="MAX",$CL1098,IF(UPPER($CN1098)="CUSTOM",MIN(MAX(ROUND($CK1098+$G1098*($CO1098),0),$CL1098),$CK1098),$CK1098))))</f>
      </c>
      <c r="CQ1098" s="65" t="str">
        <f>ROUND(SUMIFS($CW1098:$FS1098,$CW$14:$FS$14,"*TA*"),0)</f>
      </c>
      <c r="CR1098" s="65" t="str">
        <f>MIN_TA</f>
      </c>
      <c r="CS1098" s="65" t="str">
        <f>COUNTIFS($CW$14:$FS$14,"*TA*",$CW1098:$FS1098,"&gt;0")</f>
      </c>
      <c r="CT1098"/>
      <c r="CU1098" s="62"/>
      <c r="CV1098" s="65" t="str">
        <f>IF(SUM($CQ1098)=0,"",IF(OR(SUM($CQ1098)=SUM($CR1098),AND(SUM($CQ1098)=ROUND(SUM($G1098)*(1-SUM($I1098)),0),SUM($CK1098)=0)),SUM($CQ1098),IF(UPPER($CT1098)="MAX",$CR1098,IF(UPPER($CT1098)="CUSTOM",MIN(MAX(ROUND($CQ1098+$G1098*($CU1098),0),$CR1098),$CQ1098),$CQ1098))))</f>
      </c>
      <c r="CW1098" s="65"/>
      <c r="CX1098" s="65"/>
      <c r="CY1098" s="65"/>
      <c r="CZ1098" s="65"/>
      <c r="DA1098" s="65"/>
      <c r="DB1098" s="65"/>
      <c r="DC1098" s="65"/>
      <c r="DD1098" s="65"/>
      <c r="DE1098" s="65"/>
      <c r="DF1098" s="65"/>
      <c r="DG1098" s="65"/>
      <c r="DH1098" s="65"/>
      <c r="DI1098" s="65"/>
      <c r="DJ1098" s="65"/>
      <c r="DK1098" s="65"/>
      <c r="DL1098" s="65"/>
      <c r="DM1098" s="65"/>
      <c r="DN1098" s="65"/>
      <c r="DO1098" s="65"/>
      <c r="DP1098" s="65"/>
      <c r="DQ1098" s="65"/>
      <c r="DR1098" s="65"/>
      <c r="DS1098" s="65"/>
      <c r="DT1098" s="65"/>
      <c r="DU1098" s="65"/>
      <c r="DV1098" s="65"/>
      <c r="DW1098" s="65"/>
      <c r="DX1098" s="65"/>
      <c r="DY1098" s="65"/>
      <c r="DZ1098" s="65"/>
      <c r="EA1098" s="65"/>
      <c r="EB1098" s="65"/>
      <c r="EC1098" s="65"/>
      <c r="ED1098" s="65"/>
      <c r="EE1098" s="65"/>
      <c r="EF1098" s="65"/>
      <c r="EG1098" s="65"/>
      <c r="EH1098" s="65"/>
      <c r="EI1098" s="65"/>
      <c r="EJ1098" s="65"/>
      <c r="EK1098" s="65"/>
      <c r="EL1098" s="65"/>
      <c r="EM1098" s="65"/>
      <c r="EN1098" s="65"/>
      <c r="EO1098" s="65"/>
      <c r="EP1098" s="65"/>
      <c r="EQ1098" s="65"/>
      <c r="ER1098" s="65"/>
      <c r="ES1098" s="65"/>
      <c r="ET1098" s="65"/>
      <c r="EU1098" s="65"/>
      <c r="EV1098" s="65"/>
      <c r="EW1098" s="65"/>
      <c r="EX1098" s="65"/>
      <c r="EY1098" s="65"/>
      <c r="EZ1098" s="65"/>
      <c r="FA1098" s="65"/>
      <c r="FB1098" s="65"/>
      <c r="FC1098" s="65"/>
      <c r="FD1098" s="65"/>
      <c r="FE1098" s="65"/>
      <c r="FF1098" s="65"/>
      <c r="FG1098" s="65"/>
      <c r="FH1098" s="65"/>
      <c r="FI1098" s="65"/>
      <c r="FJ1098" s="65"/>
      <c r="FK1098" s="65"/>
      <c r="FL1098" s="65"/>
      <c r="FM1098" s="65"/>
      <c r="FN1098" s="65"/>
      <c r="FO1098" s="65"/>
      <c r="FP1098" s="65"/>
      <c r="FQ1098" s="65"/>
      <c r="FR1098" s="65"/>
      <c r="FS1098" s="65"/>
    </row>
    <row r="1099">
      <c r="A1099" t="s">
        <v>172</v>
      </c>
      <c r="B1099" t="s">
        <v>129</v>
      </c>
      <c r="C1099" t="s">
        <v>103</v>
      </c>
      <c r="D1099" t="s">
        <v>100</v>
      </c>
      <c r="E1099"/>
      <c r="F1099" t="str">
        <f>$A1099&amp;IF($C1099&lt;&gt;"","|"&amp;$C1099,"")&amp;IF($D1099&lt;&gt;"","|"&amp;$D1099,"")&amp;IF($E1099&lt;&gt;"","|"&amp;$E1099,"")</f>
      </c>
      <c r="G1099" s="65" t="n">
        <v>13</v>
      </c>
      <c r="H1099" s="65" t="str">
        <f>SUM($CJ1099,$CW1099)</f>
      </c>
      <c r="I1099" s="62"/>
      <c r="J1099" s="62"/>
      <c r="K1099" s="62" t="n">
        <v>0.139945652173913</v>
      </c>
      <c r="L1099" s="62"/>
      <c r="M1099" s="62"/>
      <c r="N1099" s="62"/>
      <c r="O1099" s="62"/>
      <c r="P1099" s="62"/>
      <c r="Q1099" s="62" t="n">
        <v>0.607336956521739</v>
      </c>
      <c r="R1099" s="62"/>
      <c r="S1099" s="62"/>
      <c r="T1099" s="62"/>
      <c r="U1099" s="62"/>
      <c r="V1099" s="62"/>
      <c r="W1099" s="62"/>
      <c r="X1099" s="62"/>
      <c r="Y1099" s="62"/>
      <c r="Z1099" s="62"/>
      <c r="AA1099" s="62"/>
      <c r="AB1099" s="62"/>
      <c r="AC1099" s="62" t="n">
        <v>0.10054347826087</v>
      </c>
      <c r="AD1099" s="62"/>
      <c r="AE1099" s="62"/>
      <c r="AF1099" s="62"/>
      <c r="AG1099" s="62" t="n">
        <v>0.759510869565217</v>
      </c>
      <c r="AH1099" s="62"/>
      <c r="AI1099" s="62"/>
      <c r="AJ1099" s="62"/>
      <c r="AK1099" s="62"/>
      <c r="AL1099" s="62"/>
      <c r="AM1099" s="62"/>
      <c r="AN1099" s="62"/>
      <c r="AO1099" s="62"/>
      <c r="AP1099" s="62"/>
      <c r="AQ1099" s="62"/>
      <c r="AR1099" s="62"/>
      <c r="AS1099" s="62"/>
      <c r="AT1099" s="62"/>
      <c r="AU1099" s="62"/>
      <c r="AV1099" s="62"/>
      <c r="AW1099" s="62"/>
      <c r="AX1099" s="62"/>
      <c r="AY1099" s="62"/>
      <c r="AZ1099" s="62"/>
      <c r="BA1099" s="62"/>
      <c r="BB1099" s="62"/>
      <c r="BC1099" s="62"/>
      <c r="BD1099" s="62"/>
      <c r="BE1099" s="62"/>
      <c r="BF1099" s="62"/>
      <c r="BG1099" s="62"/>
      <c r="BH1099" s="62"/>
      <c r="BI1099" s="62"/>
      <c r="BJ1099" s="62"/>
      <c r="BK1099" s="62"/>
      <c r="BL1099" s="62"/>
      <c r="BM1099" s="62"/>
      <c r="BN1099" s="62"/>
      <c r="BO1099" s="62"/>
      <c r="BP1099" s="62"/>
      <c r="BQ1099" s="62"/>
      <c r="BR1099" s="62"/>
      <c r="BS1099" s="62"/>
      <c r="BT1099" s="62"/>
      <c r="BU1099" s="62"/>
      <c r="BV1099" s="62"/>
      <c r="BW1099" s="62"/>
      <c r="BX1099" s="62"/>
      <c r="BY1099" s="62"/>
      <c r="BZ1099" s="62"/>
      <c r="CA1099" s="62"/>
      <c r="CB1099" s="62"/>
      <c r="CC1099" s="62"/>
      <c r="CD1099" s="62"/>
      <c r="CE1099" s="62"/>
      <c r="CF1099" s="65" t="str">
        <f>ROUND(SUM($CP1099,$CV1099),0)</f>
      </c>
      <c r="CG1099" s="65" t="str">
        <f>ROUND(MAX($CP1099,$CV1099),0)</f>
      </c>
      <c r="CH1099" t="s">
        <v>56</v>
      </c>
      <c r="CI1099" s="62"/>
      <c r="CJ1099" s="65" t="str">
        <f>IF(SUM($CF1099)=0,"",IF(SUM($CF1099)=SUM($CG1099),SUM($CF1099),IF(UPPER($CH1099)="MAX",$CG1099,IF(UPPER($CH1099)="CUSTOM",MIN(MAX(ROUND($CF1099+$G1099*($CI1099),0),$CG1099),$CF1099),$CF1099))))</f>
      </c>
      <c r="CK1099" s="65" t="str">
        <f>ROUND(SUMIFS($CW1099:$FS1099,$CW$14:$FS$14,"*DSD*"),0)</f>
      </c>
      <c r="CL1099" s="65" t="str">
        <f>MIN_DSD</f>
      </c>
      <c r="CM1099" s="65" t="str">
        <f>COUNTIFS($CW$14:$FS$14,"*DSD*",$CW1099:$FS1099,"&gt;0")</f>
      </c>
      <c r="CN1099" t="s">
        <v>56</v>
      </c>
      <c r="CO1099" s="62" t="n">
        <v>-0.607336956521739</v>
      </c>
      <c r="CP1099" s="65" t="str">
        <f>IF(SUM($CK1099)=0,"",IF(OR(SUM($CK1099)=SUM($CL1099),AND(SUM($CK1099)=ROUND(SUM($G1099)*(1-SUM($I1099)),0),SUM($CQ1099)=0)),SUM($CK1099),IF(UPPER($CN1099)="MAX",$CL1099,IF(UPPER($CN1099)="CUSTOM",MIN(MAX(ROUND($CK1099+$G1099*($CO1099),0),$CL1099),$CK1099),$CK1099))))</f>
      </c>
      <c r="CQ1099" s="65" t="str">
        <f>ROUND(SUMIFS($CW1099:$FS1099,$CW$14:$FS$14,"*TA*"),0)</f>
      </c>
      <c r="CR1099" s="65" t="str">
        <f>MIN_TA</f>
      </c>
      <c r="CS1099" s="65" t="str">
        <f>COUNTIFS($CW$14:$FS$14,"*TA*",$CW1099:$FS1099,"&gt;0")</f>
      </c>
      <c r="CT1099"/>
      <c r="CU1099" s="62"/>
      <c r="CV1099" s="65" t="str">
        <f>IF(SUM($CQ1099)=0,"",IF(OR(SUM($CQ1099)=SUM($CR1099),AND(SUM($CQ1099)=ROUND(SUM($G1099)*(1-SUM($I1099)),0),SUM($CK1099)=0)),SUM($CQ1099),IF(UPPER($CT1099)="MAX",$CR1099,IF(UPPER($CT1099)="CUSTOM",MIN(MAX(ROUND($CQ1099+$G1099*($CU1099),0),$CR1099),$CQ1099),$CQ1099))))</f>
      </c>
      <c r="CW1099" s="65"/>
      <c r="CX1099" s="65"/>
      <c r="CY1099" s="65"/>
      <c r="CZ1099" s="65"/>
      <c r="DA1099" s="65"/>
      <c r="DB1099" s="65"/>
      <c r="DC1099" s="65"/>
      <c r="DD1099" s="65"/>
      <c r="DE1099" s="65"/>
      <c r="DF1099" s="65"/>
      <c r="DG1099" s="65"/>
      <c r="DH1099" s="65"/>
      <c r="DI1099" s="65"/>
      <c r="DJ1099" s="65"/>
      <c r="DK1099" s="65"/>
      <c r="DL1099" s="65"/>
      <c r="DM1099" s="65"/>
      <c r="DN1099" s="65"/>
      <c r="DO1099" s="65"/>
      <c r="DP1099" s="65"/>
      <c r="DQ1099" s="65"/>
      <c r="DR1099" s="65"/>
      <c r="DS1099" s="65"/>
      <c r="DT1099" s="65"/>
      <c r="DU1099" s="65"/>
      <c r="DV1099" s="65"/>
      <c r="DW1099" s="65"/>
      <c r="DX1099" s="65"/>
      <c r="DY1099" s="65"/>
      <c r="DZ1099" s="65"/>
      <c r="EA1099" s="65"/>
      <c r="EB1099" s="65"/>
      <c r="EC1099" s="65"/>
      <c r="ED1099" s="65"/>
      <c r="EE1099" s="65"/>
      <c r="EF1099" s="65"/>
      <c r="EG1099" s="65"/>
      <c r="EH1099" s="65"/>
      <c r="EI1099" s="65"/>
      <c r="EJ1099" s="65"/>
      <c r="EK1099" s="65"/>
      <c r="EL1099" s="65"/>
      <c r="EM1099" s="65"/>
      <c r="EN1099" s="65"/>
      <c r="EO1099" s="65"/>
      <c r="EP1099" s="65"/>
      <c r="EQ1099" s="65"/>
      <c r="ER1099" s="65"/>
      <c r="ES1099" s="65"/>
      <c r="ET1099" s="65"/>
      <c r="EU1099" s="65"/>
      <c r="EV1099" s="65"/>
      <c r="EW1099" s="65"/>
      <c r="EX1099" s="65"/>
      <c r="EY1099" s="65"/>
      <c r="EZ1099" s="65"/>
      <c r="FA1099" s="65"/>
      <c r="FB1099" s="65"/>
      <c r="FC1099" s="65"/>
      <c r="FD1099" s="65"/>
      <c r="FE1099" s="65"/>
      <c r="FF1099" s="65"/>
      <c r="FG1099" s="65"/>
      <c r="FH1099" s="65"/>
      <c r="FI1099" s="65"/>
      <c r="FJ1099" s="65"/>
      <c r="FK1099" s="65"/>
      <c r="FL1099" s="65"/>
      <c r="FM1099" s="65"/>
      <c r="FN1099" s="65"/>
      <c r="FO1099" s="65"/>
      <c r="FP1099" s="65"/>
      <c r="FQ1099" s="65"/>
      <c r="FR1099" s="65"/>
      <c r="FS1099" s="65"/>
    </row>
    <row r="1100">
      <c r="A1100" t="s">
        <v>172</v>
      </c>
      <c r="B1100" t="s">
        <v>130</v>
      </c>
      <c r="C1100" t="s">
        <v>114</v>
      </c>
      <c r="D1100" t="s">
        <v>99</v>
      </c>
      <c r="E1100"/>
      <c r="F1100" t="str">
        <f>$A1100&amp;IF($C1100&lt;&gt;"","|"&amp;$C1100,"")&amp;IF($D1100&lt;&gt;"","|"&amp;$D1100,"")&amp;IF($E1100&lt;&gt;"","|"&amp;$E1100,"")</f>
      </c>
      <c r="G1100" s="65" t="n">
        <v>7</v>
      </c>
      <c r="H1100" s="65" t="str">
        <f>SUM($CJ1100,$CW1100)</f>
      </c>
      <c r="I1100" s="62"/>
      <c r="J1100" s="62"/>
      <c r="K1100" s="62" t="n">
        <v>0.140326009922041</v>
      </c>
      <c r="L1100" s="62"/>
      <c r="M1100" s="62"/>
      <c r="N1100" s="62"/>
      <c r="O1100" s="62"/>
      <c r="P1100" s="62"/>
      <c r="Q1100" s="62" t="n">
        <v>0.304039688164422</v>
      </c>
      <c r="R1100" s="62"/>
      <c r="S1100" s="62"/>
      <c r="T1100" s="62"/>
      <c r="U1100" s="62"/>
      <c r="V1100" s="62"/>
      <c r="W1100" s="62"/>
      <c r="X1100" s="62"/>
      <c r="Y1100" s="62"/>
      <c r="Z1100" s="62"/>
      <c r="AA1100" s="62"/>
      <c r="AB1100" s="62"/>
      <c r="AC1100" s="62" t="n">
        <v>0.0999291282778172</v>
      </c>
      <c r="AD1100" s="62"/>
      <c r="AE1100" s="62"/>
      <c r="AF1100" s="62"/>
      <c r="AG1100" s="62" t="n">
        <v>0.455705173635719</v>
      </c>
      <c r="AH1100" s="62"/>
      <c r="AI1100" s="62"/>
      <c r="AJ1100" s="62"/>
      <c r="AK1100" s="62"/>
      <c r="AL1100" s="62"/>
      <c r="AM1100" s="62"/>
      <c r="AN1100" s="62"/>
      <c r="AO1100" s="62"/>
      <c r="AP1100" s="62"/>
      <c r="AQ1100" s="62"/>
      <c r="AR1100" s="62"/>
      <c r="AS1100" s="62"/>
      <c r="AT1100" s="62"/>
      <c r="AU1100" s="62"/>
      <c r="AV1100" s="62"/>
      <c r="AW1100" s="62"/>
      <c r="AX1100" s="62"/>
      <c r="AY1100" s="62"/>
      <c r="AZ1100" s="62"/>
      <c r="BA1100" s="62"/>
      <c r="BB1100" s="62"/>
      <c r="BC1100" s="62"/>
      <c r="BD1100" s="62"/>
      <c r="BE1100" s="62"/>
      <c r="BF1100" s="62"/>
      <c r="BG1100" s="62"/>
      <c r="BH1100" s="62"/>
      <c r="BI1100" s="62"/>
      <c r="BJ1100" s="62"/>
      <c r="BK1100" s="62"/>
      <c r="BL1100" s="62"/>
      <c r="BM1100" s="62"/>
      <c r="BN1100" s="62"/>
      <c r="BO1100" s="62"/>
      <c r="BP1100" s="62"/>
      <c r="BQ1100" s="62"/>
      <c r="BR1100" s="62"/>
      <c r="BS1100" s="62"/>
      <c r="BT1100" s="62"/>
      <c r="BU1100" s="62"/>
      <c r="BV1100" s="62"/>
      <c r="BW1100" s="62"/>
      <c r="BX1100" s="62"/>
      <c r="BY1100" s="62"/>
      <c r="BZ1100" s="62"/>
      <c r="CA1100" s="62"/>
      <c r="CB1100" s="62"/>
      <c r="CC1100" s="62"/>
      <c r="CD1100" s="62"/>
      <c r="CE1100" s="62"/>
      <c r="CF1100" s="65" t="str">
        <f>ROUND(SUM($CP1100,$CV1100),0)</f>
      </c>
      <c r="CG1100" s="65" t="str">
        <f>ROUND(MAX($CP1100,$CV1100),0)</f>
      </c>
      <c r="CH1100" t="s">
        <v>54</v>
      </c>
      <c r="CI1100" s="62"/>
      <c r="CJ1100" s="65" t="str">
        <f>IF(SUM($CF1100)=0,"",IF(SUM($CF1100)=SUM($CG1100),SUM($CF1100),IF(UPPER($CH1100)="MAX",$CG1100,IF(UPPER($CH1100)="CUSTOM",MIN(MAX(ROUND($CF1100+$G1100*($CI1100),0),$CG1100),$CF1100),$CF1100))))</f>
      </c>
      <c r="CK1100" s="65" t="str">
        <f>ROUND(SUMIFS($CW1100:$FS1100,$CW$14:$FS$14,"*DSD*"),0)</f>
      </c>
      <c r="CL1100" s="65" t="str">
        <f>MIN_DSD</f>
      </c>
      <c r="CM1100" s="65" t="str">
        <f>COUNTIFS($CW$14:$FS$14,"*DSD*",$CW1100:$FS1100,"&gt;0")</f>
      </c>
      <c r="CN1100" t="s">
        <v>54</v>
      </c>
      <c r="CO1100" s="62"/>
      <c r="CP1100" s="65" t="str">
        <f>IF(SUM($CK1100)=0,"",IF(OR(SUM($CK1100)=SUM($CL1100),AND(SUM($CK1100)=ROUND(SUM($G1100)*(1-SUM($I1100)),0),SUM($CQ1100)=0)),SUM($CK1100),IF(UPPER($CN1100)="MAX",$CL1100,IF(UPPER($CN1100)="CUSTOM",MIN(MAX(ROUND($CK1100+$G1100*($CO1100),0),$CL1100),$CK1100),$CK1100))))</f>
      </c>
      <c r="CQ1100" s="65" t="str">
        <f>ROUND(SUMIFS($CW1100:$FS1100,$CW$14:$FS$14,"*TA*"),0)</f>
      </c>
      <c r="CR1100" s="65" t="str">
        <f>MIN_TA</f>
      </c>
      <c r="CS1100" s="65" t="str">
        <f>COUNTIFS($CW$14:$FS$14,"*TA*",$CW1100:$FS1100,"&gt;0")</f>
      </c>
      <c r="CT1100"/>
      <c r="CU1100" s="62"/>
      <c r="CV1100" s="65" t="str">
        <f>IF(SUM($CQ1100)=0,"",IF(OR(SUM($CQ1100)=SUM($CR1100),AND(SUM($CQ1100)=ROUND(SUM($G1100)*(1-SUM($I1100)),0),SUM($CK1100)=0)),SUM($CQ1100),IF(UPPER($CT1100)="MAX",$CR1100,IF(UPPER($CT1100)="CUSTOM",MIN(MAX(ROUND($CQ1100+$G1100*($CU1100),0),$CR1100),$CQ1100),$CQ1100))))</f>
      </c>
      <c r="CW1100" s="65"/>
      <c r="CX1100" s="65"/>
      <c r="CY1100" s="65"/>
      <c r="CZ1100" s="65"/>
      <c r="DA1100" s="65"/>
      <c r="DB1100" s="65"/>
      <c r="DC1100" s="65"/>
      <c r="DD1100" s="65"/>
      <c r="DE1100" s="65"/>
      <c r="DF1100" s="65"/>
      <c r="DG1100" s="65"/>
      <c r="DH1100" s="65"/>
      <c r="DI1100" s="65"/>
      <c r="DJ1100" s="65"/>
      <c r="DK1100" s="65"/>
      <c r="DL1100" s="65"/>
      <c r="DM1100" s="65"/>
      <c r="DN1100" s="65"/>
      <c r="DO1100" s="65"/>
      <c r="DP1100" s="65"/>
      <c r="DQ1100" s="65"/>
      <c r="DR1100" s="65"/>
      <c r="DS1100" s="65"/>
      <c r="DT1100" s="65"/>
      <c r="DU1100" s="65"/>
      <c r="DV1100" s="65"/>
      <c r="DW1100" s="65"/>
      <c r="DX1100" s="65"/>
      <c r="DY1100" s="65"/>
      <c r="DZ1100" s="65"/>
      <c r="EA1100" s="65"/>
      <c r="EB1100" s="65"/>
      <c r="EC1100" s="65"/>
      <c r="ED1100" s="65"/>
      <c r="EE1100" s="65"/>
      <c r="EF1100" s="65"/>
      <c r="EG1100" s="65"/>
      <c r="EH1100" s="65"/>
      <c r="EI1100" s="65"/>
      <c r="EJ1100" s="65"/>
      <c r="EK1100" s="65"/>
      <c r="EL1100" s="65"/>
      <c r="EM1100" s="65"/>
      <c r="EN1100" s="65"/>
      <c r="EO1100" s="65"/>
      <c r="EP1100" s="65"/>
      <c r="EQ1100" s="65"/>
      <c r="ER1100" s="65"/>
      <c r="ES1100" s="65"/>
      <c r="ET1100" s="65"/>
      <c r="EU1100" s="65"/>
      <c r="EV1100" s="65"/>
      <c r="EW1100" s="65"/>
      <c r="EX1100" s="65"/>
      <c r="EY1100" s="65"/>
      <c r="EZ1100" s="65"/>
      <c r="FA1100" s="65"/>
      <c r="FB1100" s="65"/>
      <c r="FC1100" s="65"/>
      <c r="FD1100" s="65"/>
      <c r="FE1100" s="65"/>
      <c r="FF1100" s="65"/>
      <c r="FG1100" s="65"/>
      <c r="FH1100" s="65"/>
      <c r="FI1100" s="65"/>
      <c r="FJ1100" s="65"/>
      <c r="FK1100" s="65"/>
      <c r="FL1100" s="65"/>
      <c r="FM1100" s="65"/>
      <c r="FN1100" s="65"/>
      <c r="FO1100" s="65"/>
      <c r="FP1100" s="65"/>
      <c r="FQ1100" s="65"/>
      <c r="FR1100" s="65"/>
      <c r="FS1100" s="65"/>
    </row>
    <row r="1101">
      <c r="A1101" t="s">
        <v>172</v>
      </c>
      <c r="B1101" t="s">
        <v>130</v>
      </c>
      <c r="C1101" t="s">
        <v>114</v>
      </c>
      <c r="D1101" t="s">
        <v>100</v>
      </c>
      <c r="E1101"/>
      <c r="F1101" t="str">
        <f>$A1101&amp;IF($C1101&lt;&gt;"","|"&amp;$C1101,"")&amp;IF($D1101&lt;&gt;"","|"&amp;$D1101,"")&amp;IF($E1101&lt;&gt;"","|"&amp;$E1101,"")</f>
      </c>
      <c r="G1101" s="65" t="n">
        <v>3</v>
      </c>
      <c r="H1101" s="65" t="str">
        <f>SUM($CJ1101,$CW1101)</f>
      </c>
      <c r="I1101" s="62"/>
      <c r="J1101" s="62"/>
      <c r="K1101" s="62" t="n">
        <v>0.139911634756996</v>
      </c>
      <c r="L1101" s="62"/>
      <c r="M1101" s="62"/>
      <c r="N1101" s="62"/>
      <c r="O1101" s="62"/>
      <c r="P1101" s="62"/>
      <c r="Q1101" s="62" t="n">
        <v>0.304123711340206</v>
      </c>
      <c r="R1101" s="62"/>
      <c r="S1101" s="62"/>
      <c r="T1101" s="62"/>
      <c r="U1101" s="62"/>
      <c r="V1101" s="62"/>
      <c r="W1101" s="62"/>
      <c r="X1101" s="62"/>
      <c r="Y1101" s="62"/>
      <c r="Z1101" s="62"/>
      <c r="AA1101" s="62"/>
      <c r="AB1101" s="62"/>
      <c r="AC1101" s="62" t="n">
        <v>0.100147275405007</v>
      </c>
      <c r="AD1101" s="62"/>
      <c r="AE1101" s="62"/>
      <c r="AF1101" s="62"/>
      <c r="AG1101" s="62" t="n">
        <v>0.455817378497791</v>
      </c>
      <c r="AH1101" s="62"/>
      <c r="AI1101" s="62"/>
      <c r="AJ1101" s="62"/>
      <c r="AK1101" s="62"/>
      <c r="AL1101" s="62"/>
      <c r="AM1101" s="62"/>
      <c r="AN1101" s="62"/>
      <c r="AO1101" s="62"/>
      <c r="AP1101" s="62"/>
      <c r="AQ1101" s="62"/>
      <c r="AR1101" s="62"/>
      <c r="AS1101" s="62"/>
      <c r="AT1101" s="62"/>
      <c r="AU1101" s="62"/>
      <c r="AV1101" s="62"/>
      <c r="AW1101" s="62"/>
      <c r="AX1101" s="62"/>
      <c r="AY1101" s="62"/>
      <c r="AZ1101" s="62"/>
      <c r="BA1101" s="62"/>
      <c r="BB1101" s="62"/>
      <c r="BC1101" s="62"/>
      <c r="BD1101" s="62"/>
      <c r="BE1101" s="62"/>
      <c r="BF1101" s="62"/>
      <c r="BG1101" s="62"/>
      <c r="BH1101" s="62"/>
      <c r="BI1101" s="62"/>
      <c r="BJ1101" s="62"/>
      <c r="BK1101" s="62"/>
      <c r="BL1101" s="62"/>
      <c r="BM1101" s="62"/>
      <c r="BN1101" s="62"/>
      <c r="BO1101" s="62"/>
      <c r="BP1101" s="62"/>
      <c r="BQ1101" s="62"/>
      <c r="BR1101" s="62"/>
      <c r="BS1101" s="62"/>
      <c r="BT1101" s="62"/>
      <c r="BU1101" s="62"/>
      <c r="BV1101" s="62"/>
      <c r="BW1101" s="62"/>
      <c r="BX1101" s="62"/>
      <c r="BY1101" s="62"/>
      <c r="BZ1101" s="62"/>
      <c r="CA1101" s="62"/>
      <c r="CB1101" s="62"/>
      <c r="CC1101" s="62"/>
      <c r="CD1101" s="62"/>
      <c r="CE1101" s="62"/>
      <c r="CF1101" s="65" t="str">
        <f>ROUND(SUM($CP1101,$CV1101),0)</f>
      </c>
      <c r="CG1101" s="65" t="str">
        <f>ROUND(MAX($CP1101,$CV1101),0)</f>
      </c>
      <c r="CH1101" t="s">
        <v>56</v>
      </c>
      <c r="CI1101" s="62"/>
      <c r="CJ1101" s="65" t="str">
        <f>IF(SUM($CF1101)=0,"",IF(SUM($CF1101)=SUM($CG1101),SUM($CF1101),IF(UPPER($CH1101)="MAX",$CG1101,IF(UPPER($CH1101)="CUSTOM",MIN(MAX(ROUND($CF1101+$G1101*($CI1101),0),$CG1101),$CF1101),$CF1101))))</f>
      </c>
      <c r="CK1101" s="65" t="str">
        <f>ROUND(SUMIFS($CW1101:$FS1101,$CW$14:$FS$14,"*DSD*"),0)</f>
      </c>
      <c r="CL1101" s="65" t="str">
        <f>MIN_DSD</f>
      </c>
      <c r="CM1101" s="65" t="str">
        <f>COUNTIFS($CW$14:$FS$14,"*DSD*",$CW1101:$FS1101,"&gt;0")</f>
      </c>
      <c r="CN1101" t="s">
        <v>54</v>
      </c>
      <c r="CO1101" s="62"/>
      <c r="CP1101" s="65" t="str">
        <f>IF(SUM($CK1101)=0,"",IF(OR(SUM($CK1101)=SUM($CL1101),AND(SUM($CK1101)=ROUND(SUM($G1101)*(1-SUM($I1101)),0),SUM($CQ1101)=0)),SUM($CK1101),IF(UPPER($CN1101)="MAX",$CL1101,IF(UPPER($CN1101)="CUSTOM",MIN(MAX(ROUND($CK1101+$G1101*($CO1101),0),$CL1101),$CK1101),$CK1101))))</f>
      </c>
      <c r="CQ1101" s="65" t="str">
        <f>ROUND(SUMIFS($CW1101:$FS1101,$CW$14:$FS$14,"*TA*"),0)</f>
      </c>
      <c r="CR1101" s="65" t="str">
        <f>MIN_TA</f>
      </c>
      <c r="CS1101" s="65" t="str">
        <f>COUNTIFS($CW$14:$FS$14,"*TA*",$CW1101:$FS1101,"&gt;0")</f>
      </c>
      <c r="CT1101"/>
      <c r="CU1101" s="62"/>
      <c r="CV1101" s="65" t="str">
        <f>IF(SUM($CQ1101)=0,"",IF(OR(SUM($CQ1101)=SUM($CR1101),AND(SUM($CQ1101)=ROUND(SUM($G1101)*(1-SUM($I1101)),0),SUM($CK1101)=0)),SUM($CQ1101),IF(UPPER($CT1101)="MAX",$CR1101,IF(UPPER($CT1101)="CUSTOM",MIN(MAX(ROUND($CQ1101+$G1101*($CU1101),0),$CR1101),$CQ1101),$CQ1101))))</f>
      </c>
      <c r="CW1101" s="65"/>
      <c r="CX1101" s="65"/>
      <c r="CY1101" s="65"/>
      <c r="CZ1101" s="65"/>
      <c r="DA1101" s="65"/>
      <c r="DB1101" s="65"/>
      <c r="DC1101" s="65"/>
      <c r="DD1101" s="65"/>
      <c r="DE1101" s="65"/>
      <c r="DF1101" s="65"/>
      <c r="DG1101" s="65"/>
      <c r="DH1101" s="65"/>
      <c r="DI1101" s="65"/>
      <c r="DJ1101" s="65"/>
      <c r="DK1101" s="65"/>
      <c r="DL1101" s="65"/>
      <c r="DM1101" s="65"/>
      <c r="DN1101" s="65"/>
      <c r="DO1101" s="65"/>
      <c r="DP1101" s="65"/>
      <c r="DQ1101" s="65"/>
      <c r="DR1101" s="65"/>
      <c r="DS1101" s="65"/>
      <c r="DT1101" s="65"/>
      <c r="DU1101" s="65"/>
      <c r="DV1101" s="65"/>
      <c r="DW1101" s="65"/>
      <c r="DX1101" s="65"/>
      <c r="DY1101" s="65"/>
      <c r="DZ1101" s="65"/>
      <c r="EA1101" s="65"/>
      <c r="EB1101" s="65"/>
      <c r="EC1101" s="65"/>
      <c r="ED1101" s="65"/>
      <c r="EE1101" s="65"/>
      <c r="EF1101" s="65"/>
      <c r="EG1101" s="65"/>
      <c r="EH1101" s="65"/>
      <c r="EI1101" s="65"/>
      <c r="EJ1101" s="65"/>
      <c r="EK1101" s="65"/>
      <c r="EL1101" s="65"/>
      <c r="EM1101" s="65"/>
      <c r="EN1101" s="65"/>
      <c r="EO1101" s="65"/>
      <c r="EP1101" s="65"/>
      <c r="EQ1101" s="65"/>
      <c r="ER1101" s="65"/>
      <c r="ES1101" s="65"/>
      <c r="ET1101" s="65"/>
      <c r="EU1101" s="65"/>
      <c r="EV1101" s="65"/>
      <c r="EW1101" s="65"/>
      <c r="EX1101" s="65"/>
      <c r="EY1101" s="65"/>
      <c r="EZ1101" s="65"/>
      <c r="FA1101" s="65"/>
      <c r="FB1101" s="65"/>
      <c r="FC1101" s="65"/>
      <c r="FD1101" s="65"/>
      <c r="FE1101" s="65"/>
      <c r="FF1101" s="65"/>
      <c r="FG1101" s="65"/>
      <c r="FH1101" s="65"/>
      <c r="FI1101" s="65"/>
      <c r="FJ1101" s="65"/>
      <c r="FK1101" s="65"/>
      <c r="FL1101" s="65"/>
      <c r="FM1101" s="65"/>
      <c r="FN1101" s="65"/>
      <c r="FO1101" s="65"/>
      <c r="FP1101" s="65"/>
      <c r="FQ1101" s="65"/>
      <c r="FR1101" s="65"/>
      <c r="FS1101" s="65"/>
    </row>
    <row r="1102">
      <c r="A1102" t="s">
        <v>173</v>
      </c>
      <c r="B1102" t="s">
        <v>97</v>
      </c>
      <c r="C1102" t="s">
        <v>98</v>
      </c>
      <c r="D1102" t="s">
        <v>99</v>
      </c>
      <c r="E1102"/>
      <c r="F1102" t="str">
        <f>$A1102&amp;IF($C1102&lt;&gt;"","|"&amp;$C1102,"")&amp;IF($D1102&lt;&gt;"","|"&amp;$D1102,"")&amp;IF($E1102&lt;&gt;"","|"&amp;$E1102,"")</f>
      </c>
      <c r="G1102" s="65" t="n">
        <v>79</v>
      </c>
      <c r="H1102" s="65" t="str">
        <f>SUM($CJ1102,$CW1102)</f>
      </c>
      <c r="I1102" s="62"/>
      <c r="J1102" s="62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 t="n">
        <v>1</v>
      </c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  <c r="AE1102" s="62"/>
      <c r="AF1102" s="62"/>
      <c r="AG1102" s="62"/>
      <c r="AH1102" s="62"/>
      <c r="AI1102" s="62"/>
      <c r="AJ1102" s="62"/>
      <c r="AK1102" s="62"/>
      <c r="AL1102" s="62"/>
      <c r="AM1102" s="62"/>
      <c r="AN1102" s="62"/>
      <c r="AO1102" s="62"/>
      <c r="AP1102" s="62"/>
      <c r="AQ1102" s="62"/>
      <c r="AR1102" s="62"/>
      <c r="AS1102" s="62"/>
      <c r="AT1102" s="62"/>
      <c r="AU1102" s="62"/>
      <c r="AV1102" s="62"/>
      <c r="AW1102" s="62"/>
      <c r="AX1102" s="62"/>
      <c r="AY1102" s="62"/>
      <c r="AZ1102" s="62"/>
      <c r="BA1102" s="62"/>
      <c r="BB1102" s="62"/>
      <c r="BC1102" s="62"/>
      <c r="BD1102" s="62"/>
      <c r="BE1102" s="62"/>
      <c r="BF1102" s="62"/>
      <c r="BG1102" s="62"/>
      <c r="BH1102" s="62"/>
      <c r="BI1102" s="62"/>
      <c r="BJ1102" s="62"/>
      <c r="BK1102" s="62"/>
      <c r="BL1102" s="62"/>
      <c r="BM1102" s="62"/>
      <c r="BN1102" s="62"/>
      <c r="BO1102" s="62"/>
      <c r="BP1102" s="62"/>
      <c r="BQ1102" s="62"/>
      <c r="BR1102" s="62"/>
      <c r="BS1102" s="62"/>
      <c r="BT1102" s="62"/>
      <c r="BU1102" s="62"/>
      <c r="BV1102" s="62"/>
      <c r="BW1102" s="62"/>
      <c r="BX1102" s="62"/>
      <c r="BY1102" s="62"/>
      <c r="BZ1102" s="62"/>
      <c r="CA1102" s="62"/>
      <c r="CB1102" s="62"/>
      <c r="CC1102" s="62"/>
      <c r="CD1102" s="62"/>
      <c r="CE1102" s="62"/>
      <c r="CF1102" s="65" t="str">
        <f>ROUND(SUM($CP1102,$CV1102),0)</f>
      </c>
      <c r="CG1102" s="65" t="str">
        <f>ROUND(MAX($CP1102,$CV1102),0)</f>
      </c>
      <c r="CH1102"/>
      <c r="CI1102" s="62"/>
      <c r="CJ1102" s="65" t="str">
        <f>IF(SUM($CF1102)=0,"",IF(SUM($CF1102)=SUM($CG1102),SUM($CF1102),IF(UPPER($CH1102)="MAX",$CG1102,IF(UPPER($CH1102)="CUSTOM",MIN(MAX(ROUND($CF1102+$G1102*($CI1102),0),$CG1102),$CF1102),$CF1102))))</f>
      </c>
      <c r="CK1102" s="65" t="str">
        <f>ROUND(SUMIFS($CW1102:$FS1102,$CW$14:$FS$14,"*DSD*"),0)</f>
      </c>
      <c r="CL1102" s="65" t="str">
        <f>MIN_DSD</f>
      </c>
      <c r="CM1102" s="65" t="str">
        <f>COUNTIFS($CW$14:$FS$14,"*DSD*",$CW1102:$FS1102,"&gt;0")</f>
      </c>
      <c r="CN1102"/>
      <c r="CO1102" s="62"/>
      <c r="CP1102" s="65" t="str">
        <f>IF(SUM($CK1102)=0,"",IF(OR(SUM($CK1102)=SUM($CL1102),AND(SUM($CK1102)=ROUND(SUM($G1102)*(1-SUM($I1102)),0),SUM($CQ1102)=0)),SUM($CK1102),IF(UPPER($CN1102)="MAX",$CL1102,IF(UPPER($CN1102)="CUSTOM",MIN(MAX(ROUND($CK1102+$G1102*($CO1102),0),$CL1102),$CK1102),$CK1102))))</f>
      </c>
      <c r="CQ1102" s="65" t="str">
        <f>ROUND(SUMIFS($CW1102:$FS1102,$CW$14:$FS$14,"*TA*"),0)</f>
      </c>
      <c r="CR1102" s="65" t="str">
        <f>MIN_TA</f>
      </c>
      <c r="CS1102" s="65" t="str">
        <f>COUNTIFS($CW$14:$FS$14,"*TA*",$CW1102:$FS1102,"&gt;0")</f>
      </c>
      <c r="CT1102"/>
      <c r="CU1102" s="62"/>
      <c r="CV1102" s="65" t="str">
        <f>IF(SUM($CQ1102)=0,"",IF(OR(SUM($CQ1102)=SUM($CR1102),AND(SUM($CQ1102)=ROUND(SUM($G1102)*(1-SUM($I1102)),0),SUM($CK1102)=0)),SUM($CQ1102),IF(UPPER($CT1102)="MAX",$CR1102,IF(UPPER($CT1102)="CUSTOM",MIN(MAX(ROUND($CQ1102+$G1102*($CU1102),0),$CR1102),$CQ1102),$CQ1102))))</f>
      </c>
      <c r="CW1102" s="65"/>
      <c r="CX1102" s="65"/>
      <c r="CY1102" s="65"/>
      <c r="CZ1102" s="65"/>
      <c r="DA1102" s="65"/>
      <c r="DB1102" s="65"/>
      <c r="DC1102" s="65"/>
      <c r="DD1102" s="65"/>
      <c r="DE1102" s="65"/>
      <c r="DF1102" s="65"/>
      <c r="DG1102" s="65"/>
      <c r="DH1102" s="65"/>
      <c r="DI1102" s="65"/>
      <c r="DJ1102" s="65"/>
      <c r="DK1102" s="65"/>
      <c r="DL1102" s="65"/>
      <c r="DM1102" s="65"/>
      <c r="DN1102" s="65"/>
      <c r="DO1102" s="65"/>
      <c r="DP1102" s="65"/>
      <c r="DQ1102" s="65"/>
      <c r="DR1102" s="65"/>
      <c r="DS1102" s="65"/>
      <c r="DT1102" s="65"/>
      <c r="DU1102" s="65"/>
      <c r="DV1102" s="65"/>
      <c r="DW1102" s="65"/>
      <c r="DX1102" s="65"/>
      <c r="DY1102" s="65"/>
      <c r="DZ1102" s="65"/>
      <c r="EA1102" s="65"/>
      <c r="EB1102" s="65"/>
      <c r="EC1102" s="65"/>
      <c r="ED1102" s="65"/>
      <c r="EE1102" s="65"/>
      <c r="EF1102" s="65"/>
      <c r="EG1102" s="65"/>
      <c r="EH1102" s="65"/>
      <c r="EI1102" s="65"/>
      <c r="EJ1102" s="65"/>
      <c r="EK1102" s="65"/>
      <c r="EL1102" s="65"/>
      <c r="EM1102" s="65"/>
      <c r="EN1102" s="65"/>
      <c r="EO1102" s="65"/>
      <c r="EP1102" s="65"/>
      <c r="EQ1102" s="65"/>
      <c r="ER1102" s="65"/>
      <c r="ES1102" s="65"/>
      <c r="ET1102" s="65"/>
      <c r="EU1102" s="65"/>
      <c r="EV1102" s="65"/>
      <c r="EW1102" s="65"/>
      <c r="EX1102" s="65"/>
      <c r="EY1102" s="65"/>
      <c r="EZ1102" s="65"/>
      <c r="FA1102" s="65"/>
      <c r="FB1102" s="65"/>
      <c r="FC1102" s="65"/>
      <c r="FD1102" s="65"/>
      <c r="FE1102" s="65"/>
      <c r="FF1102" s="65"/>
      <c r="FG1102" s="65"/>
      <c r="FH1102" s="65"/>
      <c r="FI1102" s="65"/>
      <c r="FJ1102" s="65"/>
      <c r="FK1102" s="65"/>
      <c r="FL1102" s="65"/>
      <c r="FM1102" s="65"/>
      <c r="FN1102" s="65"/>
      <c r="FO1102" s="65"/>
      <c r="FP1102" s="65"/>
      <c r="FQ1102" s="65"/>
      <c r="FR1102" s="65"/>
      <c r="FS1102" s="65"/>
    </row>
    <row r="1103">
      <c r="A1103" t="s">
        <v>173</v>
      </c>
      <c r="B1103" t="s">
        <v>97</v>
      </c>
      <c r="C1103" t="s">
        <v>98</v>
      </c>
      <c r="D1103" t="s">
        <v>100</v>
      </c>
      <c r="E1103"/>
      <c r="F1103" t="str">
        <f>$A1103&amp;IF($C1103&lt;&gt;"","|"&amp;$C1103,"")&amp;IF($D1103&lt;&gt;"","|"&amp;$D1103,"")&amp;IF($E1103&lt;&gt;"","|"&amp;$E1103,"")</f>
      </c>
      <c r="G1103" s="65" t="n">
        <v>13</v>
      </c>
      <c r="H1103" s="65" t="str">
        <f>SUM($CJ1103,$CW1103)</f>
      </c>
      <c r="I1103" s="62"/>
      <c r="J1103" s="62"/>
      <c r="K1103" s="62"/>
      <c r="L1103" s="62"/>
      <c r="M1103" s="62"/>
      <c r="N1103" s="62"/>
      <c r="O1103" s="62"/>
      <c r="P1103" s="62"/>
      <c r="Q1103" s="62"/>
      <c r="R1103" s="62"/>
      <c r="S1103" s="62"/>
      <c r="T1103" s="62" t="n">
        <v>1</v>
      </c>
      <c r="U1103" s="62"/>
      <c r="V1103" s="62"/>
      <c r="W1103" s="62"/>
      <c r="X1103" s="62"/>
      <c r="Y1103" s="62"/>
      <c r="Z1103" s="62"/>
      <c r="AA1103" s="62"/>
      <c r="AB1103" s="62"/>
      <c r="AC1103" s="62"/>
      <c r="AD1103" s="62"/>
      <c r="AE1103" s="62"/>
      <c r="AF1103" s="62"/>
      <c r="AG1103" s="62"/>
      <c r="AH1103" s="62"/>
      <c r="AI1103" s="62"/>
      <c r="AJ1103" s="62"/>
      <c r="AK1103" s="62"/>
      <c r="AL1103" s="62"/>
      <c r="AM1103" s="62"/>
      <c r="AN1103" s="62"/>
      <c r="AO1103" s="62"/>
      <c r="AP1103" s="62"/>
      <c r="AQ1103" s="62"/>
      <c r="AR1103" s="62"/>
      <c r="AS1103" s="62"/>
      <c r="AT1103" s="62"/>
      <c r="AU1103" s="62"/>
      <c r="AV1103" s="62"/>
      <c r="AW1103" s="62"/>
      <c r="AX1103" s="62"/>
      <c r="AY1103" s="62"/>
      <c r="AZ1103" s="62"/>
      <c r="BA1103" s="62"/>
      <c r="BB1103" s="62"/>
      <c r="BC1103" s="62"/>
      <c r="BD1103" s="62"/>
      <c r="BE1103" s="62"/>
      <c r="BF1103" s="62"/>
      <c r="BG1103" s="62"/>
      <c r="BH1103" s="62"/>
      <c r="BI1103" s="62"/>
      <c r="BJ1103" s="62"/>
      <c r="BK1103" s="62"/>
      <c r="BL1103" s="62"/>
      <c r="BM1103" s="62"/>
      <c r="BN1103" s="62"/>
      <c r="BO1103" s="62"/>
      <c r="BP1103" s="62"/>
      <c r="BQ1103" s="62"/>
      <c r="BR1103" s="62"/>
      <c r="BS1103" s="62"/>
      <c r="BT1103" s="62"/>
      <c r="BU1103" s="62"/>
      <c r="BV1103" s="62"/>
      <c r="BW1103" s="62"/>
      <c r="BX1103" s="62"/>
      <c r="BY1103" s="62"/>
      <c r="BZ1103" s="62"/>
      <c r="CA1103" s="62"/>
      <c r="CB1103" s="62"/>
      <c r="CC1103" s="62"/>
      <c r="CD1103" s="62"/>
      <c r="CE1103" s="62"/>
      <c r="CF1103" s="65" t="str">
        <f>ROUND(SUM($CP1103,$CV1103),0)</f>
      </c>
      <c r="CG1103" s="65" t="str">
        <f>ROUND(MAX($CP1103,$CV1103),0)</f>
      </c>
      <c r="CH1103"/>
      <c r="CI1103" s="62"/>
      <c r="CJ1103" s="65" t="str">
        <f>IF(SUM($CF1103)=0,"",IF(SUM($CF1103)=SUM($CG1103),SUM($CF1103),IF(UPPER($CH1103)="MAX",$CG1103,IF(UPPER($CH1103)="CUSTOM",MIN(MAX(ROUND($CF1103+$G1103*($CI1103),0),$CG1103),$CF1103),$CF1103))))</f>
      </c>
      <c r="CK1103" s="65" t="str">
        <f>ROUND(SUMIFS($CW1103:$FS1103,$CW$14:$FS$14,"*DSD*"),0)</f>
      </c>
      <c r="CL1103" s="65" t="str">
        <f>MIN_DSD</f>
      </c>
      <c r="CM1103" s="65" t="str">
        <f>COUNTIFS($CW$14:$FS$14,"*DSD*",$CW1103:$FS1103,"&gt;0")</f>
      </c>
      <c r="CN1103"/>
      <c r="CO1103" s="62"/>
      <c r="CP1103" s="65" t="str">
        <f>IF(SUM($CK1103)=0,"",IF(OR(SUM($CK1103)=SUM($CL1103),AND(SUM($CK1103)=ROUND(SUM($G1103)*(1-SUM($I1103)),0),SUM($CQ1103)=0)),SUM($CK1103),IF(UPPER($CN1103)="MAX",$CL1103,IF(UPPER($CN1103)="CUSTOM",MIN(MAX(ROUND($CK1103+$G1103*($CO1103),0),$CL1103),$CK1103),$CK1103))))</f>
      </c>
      <c r="CQ1103" s="65" t="str">
        <f>ROUND(SUMIFS($CW1103:$FS1103,$CW$14:$FS$14,"*TA*"),0)</f>
      </c>
      <c r="CR1103" s="65" t="str">
        <f>MIN_TA</f>
      </c>
      <c r="CS1103" s="65" t="str">
        <f>COUNTIFS($CW$14:$FS$14,"*TA*",$CW1103:$FS1103,"&gt;0")</f>
      </c>
      <c r="CT1103"/>
      <c r="CU1103" s="62"/>
      <c r="CV1103" s="65" t="str">
        <f>IF(SUM($CQ1103)=0,"",IF(OR(SUM($CQ1103)=SUM($CR1103),AND(SUM($CQ1103)=ROUND(SUM($G1103)*(1-SUM($I1103)),0),SUM($CK1103)=0)),SUM($CQ1103),IF(UPPER($CT1103)="MAX",$CR1103,IF(UPPER($CT1103)="CUSTOM",MIN(MAX(ROUND($CQ1103+$G1103*($CU1103),0),$CR1103),$CQ1103),$CQ1103))))</f>
      </c>
      <c r="CW1103" s="65"/>
      <c r="CX1103" s="65"/>
      <c r="CY1103" s="65"/>
      <c r="CZ1103" s="65"/>
      <c r="DA1103" s="65"/>
      <c r="DB1103" s="65"/>
      <c r="DC1103" s="65"/>
      <c r="DD1103" s="65"/>
      <c r="DE1103" s="65"/>
      <c r="DF1103" s="65"/>
      <c r="DG1103" s="65"/>
      <c r="DH1103" s="65"/>
      <c r="DI1103" s="65"/>
      <c r="DJ1103" s="65"/>
      <c r="DK1103" s="65"/>
      <c r="DL1103" s="65"/>
      <c r="DM1103" s="65"/>
      <c r="DN1103" s="65"/>
      <c r="DO1103" s="65"/>
      <c r="DP1103" s="65"/>
      <c r="DQ1103" s="65"/>
      <c r="DR1103" s="65"/>
      <c r="DS1103" s="65"/>
      <c r="DT1103" s="65"/>
      <c r="DU1103" s="65"/>
      <c r="DV1103" s="65"/>
      <c r="DW1103" s="65"/>
      <c r="DX1103" s="65"/>
      <c r="DY1103" s="65"/>
      <c r="DZ1103" s="65"/>
      <c r="EA1103" s="65"/>
      <c r="EB1103" s="65"/>
      <c r="EC1103" s="65"/>
      <c r="ED1103" s="65"/>
      <c r="EE1103" s="65"/>
      <c r="EF1103" s="65"/>
      <c r="EG1103" s="65"/>
      <c r="EH1103" s="65"/>
      <c r="EI1103" s="65"/>
      <c r="EJ1103" s="65"/>
      <c r="EK1103" s="65"/>
      <c r="EL1103" s="65"/>
      <c r="EM1103" s="65"/>
      <c r="EN1103" s="65"/>
      <c r="EO1103" s="65"/>
      <c r="EP1103" s="65"/>
      <c r="EQ1103" s="65"/>
      <c r="ER1103" s="65"/>
      <c r="ES1103" s="65"/>
      <c r="ET1103" s="65"/>
      <c r="EU1103" s="65"/>
      <c r="EV1103" s="65"/>
      <c r="EW1103" s="65"/>
      <c r="EX1103" s="65"/>
      <c r="EY1103" s="65"/>
      <c r="EZ1103" s="65"/>
      <c r="FA1103" s="65"/>
      <c r="FB1103" s="65"/>
      <c r="FC1103" s="65"/>
      <c r="FD1103" s="65"/>
      <c r="FE1103" s="65"/>
      <c r="FF1103" s="65"/>
      <c r="FG1103" s="65"/>
      <c r="FH1103" s="65"/>
      <c r="FI1103" s="65"/>
      <c r="FJ1103" s="65"/>
      <c r="FK1103" s="65"/>
      <c r="FL1103" s="65"/>
      <c r="FM1103" s="65"/>
      <c r="FN1103" s="65"/>
      <c r="FO1103" s="65"/>
      <c r="FP1103" s="65"/>
      <c r="FQ1103" s="65"/>
      <c r="FR1103" s="65"/>
      <c r="FS1103" s="65"/>
    </row>
    <row r="1104">
      <c r="A1104" t="s">
        <v>173</v>
      </c>
      <c r="B1104" t="s">
        <v>102</v>
      </c>
      <c r="C1104" t="s">
        <v>103</v>
      </c>
      <c r="D1104" t="s">
        <v>99</v>
      </c>
      <c r="E1104"/>
      <c r="F1104" t="str">
        <f>$A1104&amp;IF($C1104&lt;&gt;"","|"&amp;$C1104,"")&amp;IF($D1104&lt;&gt;"","|"&amp;$D1104,"")&amp;IF($E1104&lt;&gt;"","|"&amp;$E1104,"")</f>
      </c>
      <c r="G1104" s="65" t="n">
        <v>6</v>
      </c>
      <c r="H1104" s="65" t="str">
        <f>SUM($CJ1104,$CW1104)</f>
      </c>
      <c r="I1104" s="62"/>
      <c r="J1104" s="62"/>
      <c r="K1104" s="62"/>
      <c r="L1104" s="62"/>
      <c r="M1104" s="62"/>
      <c r="N1104" s="62"/>
      <c r="O1104" s="62"/>
      <c r="P1104" s="62"/>
      <c r="Q1104" s="62"/>
      <c r="R1104" s="62"/>
      <c r="S1104" s="62"/>
      <c r="T1104" s="62" t="n">
        <v>1</v>
      </c>
      <c r="U1104" s="62"/>
      <c r="V1104" s="62"/>
      <c r="W1104" s="62"/>
      <c r="X1104" s="62"/>
      <c r="Y1104" s="62"/>
      <c r="Z1104" s="62"/>
      <c r="AA1104" s="62"/>
      <c r="AB1104" s="62"/>
      <c r="AC1104" s="62"/>
      <c r="AD1104" s="62"/>
      <c r="AE1104" s="62"/>
      <c r="AF1104" s="62"/>
      <c r="AG1104" s="62"/>
      <c r="AH1104" s="62"/>
      <c r="AI1104" s="62"/>
      <c r="AJ1104" s="62"/>
      <c r="AK1104" s="62"/>
      <c r="AL1104" s="62"/>
      <c r="AM1104" s="62"/>
      <c r="AN1104" s="62"/>
      <c r="AO1104" s="62"/>
      <c r="AP1104" s="62"/>
      <c r="AQ1104" s="62"/>
      <c r="AR1104" s="62"/>
      <c r="AS1104" s="62"/>
      <c r="AT1104" s="62"/>
      <c r="AU1104" s="62"/>
      <c r="AV1104" s="62"/>
      <c r="AW1104" s="62"/>
      <c r="AX1104" s="62"/>
      <c r="AY1104" s="62"/>
      <c r="AZ1104" s="62"/>
      <c r="BA1104" s="62"/>
      <c r="BB1104" s="62"/>
      <c r="BC1104" s="62"/>
      <c r="BD1104" s="62"/>
      <c r="BE1104" s="62"/>
      <c r="BF1104" s="62"/>
      <c r="BG1104" s="62"/>
      <c r="BH1104" s="62"/>
      <c r="BI1104" s="62"/>
      <c r="BJ1104" s="62"/>
      <c r="BK1104" s="62"/>
      <c r="BL1104" s="62"/>
      <c r="BM1104" s="62"/>
      <c r="BN1104" s="62"/>
      <c r="BO1104" s="62"/>
      <c r="BP1104" s="62"/>
      <c r="BQ1104" s="62"/>
      <c r="BR1104" s="62"/>
      <c r="BS1104" s="62"/>
      <c r="BT1104" s="62"/>
      <c r="BU1104" s="62"/>
      <c r="BV1104" s="62"/>
      <c r="BW1104" s="62"/>
      <c r="BX1104" s="62"/>
      <c r="BY1104" s="62"/>
      <c r="BZ1104" s="62"/>
      <c r="CA1104" s="62"/>
      <c r="CB1104" s="62"/>
      <c r="CC1104" s="62"/>
      <c r="CD1104" s="62"/>
      <c r="CE1104" s="62"/>
      <c r="CF1104" s="65" t="str">
        <f>ROUND(SUM($CP1104,$CV1104),0)</f>
      </c>
      <c r="CG1104" s="65" t="str">
        <f>ROUND(MAX($CP1104,$CV1104),0)</f>
      </c>
      <c r="CH1104"/>
      <c r="CI1104" s="62"/>
      <c r="CJ1104" s="65" t="str">
        <f>IF(SUM($CF1104)=0,"",IF(SUM($CF1104)=SUM($CG1104),SUM($CF1104),IF(UPPER($CH1104)="MAX",$CG1104,IF(UPPER($CH1104)="CUSTOM",MIN(MAX(ROUND($CF1104+$G1104*($CI1104),0),$CG1104),$CF1104),$CF1104))))</f>
      </c>
      <c r="CK1104" s="65" t="str">
        <f>ROUND(SUMIFS($CW1104:$FS1104,$CW$14:$FS$14,"*DSD*"),0)</f>
      </c>
      <c r="CL1104" s="65" t="str">
        <f>MIN_DSD</f>
      </c>
      <c r="CM1104" s="65" t="str">
        <f>COUNTIFS($CW$14:$FS$14,"*DSD*",$CW1104:$FS1104,"&gt;0")</f>
      </c>
      <c r="CN1104"/>
      <c r="CO1104" s="62"/>
      <c r="CP1104" s="65" t="str">
        <f>IF(SUM($CK1104)=0,"",IF(OR(SUM($CK1104)=SUM($CL1104),AND(SUM($CK1104)=ROUND(SUM($G1104)*(1-SUM($I1104)),0),SUM($CQ1104)=0)),SUM($CK1104),IF(UPPER($CN1104)="MAX",$CL1104,IF(UPPER($CN1104)="CUSTOM",MIN(MAX(ROUND($CK1104+$G1104*($CO1104),0),$CL1104),$CK1104),$CK1104))))</f>
      </c>
      <c r="CQ1104" s="65" t="str">
        <f>ROUND(SUMIFS($CW1104:$FS1104,$CW$14:$FS$14,"*TA*"),0)</f>
      </c>
      <c r="CR1104" s="65" t="str">
        <f>MIN_TA</f>
      </c>
      <c r="CS1104" s="65" t="str">
        <f>COUNTIFS($CW$14:$FS$14,"*TA*",$CW1104:$FS1104,"&gt;0")</f>
      </c>
      <c r="CT1104"/>
      <c r="CU1104" s="62"/>
      <c r="CV1104" s="65" t="str">
        <f>IF(SUM($CQ1104)=0,"",IF(OR(SUM($CQ1104)=SUM($CR1104),AND(SUM($CQ1104)=ROUND(SUM($G1104)*(1-SUM($I1104)),0),SUM($CK1104)=0)),SUM($CQ1104),IF(UPPER($CT1104)="MAX",$CR1104,IF(UPPER($CT1104)="CUSTOM",MIN(MAX(ROUND($CQ1104+$G1104*($CU1104),0),$CR1104),$CQ1104),$CQ1104))))</f>
      </c>
      <c r="CW1104" s="65"/>
      <c r="CX1104" s="65"/>
      <c r="CY1104" s="65"/>
      <c r="CZ1104" s="65"/>
      <c r="DA1104" s="65"/>
      <c r="DB1104" s="65"/>
      <c r="DC1104" s="65"/>
      <c r="DD1104" s="65"/>
      <c r="DE1104" s="65"/>
      <c r="DF1104" s="65"/>
      <c r="DG1104" s="65"/>
      <c r="DH1104" s="65"/>
      <c r="DI1104" s="65"/>
      <c r="DJ1104" s="65"/>
      <c r="DK1104" s="65"/>
      <c r="DL1104" s="65"/>
      <c r="DM1104" s="65"/>
      <c r="DN1104" s="65"/>
      <c r="DO1104" s="65"/>
      <c r="DP1104" s="65"/>
      <c r="DQ1104" s="65"/>
      <c r="DR1104" s="65"/>
      <c r="DS1104" s="65"/>
      <c r="DT1104" s="65"/>
      <c r="DU1104" s="65"/>
      <c r="DV1104" s="65"/>
      <c r="DW1104" s="65"/>
      <c r="DX1104" s="65"/>
      <c r="DY1104" s="65"/>
      <c r="DZ1104" s="65"/>
      <c r="EA1104" s="65"/>
      <c r="EB1104" s="65"/>
      <c r="EC1104" s="65"/>
      <c r="ED1104" s="65"/>
      <c r="EE1104" s="65"/>
      <c r="EF1104" s="65"/>
      <c r="EG1104" s="65"/>
      <c r="EH1104" s="65"/>
      <c r="EI1104" s="65"/>
      <c r="EJ1104" s="65"/>
      <c r="EK1104" s="65"/>
      <c r="EL1104" s="65"/>
      <c r="EM1104" s="65"/>
      <c r="EN1104" s="65"/>
      <c r="EO1104" s="65"/>
      <c r="EP1104" s="65"/>
      <c r="EQ1104" s="65"/>
      <c r="ER1104" s="65"/>
      <c r="ES1104" s="65"/>
      <c r="ET1104" s="65"/>
      <c r="EU1104" s="65"/>
      <c r="EV1104" s="65"/>
      <c r="EW1104" s="65"/>
      <c r="EX1104" s="65"/>
      <c r="EY1104" s="65"/>
      <c r="EZ1104" s="65"/>
      <c r="FA1104" s="65"/>
      <c r="FB1104" s="65"/>
      <c r="FC1104" s="65"/>
      <c r="FD1104" s="65"/>
      <c r="FE1104" s="65"/>
      <c r="FF1104" s="65"/>
      <c r="FG1104" s="65"/>
      <c r="FH1104" s="65"/>
      <c r="FI1104" s="65"/>
      <c r="FJ1104" s="65"/>
      <c r="FK1104" s="65"/>
      <c r="FL1104" s="65"/>
      <c r="FM1104" s="65"/>
      <c r="FN1104" s="65"/>
      <c r="FO1104" s="65"/>
      <c r="FP1104" s="65"/>
      <c r="FQ1104" s="65"/>
      <c r="FR1104" s="65"/>
      <c r="FS1104" s="65"/>
    </row>
    <row r="1105">
      <c r="A1105" t="s">
        <v>173</v>
      </c>
      <c r="B1105" t="s">
        <v>109</v>
      </c>
      <c r="C1105" t="s">
        <v>103</v>
      </c>
      <c r="D1105" t="s">
        <v>99</v>
      </c>
      <c r="E1105"/>
      <c r="F1105" t="str">
        <f>$A1105&amp;IF($C1105&lt;&gt;"","|"&amp;$C1105,"")&amp;IF($D1105&lt;&gt;"","|"&amp;$D1105,"")&amp;IF($E1105&lt;&gt;"","|"&amp;$E1105,"")</f>
      </c>
      <c r="G1105" s="65" t="n">
        <v>6</v>
      </c>
      <c r="H1105" s="65" t="str">
        <f>SUM($CJ1105,$CW1105)</f>
      </c>
      <c r="I1105" s="62"/>
      <c r="J1105" s="62"/>
      <c r="K1105" s="62"/>
      <c r="L1105" s="62"/>
      <c r="M1105" s="62"/>
      <c r="N1105" s="62"/>
      <c r="O1105" s="62"/>
      <c r="P1105" s="62"/>
      <c r="Q1105" s="62"/>
      <c r="R1105" s="62"/>
      <c r="S1105" s="62"/>
      <c r="T1105" s="62" t="n">
        <v>1</v>
      </c>
      <c r="U1105" s="62"/>
      <c r="V1105" s="62"/>
      <c r="W1105" s="62"/>
      <c r="X1105" s="62"/>
      <c r="Y1105" s="62"/>
      <c r="Z1105" s="62"/>
      <c r="AA1105" s="62"/>
      <c r="AB1105" s="62"/>
      <c r="AC1105" s="62"/>
      <c r="AD1105" s="62"/>
      <c r="AE1105" s="62"/>
      <c r="AF1105" s="62"/>
      <c r="AG1105" s="62"/>
      <c r="AH1105" s="62"/>
      <c r="AI1105" s="62"/>
      <c r="AJ1105" s="62"/>
      <c r="AK1105" s="62"/>
      <c r="AL1105" s="62"/>
      <c r="AM1105" s="62"/>
      <c r="AN1105" s="62"/>
      <c r="AO1105" s="62"/>
      <c r="AP1105" s="62"/>
      <c r="AQ1105" s="62"/>
      <c r="AR1105" s="62"/>
      <c r="AS1105" s="62"/>
      <c r="AT1105" s="62"/>
      <c r="AU1105" s="62"/>
      <c r="AV1105" s="62"/>
      <c r="AW1105" s="62"/>
      <c r="AX1105" s="62"/>
      <c r="AY1105" s="62"/>
      <c r="AZ1105" s="62"/>
      <c r="BA1105" s="62"/>
      <c r="BB1105" s="62"/>
      <c r="BC1105" s="62"/>
      <c r="BD1105" s="62"/>
      <c r="BE1105" s="62"/>
      <c r="BF1105" s="62"/>
      <c r="BG1105" s="62"/>
      <c r="BH1105" s="62"/>
      <c r="BI1105" s="62"/>
      <c r="BJ1105" s="62"/>
      <c r="BK1105" s="62"/>
      <c r="BL1105" s="62"/>
      <c r="BM1105" s="62"/>
      <c r="BN1105" s="62"/>
      <c r="BO1105" s="62"/>
      <c r="BP1105" s="62"/>
      <c r="BQ1105" s="62"/>
      <c r="BR1105" s="62"/>
      <c r="BS1105" s="62"/>
      <c r="BT1105" s="62"/>
      <c r="BU1105" s="62"/>
      <c r="BV1105" s="62"/>
      <c r="BW1105" s="62"/>
      <c r="BX1105" s="62"/>
      <c r="BY1105" s="62"/>
      <c r="BZ1105" s="62"/>
      <c r="CA1105" s="62"/>
      <c r="CB1105" s="62"/>
      <c r="CC1105" s="62"/>
      <c r="CD1105" s="62"/>
      <c r="CE1105" s="62"/>
      <c r="CF1105" s="65" t="str">
        <f>ROUND(SUM($CP1105,$CV1105),0)</f>
      </c>
      <c r="CG1105" s="65" t="str">
        <f>ROUND(MAX($CP1105,$CV1105),0)</f>
      </c>
      <c r="CH1105"/>
      <c r="CI1105" s="62"/>
      <c r="CJ1105" s="65" t="str">
        <f>IF(SUM($CF1105)=0,"",IF(SUM($CF1105)=SUM($CG1105),SUM($CF1105),IF(UPPER($CH1105)="MAX",$CG1105,IF(UPPER($CH1105)="CUSTOM",MIN(MAX(ROUND($CF1105+$G1105*($CI1105),0),$CG1105),$CF1105),$CF1105))))</f>
      </c>
      <c r="CK1105" s="65" t="str">
        <f>ROUND(SUMIFS($CW1105:$FS1105,$CW$14:$FS$14,"*DSD*"),0)</f>
      </c>
      <c r="CL1105" s="65" t="str">
        <f>MIN_DSD</f>
      </c>
      <c r="CM1105" s="65" t="str">
        <f>COUNTIFS($CW$14:$FS$14,"*DSD*",$CW1105:$FS1105,"&gt;0")</f>
      </c>
      <c r="CN1105"/>
      <c r="CO1105" s="62"/>
      <c r="CP1105" s="65" t="str">
        <f>IF(SUM($CK1105)=0,"",IF(OR(SUM($CK1105)=SUM($CL1105),AND(SUM($CK1105)=ROUND(SUM($G1105)*(1-SUM($I1105)),0),SUM($CQ1105)=0)),SUM($CK1105),IF(UPPER($CN1105)="MAX",$CL1105,IF(UPPER($CN1105)="CUSTOM",MIN(MAX(ROUND($CK1105+$G1105*($CO1105),0),$CL1105),$CK1105),$CK1105))))</f>
      </c>
      <c r="CQ1105" s="65" t="str">
        <f>ROUND(SUMIFS($CW1105:$FS1105,$CW$14:$FS$14,"*TA*"),0)</f>
      </c>
      <c r="CR1105" s="65" t="str">
        <f>MIN_TA</f>
      </c>
      <c r="CS1105" s="65" t="str">
        <f>COUNTIFS($CW$14:$FS$14,"*TA*",$CW1105:$FS1105,"&gt;0")</f>
      </c>
      <c r="CT1105"/>
      <c r="CU1105" s="62"/>
      <c r="CV1105" s="65" t="str">
        <f>IF(SUM($CQ1105)=0,"",IF(OR(SUM($CQ1105)=SUM($CR1105),AND(SUM($CQ1105)=ROUND(SUM($G1105)*(1-SUM($I1105)),0),SUM($CK1105)=0)),SUM($CQ1105),IF(UPPER($CT1105)="MAX",$CR1105,IF(UPPER($CT1105)="CUSTOM",MIN(MAX(ROUND($CQ1105+$G1105*($CU1105),0),$CR1105),$CQ1105),$CQ1105))))</f>
      </c>
      <c r="CW1105" s="65"/>
      <c r="CX1105" s="65"/>
      <c r="CY1105" s="65"/>
      <c r="CZ1105" s="65"/>
      <c r="DA1105" s="65"/>
      <c r="DB1105" s="65"/>
      <c r="DC1105" s="65"/>
      <c r="DD1105" s="65"/>
      <c r="DE1105" s="65"/>
      <c r="DF1105" s="65"/>
      <c r="DG1105" s="65"/>
      <c r="DH1105" s="65"/>
      <c r="DI1105" s="65"/>
      <c r="DJ1105" s="65"/>
      <c r="DK1105" s="65"/>
      <c r="DL1105" s="65"/>
      <c r="DM1105" s="65"/>
      <c r="DN1105" s="65"/>
      <c r="DO1105" s="65"/>
      <c r="DP1105" s="65"/>
      <c r="DQ1105" s="65"/>
      <c r="DR1105" s="65"/>
      <c r="DS1105" s="65"/>
      <c r="DT1105" s="65"/>
      <c r="DU1105" s="65"/>
      <c r="DV1105" s="65"/>
      <c r="DW1105" s="65"/>
      <c r="DX1105" s="65"/>
      <c r="DY1105" s="65"/>
      <c r="DZ1105" s="65"/>
      <c r="EA1105" s="65"/>
      <c r="EB1105" s="65"/>
      <c r="EC1105" s="65"/>
      <c r="ED1105" s="65"/>
      <c r="EE1105" s="65"/>
      <c r="EF1105" s="65"/>
      <c r="EG1105" s="65"/>
      <c r="EH1105" s="65"/>
      <c r="EI1105" s="65"/>
      <c r="EJ1105" s="65"/>
      <c r="EK1105" s="65"/>
      <c r="EL1105" s="65"/>
      <c r="EM1105" s="65"/>
      <c r="EN1105" s="65"/>
      <c r="EO1105" s="65"/>
      <c r="EP1105" s="65"/>
      <c r="EQ1105" s="65"/>
      <c r="ER1105" s="65"/>
      <c r="ES1105" s="65"/>
      <c r="ET1105" s="65"/>
      <c r="EU1105" s="65"/>
      <c r="EV1105" s="65"/>
      <c r="EW1105" s="65"/>
      <c r="EX1105" s="65"/>
      <c r="EY1105" s="65"/>
      <c r="EZ1105" s="65"/>
      <c r="FA1105" s="65"/>
      <c r="FB1105" s="65"/>
      <c r="FC1105" s="65"/>
      <c r="FD1105" s="65"/>
      <c r="FE1105" s="65"/>
      <c r="FF1105" s="65"/>
      <c r="FG1105" s="65"/>
      <c r="FH1105" s="65"/>
      <c r="FI1105" s="65"/>
      <c r="FJ1105" s="65"/>
      <c r="FK1105" s="65"/>
      <c r="FL1105" s="65"/>
      <c r="FM1105" s="65"/>
      <c r="FN1105" s="65"/>
      <c r="FO1105" s="65"/>
      <c r="FP1105" s="65"/>
      <c r="FQ1105" s="65"/>
      <c r="FR1105" s="65"/>
      <c r="FS1105" s="65"/>
    </row>
    <row r="1106">
      <c r="A1106" t="s">
        <v>173</v>
      </c>
      <c r="B1106" t="s">
        <v>111</v>
      </c>
      <c r="C1106" t="s">
        <v>103</v>
      </c>
      <c r="D1106" t="s">
        <v>99</v>
      </c>
      <c r="E1106"/>
      <c r="F1106" t="str">
        <f>$A1106&amp;IF($C1106&lt;&gt;"","|"&amp;$C1106,"")&amp;IF($D1106&lt;&gt;"","|"&amp;$D1106,"")&amp;IF($E1106&lt;&gt;"","|"&amp;$E1106,"")</f>
      </c>
      <c r="G1106" s="65" t="n">
        <v>6</v>
      </c>
      <c r="H1106" s="65" t="str">
        <f>SUM($CJ1106,$CW1106)</f>
      </c>
      <c r="I1106" s="62"/>
      <c r="J1106" s="62"/>
      <c r="K1106" s="62"/>
      <c r="L1106" s="62"/>
      <c r="M1106" s="62"/>
      <c r="N1106" s="62"/>
      <c r="O1106" s="62"/>
      <c r="P1106" s="62"/>
      <c r="Q1106" s="62"/>
      <c r="R1106" s="62"/>
      <c r="S1106" s="62"/>
      <c r="T1106" s="62" t="n">
        <v>1</v>
      </c>
      <c r="U1106" s="62"/>
      <c r="V1106" s="62"/>
      <c r="W1106" s="62"/>
      <c r="X1106" s="62"/>
      <c r="Y1106" s="62"/>
      <c r="Z1106" s="62"/>
      <c r="AA1106" s="62"/>
      <c r="AB1106" s="62"/>
      <c r="AC1106" s="62"/>
      <c r="AD1106" s="62"/>
      <c r="AE1106" s="62"/>
      <c r="AF1106" s="62"/>
      <c r="AG1106" s="62"/>
      <c r="AH1106" s="62"/>
      <c r="AI1106" s="62"/>
      <c r="AJ1106" s="62"/>
      <c r="AK1106" s="62"/>
      <c r="AL1106" s="62"/>
      <c r="AM1106" s="62"/>
      <c r="AN1106" s="62"/>
      <c r="AO1106" s="62"/>
      <c r="AP1106" s="62"/>
      <c r="AQ1106" s="62"/>
      <c r="AR1106" s="62"/>
      <c r="AS1106" s="62"/>
      <c r="AT1106" s="62"/>
      <c r="AU1106" s="62"/>
      <c r="AV1106" s="62"/>
      <c r="AW1106" s="62"/>
      <c r="AX1106" s="62"/>
      <c r="AY1106" s="62"/>
      <c r="AZ1106" s="62"/>
      <c r="BA1106" s="62"/>
      <c r="BB1106" s="62"/>
      <c r="BC1106" s="62"/>
      <c r="BD1106" s="62"/>
      <c r="BE1106" s="62"/>
      <c r="BF1106" s="62"/>
      <c r="BG1106" s="62"/>
      <c r="BH1106" s="62"/>
      <c r="BI1106" s="62"/>
      <c r="BJ1106" s="62"/>
      <c r="BK1106" s="62"/>
      <c r="BL1106" s="62"/>
      <c r="BM1106" s="62"/>
      <c r="BN1106" s="62"/>
      <c r="BO1106" s="62"/>
      <c r="BP1106" s="62"/>
      <c r="BQ1106" s="62"/>
      <c r="BR1106" s="62"/>
      <c r="BS1106" s="62"/>
      <c r="BT1106" s="62"/>
      <c r="BU1106" s="62"/>
      <c r="BV1106" s="62"/>
      <c r="BW1106" s="62"/>
      <c r="BX1106" s="62"/>
      <c r="BY1106" s="62"/>
      <c r="BZ1106" s="62"/>
      <c r="CA1106" s="62"/>
      <c r="CB1106" s="62"/>
      <c r="CC1106" s="62"/>
      <c r="CD1106" s="62"/>
      <c r="CE1106" s="62"/>
      <c r="CF1106" s="65" t="str">
        <f>ROUND(SUM($CP1106,$CV1106),0)</f>
      </c>
      <c r="CG1106" s="65" t="str">
        <f>ROUND(MAX($CP1106,$CV1106),0)</f>
      </c>
      <c r="CH1106"/>
      <c r="CI1106" s="62"/>
      <c r="CJ1106" s="65" t="str">
        <f>IF(SUM($CF1106)=0,"",IF(SUM($CF1106)=SUM($CG1106),SUM($CF1106),IF(UPPER($CH1106)="MAX",$CG1106,IF(UPPER($CH1106)="CUSTOM",MIN(MAX(ROUND($CF1106+$G1106*($CI1106),0),$CG1106),$CF1106),$CF1106))))</f>
      </c>
      <c r="CK1106" s="65" t="str">
        <f>ROUND(SUMIFS($CW1106:$FS1106,$CW$14:$FS$14,"*DSD*"),0)</f>
      </c>
      <c r="CL1106" s="65" t="str">
        <f>MIN_DSD</f>
      </c>
      <c r="CM1106" s="65" t="str">
        <f>COUNTIFS($CW$14:$FS$14,"*DSD*",$CW1106:$FS1106,"&gt;0")</f>
      </c>
      <c r="CN1106"/>
      <c r="CO1106" s="62"/>
      <c r="CP1106" s="65" t="str">
        <f>IF(SUM($CK1106)=0,"",IF(OR(SUM($CK1106)=SUM($CL1106),AND(SUM($CK1106)=ROUND(SUM($G1106)*(1-SUM($I1106)),0),SUM($CQ1106)=0)),SUM($CK1106),IF(UPPER($CN1106)="MAX",$CL1106,IF(UPPER($CN1106)="CUSTOM",MIN(MAX(ROUND($CK1106+$G1106*($CO1106),0),$CL1106),$CK1106),$CK1106))))</f>
      </c>
      <c r="CQ1106" s="65" t="str">
        <f>ROUND(SUMIFS($CW1106:$FS1106,$CW$14:$FS$14,"*TA*"),0)</f>
      </c>
      <c r="CR1106" s="65" t="str">
        <f>MIN_TA</f>
      </c>
      <c r="CS1106" s="65" t="str">
        <f>COUNTIFS($CW$14:$FS$14,"*TA*",$CW1106:$FS1106,"&gt;0")</f>
      </c>
      <c r="CT1106"/>
      <c r="CU1106" s="62"/>
      <c r="CV1106" s="65" t="str">
        <f>IF(SUM($CQ1106)=0,"",IF(OR(SUM($CQ1106)=SUM($CR1106),AND(SUM($CQ1106)=ROUND(SUM($G1106)*(1-SUM($I1106)),0),SUM($CK1106)=0)),SUM($CQ1106),IF(UPPER($CT1106)="MAX",$CR1106,IF(UPPER($CT1106)="CUSTOM",MIN(MAX(ROUND($CQ1106+$G1106*($CU1106),0),$CR1106),$CQ1106),$CQ1106))))</f>
      </c>
      <c r="CW1106" s="65"/>
      <c r="CX1106" s="65"/>
      <c r="CY1106" s="65"/>
      <c r="CZ1106" s="65"/>
      <c r="DA1106" s="65"/>
      <c r="DB1106" s="65"/>
      <c r="DC1106" s="65"/>
      <c r="DD1106" s="65"/>
      <c r="DE1106" s="65"/>
      <c r="DF1106" s="65"/>
      <c r="DG1106" s="65"/>
      <c r="DH1106" s="65"/>
      <c r="DI1106" s="65"/>
      <c r="DJ1106" s="65"/>
      <c r="DK1106" s="65"/>
      <c r="DL1106" s="65"/>
      <c r="DM1106" s="65"/>
      <c r="DN1106" s="65"/>
      <c r="DO1106" s="65"/>
      <c r="DP1106" s="65"/>
      <c r="DQ1106" s="65"/>
      <c r="DR1106" s="65"/>
      <c r="DS1106" s="65"/>
      <c r="DT1106" s="65"/>
      <c r="DU1106" s="65"/>
      <c r="DV1106" s="65"/>
      <c r="DW1106" s="65"/>
      <c r="DX1106" s="65"/>
      <c r="DY1106" s="65"/>
      <c r="DZ1106" s="65"/>
      <c r="EA1106" s="65"/>
      <c r="EB1106" s="65"/>
      <c r="EC1106" s="65"/>
      <c r="ED1106" s="65"/>
      <c r="EE1106" s="65"/>
      <c r="EF1106" s="65"/>
      <c r="EG1106" s="65"/>
      <c r="EH1106" s="65"/>
      <c r="EI1106" s="65"/>
      <c r="EJ1106" s="65"/>
      <c r="EK1106" s="65"/>
      <c r="EL1106" s="65"/>
      <c r="EM1106" s="65"/>
      <c r="EN1106" s="65"/>
      <c r="EO1106" s="65"/>
      <c r="EP1106" s="65"/>
      <c r="EQ1106" s="65"/>
      <c r="ER1106" s="65"/>
      <c r="ES1106" s="65"/>
      <c r="ET1106" s="65"/>
      <c r="EU1106" s="65"/>
      <c r="EV1106" s="65"/>
      <c r="EW1106" s="65"/>
      <c r="EX1106" s="65"/>
      <c r="EY1106" s="65"/>
      <c r="EZ1106" s="65"/>
      <c r="FA1106" s="65"/>
      <c r="FB1106" s="65"/>
      <c r="FC1106" s="65"/>
      <c r="FD1106" s="65"/>
      <c r="FE1106" s="65"/>
      <c r="FF1106" s="65"/>
      <c r="FG1106" s="65"/>
      <c r="FH1106" s="65"/>
      <c r="FI1106" s="65"/>
      <c r="FJ1106" s="65"/>
      <c r="FK1106" s="65"/>
      <c r="FL1106" s="65"/>
      <c r="FM1106" s="65"/>
      <c r="FN1106" s="65"/>
      <c r="FO1106" s="65"/>
      <c r="FP1106" s="65"/>
      <c r="FQ1106" s="65"/>
      <c r="FR1106" s="65"/>
      <c r="FS1106" s="65"/>
    </row>
    <row r="1107">
      <c r="A1107" t="s">
        <v>173</v>
      </c>
      <c r="B1107" t="s">
        <v>144</v>
      </c>
      <c r="C1107" t="s">
        <v>103</v>
      </c>
      <c r="D1107" t="s">
        <v>99</v>
      </c>
      <c r="E1107"/>
      <c r="F1107" t="str">
        <f>$A1107&amp;IF($C1107&lt;&gt;"","|"&amp;$C1107,"")&amp;IF($D1107&lt;&gt;"","|"&amp;$D1107,"")&amp;IF($E1107&lt;&gt;"","|"&amp;$E1107,"")</f>
      </c>
      <c r="G1107" s="65" t="n">
        <v>260</v>
      </c>
      <c r="H1107" s="65" t="str">
        <f>SUM($CJ1107,$CW1107)</f>
      </c>
      <c r="I1107" s="62"/>
      <c r="J1107" s="62"/>
      <c r="K1107" s="62"/>
      <c r="L1107" s="62"/>
      <c r="M1107" s="62"/>
      <c r="N1107" s="62"/>
      <c r="O1107" s="62"/>
      <c r="P1107" s="62"/>
      <c r="Q1107" s="62"/>
      <c r="R1107" s="62"/>
      <c r="S1107" s="62"/>
      <c r="T1107" s="62" t="n">
        <v>1</v>
      </c>
      <c r="U1107" s="62"/>
      <c r="V1107" s="62"/>
      <c r="W1107" s="62"/>
      <c r="X1107" s="62"/>
      <c r="Y1107" s="62"/>
      <c r="Z1107" s="62"/>
      <c r="AA1107" s="62"/>
      <c r="AB1107" s="62"/>
      <c r="AC1107" s="62"/>
      <c r="AD1107" s="62"/>
      <c r="AE1107" s="62"/>
      <c r="AF1107" s="62"/>
      <c r="AG1107" s="62"/>
      <c r="AH1107" s="62"/>
      <c r="AI1107" s="62"/>
      <c r="AJ1107" s="62"/>
      <c r="AK1107" s="62"/>
      <c r="AL1107" s="62"/>
      <c r="AM1107" s="62"/>
      <c r="AN1107" s="62"/>
      <c r="AO1107" s="62"/>
      <c r="AP1107" s="62"/>
      <c r="AQ1107" s="62"/>
      <c r="AR1107" s="62"/>
      <c r="AS1107" s="62"/>
      <c r="AT1107" s="62"/>
      <c r="AU1107" s="62"/>
      <c r="AV1107" s="62"/>
      <c r="AW1107" s="62"/>
      <c r="AX1107" s="62"/>
      <c r="AY1107" s="62"/>
      <c r="AZ1107" s="62"/>
      <c r="BA1107" s="62"/>
      <c r="BB1107" s="62"/>
      <c r="BC1107" s="62"/>
      <c r="BD1107" s="62"/>
      <c r="BE1107" s="62"/>
      <c r="BF1107" s="62"/>
      <c r="BG1107" s="62"/>
      <c r="BH1107" s="62"/>
      <c r="BI1107" s="62"/>
      <c r="BJ1107" s="62"/>
      <c r="BK1107" s="62"/>
      <c r="BL1107" s="62"/>
      <c r="BM1107" s="62"/>
      <c r="BN1107" s="62"/>
      <c r="BO1107" s="62"/>
      <c r="BP1107" s="62"/>
      <c r="BQ1107" s="62"/>
      <c r="BR1107" s="62"/>
      <c r="BS1107" s="62"/>
      <c r="BT1107" s="62"/>
      <c r="BU1107" s="62"/>
      <c r="BV1107" s="62"/>
      <c r="BW1107" s="62"/>
      <c r="BX1107" s="62"/>
      <c r="BY1107" s="62"/>
      <c r="BZ1107" s="62"/>
      <c r="CA1107" s="62"/>
      <c r="CB1107" s="62"/>
      <c r="CC1107" s="62"/>
      <c r="CD1107" s="62"/>
      <c r="CE1107" s="62"/>
      <c r="CF1107" s="65" t="str">
        <f>ROUND(SUM($CP1107,$CV1107),0)</f>
      </c>
      <c r="CG1107" s="65" t="str">
        <f>ROUND(MAX($CP1107,$CV1107),0)</f>
      </c>
      <c r="CH1107"/>
      <c r="CI1107" s="62"/>
      <c r="CJ1107" s="65" t="str">
        <f>IF(SUM($CF1107)=0,"",IF(SUM($CF1107)=SUM($CG1107),SUM($CF1107),IF(UPPER($CH1107)="MAX",$CG1107,IF(UPPER($CH1107)="CUSTOM",MIN(MAX(ROUND($CF1107+$G1107*($CI1107),0),$CG1107),$CF1107),$CF1107))))</f>
      </c>
      <c r="CK1107" s="65" t="str">
        <f>ROUND(SUMIFS($CW1107:$FS1107,$CW$14:$FS$14,"*DSD*"),0)</f>
      </c>
      <c r="CL1107" s="65" t="str">
        <f>MIN_DSD</f>
      </c>
      <c r="CM1107" s="65" t="str">
        <f>COUNTIFS($CW$14:$FS$14,"*DSD*",$CW1107:$FS1107,"&gt;0")</f>
      </c>
      <c r="CN1107"/>
      <c r="CO1107" s="62"/>
      <c r="CP1107" s="65" t="str">
        <f>IF(SUM($CK1107)=0,"",IF(OR(SUM($CK1107)=SUM($CL1107),AND(SUM($CK1107)=ROUND(SUM($G1107)*(1-SUM($I1107)),0),SUM($CQ1107)=0)),SUM($CK1107),IF(UPPER($CN1107)="MAX",$CL1107,IF(UPPER($CN1107)="CUSTOM",MIN(MAX(ROUND($CK1107+$G1107*($CO1107),0),$CL1107),$CK1107),$CK1107))))</f>
      </c>
      <c r="CQ1107" s="65" t="str">
        <f>ROUND(SUMIFS($CW1107:$FS1107,$CW$14:$FS$14,"*TA*"),0)</f>
      </c>
      <c r="CR1107" s="65" t="str">
        <f>MIN_TA</f>
      </c>
      <c r="CS1107" s="65" t="str">
        <f>COUNTIFS($CW$14:$FS$14,"*TA*",$CW1107:$FS1107,"&gt;0")</f>
      </c>
      <c r="CT1107"/>
      <c r="CU1107" s="62"/>
      <c r="CV1107" s="65" t="str">
        <f>IF(SUM($CQ1107)=0,"",IF(OR(SUM($CQ1107)=SUM($CR1107),AND(SUM($CQ1107)=ROUND(SUM($G1107)*(1-SUM($I1107)),0),SUM($CK1107)=0)),SUM($CQ1107),IF(UPPER($CT1107)="MAX",$CR1107,IF(UPPER($CT1107)="CUSTOM",MIN(MAX(ROUND($CQ1107+$G1107*($CU1107),0),$CR1107),$CQ1107),$CQ1107))))</f>
      </c>
      <c r="CW1107" s="65"/>
      <c r="CX1107" s="65"/>
      <c r="CY1107" s="65"/>
      <c r="CZ1107" s="65"/>
      <c r="DA1107" s="65"/>
      <c r="DB1107" s="65"/>
      <c r="DC1107" s="65"/>
      <c r="DD1107" s="65"/>
      <c r="DE1107" s="65"/>
      <c r="DF1107" s="65"/>
      <c r="DG1107" s="65"/>
      <c r="DH1107" s="65"/>
      <c r="DI1107" s="65"/>
      <c r="DJ1107" s="65"/>
      <c r="DK1107" s="65"/>
      <c r="DL1107" s="65"/>
      <c r="DM1107" s="65"/>
      <c r="DN1107" s="65"/>
      <c r="DO1107" s="65"/>
      <c r="DP1107" s="65"/>
      <c r="DQ1107" s="65"/>
      <c r="DR1107" s="65"/>
      <c r="DS1107" s="65"/>
      <c r="DT1107" s="65"/>
      <c r="DU1107" s="65"/>
      <c r="DV1107" s="65"/>
      <c r="DW1107" s="65"/>
      <c r="DX1107" s="65"/>
      <c r="DY1107" s="65"/>
      <c r="DZ1107" s="65"/>
      <c r="EA1107" s="65"/>
      <c r="EB1107" s="65"/>
      <c r="EC1107" s="65"/>
      <c r="ED1107" s="65"/>
      <c r="EE1107" s="65"/>
      <c r="EF1107" s="65"/>
      <c r="EG1107" s="65"/>
      <c r="EH1107" s="65"/>
      <c r="EI1107" s="65"/>
      <c r="EJ1107" s="65"/>
      <c r="EK1107" s="65"/>
      <c r="EL1107" s="65"/>
      <c r="EM1107" s="65"/>
      <c r="EN1107" s="65"/>
      <c r="EO1107" s="65"/>
      <c r="EP1107" s="65"/>
      <c r="EQ1107" s="65"/>
      <c r="ER1107" s="65"/>
      <c r="ES1107" s="65"/>
      <c r="ET1107" s="65"/>
      <c r="EU1107" s="65"/>
      <c r="EV1107" s="65"/>
      <c r="EW1107" s="65"/>
      <c r="EX1107" s="65"/>
      <c r="EY1107" s="65"/>
      <c r="EZ1107" s="65"/>
      <c r="FA1107" s="65"/>
      <c r="FB1107" s="65"/>
      <c r="FC1107" s="65"/>
      <c r="FD1107" s="65"/>
      <c r="FE1107" s="65"/>
      <c r="FF1107" s="65"/>
      <c r="FG1107" s="65"/>
      <c r="FH1107" s="65"/>
      <c r="FI1107" s="65"/>
      <c r="FJ1107" s="65"/>
      <c r="FK1107" s="65"/>
      <c r="FL1107" s="65"/>
      <c r="FM1107" s="65"/>
      <c r="FN1107" s="65"/>
      <c r="FO1107" s="65"/>
      <c r="FP1107" s="65"/>
      <c r="FQ1107" s="65"/>
      <c r="FR1107" s="65"/>
      <c r="FS1107" s="65"/>
    </row>
    <row r="1108">
      <c r="A1108" t="s">
        <v>173</v>
      </c>
      <c r="B1108" t="s">
        <v>144</v>
      </c>
      <c r="C1108" t="s">
        <v>98</v>
      </c>
      <c r="D1108" t="s">
        <v>99</v>
      </c>
      <c r="E1108"/>
      <c r="F1108" t="str">
        <f>$A1108&amp;IF($C1108&lt;&gt;"","|"&amp;$C1108,"")&amp;IF($D1108&lt;&gt;"","|"&amp;$D1108,"")&amp;IF($E1108&lt;&gt;"","|"&amp;$E1108,"")</f>
      </c>
      <c r="G1108" s="65" t="n">
        <v>7</v>
      </c>
      <c r="H1108" s="65" t="str">
        <f>SUM($CJ1108,$CW1108)</f>
      </c>
      <c r="I1108" s="62"/>
      <c r="J1108" s="62"/>
      <c r="K1108" s="62"/>
      <c r="L1108" s="62"/>
      <c r="M1108" s="62"/>
      <c r="N1108" s="62"/>
      <c r="O1108" s="62"/>
      <c r="P1108" s="62"/>
      <c r="Q1108" s="62"/>
      <c r="R1108" s="62"/>
      <c r="S1108" s="62"/>
      <c r="T1108" s="62" t="n">
        <v>1</v>
      </c>
      <c r="U1108" s="62"/>
      <c r="V1108" s="62"/>
      <c r="W1108" s="62"/>
      <c r="X1108" s="62"/>
      <c r="Y1108" s="62"/>
      <c r="Z1108" s="62"/>
      <c r="AA1108" s="62"/>
      <c r="AB1108" s="62"/>
      <c r="AC1108" s="62"/>
      <c r="AD1108" s="62"/>
      <c r="AE1108" s="62"/>
      <c r="AF1108" s="62"/>
      <c r="AG1108" s="62"/>
      <c r="AH1108" s="62"/>
      <c r="AI1108" s="62"/>
      <c r="AJ1108" s="62"/>
      <c r="AK1108" s="62"/>
      <c r="AL1108" s="62"/>
      <c r="AM1108" s="62"/>
      <c r="AN1108" s="62"/>
      <c r="AO1108" s="62"/>
      <c r="AP1108" s="62"/>
      <c r="AQ1108" s="62"/>
      <c r="AR1108" s="62"/>
      <c r="AS1108" s="62"/>
      <c r="AT1108" s="62"/>
      <c r="AU1108" s="62"/>
      <c r="AV1108" s="62"/>
      <c r="AW1108" s="62"/>
      <c r="AX1108" s="62"/>
      <c r="AY1108" s="62"/>
      <c r="AZ1108" s="62"/>
      <c r="BA1108" s="62"/>
      <c r="BB1108" s="62"/>
      <c r="BC1108" s="62"/>
      <c r="BD1108" s="62"/>
      <c r="BE1108" s="62"/>
      <c r="BF1108" s="62"/>
      <c r="BG1108" s="62"/>
      <c r="BH1108" s="62"/>
      <c r="BI1108" s="62"/>
      <c r="BJ1108" s="62"/>
      <c r="BK1108" s="62"/>
      <c r="BL1108" s="62"/>
      <c r="BM1108" s="62"/>
      <c r="BN1108" s="62"/>
      <c r="BO1108" s="62"/>
      <c r="BP1108" s="62"/>
      <c r="BQ1108" s="62"/>
      <c r="BR1108" s="62"/>
      <c r="BS1108" s="62"/>
      <c r="BT1108" s="62"/>
      <c r="BU1108" s="62"/>
      <c r="BV1108" s="62"/>
      <c r="BW1108" s="62"/>
      <c r="BX1108" s="62"/>
      <c r="BY1108" s="62"/>
      <c r="BZ1108" s="62"/>
      <c r="CA1108" s="62"/>
      <c r="CB1108" s="62"/>
      <c r="CC1108" s="62"/>
      <c r="CD1108" s="62"/>
      <c r="CE1108" s="62"/>
      <c r="CF1108" s="65" t="str">
        <f>ROUND(SUM($CP1108,$CV1108),0)</f>
      </c>
      <c r="CG1108" s="65" t="str">
        <f>ROUND(MAX($CP1108,$CV1108),0)</f>
      </c>
      <c r="CH1108"/>
      <c r="CI1108" s="62"/>
      <c r="CJ1108" s="65" t="str">
        <f>IF(SUM($CF1108)=0,"",IF(SUM($CF1108)=SUM($CG1108),SUM($CF1108),IF(UPPER($CH1108)="MAX",$CG1108,IF(UPPER($CH1108)="CUSTOM",MIN(MAX(ROUND($CF1108+$G1108*($CI1108),0),$CG1108),$CF1108),$CF1108))))</f>
      </c>
      <c r="CK1108" s="65" t="str">
        <f>ROUND(SUMIFS($CW1108:$FS1108,$CW$14:$FS$14,"*DSD*"),0)</f>
      </c>
      <c r="CL1108" s="65" t="str">
        <f>MIN_DSD</f>
      </c>
      <c r="CM1108" s="65" t="str">
        <f>COUNTIFS($CW$14:$FS$14,"*DSD*",$CW1108:$FS1108,"&gt;0")</f>
      </c>
      <c r="CN1108"/>
      <c r="CO1108" s="62"/>
      <c r="CP1108" s="65" t="str">
        <f>IF(SUM($CK1108)=0,"",IF(OR(SUM($CK1108)=SUM($CL1108),AND(SUM($CK1108)=ROUND(SUM($G1108)*(1-SUM($I1108)),0),SUM($CQ1108)=0)),SUM($CK1108),IF(UPPER($CN1108)="MAX",$CL1108,IF(UPPER($CN1108)="CUSTOM",MIN(MAX(ROUND($CK1108+$G1108*($CO1108),0),$CL1108),$CK1108),$CK1108))))</f>
      </c>
      <c r="CQ1108" s="65" t="str">
        <f>ROUND(SUMIFS($CW1108:$FS1108,$CW$14:$FS$14,"*TA*"),0)</f>
      </c>
      <c r="CR1108" s="65" t="str">
        <f>MIN_TA</f>
      </c>
      <c r="CS1108" s="65" t="str">
        <f>COUNTIFS($CW$14:$FS$14,"*TA*",$CW1108:$FS1108,"&gt;0")</f>
      </c>
      <c r="CT1108"/>
      <c r="CU1108" s="62"/>
      <c r="CV1108" s="65" t="str">
        <f>IF(SUM($CQ1108)=0,"",IF(OR(SUM($CQ1108)=SUM($CR1108),AND(SUM($CQ1108)=ROUND(SUM($G1108)*(1-SUM($I1108)),0),SUM($CK1108)=0)),SUM($CQ1108),IF(UPPER($CT1108)="MAX",$CR1108,IF(UPPER($CT1108)="CUSTOM",MIN(MAX(ROUND($CQ1108+$G1108*($CU1108),0),$CR1108),$CQ1108),$CQ1108))))</f>
      </c>
      <c r="CW1108" s="65"/>
      <c r="CX1108" s="65"/>
      <c r="CY1108" s="65"/>
      <c r="CZ1108" s="65"/>
      <c r="DA1108" s="65"/>
      <c r="DB1108" s="65"/>
      <c r="DC1108" s="65"/>
      <c r="DD1108" s="65"/>
      <c r="DE1108" s="65"/>
      <c r="DF1108" s="65"/>
      <c r="DG1108" s="65"/>
      <c r="DH1108" s="65"/>
      <c r="DI1108" s="65"/>
      <c r="DJ1108" s="65"/>
      <c r="DK1108" s="65"/>
      <c r="DL1108" s="65"/>
      <c r="DM1108" s="65"/>
      <c r="DN1108" s="65"/>
      <c r="DO1108" s="65"/>
      <c r="DP1108" s="65"/>
      <c r="DQ1108" s="65"/>
      <c r="DR1108" s="65"/>
      <c r="DS1108" s="65"/>
      <c r="DT1108" s="65"/>
      <c r="DU1108" s="65"/>
      <c r="DV1108" s="65"/>
      <c r="DW1108" s="65"/>
      <c r="DX1108" s="65"/>
      <c r="DY1108" s="65"/>
      <c r="DZ1108" s="65"/>
      <c r="EA1108" s="65"/>
      <c r="EB1108" s="65"/>
      <c r="EC1108" s="65"/>
      <c r="ED1108" s="65"/>
      <c r="EE1108" s="65"/>
      <c r="EF1108" s="65"/>
      <c r="EG1108" s="65"/>
      <c r="EH1108" s="65"/>
      <c r="EI1108" s="65"/>
      <c r="EJ1108" s="65"/>
      <c r="EK1108" s="65"/>
      <c r="EL1108" s="65"/>
      <c r="EM1108" s="65"/>
      <c r="EN1108" s="65"/>
      <c r="EO1108" s="65"/>
      <c r="EP1108" s="65"/>
      <c r="EQ1108" s="65"/>
      <c r="ER1108" s="65"/>
      <c r="ES1108" s="65"/>
      <c r="ET1108" s="65"/>
      <c r="EU1108" s="65"/>
      <c r="EV1108" s="65"/>
      <c r="EW1108" s="65"/>
      <c r="EX1108" s="65"/>
      <c r="EY1108" s="65"/>
      <c r="EZ1108" s="65"/>
      <c r="FA1108" s="65"/>
      <c r="FB1108" s="65"/>
      <c r="FC1108" s="65"/>
      <c r="FD1108" s="65"/>
      <c r="FE1108" s="65"/>
      <c r="FF1108" s="65"/>
      <c r="FG1108" s="65"/>
      <c r="FH1108" s="65"/>
      <c r="FI1108" s="65"/>
      <c r="FJ1108" s="65"/>
      <c r="FK1108" s="65"/>
      <c r="FL1108" s="65"/>
      <c r="FM1108" s="65"/>
      <c r="FN1108" s="65"/>
      <c r="FO1108" s="65"/>
      <c r="FP1108" s="65"/>
      <c r="FQ1108" s="65"/>
      <c r="FR1108" s="65"/>
      <c r="FS1108" s="65"/>
    </row>
    <row r="1109">
      <c r="A1109" t="s">
        <v>173</v>
      </c>
      <c r="B1109" t="s">
        <v>113</v>
      </c>
      <c r="C1109" t="s">
        <v>114</v>
      </c>
      <c r="D1109" t="s">
        <v>99</v>
      </c>
      <c r="E1109"/>
      <c r="F1109" t="str">
        <f>$A1109&amp;IF($C1109&lt;&gt;"","|"&amp;$C1109,"")&amp;IF($D1109&lt;&gt;"","|"&amp;$D1109,"")&amp;IF($E1109&lt;&gt;"","|"&amp;$E1109,"")</f>
      </c>
      <c r="G1109" s="65" t="n">
        <v>1</v>
      </c>
      <c r="H1109" s="65" t="str">
        <f>SUM($CJ1109,$CW1109)</f>
      </c>
      <c r="I1109" s="62"/>
      <c r="J1109" s="62"/>
      <c r="K1109" s="62"/>
      <c r="L1109" s="62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  <c r="X1109" s="62"/>
      <c r="Y1109" s="62"/>
      <c r="Z1109" s="62"/>
      <c r="AA1109" s="62"/>
      <c r="AB1109" s="62"/>
      <c r="AC1109" s="62"/>
      <c r="AD1109" s="62"/>
      <c r="AE1109" s="62"/>
      <c r="AF1109" s="62"/>
      <c r="AG1109" s="62"/>
      <c r="AH1109" s="62"/>
      <c r="AI1109" s="62"/>
      <c r="AJ1109" s="62"/>
      <c r="AK1109" s="62"/>
      <c r="AL1109" s="62"/>
      <c r="AM1109" s="62"/>
      <c r="AN1109" s="62"/>
      <c r="AO1109" s="62"/>
      <c r="AP1109" s="62"/>
      <c r="AQ1109" s="62"/>
      <c r="AR1109" s="62"/>
      <c r="AS1109" s="62"/>
      <c r="AT1109" s="62"/>
      <c r="AU1109" s="62"/>
      <c r="AV1109" s="62"/>
      <c r="AW1109" s="62"/>
      <c r="AX1109" s="62"/>
      <c r="AY1109" s="62"/>
      <c r="AZ1109" s="62"/>
      <c r="BA1109" s="62"/>
      <c r="BB1109" s="62"/>
      <c r="BC1109" s="62"/>
      <c r="BD1109" s="62"/>
      <c r="BE1109" s="62"/>
      <c r="BF1109" s="62"/>
      <c r="BG1109" s="62"/>
      <c r="BH1109" s="62"/>
      <c r="BI1109" s="62"/>
      <c r="BJ1109" s="62"/>
      <c r="BK1109" s="62"/>
      <c r="BL1109" s="62"/>
      <c r="BM1109" s="62"/>
      <c r="BN1109" s="62"/>
      <c r="BO1109" s="62"/>
      <c r="BP1109" s="62"/>
      <c r="BQ1109" s="62"/>
      <c r="BR1109" s="62"/>
      <c r="BS1109" s="62"/>
      <c r="BT1109" s="62"/>
      <c r="BU1109" s="62"/>
      <c r="BV1109" s="62"/>
      <c r="BW1109" s="62"/>
      <c r="BX1109" s="62"/>
      <c r="BY1109" s="62"/>
      <c r="BZ1109" s="62"/>
      <c r="CA1109" s="62"/>
      <c r="CB1109" s="62"/>
      <c r="CC1109" s="62"/>
      <c r="CD1109" s="62"/>
      <c r="CE1109" s="62"/>
      <c r="CF1109" s="65" t="str">
        <f>ROUND(SUM($CP1109,$CV1109),0)</f>
      </c>
      <c r="CG1109" s="65" t="str">
        <f>ROUND(MAX($CP1109,$CV1109),0)</f>
      </c>
      <c r="CH1109"/>
      <c r="CI1109" s="62"/>
      <c r="CJ1109" s="65" t="str">
        <f>IF(SUM($CF1109)=0,"",IF(SUM($CF1109)=SUM($CG1109),SUM($CF1109),IF(UPPER($CH1109)="MAX",$CG1109,IF(UPPER($CH1109)="CUSTOM",MIN(MAX(ROUND($CF1109+$G1109*($CI1109),0),$CG1109),$CF1109),$CF1109))))</f>
      </c>
      <c r="CK1109" s="65" t="str">
        <f>ROUND(SUMIFS($CW1109:$FS1109,$CW$14:$FS$14,"*DSD*"),0)</f>
      </c>
      <c r="CL1109" s="65" t="str">
        <f>MIN_DSD</f>
      </c>
      <c r="CM1109" s="65" t="str">
        <f>COUNTIFS($CW$14:$FS$14,"*DSD*",$CW1109:$FS1109,"&gt;0")</f>
      </c>
      <c r="CN1109"/>
      <c r="CO1109" s="62"/>
      <c r="CP1109" s="65" t="str">
        <f>IF(SUM($CK1109)=0,"",IF(OR(SUM($CK1109)=SUM($CL1109),AND(SUM($CK1109)=ROUND(SUM($G1109)*(1-SUM($I1109)),0),SUM($CQ1109)=0)),SUM($CK1109),IF(UPPER($CN1109)="MAX",$CL1109,IF(UPPER($CN1109)="CUSTOM",MIN(MAX(ROUND($CK1109+$G1109*($CO1109),0),$CL1109),$CK1109),$CK1109))))</f>
      </c>
      <c r="CQ1109" s="65" t="str">
        <f>ROUND(SUMIFS($CW1109:$FS1109,$CW$14:$FS$14,"*TA*"),0)</f>
      </c>
      <c r="CR1109" s="65" t="str">
        <f>MIN_TA</f>
      </c>
      <c r="CS1109" s="65" t="str">
        <f>COUNTIFS($CW$14:$FS$14,"*TA*",$CW1109:$FS1109,"&gt;0")</f>
      </c>
      <c r="CT1109"/>
      <c r="CU1109" s="62"/>
      <c r="CV1109" s="65" t="str">
        <f>IF(SUM($CQ1109)=0,"",IF(OR(SUM($CQ1109)=SUM($CR1109),AND(SUM($CQ1109)=ROUND(SUM($G1109)*(1-SUM($I1109)),0),SUM($CK1109)=0)),SUM($CQ1109),IF(UPPER($CT1109)="MAX",$CR1109,IF(UPPER($CT1109)="CUSTOM",MIN(MAX(ROUND($CQ1109+$G1109*($CU1109),0),$CR1109),$CQ1109),$CQ1109))))</f>
      </c>
      <c r="CW1109" s="65"/>
      <c r="CX1109" s="65"/>
      <c r="CY1109" s="65"/>
      <c r="CZ1109" s="65"/>
      <c r="DA1109" s="65"/>
      <c r="DB1109" s="65"/>
      <c r="DC1109" s="65"/>
      <c r="DD1109" s="65"/>
      <c r="DE1109" s="65"/>
      <c r="DF1109" s="65"/>
      <c r="DG1109" s="65"/>
      <c r="DH1109" s="65"/>
      <c r="DI1109" s="65"/>
      <c r="DJ1109" s="65"/>
      <c r="DK1109" s="65"/>
      <c r="DL1109" s="65"/>
      <c r="DM1109" s="65"/>
      <c r="DN1109" s="65"/>
      <c r="DO1109" s="65"/>
      <c r="DP1109" s="65"/>
      <c r="DQ1109" s="65"/>
      <c r="DR1109" s="65"/>
      <c r="DS1109" s="65"/>
      <c r="DT1109" s="65"/>
      <c r="DU1109" s="65"/>
      <c r="DV1109" s="65"/>
      <c r="DW1109" s="65"/>
      <c r="DX1109" s="65"/>
      <c r="DY1109" s="65"/>
      <c r="DZ1109" s="65"/>
      <c r="EA1109" s="65"/>
      <c r="EB1109" s="65"/>
      <c r="EC1109" s="65"/>
      <c r="ED1109" s="65"/>
      <c r="EE1109" s="65"/>
      <c r="EF1109" s="65"/>
      <c r="EG1109" s="65"/>
      <c r="EH1109" s="65"/>
      <c r="EI1109" s="65"/>
      <c r="EJ1109" s="65"/>
      <c r="EK1109" s="65"/>
      <c r="EL1109" s="65"/>
      <c r="EM1109" s="65"/>
      <c r="EN1109" s="65"/>
      <c r="EO1109" s="65"/>
      <c r="EP1109" s="65"/>
      <c r="EQ1109" s="65"/>
      <c r="ER1109" s="65"/>
      <c r="ES1109" s="65"/>
      <c r="ET1109" s="65"/>
      <c r="EU1109" s="65"/>
      <c r="EV1109" s="65"/>
      <c r="EW1109" s="65"/>
      <c r="EX1109" s="65"/>
      <c r="EY1109" s="65"/>
      <c r="EZ1109" s="65"/>
      <c r="FA1109" s="65"/>
      <c r="FB1109" s="65"/>
      <c r="FC1109" s="65"/>
      <c r="FD1109" s="65"/>
      <c r="FE1109" s="65"/>
      <c r="FF1109" s="65"/>
      <c r="FG1109" s="65"/>
      <c r="FH1109" s="65"/>
      <c r="FI1109" s="65"/>
      <c r="FJ1109" s="65"/>
      <c r="FK1109" s="65"/>
      <c r="FL1109" s="65"/>
      <c r="FM1109" s="65"/>
      <c r="FN1109" s="65"/>
      <c r="FO1109" s="65"/>
      <c r="FP1109" s="65"/>
      <c r="FQ1109" s="65"/>
      <c r="FR1109" s="65"/>
      <c r="FS1109" s="65"/>
    </row>
    <row r="1110">
      <c r="A1110" t="s">
        <v>173</v>
      </c>
      <c r="B1110" t="s">
        <v>116</v>
      </c>
      <c r="C1110" t="s">
        <v>114</v>
      </c>
      <c r="D1110" t="s">
        <v>99</v>
      </c>
      <c r="E1110"/>
      <c r="F1110" t="str">
        <f>$A1110&amp;IF($C1110&lt;&gt;"","|"&amp;$C1110,"")&amp;IF($D1110&lt;&gt;"","|"&amp;$D1110,"")&amp;IF($E1110&lt;&gt;"","|"&amp;$E1110,"")</f>
      </c>
      <c r="G1110" s="65" t="n">
        <v>1</v>
      </c>
      <c r="H1110" s="65" t="str">
        <f>SUM($CJ1110,$CW1110)</f>
      </c>
      <c r="I1110" s="62"/>
      <c r="J1110" s="62"/>
      <c r="K1110" s="62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2"/>
      <c r="Y1110" s="62"/>
      <c r="Z1110" s="62"/>
      <c r="AA1110" s="62"/>
      <c r="AB1110" s="62"/>
      <c r="AC1110" s="62"/>
      <c r="AD1110" s="62"/>
      <c r="AE1110" s="62"/>
      <c r="AF1110" s="62"/>
      <c r="AG1110" s="62"/>
      <c r="AH1110" s="62"/>
      <c r="AI1110" s="62"/>
      <c r="AJ1110" s="62"/>
      <c r="AK1110" s="62"/>
      <c r="AL1110" s="62"/>
      <c r="AM1110" s="62"/>
      <c r="AN1110" s="62"/>
      <c r="AO1110" s="62"/>
      <c r="AP1110" s="62"/>
      <c r="AQ1110" s="62"/>
      <c r="AR1110" s="62"/>
      <c r="AS1110" s="62"/>
      <c r="AT1110" s="62"/>
      <c r="AU1110" s="62"/>
      <c r="AV1110" s="62"/>
      <c r="AW1110" s="62"/>
      <c r="AX1110" s="62"/>
      <c r="AY1110" s="62"/>
      <c r="AZ1110" s="62"/>
      <c r="BA1110" s="62"/>
      <c r="BB1110" s="62"/>
      <c r="BC1110" s="62"/>
      <c r="BD1110" s="62"/>
      <c r="BE1110" s="62"/>
      <c r="BF1110" s="62"/>
      <c r="BG1110" s="62"/>
      <c r="BH1110" s="62"/>
      <c r="BI1110" s="62"/>
      <c r="BJ1110" s="62"/>
      <c r="BK1110" s="62"/>
      <c r="BL1110" s="62"/>
      <c r="BM1110" s="62"/>
      <c r="BN1110" s="62"/>
      <c r="BO1110" s="62"/>
      <c r="BP1110" s="62"/>
      <c r="BQ1110" s="62"/>
      <c r="BR1110" s="62"/>
      <c r="BS1110" s="62"/>
      <c r="BT1110" s="62"/>
      <c r="BU1110" s="62"/>
      <c r="BV1110" s="62"/>
      <c r="BW1110" s="62"/>
      <c r="BX1110" s="62"/>
      <c r="BY1110" s="62"/>
      <c r="BZ1110" s="62"/>
      <c r="CA1110" s="62"/>
      <c r="CB1110" s="62"/>
      <c r="CC1110" s="62"/>
      <c r="CD1110" s="62"/>
      <c r="CE1110" s="62"/>
      <c r="CF1110" s="65" t="str">
        <f>ROUND(SUM($CP1110,$CV1110),0)</f>
      </c>
      <c r="CG1110" s="65" t="str">
        <f>ROUND(MAX($CP1110,$CV1110),0)</f>
      </c>
      <c r="CH1110"/>
      <c r="CI1110" s="62"/>
      <c r="CJ1110" s="65" t="str">
        <f>IF(SUM($CF1110)=0,"",IF(SUM($CF1110)=SUM($CG1110),SUM($CF1110),IF(UPPER($CH1110)="MAX",$CG1110,IF(UPPER($CH1110)="CUSTOM",MIN(MAX(ROUND($CF1110+$G1110*($CI1110),0),$CG1110),$CF1110),$CF1110))))</f>
      </c>
      <c r="CK1110" s="65" t="str">
        <f>ROUND(SUMIFS($CW1110:$FS1110,$CW$14:$FS$14,"*DSD*"),0)</f>
      </c>
      <c r="CL1110" s="65" t="str">
        <f>MIN_DSD</f>
      </c>
      <c r="CM1110" s="65" t="str">
        <f>COUNTIFS($CW$14:$FS$14,"*DSD*",$CW1110:$FS1110,"&gt;0")</f>
      </c>
      <c r="CN1110"/>
      <c r="CO1110" s="62"/>
      <c r="CP1110" s="65" t="str">
        <f>IF(SUM($CK1110)=0,"",IF(OR(SUM($CK1110)=SUM($CL1110),AND(SUM($CK1110)=ROUND(SUM($G1110)*(1-SUM($I1110)),0),SUM($CQ1110)=0)),SUM($CK1110),IF(UPPER($CN1110)="MAX",$CL1110,IF(UPPER($CN1110)="CUSTOM",MIN(MAX(ROUND($CK1110+$G1110*($CO1110),0),$CL1110),$CK1110),$CK1110))))</f>
      </c>
      <c r="CQ1110" s="65" t="str">
        <f>ROUND(SUMIFS($CW1110:$FS1110,$CW$14:$FS$14,"*TA*"),0)</f>
      </c>
      <c r="CR1110" s="65" t="str">
        <f>MIN_TA</f>
      </c>
      <c r="CS1110" s="65" t="str">
        <f>COUNTIFS($CW$14:$FS$14,"*TA*",$CW1110:$FS1110,"&gt;0")</f>
      </c>
      <c r="CT1110"/>
      <c r="CU1110" s="62"/>
      <c r="CV1110" s="65" t="str">
        <f>IF(SUM($CQ1110)=0,"",IF(OR(SUM($CQ1110)=SUM($CR1110),AND(SUM($CQ1110)=ROUND(SUM($G1110)*(1-SUM($I1110)),0),SUM($CK1110)=0)),SUM($CQ1110),IF(UPPER($CT1110)="MAX",$CR1110,IF(UPPER($CT1110)="CUSTOM",MIN(MAX(ROUND($CQ1110+$G1110*($CU1110),0),$CR1110),$CQ1110),$CQ1110))))</f>
      </c>
      <c r="CW1110" s="65"/>
      <c r="CX1110" s="65"/>
      <c r="CY1110" s="65"/>
      <c r="CZ1110" s="65"/>
      <c r="DA1110" s="65"/>
      <c r="DB1110" s="65"/>
      <c r="DC1110" s="65"/>
      <c r="DD1110" s="65"/>
      <c r="DE1110" s="65"/>
      <c r="DF1110" s="65"/>
      <c r="DG1110" s="65"/>
      <c r="DH1110" s="65"/>
      <c r="DI1110" s="65"/>
      <c r="DJ1110" s="65"/>
      <c r="DK1110" s="65"/>
      <c r="DL1110" s="65"/>
      <c r="DM1110" s="65"/>
      <c r="DN1110" s="65"/>
      <c r="DO1110" s="65"/>
      <c r="DP1110" s="65"/>
      <c r="DQ1110" s="65"/>
      <c r="DR1110" s="65"/>
      <c r="DS1110" s="65"/>
      <c r="DT1110" s="65"/>
      <c r="DU1110" s="65"/>
      <c r="DV1110" s="65"/>
      <c r="DW1110" s="65"/>
      <c r="DX1110" s="65"/>
      <c r="DY1110" s="65"/>
      <c r="DZ1110" s="65"/>
      <c r="EA1110" s="65"/>
      <c r="EB1110" s="65"/>
      <c r="EC1110" s="65"/>
      <c r="ED1110" s="65"/>
      <c r="EE1110" s="65"/>
      <c r="EF1110" s="65"/>
      <c r="EG1110" s="65"/>
      <c r="EH1110" s="65"/>
      <c r="EI1110" s="65"/>
      <c r="EJ1110" s="65"/>
      <c r="EK1110" s="65"/>
      <c r="EL1110" s="65"/>
      <c r="EM1110" s="65"/>
      <c r="EN1110" s="65"/>
      <c r="EO1110" s="65"/>
      <c r="EP1110" s="65"/>
      <c r="EQ1110" s="65"/>
      <c r="ER1110" s="65"/>
      <c r="ES1110" s="65"/>
      <c r="ET1110" s="65"/>
      <c r="EU1110" s="65"/>
      <c r="EV1110" s="65"/>
      <c r="EW1110" s="65"/>
      <c r="EX1110" s="65"/>
      <c r="EY1110" s="65"/>
      <c r="EZ1110" s="65"/>
      <c r="FA1110" s="65"/>
      <c r="FB1110" s="65"/>
      <c r="FC1110" s="65"/>
      <c r="FD1110" s="65"/>
      <c r="FE1110" s="65"/>
      <c r="FF1110" s="65"/>
      <c r="FG1110" s="65"/>
      <c r="FH1110" s="65"/>
      <c r="FI1110" s="65"/>
      <c r="FJ1110" s="65"/>
      <c r="FK1110" s="65"/>
      <c r="FL1110" s="65"/>
      <c r="FM1110" s="65"/>
      <c r="FN1110" s="65"/>
      <c r="FO1110" s="65"/>
      <c r="FP1110" s="65"/>
      <c r="FQ1110" s="65"/>
      <c r="FR1110" s="65"/>
      <c r="FS1110" s="65"/>
    </row>
    <row r="1111">
      <c r="A1111" t="s">
        <v>173</v>
      </c>
      <c r="B1111" t="s">
        <v>127</v>
      </c>
      <c r="C1111" t="s">
        <v>103</v>
      </c>
      <c r="D1111" t="s">
        <v>99</v>
      </c>
      <c r="E1111"/>
      <c r="F1111" t="str">
        <f>$A1111&amp;IF($C1111&lt;&gt;"","|"&amp;$C1111,"")&amp;IF($D1111&lt;&gt;"","|"&amp;$D1111,"")&amp;IF($E1111&lt;&gt;"","|"&amp;$E1111,"")</f>
      </c>
      <c r="G1111" s="65" t="n">
        <v>13</v>
      </c>
      <c r="H1111" s="65" t="str">
        <f>SUM($CJ1111,$CW1111)</f>
      </c>
      <c r="I1111" s="62"/>
      <c r="J1111" s="62"/>
      <c r="K1111" s="62"/>
      <c r="L1111" s="62"/>
      <c r="M1111" s="62"/>
      <c r="N1111" s="62"/>
      <c r="O1111" s="62"/>
      <c r="P1111" s="62"/>
      <c r="Q1111" s="62"/>
      <c r="R1111" s="62"/>
      <c r="S1111" s="62"/>
      <c r="T1111" s="62" t="n">
        <v>1</v>
      </c>
      <c r="U1111" s="62"/>
      <c r="V1111" s="62"/>
      <c r="W1111" s="62"/>
      <c r="X1111" s="62"/>
      <c r="Y1111" s="62"/>
      <c r="Z1111" s="62"/>
      <c r="AA1111" s="62"/>
      <c r="AB1111" s="62"/>
      <c r="AC1111" s="62"/>
      <c r="AD1111" s="62"/>
      <c r="AE1111" s="62"/>
      <c r="AF1111" s="62"/>
      <c r="AG1111" s="62"/>
      <c r="AH1111" s="62"/>
      <c r="AI1111" s="62"/>
      <c r="AJ1111" s="62"/>
      <c r="AK1111" s="62"/>
      <c r="AL1111" s="62"/>
      <c r="AM1111" s="62"/>
      <c r="AN1111" s="62"/>
      <c r="AO1111" s="62"/>
      <c r="AP1111" s="62"/>
      <c r="AQ1111" s="62"/>
      <c r="AR1111" s="62"/>
      <c r="AS1111" s="62"/>
      <c r="AT1111" s="62"/>
      <c r="AU1111" s="62"/>
      <c r="AV1111" s="62"/>
      <c r="AW1111" s="62"/>
      <c r="AX1111" s="62"/>
      <c r="AY1111" s="62"/>
      <c r="AZ1111" s="62"/>
      <c r="BA1111" s="62"/>
      <c r="BB1111" s="62"/>
      <c r="BC1111" s="62"/>
      <c r="BD1111" s="62"/>
      <c r="BE1111" s="62"/>
      <c r="BF1111" s="62"/>
      <c r="BG1111" s="62"/>
      <c r="BH1111" s="62"/>
      <c r="BI1111" s="62"/>
      <c r="BJ1111" s="62"/>
      <c r="BK1111" s="62"/>
      <c r="BL1111" s="62"/>
      <c r="BM1111" s="62"/>
      <c r="BN1111" s="62"/>
      <c r="BO1111" s="62"/>
      <c r="BP1111" s="62"/>
      <c r="BQ1111" s="62"/>
      <c r="BR1111" s="62"/>
      <c r="BS1111" s="62"/>
      <c r="BT1111" s="62"/>
      <c r="BU1111" s="62"/>
      <c r="BV1111" s="62"/>
      <c r="BW1111" s="62"/>
      <c r="BX1111" s="62"/>
      <c r="BY1111" s="62"/>
      <c r="BZ1111" s="62"/>
      <c r="CA1111" s="62"/>
      <c r="CB1111" s="62"/>
      <c r="CC1111" s="62"/>
      <c r="CD1111" s="62"/>
      <c r="CE1111" s="62"/>
      <c r="CF1111" s="65" t="str">
        <f>ROUND(SUM($CP1111,$CV1111),0)</f>
      </c>
      <c r="CG1111" s="65" t="str">
        <f>ROUND(MAX($CP1111,$CV1111),0)</f>
      </c>
      <c r="CH1111"/>
      <c r="CI1111" s="62"/>
      <c r="CJ1111" s="65" t="str">
        <f>IF(SUM($CF1111)=0,"",IF(SUM($CF1111)=SUM($CG1111),SUM($CF1111),IF(UPPER($CH1111)="MAX",$CG1111,IF(UPPER($CH1111)="CUSTOM",MIN(MAX(ROUND($CF1111+$G1111*($CI1111),0),$CG1111),$CF1111),$CF1111))))</f>
      </c>
      <c r="CK1111" s="65" t="str">
        <f>ROUND(SUMIFS($CW1111:$FS1111,$CW$14:$FS$14,"*DSD*"),0)</f>
      </c>
      <c r="CL1111" s="65" t="str">
        <f>MIN_DSD</f>
      </c>
      <c r="CM1111" s="65" t="str">
        <f>COUNTIFS($CW$14:$FS$14,"*DSD*",$CW1111:$FS1111,"&gt;0")</f>
      </c>
      <c r="CN1111"/>
      <c r="CO1111" s="62"/>
      <c r="CP1111" s="65" t="str">
        <f>IF(SUM($CK1111)=0,"",IF(OR(SUM($CK1111)=SUM($CL1111),AND(SUM($CK1111)=ROUND(SUM($G1111)*(1-SUM($I1111)),0),SUM($CQ1111)=0)),SUM($CK1111),IF(UPPER($CN1111)="MAX",$CL1111,IF(UPPER($CN1111)="CUSTOM",MIN(MAX(ROUND($CK1111+$G1111*($CO1111),0),$CL1111),$CK1111),$CK1111))))</f>
      </c>
      <c r="CQ1111" s="65" t="str">
        <f>ROUND(SUMIFS($CW1111:$FS1111,$CW$14:$FS$14,"*TA*"),0)</f>
      </c>
      <c r="CR1111" s="65" t="str">
        <f>MIN_TA</f>
      </c>
      <c r="CS1111" s="65" t="str">
        <f>COUNTIFS($CW$14:$FS$14,"*TA*",$CW1111:$FS1111,"&gt;0")</f>
      </c>
      <c r="CT1111"/>
      <c r="CU1111" s="62"/>
      <c r="CV1111" s="65" t="str">
        <f>IF(SUM($CQ1111)=0,"",IF(OR(SUM($CQ1111)=SUM($CR1111),AND(SUM($CQ1111)=ROUND(SUM($G1111)*(1-SUM($I1111)),0),SUM($CK1111)=0)),SUM($CQ1111),IF(UPPER($CT1111)="MAX",$CR1111,IF(UPPER($CT1111)="CUSTOM",MIN(MAX(ROUND($CQ1111+$G1111*($CU1111),0),$CR1111),$CQ1111),$CQ1111))))</f>
      </c>
      <c r="CW1111" s="65"/>
      <c r="CX1111" s="65"/>
      <c r="CY1111" s="65"/>
      <c r="CZ1111" s="65"/>
      <c r="DA1111" s="65"/>
      <c r="DB1111" s="65"/>
      <c r="DC1111" s="65"/>
      <c r="DD1111" s="65"/>
      <c r="DE1111" s="65"/>
      <c r="DF1111" s="65"/>
      <c r="DG1111" s="65"/>
      <c r="DH1111" s="65"/>
      <c r="DI1111" s="65"/>
      <c r="DJ1111" s="65"/>
      <c r="DK1111" s="65"/>
      <c r="DL1111" s="65"/>
      <c r="DM1111" s="65"/>
      <c r="DN1111" s="65"/>
      <c r="DO1111" s="65"/>
      <c r="DP1111" s="65"/>
      <c r="DQ1111" s="65"/>
      <c r="DR1111" s="65"/>
      <c r="DS1111" s="65"/>
      <c r="DT1111" s="65"/>
      <c r="DU1111" s="65"/>
      <c r="DV1111" s="65"/>
      <c r="DW1111" s="65"/>
      <c r="DX1111" s="65"/>
      <c r="DY1111" s="65"/>
      <c r="DZ1111" s="65"/>
      <c r="EA1111" s="65"/>
      <c r="EB1111" s="65"/>
      <c r="EC1111" s="65"/>
      <c r="ED1111" s="65"/>
      <c r="EE1111" s="65"/>
      <c r="EF1111" s="65"/>
      <c r="EG1111" s="65"/>
      <c r="EH1111" s="65"/>
      <c r="EI1111" s="65"/>
      <c r="EJ1111" s="65"/>
      <c r="EK1111" s="65"/>
      <c r="EL1111" s="65"/>
      <c r="EM1111" s="65"/>
      <c r="EN1111" s="65"/>
      <c r="EO1111" s="65"/>
      <c r="EP1111" s="65"/>
      <c r="EQ1111" s="65"/>
      <c r="ER1111" s="65"/>
      <c r="ES1111" s="65"/>
      <c r="ET1111" s="65"/>
      <c r="EU1111" s="65"/>
      <c r="EV1111" s="65"/>
      <c r="EW1111" s="65"/>
      <c r="EX1111" s="65"/>
      <c r="EY1111" s="65"/>
      <c r="EZ1111" s="65"/>
      <c r="FA1111" s="65"/>
      <c r="FB1111" s="65"/>
      <c r="FC1111" s="65"/>
      <c r="FD1111" s="65"/>
      <c r="FE1111" s="65"/>
      <c r="FF1111" s="65"/>
      <c r="FG1111" s="65"/>
      <c r="FH1111" s="65"/>
      <c r="FI1111" s="65"/>
      <c r="FJ1111" s="65"/>
      <c r="FK1111" s="65"/>
      <c r="FL1111" s="65"/>
      <c r="FM1111" s="65"/>
      <c r="FN1111" s="65"/>
      <c r="FO1111" s="65"/>
      <c r="FP1111" s="65"/>
      <c r="FQ1111" s="65"/>
      <c r="FR1111" s="65"/>
      <c r="FS1111" s="65"/>
    </row>
    <row r="1112">
      <c r="A1112" t="s">
        <v>173</v>
      </c>
      <c r="B1112" t="s">
        <v>127</v>
      </c>
      <c r="C1112" t="s">
        <v>103</v>
      </c>
      <c r="D1112" t="s">
        <v>100</v>
      </c>
      <c r="E1112"/>
      <c r="F1112" t="str">
        <f>$A1112&amp;IF($C1112&lt;&gt;"","|"&amp;$C1112,"")&amp;IF($D1112&lt;&gt;"","|"&amp;$D1112,"")&amp;IF($E1112&lt;&gt;"","|"&amp;$E1112,"")</f>
      </c>
      <c r="G1112" s="65" t="n">
        <v>22</v>
      </c>
      <c r="H1112" s="65" t="str">
        <f>SUM($CJ1112,$CW1112)</f>
      </c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 t="n">
        <v>1</v>
      </c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2"/>
      <c r="AK1112" s="62"/>
      <c r="AL1112" s="62"/>
      <c r="AM1112" s="62"/>
      <c r="AN1112" s="62"/>
      <c r="AO1112" s="62"/>
      <c r="AP1112" s="62"/>
      <c r="AQ1112" s="62"/>
      <c r="AR1112" s="62"/>
      <c r="AS1112" s="62"/>
      <c r="AT1112" s="62"/>
      <c r="AU1112" s="62"/>
      <c r="AV1112" s="62"/>
      <c r="AW1112" s="62"/>
      <c r="AX1112" s="62"/>
      <c r="AY1112" s="62"/>
      <c r="AZ1112" s="62"/>
      <c r="BA1112" s="62"/>
      <c r="BB1112" s="62"/>
      <c r="BC1112" s="62"/>
      <c r="BD1112" s="62"/>
      <c r="BE1112" s="62"/>
      <c r="BF1112" s="62"/>
      <c r="BG1112" s="62"/>
      <c r="BH1112" s="62"/>
      <c r="BI1112" s="62"/>
      <c r="BJ1112" s="62"/>
      <c r="BK1112" s="62"/>
      <c r="BL1112" s="62"/>
      <c r="BM1112" s="62"/>
      <c r="BN1112" s="62"/>
      <c r="BO1112" s="62"/>
      <c r="BP1112" s="62"/>
      <c r="BQ1112" s="62"/>
      <c r="BR1112" s="62"/>
      <c r="BS1112" s="62"/>
      <c r="BT1112" s="62"/>
      <c r="BU1112" s="62"/>
      <c r="BV1112" s="62"/>
      <c r="BW1112" s="62"/>
      <c r="BX1112" s="62"/>
      <c r="BY1112" s="62"/>
      <c r="BZ1112" s="62"/>
      <c r="CA1112" s="62"/>
      <c r="CB1112" s="62"/>
      <c r="CC1112" s="62"/>
      <c r="CD1112" s="62"/>
      <c r="CE1112" s="62"/>
      <c r="CF1112" s="65" t="str">
        <f>ROUND(SUM($CP1112,$CV1112),0)</f>
      </c>
      <c r="CG1112" s="65" t="str">
        <f>ROUND(MAX($CP1112,$CV1112),0)</f>
      </c>
      <c r="CH1112"/>
      <c r="CI1112" s="62"/>
      <c r="CJ1112" s="65" t="str">
        <f>IF(SUM($CF1112)=0,"",IF(SUM($CF1112)=SUM($CG1112),SUM($CF1112),IF(UPPER($CH1112)="MAX",$CG1112,IF(UPPER($CH1112)="CUSTOM",MIN(MAX(ROUND($CF1112+$G1112*($CI1112),0),$CG1112),$CF1112),$CF1112))))</f>
      </c>
      <c r="CK1112" s="65" t="str">
        <f>ROUND(SUMIFS($CW1112:$FS1112,$CW$14:$FS$14,"*DSD*"),0)</f>
      </c>
      <c r="CL1112" s="65" t="str">
        <f>MIN_DSD</f>
      </c>
      <c r="CM1112" s="65" t="str">
        <f>COUNTIFS($CW$14:$FS$14,"*DSD*",$CW1112:$FS1112,"&gt;0")</f>
      </c>
      <c r="CN1112"/>
      <c r="CO1112" s="62"/>
      <c r="CP1112" s="65" t="str">
        <f>IF(SUM($CK1112)=0,"",IF(OR(SUM($CK1112)=SUM($CL1112),AND(SUM($CK1112)=ROUND(SUM($G1112)*(1-SUM($I1112)),0),SUM($CQ1112)=0)),SUM($CK1112),IF(UPPER($CN1112)="MAX",$CL1112,IF(UPPER($CN1112)="CUSTOM",MIN(MAX(ROUND($CK1112+$G1112*($CO1112),0),$CL1112),$CK1112),$CK1112))))</f>
      </c>
      <c r="CQ1112" s="65" t="str">
        <f>ROUND(SUMIFS($CW1112:$FS1112,$CW$14:$FS$14,"*TA*"),0)</f>
      </c>
      <c r="CR1112" s="65" t="str">
        <f>MIN_TA</f>
      </c>
      <c r="CS1112" s="65" t="str">
        <f>COUNTIFS($CW$14:$FS$14,"*TA*",$CW1112:$FS1112,"&gt;0")</f>
      </c>
      <c r="CT1112"/>
      <c r="CU1112" s="62"/>
      <c r="CV1112" s="65" t="str">
        <f>IF(SUM($CQ1112)=0,"",IF(OR(SUM($CQ1112)=SUM($CR1112),AND(SUM($CQ1112)=ROUND(SUM($G1112)*(1-SUM($I1112)),0),SUM($CK1112)=0)),SUM($CQ1112),IF(UPPER($CT1112)="MAX",$CR1112,IF(UPPER($CT1112)="CUSTOM",MIN(MAX(ROUND($CQ1112+$G1112*($CU1112),0),$CR1112),$CQ1112),$CQ1112))))</f>
      </c>
      <c r="CW1112" s="65"/>
      <c r="CX1112" s="65"/>
      <c r="CY1112" s="65"/>
      <c r="CZ1112" s="65"/>
      <c r="DA1112" s="65"/>
      <c r="DB1112" s="65"/>
      <c r="DC1112" s="65"/>
      <c r="DD1112" s="65"/>
      <c r="DE1112" s="65"/>
      <c r="DF1112" s="65"/>
      <c r="DG1112" s="65"/>
      <c r="DH1112" s="65"/>
      <c r="DI1112" s="65"/>
      <c r="DJ1112" s="65"/>
      <c r="DK1112" s="65"/>
      <c r="DL1112" s="65"/>
      <c r="DM1112" s="65"/>
      <c r="DN1112" s="65"/>
      <c r="DO1112" s="65"/>
      <c r="DP1112" s="65"/>
      <c r="DQ1112" s="65"/>
      <c r="DR1112" s="65"/>
      <c r="DS1112" s="65"/>
      <c r="DT1112" s="65"/>
      <c r="DU1112" s="65"/>
      <c r="DV1112" s="65"/>
      <c r="DW1112" s="65"/>
      <c r="DX1112" s="65"/>
      <c r="DY1112" s="65"/>
      <c r="DZ1112" s="65"/>
      <c r="EA1112" s="65"/>
      <c r="EB1112" s="65"/>
      <c r="EC1112" s="65"/>
      <c r="ED1112" s="65"/>
      <c r="EE1112" s="65"/>
      <c r="EF1112" s="65"/>
      <c r="EG1112" s="65"/>
      <c r="EH1112" s="65"/>
      <c r="EI1112" s="65"/>
      <c r="EJ1112" s="65"/>
      <c r="EK1112" s="65"/>
      <c r="EL1112" s="65"/>
      <c r="EM1112" s="65"/>
      <c r="EN1112" s="65"/>
      <c r="EO1112" s="65"/>
      <c r="EP1112" s="65"/>
      <c r="EQ1112" s="65"/>
      <c r="ER1112" s="65"/>
      <c r="ES1112" s="65"/>
      <c r="ET1112" s="65"/>
      <c r="EU1112" s="65"/>
      <c r="EV1112" s="65"/>
      <c r="EW1112" s="65"/>
      <c r="EX1112" s="65"/>
      <c r="EY1112" s="65"/>
      <c r="EZ1112" s="65"/>
      <c r="FA1112" s="65"/>
      <c r="FB1112" s="65"/>
      <c r="FC1112" s="65"/>
      <c r="FD1112" s="65"/>
      <c r="FE1112" s="65"/>
      <c r="FF1112" s="65"/>
      <c r="FG1112" s="65"/>
      <c r="FH1112" s="65"/>
      <c r="FI1112" s="65"/>
      <c r="FJ1112" s="65"/>
      <c r="FK1112" s="65"/>
      <c r="FL1112" s="65"/>
      <c r="FM1112" s="65"/>
      <c r="FN1112" s="65"/>
      <c r="FO1112" s="65"/>
      <c r="FP1112" s="65"/>
      <c r="FQ1112" s="65"/>
      <c r="FR1112" s="65"/>
      <c r="FS1112" s="65"/>
    </row>
    <row r="1113">
      <c r="A1113" t="s">
        <v>173</v>
      </c>
      <c r="B1113" t="s">
        <v>129</v>
      </c>
      <c r="C1113" t="s">
        <v>103</v>
      </c>
      <c r="D1113" t="s">
        <v>99</v>
      </c>
      <c r="E1113"/>
      <c r="F1113" t="str">
        <f>$A1113&amp;IF($C1113&lt;&gt;"","|"&amp;$C1113,"")&amp;IF($D1113&lt;&gt;"","|"&amp;$D1113,"")&amp;IF($E1113&lt;&gt;"","|"&amp;$E1113,"")</f>
      </c>
      <c r="G1113" s="65" t="n">
        <v>12</v>
      </c>
      <c r="H1113" s="65" t="str">
        <f>SUM($CJ1113,$CW1113)</f>
      </c>
      <c r="I1113" s="62"/>
      <c r="J1113" s="62"/>
      <c r="K1113" s="62"/>
      <c r="L1113" s="62"/>
      <c r="M1113" s="62"/>
      <c r="N1113" s="62"/>
      <c r="O1113" s="62"/>
      <c r="P1113" s="62"/>
      <c r="Q1113" s="62"/>
      <c r="R1113" s="62"/>
      <c r="S1113" s="62"/>
      <c r="T1113" s="62" t="n">
        <v>1</v>
      </c>
      <c r="U1113" s="62"/>
      <c r="V1113" s="62"/>
      <c r="W1113" s="62"/>
      <c r="X1113" s="62"/>
      <c r="Y1113" s="62"/>
      <c r="Z1113" s="62"/>
      <c r="AA1113" s="62"/>
      <c r="AB1113" s="62"/>
      <c r="AC1113" s="62"/>
      <c r="AD1113" s="62"/>
      <c r="AE1113" s="62"/>
      <c r="AF1113" s="62"/>
      <c r="AG1113" s="62"/>
      <c r="AH1113" s="62"/>
      <c r="AI1113" s="62"/>
      <c r="AJ1113" s="62"/>
      <c r="AK1113" s="62"/>
      <c r="AL1113" s="62"/>
      <c r="AM1113" s="62"/>
      <c r="AN1113" s="62"/>
      <c r="AO1113" s="62"/>
      <c r="AP1113" s="62"/>
      <c r="AQ1113" s="62"/>
      <c r="AR1113" s="62"/>
      <c r="AS1113" s="62"/>
      <c r="AT1113" s="62"/>
      <c r="AU1113" s="62"/>
      <c r="AV1113" s="62"/>
      <c r="AW1113" s="62"/>
      <c r="AX1113" s="62"/>
      <c r="AY1113" s="62"/>
      <c r="AZ1113" s="62"/>
      <c r="BA1113" s="62"/>
      <c r="BB1113" s="62"/>
      <c r="BC1113" s="62"/>
      <c r="BD1113" s="62"/>
      <c r="BE1113" s="62"/>
      <c r="BF1113" s="62"/>
      <c r="BG1113" s="62"/>
      <c r="BH1113" s="62"/>
      <c r="BI1113" s="62"/>
      <c r="BJ1113" s="62"/>
      <c r="BK1113" s="62"/>
      <c r="BL1113" s="62"/>
      <c r="BM1113" s="62"/>
      <c r="BN1113" s="62"/>
      <c r="BO1113" s="62"/>
      <c r="BP1113" s="62"/>
      <c r="BQ1113" s="62"/>
      <c r="BR1113" s="62"/>
      <c r="BS1113" s="62"/>
      <c r="BT1113" s="62"/>
      <c r="BU1113" s="62"/>
      <c r="BV1113" s="62"/>
      <c r="BW1113" s="62"/>
      <c r="BX1113" s="62"/>
      <c r="BY1113" s="62"/>
      <c r="BZ1113" s="62"/>
      <c r="CA1113" s="62"/>
      <c r="CB1113" s="62"/>
      <c r="CC1113" s="62"/>
      <c r="CD1113" s="62"/>
      <c r="CE1113" s="62"/>
      <c r="CF1113" s="65" t="str">
        <f>ROUND(SUM($CP1113,$CV1113),0)</f>
      </c>
      <c r="CG1113" s="65" t="str">
        <f>ROUND(MAX($CP1113,$CV1113),0)</f>
      </c>
      <c r="CH1113"/>
      <c r="CI1113" s="62"/>
      <c r="CJ1113" s="65" t="str">
        <f>IF(SUM($CF1113)=0,"",IF(SUM($CF1113)=SUM($CG1113),SUM($CF1113),IF(UPPER($CH1113)="MAX",$CG1113,IF(UPPER($CH1113)="CUSTOM",MIN(MAX(ROUND($CF1113+$G1113*($CI1113),0),$CG1113),$CF1113),$CF1113))))</f>
      </c>
      <c r="CK1113" s="65" t="str">
        <f>ROUND(SUMIFS($CW1113:$FS1113,$CW$14:$FS$14,"*DSD*"),0)</f>
      </c>
      <c r="CL1113" s="65" t="str">
        <f>MIN_DSD</f>
      </c>
      <c r="CM1113" s="65" t="str">
        <f>COUNTIFS($CW$14:$FS$14,"*DSD*",$CW1113:$FS1113,"&gt;0")</f>
      </c>
      <c r="CN1113"/>
      <c r="CO1113" s="62"/>
      <c r="CP1113" s="65" t="str">
        <f>IF(SUM($CK1113)=0,"",IF(OR(SUM($CK1113)=SUM($CL1113),AND(SUM($CK1113)=ROUND(SUM($G1113)*(1-SUM($I1113)),0),SUM($CQ1113)=0)),SUM($CK1113),IF(UPPER($CN1113)="MAX",$CL1113,IF(UPPER($CN1113)="CUSTOM",MIN(MAX(ROUND($CK1113+$G1113*($CO1113),0),$CL1113),$CK1113),$CK1113))))</f>
      </c>
      <c r="CQ1113" s="65" t="str">
        <f>ROUND(SUMIFS($CW1113:$FS1113,$CW$14:$FS$14,"*TA*"),0)</f>
      </c>
      <c r="CR1113" s="65" t="str">
        <f>MIN_TA</f>
      </c>
      <c r="CS1113" s="65" t="str">
        <f>COUNTIFS($CW$14:$FS$14,"*TA*",$CW1113:$FS1113,"&gt;0")</f>
      </c>
      <c r="CT1113"/>
      <c r="CU1113" s="62"/>
      <c r="CV1113" s="65" t="str">
        <f>IF(SUM($CQ1113)=0,"",IF(OR(SUM($CQ1113)=SUM($CR1113),AND(SUM($CQ1113)=ROUND(SUM($G1113)*(1-SUM($I1113)),0),SUM($CK1113)=0)),SUM($CQ1113),IF(UPPER($CT1113)="MAX",$CR1113,IF(UPPER($CT1113)="CUSTOM",MIN(MAX(ROUND($CQ1113+$G1113*($CU1113),0),$CR1113),$CQ1113),$CQ1113))))</f>
      </c>
      <c r="CW1113" s="65"/>
      <c r="CX1113" s="65"/>
      <c r="CY1113" s="65"/>
      <c r="CZ1113" s="65"/>
      <c r="DA1113" s="65"/>
      <c r="DB1113" s="65"/>
      <c r="DC1113" s="65"/>
      <c r="DD1113" s="65"/>
      <c r="DE1113" s="65"/>
      <c r="DF1113" s="65"/>
      <c r="DG1113" s="65"/>
      <c r="DH1113" s="65"/>
      <c r="DI1113" s="65"/>
      <c r="DJ1113" s="65"/>
      <c r="DK1113" s="65"/>
      <c r="DL1113" s="65"/>
      <c r="DM1113" s="65"/>
      <c r="DN1113" s="65"/>
      <c r="DO1113" s="65"/>
      <c r="DP1113" s="65"/>
      <c r="DQ1113" s="65"/>
      <c r="DR1113" s="65"/>
      <c r="DS1113" s="65"/>
      <c r="DT1113" s="65"/>
      <c r="DU1113" s="65"/>
      <c r="DV1113" s="65"/>
      <c r="DW1113" s="65"/>
      <c r="DX1113" s="65"/>
      <c r="DY1113" s="65"/>
      <c r="DZ1113" s="65"/>
      <c r="EA1113" s="65"/>
      <c r="EB1113" s="65"/>
      <c r="EC1113" s="65"/>
      <c r="ED1113" s="65"/>
      <c r="EE1113" s="65"/>
      <c r="EF1113" s="65"/>
      <c r="EG1113" s="65"/>
      <c r="EH1113" s="65"/>
      <c r="EI1113" s="65"/>
      <c r="EJ1113" s="65"/>
      <c r="EK1113" s="65"/>
      <c r="EL1113" s="65"/>
      <c r="EM1113" s="65"/>
      <c r="EN1113" s="65"/>
      <c r="EO1113" s="65"/>
      <c r="EP1113" s="65"/>
      <c r="EQ1113" s="65"/>
      <c r="ER1113" s="65"/>
      <c r="ES1113" s="65"/>
      <c r="ET1113" s="65"/>
      <c r="EU1113" s="65"/>
      <c r="EV1113" s="65"/>
      <c r="EW1113" s="65"/>
      <c r="EX1113" s="65"/>
      <c r="EY1113" s="65"/>
      <c r="EZ1113" s="65"/>
      <c r="FA1113" s="65"/>
      <c r="FB1113" s="65"/>
      <c r="FC1113" s="65"/>
      <c r="FD1113" s="65"/>
      <c r="FE1113" s="65"/>
      <c r="FF1113" s="65"/>
      <c r="FG1113" s="65"/>
      <c r="FH1113" s="65"/>
      <c r="FI1113" s="65"/>
      <c r="FJ1113" s="65"/>
      <c r="FK1113" s="65"/>
      <c r="FL1113" s="65"/>
      <c r="FM1113" s="65"/>
      <c r="FN1113" s="65"/>
      <c r="FO1113" s="65"/>
      <c r="FP1113" s="65"/>
      <c r="FQ1113" s="65"/>
      <c r="FR1113" s="65"/>
      <c r="FS1113" s="65"/>
    </row>
    <row r="1114">
      <c r="A1114" t="s">
        <v>173</v>
      </c>
      <c r="B1114" t="s">
        <v>129</v>
      </c>
      <c r="C1114" t="s">
        <v>103</v>
      </c>
      <c r="D1114" t="s">
        <v>100</v>
      </c>
      <c r="E1114"/>
      <c r="F1114" t="str">
        <f>$A1114&amp;IF($C1114&lt;&gt;"","|"&amp;$C1114,"")&amp;IF($D1114&lt;&gt;"","|"&amp;$D1114,"")&amp;IF($E1114&lt;&gt;"","|"&amp;$E1114,"")</f>
      </c>
      <c r="G1114" s="65" t="n">
        <v>21</v>
      </c>
      <c r="H1114" s="65" t="str">
        <f>SUM($CJ1114,$CW1114)</f>
      </c>
      <c r="I1114" s="62"/>
      <c r="J1114" s="62"/>
      <c r="K1114" s="62"/>
      <c r="L1114" s="62"/>
      <c r="M1114" s="62"/>
      <c r="N1114" s="62"/>
      <c r="O1114" s="62"/>
      <c r="P1114" s="62"/>
      <c r="Q1114" s="62"/>
      <c r="R1114" s="62"/>
      <c r="S1114" s="62"/>
      <c r="T1114" s="62" t="n">
        <v>1</v>
      </c>
      <c r="U1114" s="62"/>
      <c r="V1114" s="62"/>
      <c r="W1114" s="62"/>
      <c r="X1114" s="62"/>
      <c r="Y1114" s="62"/>
      <c r="Z1114" s="62"/>
      <c r="AA1114" s="62"/>
      <c r="AB1114" s="62"/>
      <c r="AC1114" s="62"/>
      <c r="AD1114" s="62"/>
      <c r="AE1114" s="62"/>
      <c r="AF1114" s="62"/>
      <c r="AG1114" s="62"/>
      <c r="AH1114" s="62"/>
      <c r="AI1114" s="62"/>
      <c r="AJ1114" s="62"/>
      <c r="AK1114" s="62"/>
      <c r="AL1114" s="62"/>
      <c r="AM1114" s="62"/>
      <c r="AN1114" s="62"/>
      <c r="AO1114" s="62"/>
      <c r="AP1114" s="62"/>
      <c r="AQ1114" s="62"/>
      <c r="AR1114" s="62"/>
      <c r="AS1114" s="62"/>
      <c r="AT1114" s="62"/>
      <c r="AU1114" s="62"/>
      <c r="AV1114" s="62"/>
      <c r="AW1114" s="62"/>
      <c r="AX1114" s="62"/>
      <c r="AY1114" s="62"/>
      <c r="AZ1114" s="62"/>
      <c r="BA1114" s="62"/>
      <c r="BB1114" s="62"/>
      <c r="BC1114" s="62"/>
      <c r="BD1114" s="62"/>
      <c r="BE1114" s="62"/>
      <c r="BF1114" s="62"/>
      <c r="BG1114" s="62"/>
      <c r="BH1114" s="62"/>
      <c r="BI1114" s="62"/>
      <c r="BJ1114" s="62"/>
      <c r="BK1114" s="62"/>
      <c r="BL1114" s="62"/>
      <c r="BM1114" s="62"/>
      <c r="BN1114" s="62"/>
      <c r="BO1114" s="62"/>
      <c r="BP1114" s="62"/>
      <c r="BQ1114" s="62"/>
      <c r="BR1114" s="62"/>
      <c r="BS1114" s="62"/>
      <c r="BT1114" s="62"/>
      <c r="BU1114" s="62"/>
      <c r="BV1114" s="62"/>
      <c r="BW1114" s="62"/>
      <c r="BX1114" s="62"/>
      <c r="BY1114" s="62"/>
      <c r="BZ1114" s="62"/>
      <c r="CA1114" s="62"/>
      <c r="CB1114" s="62"/>
      <c r="CC1114" s="62"/>
      <c r="CD1114" s="62"/>
      <c r="CE1114" s="62"/>
      <c r="CF1114" s="65" t="str">
        <f>ROUND(SUM($CP1114,$CV1114),0)</f>
      </c>
      <c r="CG1114" s="65" t="str">
        <f>ROUND(MAX($CP1114,$CV1114),0)</f>
      </c>
      <c r="CH1114"/>
      <c r="CI1114" s="62"/>
      <c r="CJ1114" s="65" t="str">
        <f>IF(SUM($CF1114)=0,"",IF(SUM($CF1114)=SUM($CG1114),SUM($CF1114),IF(UPPER($CH1114)="MAX",$CG1114,IF(UPPER($CH1114)="CUSTOM",MIN(MAX(ROUND($CF1114+$G1114*($CI1114),0),$CG1114),$CF1114),$CF1114))))</f>
      </c>
      <c r="CK1114" s="65" t="str">
        <f>ROUND(SUMIFS($CW1114:$FS1114,$CW$14:$FS$14,"*DSD*"),0)</f>
      </c>
      <c r="CL1114" s="65" t="str">
        <f>MIN_DSD</f>
      </c>
      <c r="CM1114" s="65" t="str">
        <f>COUNTIFS($CW$14:$FS$14,"*DSD*",$CW1114:$FS1114,"&gt;0")</f>
      </c>
      <c r="CN1114"/>
      <c r="CO1114" s="62"/>
      <c r="CP1114" s="65" t="str">
        <f>IF(SUM($CK1114)=0,"",IF(OR(SUM($CK1114)=SUM($CL1114),AND(SUM($CK1114)=ROUND(SUM($G1114)*(1-SUM($I1114)),0),SUM($CQ1114)=0)),SUM($CK1114),IF(UPPER($CN1114)="MAX",$CL1114,IF(UPPER($CN1114)="CUSTOM",MIN(MAX(ROUND($CK1114+$G1114*($CO1114),0),$CL1114),$CK1114),$CK1114))))</f>
      </c>
      <c r="CQ1114" s="65" t="str">
        <f>ROUND(SUMIFS($CW1114:$FS1114,$CW$14:$FS$14,"*TA*"),0)</f>
      </c>
      <c r="CR1114" s="65" t="str">
        <f>MIN_TA</f>
      </c>
      <c r="CS1114" s="65" t="str">
        <f>COUNTIFS($CW$14:$FS$14,"*TA*",$CW1114:$FS1114,"&gt;0")</f>
      </c>
      <c r="CT1114"/>
      <c r="CU1114" s="62"/>
      <c r="CV1114" s="65" t="str">
        <f>IF(SUM($CQ1114)=0,"",IF(OR(SUM($CQ1114)=SUM($CR1114),AND(SUM($CQ1114)=ROUND(SUM($G1114)*(1-SUM($I1114)),0),SUM($CK1114)=0)),SUM($CQ1114),IF(UPPER($CT1114)="MAX",$CR1114,IF(UPPER($CT1114)="CUSTOM",MIN(MAX(ROUND($CQ1114+$G1114*($CU1114),0),$CR1114),$CQ1114),$CQ1114))))</f>
      </c>
      <c r="CW1114" s="65"/>
      <c r="CX1114" s="65"/>
      <c r="CY1114" s="65"/>
      <c r="CZ1114" s="65"/>
      <c r="DA1114" s="65"/>
      <c r="DB1114" s="65"/>
      <c r="DC1114" s="65"/>
      <c r="DD1114" s="65"/>
      <c r="DE1114" s="65"/>
      <c r="DF1114" s="65"/>
      <c r="DG1114" s="65"/>
      <c r="DH1114" s="65"/>
      <c r="DI1114" s="65"/>
      <c r="DJ1114" s="65"/>
      <c r="DK1114" s="65"/>
      <c r="DL1114" s="65"/>
      <c r="DM1114" s="65"/>
      <c r="DN1114" s="65"/>
      <c r="DO1114" s="65"/>
      <c r="DP1114" s="65"/>
      <c r="DQ1114" s="65"/>
      <c r="DR1114" s="65"/>
      <c r="DS1114" s="65"/>
      <c r="DT1114" s="65"/>
      <c r="DU1114" s="65"/>
      <c r="DV1114" s="65"/>
      <c r="DW1114" s="65"/>
      <c r="DX1114" s="65"/>
      <c r="DY1114" s="65"/>
      <c r="DZ1114" s="65"/>
      <c r="EA1114" s="65"/>
      <c r="EB1114" s="65"/>
      <c r="EC1114" s="65"/>
      <c r="ED1114" s="65"/>
      <c r="EE1114" s="65"/>
      <c r="EF1114" s="65"/>
      <c r="EG1114" s="65"/>
      <c r="EH1114" s="65"/>
      <c r="EI1114" s="65"/>
      <c r="EJ1114" s="65"/>
      <c r="EK1114" s="65"/>
      <c r="EL1114" s="65"/>
      <c r="EM1114" s="65"/>
      <c r="EN1114" s="65"/>
      <c r="EO1114" s="65"/>
      <c r="EP1114" s="65"/>
      <c r="EQ1114" s="65"/>
      <c r="ER1114" s="65"/>
      <c r="ES1114" s="65"/>
      <c r="ET1114" s="65"/>
      <c r="EU1114" s="65"/>
      <c r="EV1114" s="65"/>
      <c r="EW1114" s="65"/>
      <c r="EX1114" s="65"/>
      <c r="EY1114" s="65"/>
      <c r="EZ1114" s="65"/>
      <c r="FA1114" s="65"/>
      <c r="FB1114" s="65"/>
      <c r="FC1114" s="65"/>
      <c r="FD1114" s="65"/>
      <c r="FE1114" s="65"/>
      <c r="FF1114" s="65"/>
      <c r="FG1114" s="65"/>
      <c r="FH1114" s="65"/>
      <c r="FI1114" s="65"/>
      <c r="FJ1114" s="65"/>
      <c r="FK1114" s="65"/>
      <c r="FL1114" s="65"/>
      <c r="FM1114" s="65"/>
      <c r="FN1114" s="65"/>
      <c r="FO1114" s="65"/>
      <c r="FP1114" s="65"/>
      <c r="FQ1114" s="65"/>
      <c r="FR1114" s="65"/>
      <c r="FS1114" s="65"/>
    </row>
    <row r="1115">
      <c r="A1115" t="s">
        <v>173</v>
      </c>
      <c r="B1115" t="s">
        <v>130</v>
      </c>
      <c r="C1115" t="s">
        <v>114</v>
      </c>
      <c r="D1115" t="s">
        <v>99</v>
      </c>
      <c r="E1115"/>
      <c r="F1115" t="str">
        <f>$A1115&amp;IF($C1115&lt;&gt;"","|"&amp;$C1115,"")&amp;IF($D1115&lt;&gt;"","|"&amp;$D1115,"")&amp;IF($E1115&lt;&gt;"","|"&amp;$E1115,"")</f>
      </c>
      <c r="G1115" s="65" t="n">
        <v>1</v>
      </c>
      <c r="H1115" s="65" t="str">
        <f>SUM($CJ1115,$CW1115)</f>
      </c>
      <c r="I1115" s="62"/>
      <c r="J1115" s="62"/>
      <c r="K1115" s="62"/>
      <c r="L1115" s="62"/>
      <c r="M1115" s="62"/>
      <c r="N1115" s="62"/>
      <c r="O1115" s="62"/>
      <c r="P1115" s="62"/>
      <c r="Q1115" s="62"/>
      <c r="R1115" s="62"/>
      <c r="S1115" s="62"/>
      <c r="T1115" s="62" t="n">
        <v>1</v>
      </c>
      <c r="U1115" s="62"/>
      <c r="V1115" s="62"/>
      <c r="W1115" s="62"/>
      <c r="X1115" s="62"/>
      <c r="Y1115" s="62"/>
      <c r="Z1115" s="62"/>
      <c r="AA1115" s="62"/>
      <c r="AB1115" s="62"/>
      <c r="AC1115" s="62"/>
      <c r="AD1115" s="62"/>
      <c r="AE1115" s="62"/>
      <c r="AF1115" s="62"/>
      <c r="AG1115" s="62"/>
      <c r="AH1115" s="62"/>
      <c r="AI1115" s="62"/>
      <c r="AJ1115" s="62"/>
      <c r="AK1115" s="62"/>
      <c r="AL1115" s="62"/>
      <c r="AM1115" s="62"/>
      <c r="AN1115" s="62"/>
      <c r="AO1115" s="62"/>
      <c r="AP1115" s="62"/>
      <c r="AQ1115" s="62"/>
      <c r="AR1115" s="62"/>
      <c r="AS1115" s="62"/>
      <c r="AT1115" s="62"/>
      <c r="AU1115" s="62"/>
      <c r="AV1115" s="62"/>
      <c r="AW1115" s="62"/>
      <c r="AX1115" s="62"/>
      <c r="AY1115" s="62"/>
      <c r="AZ1115" s="62"/>
      <c r="BA1115" s="62"/>
      <c r="BB1115" s="62"/>
      <c r="BC1115" s="62"/>
      <c r="BD1115" s="62"/>
      <c r="BE1115" s="62"/>
      <c r="BF1115" s="62"/>
      <c r="BG1115" s="62"/>
      <c r="BH1115" s="62"/>
      <c r="BI1115" s="62"/>
      <c r="BJ1115" s="62"/>
      <c r="BK1115" s="62"/>
      <c r="BL1115" s="62"/>
      <c r="BM1115" s="62"/>
      <c r="BN1115" s="62"/>
      <c r="BO1115" s="62"/>
      <c r="BP1115" s="62"/>
      <c r="BQ1115" s="62"/>
      <c r="BR1115" s="62"/>
      <c r="BS1115" s="62"/>
      <c r="BT1115" s="62"/>
      <c r="BU1115" s="62"/>
      <c r="BV1115" s="62"/>
      <c r="BW1115" s="62"/>
      <c r="BX1115" s="62"/>
      <c r="BY1115" s="62"/>
      <c r="BZ1115" s="62"/>
      <c r="CA1115" s="62"/>
      <c r="CB1115" s="62"/>
      <c r="CC1115" s="62"/>
      <c r="CD1115" s="62"/>
      <c r="CE1115" s="62"/>
      <c r="CF1115" s="65" t="str">
        <f>ROUND(SUM($CP1115,$CV1115),0)</f>
      </c>
      <c r="CG1115" s="65" t="str">
        <f>ROUND(MAX($CP1115,$CV1115),0)</f>
      </c>
      <c r="CH1115"/>
      <c r="CI1115" s="62"/>
      <c r="CJ1115" s="65" t="str">
        <f>IF(SUM($CF1115)=0,"",IF(SUM($CF1115)=SUM($CG1115),SUM($CF1115),IF(UPPER($CH1115)="MAX",$CG1115,IF(UPPER($CH1115)="CUSTOM",MIN(MAX(ROUND($CF1115+$G1115*($CI1115),0),$CG1115),$CF1115),$CF1115))))</f>
      </c>
      <c r="CK1115" s="65" t="str">
        <f>ROUND(SUMIFS($CW1115:$FS1115,$CW$14:$FS$14,"*DSD*"),0)</f>
      </c>
      <c r="CL1115" s="65" t="str">
        <f>MIN_DSD</f>
      </c>
      <c r="CM1115" s="65" t="str">
        <f>COUNTIFS($CW$14:$FS$14,"*DSD*",$CW1115:$FS1115,"&gt;0")</f>
      </c>
      <c r="CN1115"/>
      <c r="CO1115" s="62"/>
      <c r="CP1115" s="65" t="str">
        <f>IF(SUM($CK1115)=0,"",IF(OR(SUM($CK1115)=SUM($CL1115),AND(SUM($CK1115)=ROUND(SUM($G1115)*(1-SUM($I1115)),0),SUM($CQ1115)=0)),SUM($CK1115),IF(UPPER($CN1115)="MAX",$CL1115,IF(UPPER($CN1115)="CUSTOM",MIN(MAX(ROUND($CK1115+$G1115*($CO1115),0),$CL1115),$CK1115),$CK1115))))</f>
      </c>
      <c r="CQ1115" s="65" t="str">
        <f>ROUND(SUMIFS($CW1115:$FS1115,$CW$14:$FS$14,"*TA*"),0)</f>
      </c>
      <c r="CR1115" s="65" t="str">
        <f>MIN_TA</f>
      </c>
      <c r="CS1115" s="65" t="str">
        <f>COUNTIFS($CW$14:$FS$14,"*TA*",$CW1115:$FS1115,"&gt;0")</f>
      </c>
      <c r="CT1115"/>
      <c r="CU1115" s="62"/>
      <c r="CV1115" s="65" t="str">
        <f>IF(SUM($CQ1115)=0,"",IF(OR(SUM($CQ1115)=SUM($CR1115),AND(SUM($CQ1115)=ROUND(SUM($G1115)*(1-SUM($I1115)),0),SUM($CK1115)=0)),SUM($CQ1115),IF(UPPER($CT1115)="MAX",$CR1115,IF(UPPER($CT1115)="CUSTOM",MIN(MAX(ROUND($CQ1115+$G1115*($CU1115),0),$CR1115),$CQ1115),$CQ1115))))</f>
      </c>
      <c r="CW1115" s="65"/>
      <c r="CX1115" s="65"/>
      <c r="CY1115" s="65"/>
      <c r="CZ1115" s="65"/>
      <c r="DA1115" s="65"/>
      <c r="DB1115" s="65"/>
      <c r="DC1115" s="65"/>
      <c r="DD1115" s="65"/>
      <c r="DE1115" s="65"/>
      <c r="DF1115" s="65"/>
      <c r="DG1115" s="65"/>
      <c r="DH1115" s="65"/>
      <c r="DI1115" s="65"/>
      <c r="DJ1115" s="65"/>
      <c r="DK1115" s="65"/>
      <c r="DL1115" s="65"/>
      <c r="DM1115" s="65"/>
      <c r="DN1115" s="65"/>
      <c r="DO1115" s="65"/>
      <c r="DP1115" s="65"/>
      <c r="DQ1115" s="65"/>
      <c r="DR1115" s="65"/>
      <c r="DS1115" s="65"/>
      <c r="DT1115" s="65"/>
      <c r="DU1115" s="65"/>
      <c r="DV1115" s="65"/>
      <c r="DW1115" s="65"/>
      <c r="DX1115" s="65"/>
      <c r="DY1115" s="65"/>
      <c r="DZ1115" s="65"/>
      <c r="EA1115" s="65"/>
      <c r="EB1115" s="65"/>
      <c r="EC1115" s="65"/>
      <c r="ED1115" s="65"/>
      <c r="EE1115" s="65"/>
      <c r="EF1115" s="65"/>
      <c r="EG1115" s="65"/>
      <c r="EH1115" s="65"/>
      <c r="EI1115" s="65"/>
      <c r="EJ1115" s="65"/>
      <c r="EK1115" s="65"/>
      <c r="EL1115" s="65"/>
      <c r="EM1115" s="65"/>
      <c r="EN1115" s="65"/>
      <c r="EO1115" s="65"/>
      <c r="EP1115" s="65"/>
      <c r="EQ1115" s="65"/>
      <c r="ER1115" s="65"/>
      <c r="ES1115" s="65"/>
      <c r="ET1115" s="65"/>
      <c r="EU1115" s="65"/>
      <c r="EV1115" s="65"/>
      <c r="EW1115" s="65"/>
      <c r="EX1115" s="65"/>
      <c r="EY1115" s="65"/>
      <c r="EZ1115" s="65"/>
      <c r="FA1115" s="65"/>
      <c r="FB1115" s="65"/>
      <c r="FC1115" s="65"/>
      <c r="FD1115" s="65"/>
      <c r="FE1115" s="65"/>
      <c r="FF1115" s="65"/>
      <c r="FG1115" s="65"/>
      <c r="FH1115" s="65"/>
      <c r="FI1115" s="65"/>
      <c r="FJ1115" s="65"/>
      <c r="FK1115" s="65"/>
      <c r="FL1115" s="65"/>
      <c r="FM1115" s="65"/>
      <c r="FN1115" s="65"/>
      <c r="FO1115" s="65"/>
      <c r="FP1115" s="65"/>
      <c r="FQ1115" s="65"/>
      <c r="FR1115" s="65"/>
      <c r="FS1115" s="65"/>
    </row>
  </sheetData>
  <mergeCells count="1">
    <mergeCell ref="A3:B3"/>
  </mergeCells>
  <conditionalFormatting sqref="CH2:CH13 CN2:CN13 CT2:CT13 CH15:CH1048576 CN15:CN1048576 CT15:CT1048576">
    <cfRule type="expression" dxfId="50" priority="38">
      <formula>AND(ROW(CH2)&gt;14,UPPER(CH2)&lt;&gt;"CUSTOM",UPPER(CH2)&lt;&gt;"MAX",UPPER(CH2)&lt;&gt;"SUM",CH2&lt;&gt;"")</formula>
    </cfRule>
  </conditionalFormatting>
  <conditionalFormatting sqref="CV2:CV1048576">
    <cfRule type="expression" dxfId="49" priority="39">
      <formula>AND(ROW($CV2)&gt;14,OR(SUM($CV2)&gt;SUM($CQ2),SUM($CV2)&lt;SUM($CR2)))</formula>
    </cfRule>
  </conditionalFormatting>
  <conditionalFormatting sqref="CJ2:CJ1048576">
    <cfRule type="expression" dxfId="48" priority="40">
      <formula>AND(ROW(CJ2)&gt;14,OR(CJ2&gt;CF2,CJ2&lt;CG2))</formula>
    </cfRule>
  </conditionalFormatting>
  <conditionalFormatting sqref="I2:CE13 I15:CE1048576">
    <cfRule type="expression" dxfId="47" priority="41">
      <formula>AND(ROW(I2)&gt;14,OR(SUM(I2)&gt;1,SUM(I2)&lt;0))</formula>
    </cfRule>
  </conditionalFormatting>
  <conditionalFormatting sqref="CO2:CO13 CU2:CU13 CI2:CI13 CI15:CI1048576 CO15:CO1048576 CU15:CU1048576">
    <cfRule type="expression" dxfId="46" priority="42">
      <formula>AND(ROW(CI2)&gt;14,SUM(CI2)&gt;0)</formula>
    </cfRule>
  </conditionalFormatting>
  <conditionalFormatting sqref="H2:H1048576">
    <cfRule type="expression" dxfId="45" priority="43">
      <formula>AND(ROW($H2)&gt;14,ABS(ROUND(SUM($H2),0)-ROUND(SUM($G2),0))&gt;2)</formula>
    </cfRule>
    <cfRule type="expression" dxfId="44" priority="44">
      <formula>AND(ROW($H2)&gt;14,ROUND(SUM($H2),0)&lt;&gt;ROUND(SUM($G2),0))</formula>
    </cfRule>
  </conditionalFormatting>
  <conditionalFormatting sqref="CP2:CP1048576">
    <cfRule type="expression" dxfId="43" priority="45">
      <formula>AND(ROW($CP2)&gt;14,OR(SUM($CP2)&gt;SUM($CK2),SUM($CP2)&lt;SUM($CL2)))</formula>
    </cfRule>
  </conditionalFormatting>
  <conditionalFormatting sqref="CQ2:CU13 CQ15:CU1048576 CQ14:CS14">
    <cfRule type="expression" dxfId="42" priority="46">
      <formula>AND(ROW($CQ2)&gt;14,$A2&lt;&gt;"",OR(SUM($CQ2)=0,$CS2&lt;=1,SUM($CQ2)=SUM($CR2),AND(SUM($G2)=SUM($CQ2),SUM($CK2)=0)))</formula>
    </cfRule>
  </conditionalFormatting>
  <conditionalFormatting sqref="CF2:CI13 CF15:CI1048576 CG14">
    <cfRule type="expression" dxfId="41" priority="47">
      <formula>AND(ROW($CF2)&gt;14,$A2&lt;&gt;"",OR(SUM($CP2)=0,SUM($CV2)=0,$CM2=0,$CS2=0,SUM($CF2)=SUM($CG2),SUM($G2)&gt;=SUM($CF2)))</formula>
    </cfRule>
  </conditionalFormatting>
  <conditionalFormatting sqref="CO2:CO13 CO15:CO1048576">
    <cfRule type="expression" dxfId="40" priority="48">
      <formula>AND(ROW($CO2)&gt;14,$A2&lt;&gt;"",UPPER($CN2)&lt;&gt;"CUSTOM")</formula>
    </cfRule>
  </conditionalFormatting>
  <conditionalFormatting sqref="CK2:CO13 CK15:CO1048576 CK14:CM14">
    <cfRule type="expression" dxfId="39" priority="49">
      <formula>AND(ROW($CK2)&gt;14,$A2&lt;&gt;"",OR(SUM($CK2)=0,$CM2&lt;=1,SUM($CK2)=SUM($CL2),AND(SUM($G2)=SUM($CK2),SUM($CQ2)=0)))</formula>
    </cfRule>
  </conditionalFormatting>
  <conditionalFormatting sqref="CU2:CU13 CU15:CU1048576">
    <cfRule type="expression" dxfId="38" priority="50">
      <formula>AND(ROW($CU2)&gt;14,$A2&lt;&gt;"",UPPER($CT2)&lt;&gt;"CUSTOM")</formula>
    </cfRule>
  </conditionalFormatting>
  <conditionalFormatting sqref="CI2:CI13 CI15:CI1048576">
    <cfRule type="expression" dxfId="37" priority="51">
      <formula>AND(ROW($CF2)&gt;14,$A2&lt;&gt;"",UPPER($CH2)&lt;&gt;"CUSTOM")</formula>
    </cfRule>
  </conditionalFormatting>
  <conditionalFormatting sqref="I1">
    <cfRule type="expression" dxfId="34" priority="33">
      <formula>AND(ISNUMBER(I1),I1&lt;0)</formula>
    </cfRule>
    <cfRule type="expression" dxfId="33" priority="34">
      <formula>$C1="&lt;01"</formula>
    </cfRule>
  </conditionalFormatting>
  <conditionalFormatting sqref="J1">
    <cfRule type="expression" dxfId="29" priority="29">
      <formula>AND(ISNUMBER(J1),J1&lt;0)</formula>
    </cfRule>
  </conditionalFormatting>
  <conditionalFormatting sqref="CJ1">
    <cfRule type="expression" dxfId="28" priority="28">
      <formula>AND(ISNUMBER(CJ1),CJ1&lt;0)</formula>
    </cfRule>
  </conditionalFormatting>
  <conditionalFormatting sqref="CP1">
    <cfRule type="expression" dxfId="26" priority="27">
      <formula>AND(ISNUMBER(CP1),CP1&lt;0)</formula>
    </cfRule>
  </conditionalFormatting>
  <conditionalFormatting sqref="CV1">
    <cfRule type="expression" dxfId="25" priority="26">
      <formula>AND(ISNUMBER(CV1),CV1&lt;0)</formula>
    </cfRule>
  </conditionalFormatting>
  <conditionalFormatting sqref="CF1">
    <cfRule type="expression" dxfId="24" priority="25">
      <formula>AND(ISNUMBER(CF1),CF1&lt;0)</formula>
    </cfRule>
  </conditionalFormatting>
  <conditionalFormatting sqref="CK1">
    <cfRule type="expression" dxfId="23" priority="24">
      <formula>AND(ISNUMBER(CK1),CK1&lt;0)</formula>
    </cfRule>
  </conditionalFormatting>
  <conditionalFormatting sqref="CQ1">
    <cfRule type="expression" dxfId="22" priority="23">
      <formula>AND(ISNUMBER(CQ1),CQ1&lt;0)</formula>
    </cfRule>
  </conditionalFormatting>
  <conditionalFormatting sqref="CW1">
    <cfRule type="expression" dxfId="21" priority="22">
      <formula>AND(ISNUMBER(CW1),CW1&lt;0)</formula>
    </cfRule>
  </conditionalFormatting>
  <conditionalFormatting sqref="K1:CD1">
    <cfRule type="expression" dxfId="20" priority="21">
      <formula>AND(ISNUMBER(K1),K1&lt;0)</formula>
    </cfRule>
  </conditionalFormatting>
  <conditionalFormatting sqref="CG1:CI1">
    <cfRule type="expression" dxfId="19" priority="20">
      <formula>AND(ISNUMBER(CG1),CG1&lt;0)</formula>
    </cfRule>
  </conditionalFormatting>
  <conditionalFormatting sqref="CL1:CO1">
    <cfRule type="expression" dxfId="18" priority="19">
      <formula>AND(ISNUMBER(CL1),CL1&lt;0)</formula>
    </cfRule>
  </conditionalFormatting>
  <conditionalFormatting sqref="CR1:CU1">
    <cfRule type="expression" dxfId="17" priority="18">
      <formula>AND(ISNUMBER(CR1),CR1&lt;0)</formula>
    </cfRule>
  </conditionalFormatting>
  <conditionalFormatting sqref="CX1">
    <cfRule type="expression" dxfId="16" priority="17">
      <formula>AND(ISNUMBER(CX1),CX1&lt;0)</formula>
    </cfRule>
  </conditionalFormatting>
  <conditionalFormatting sqref="CY1:DU1">
    <cfRule type="expression" dxfId="15" priority="16">
      <formula>AND(ISNUMBER(CY1),CY1&lt;0)</formula>
    </cfRule>
  </conditionalFormatting>
  <conditionalFormatting sqref="DV1:EP1">
    <cfRule type="expression" dxfId="14" priority="15">
      <formula>AND(ISNUMBER(DV1),DV1&lt;0)</formula>
    </cfRule>
  </conditionalFormatting>
  <conditionalFormatting sqref="EQ1:FH1">
    <cfRule type="expression" dxfId="13" priority="14">
      <formula>AND(ISNUMBER(EQ1),EQ1&lt;0)</formula>
    </cfRule>
  </conditionalFormatting>
  <conditionalFormatting sqref="FI1:FS1">
    <cfRule type="expression" dxfId="12" priority="13">
      <formula>AND(ISNUMBER(FI1),FI1&lt;0)</formula>
    </cfRule>
  </conditionalFormatting>
  <conditionalFormatting sqref="CE1">
    <cfRule type="expression" dxfId="11" priority="12">
      <formula>AND(ISNUMBER(CE1),CE1&lt;0)</formula>
    </cfRule>
  </conditionalFormatting>
  <conditionalFormatting sqref="G1">
    <cfRule type="expression" dxfId="10" priority="11">
      <formula>AND(ISNUMBER(G1),G1&lt;0)</formula>
    </cfRule>
  </conditionalFormatting>
  <conditionalFormatting sqref="H1">
    <cfRule type="expression" dxfId="9" priority="10">
      <formula>AND(ISNUMBER(H1),H1&lt;0)</formula>
    </cfRule>
  </conditionalFormatting>
  <conditionalFormatting sqref="CH14">
    <cfRule type="expression" dxfId="8" priority="8">
      <formula>AND(ROW(CH14)&gt;14,LEFT($B14,4)="_Mil")</formula>
    </cfRule>
    <cfRule type="expression" dxfId="7" priority="9">
      <formula>AND(ISNUMBER(CH14),CH14&lt;0)</formula>
    </cfRule>
  </conditionalFormatting>
  <conditionalFormatting sqref="CI14">
    <cfRule type="expression" dxfId="6" priority="7">
      <formula>AND(ISNUMBER($S14),ROUND($S14,2)&lt;0)</formula>
    </cfRule>
  </conditionalFormatting>
  <conditionalFormatting sqref="CN14">
    <cfRule type="expression" dxfId="5" priority="5">
      <formula>AND(ROW(CN14)&gt;14,LEFT($B14,4)="_Mil")</formula>
    </cfRule>
    <cfRule type="expression" dxfId="4" priority="6">
      <formula>AND(ISNUMBER(CN14),CN14&lt;0)</formula>
    </cfRule>
  </conditionalFormatting>
  <conditionalFormatting sqref="CO14">
    <cfRule type="expression" dxfId="3" priority="4">
      <formula>AND(ISNUMBER($S14),ROUND($S14,2)&lt;0)</formula>
    </cfRule>
  </conditionalFormatting>
  <conditionalFormatting sqref="CT14">
    <cfRule type="expression" dxfId="2" priority="2">
      <formula>AND(ROW(CT14)&gt;14,LEFT($B14,4)="_Mil")</formula>
    </cfRule>
    <cfRule type="expression" dxfId="1" priority="3">
      <formula>AND(ISNUMBER(CT14),CT14&lt;0)</formula>
    </cfRule>
  </conditionalFormatting>
  <conditionalFormatting sqref="CU14">
    <cfRule type="expression" dxfId="0" priority="1">
      <formula>AND(ISNUMBER($S14),ROUND($S14,2)&lt;0)</formula>
    </cfRule>
  </conditionalFormatting>
  <pageMargins left="0.7" right="0.7" top="0.75" bottom="0.75" header="0.3" footer="0.511811023622047"/>
  <pageSetup orientation="portrait" horizontalDpi="300" verticalDpi="300"/>
  <headerFooter differentOddEven="0" differentFirst="0" scaleWithDoc="0" alignWithMargins="0">
    <oddHeader>&amp;L&amp;10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Jackson</dc:creator>
  <dc:description/>
  <cp:lastModifiedBy>Domaas, Christian [BAO Systems LLC]</cp:lastModifiedBy>
  <cp:revision>1</cp:revision>
  <dcterms:created xsi:type="dcterms:W3CDTF">2018-11-07T14:50:29Z</dcterms:created>
  <dcterms:modified xsi:type="dcterms:W3CDTF">2023-03-09T15:03:18Z</dcterms:modified>
  <dc:language>en-US</dc:language>
</cp:coreProperties>
</file>