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FDC332F-797C-FC46-8234-2431ED874ECF}" xr6:coauthVersionLast="46" xr6:coauthVersionMax="46" xr10:uidLastSave="{00000000-0000-0000-0000-000000000000}"/>
  <bookViews>
    <workbookView xWindow="0" yWindow="500" windowWidth="33600" windowHeight="205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4" i="2" l="1"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Q2" i="3"/>
  <c r="M4" i="13"/>
  <c r="L4" i="13"/>
  <c r="V4" i="5"/>
  <c r="U4" i="5"/>
  <c r="T4" i="5"/>
  <c r="AS15" i="7"/>
  <c r="AF4" i="13"/>
  <c r="AE4" i="13"/>
  <c r="D15" i="46" a="1"/>
  <c r="D15" i="46" s="1"/>
  <c r="D4" i="46" s="1"/>
  <c r="L4" i="46"/>
  <c r="I15" i="16" l="1"/>
  <c r="H15" i="16"/>
  <c r="U15" i="14"/>
  <c r="J15" i="40"/>
  <c r="Q15" i="44"/>
  <c r="U15" i="44" s="1"/>
  <c r="V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W15" i="33" l="1"/>
  <c r="FG15" i="33"/>
  <c r="EY15" i="33"/>
  <c r="EQ15" i="33"/>
  <c r="EI15" i="33"/>
  <c r="EA15" i="33"/>
  <c r="DS15" i="33"/>
  <c r="DK15" i="33"/>
  <c r="GE15" i="33"/>
  <c r="FO15" i="33"/>
  <c r="GD15" i="33"/>
  <c r="FV15" i="33"/>
  <c r="FN15" i="33"/>
  <c r="FF15" i="33"/>
  <c r="EX15" i="33"/>
  <c r="EP15" i="33"/>
  <c r="EH15" i="33"/>
  <c r="DZ15" i="33"/>
  <c r="DR15" i="33"/>
  <c r="DJ15"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DB15" i="33" s="1"/>
  <c r="DD15" i="33"/>
  <c r="CP15" i="33" a="1"/>
  <c r="CP15" i="33" s="1"/>
  <c r="CW15" i="33" a="1"/>
  <c r="CW15" i="33" s="1"/>
  <c r="U15" i="10"/>
  <c r="N15" i="10"/>
  <c r="CO15" i="33" l="1"/>
  <c r="CT15" i="33" s="1"/>
  <c r="CS15" i="33"/>
  <c r="CZ15" i="33"/>
  <c r="DA15" i="33" s="1"/>
  <c r="DG15" i="33"/>
  <c r="DC15" i="33"/>
  <c r="P15" i="14"/>
  <c r="Q15" i="14"/>
  <c r="AC15" i="5"/>
  <c r="D15" i="45"/>
  <c r="CU15" i="33" l="1"/>
  <c r="DF15" i="33" s="1"/>
  <c r="V15" i="5"/>
  <c r="K15" i="20"/>
  <c r="I15" i="20"/>
  <c r="L15" i="8"/>
  <c r="N15" i="8"/>
  <c r="W15" i="10"/>
  <c r="Y15" i="10"/>
  <c r="CH15" i="33" l="1"/>
  <c r="CI15" i="33"/>
  <c r="J15" i="14"/>
  <c r="CL15" i="33" l="1"/>
  <c r="CM15" i="33" s="1"/>
  <c r="CN15" i="33"/>
  <c r="E15" i="46" a="1"/>
  <c r="E15" i="46" s="1"/>
  <c r="K15" i="46" a="1"/>
  <c r="K15" i="46" s="1"/>
  <c r="M15" i="46" a="1"/>
  <c r="M15" i="46" s="1"/>
  <c r="C15" i="46" a="1"/>
  <c r="C15" i="46" s="1"/>
  <c r="BQ15" i="46" a="1"/>
  <c r="BQ15" i="46" s="1"/>
  <c r="BP15" i="46" a="1"/>
  <c r="BP15" i="46" s="1"/>
  <c r="DH15" i="33" l="1"/>
  <c r="J15" i="33" s="1"/>
  <c r="M4" i="46"/>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W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<sst xmlns="http://schemas.openxmlformats.org/spreadsheetml/2006/main" count="5954" uniqueCount="1145">
  <si>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</si>
  <si>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</si>
  <si>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</si>
  <si>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</si>
  <si>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</si>
  <si>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</si>
  <si>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</si>
  <si>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</si>
  <si>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</si>
  <si>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</si>
  <si>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</si>
  <si>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</si>
  <si>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</si>
  <si>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</si>
  <si>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</si>
  <si>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</si>
  <si>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</si>
  <si>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</si>
  <si>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</si>
  <si>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</si>
  <si>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</si>
  <si>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</si>
  <si>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</si>
  <si>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</si>
  <si>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</si>
  <si>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</si>
  <si>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</si>
  <si>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</si>
  <si>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</si>
  <si>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</si>
  <si>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</si>
  <si>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</si>
  <si>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</si>
  <si>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</si>
  <si>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</si>
  <si>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</si>
  <si>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</si>
  <si>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</si>
  <si>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</si>
  <si>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</si>
  <si>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</si>
  <si>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</si>
  <si>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</si>
  <si>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</si>
  <si>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</si>
  <si>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</si>
  <si>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</si>
  <si>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</si>
  <si>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</si>
  <si>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</si>
  <si>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</si>
  <si>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</si>
  <si>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</si>
  <si>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</si>
  <si>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</si>
  <si>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</si>
  <si>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</si>
  <si>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</si>
  <si>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</si>
  <si>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</si>
  <si>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</si>
  <si>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</si>
  <si>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</si>
  <si>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</si>
  <si>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</si>
  <si>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</si>
  <si>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</si>
  <si>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</si>
  <si>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</si>
  <si>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</si>
  <si>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</si>
  <si>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</si>
  <si>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</si>
  <si>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</si>
  <si>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</si>
  <si>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</si>
  <si>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</si>
  <si>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</si>
  <si>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</si>
  <si>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</si>
  <si>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</si>
  <si>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</si>
  <si>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</si>
  <si>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</si>
  <si>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</si>
  <si>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</si>
  <si>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</si>
  <si>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</si>
  <si>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</si>
  <si>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</si>
  <si>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</si>
  <si>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</si>
  <si>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</si>
  <si>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</si>
  <si>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</si>
  <si>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</si>
  <si>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</si>
  <si>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</si>
  <si>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</si>
  <si>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</si>
  <si>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</si>
  <si>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</si>
  <si>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</si>
  <si>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</si>
  <si>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</si>
  <si>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</si>
  <si>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</si>
  <si>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</si>
  <si>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</si>
  <si>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</si>
  <si>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</si>
  <si>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</si>
  <si>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</si>
  <si>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</si>
  <si>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</si>
  <si>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</si>
  <si>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</si>
  <si>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</si>
  <si>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</si>
  <si>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</si>
  <si>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</si>
  <si>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</si>
  <si>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</si>
  <si>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</si>
  <si>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</si>
  <si>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</si>
  <si>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</si>
  <si>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</si>
  <si>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</si>
  <si>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</si>
  <si>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</si>
  <si>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</si>
  <si>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</si>
  <si>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</si>
  <si>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</si>
  <si>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</si>
  <si>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</si>
  <si>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</si>
  <si>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</si>
  <si>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</si>
  <si>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</si>
  <si>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</si>
  <si>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</si>
  <si>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</si>
  <si>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</si>
  <si>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</si>
  <si>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</si>
  <si>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</si>
  <si>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</si>
  <si>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</si>
  <si>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</si>
  <si>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</si>
  <si>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</si>
  <si>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</si>
  <si>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</si>
  <si>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</si>
  <si>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</si>
  <si>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</si>
  <si>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</si>
  <si>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</si>
  <si>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</si>
  <si>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</si>
  <si>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</si>
  <si>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</si>
  <si>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</si>
  <si>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</si>
  <si>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</si>
  <si>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</si>
  <si>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</si>
  <si>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</si>
  <si>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</si>
  <si>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</si>
  <si>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</si>
  <si>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</si>
  <si>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</si>
  <si>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</si>
  <si>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</si>
  <si>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</si>
  <si>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</si>
  <si>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</si>
  <si>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</si>
  <si>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</si>
  <si>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</si>
  <si>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</si>
  <si>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</si>
  <si>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</si>
  <si>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</si>
  <si>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</si>
  <si>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</si>
  <si>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</si>
  <si>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</si>
  <si>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</si>
  <si>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</si>
  <si>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</si>
  <si>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</si>
  <si>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</si>
  <si>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</si>
  <si>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</si>
  <si>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</si>
  <si>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</si>
  <si>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</si>
  <si>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</si>
  <si>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</si>
  <si>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</si>
  <si>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</si>
  <si>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</si>
  <si>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</si>
  <si>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</si>
  <si>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</si>
  <si>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</si>
  <si>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</si>
  <si>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</si>
  <si>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</si>
  <si>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</si>
  <si>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</si>
  <si>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</si>
  <si>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</si>
  <si>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</si>
  <si>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</si>
  <si>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</si>
  <si>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</si>
  <si>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</si>
  <si>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</si>
  <si>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</si>
  <si>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</si>
  <si>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</si>
  <si>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</si>
  <si>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</si>
  <si>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</si>
  <si>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</si>
  <si>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</si>
  <si>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</si>
  <si>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</si>
  <si>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</si>
  <si>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</si>
  <si>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</si>
  <si>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</si>
  <si>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</si>
  <si>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</si>
  <si>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</si>
  <si>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</si>
  <si>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</si>
  <si>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</si>
  <si>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</si>
  <si>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</si>
  <si>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</si>
  <si>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</si>
  <si>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</si>
  <si>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</si>
  <si>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</si>
  <si>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</si>
  <si>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</si>
  <si>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</si>
  <si>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</si>
  <si>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</si>
  <si>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</si>
  <si>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</si>
  <si>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</si>
  <si>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</si>
  <si>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</si>
  <si>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</si>
  <si>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</si>
  <si>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</si>
  <si>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</si>
  <si>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</si>
  <si>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</si>
  <si>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</si>
  <si>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</si>
  <si>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</si>
  <si>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</si>
  <si>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</si>
  <si>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</si>
  <si>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</si>
  <si>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</si>
  <si>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</si>
  <si>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</si>
  <si>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</si>
  <si>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</si>
  <si>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</si>
  <si>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</si>
  <si>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</si>
  <si>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</si>
  <si>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</si>
  <si>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</si>
  <si>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</si>
  <si>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</si>
  <si>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</si>
  <si>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</si>
  <si>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</si>
  <si>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</si>
  <si>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</si>
  <si>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</si>
  <si>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</si>
  <si>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</si>
  <si>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</si>
  <si>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</si>
  <si>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</si>
  <si>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</si>
  <si>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</si>
  <si>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</si>
  <si>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</si>
  <si>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</si>
  <si>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</si>
  <si>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</si>
  <si>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</si>
  <si>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</si>
  <si>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</si>
  <si>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</si>
  <si>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</si>
  <si>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</si>
  <si>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</si>
  <si>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</si>
  <si>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</si>
  <si>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</si>
  <si>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</si>
  <si>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</si>
  <si>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</si>
  <si>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</si>
  <si>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</si>
  <si>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</si>
  <si>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</si>
  <si>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</si>
  <si>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</si>
  <si>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</si>
  <si>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</si>
  <si>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</si>
  <si>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</si>
  <si>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</si>
  <si>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</si>
  <si>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</si>
  <si>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</si>
  <si>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</si>
  <si>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</si>
  <si>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</si>
  <si>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</si>
  <si>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</si>
  <si>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</si>
  <si>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</si>
  <si>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</si>
  <si>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</si>
  <si>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</si>
  <si>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</si>
  <si>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</si>
  <si>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</si>
  <si>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</si>
  <si>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</si>
  <si>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</si>
  <si>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</si>
  <si>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</si>
  <si>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</si>
  <si>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</si>
  <si>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</si>
  <si>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</si>
  <si>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</si>
  <si>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</si>
  <si>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</si>
  <si>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</si>
  <si>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</si>
  <si>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</si>
  <si>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</si>
  <si>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</si>
  <si>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</si>
  <si>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</si>
  <si>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</si>
  <si>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</si>
  <si>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</si>
  <si>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</si>
  <si>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</si>
  <si>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</si>
  <si>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</si>
  <si>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</si>
  <si>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</si>
  <si>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</si>
  <si>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</si>
  <si>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</si>
  <si>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</si>
  <si>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</si>
  <si>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</si>
  <si>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</si>
  <si>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</si>
  <si>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</si>
  <si>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</si>
  <si>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</si>
  <si>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</si>
  <si>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</si>
  <si>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</si>
  <si>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</si>
  <si>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</si>
  <si>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</si>
  <si>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</si>
  <si>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</si>
  <si>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</si>
  <si>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</si>
  <si>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</si>
  <si>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</si>
  <si>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</si>
  <si>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</si>
  <si>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</si>
  <si>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</si>
  <si>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</si>
  <si>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</si>
  <si>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</si>
  <si>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</si>
  <si>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</si>
  <si>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</si>
  <si>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</si>
  <si>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</si>
  <si>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</si>
  <si>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</si>
  <si>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</si>
  <si>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</si>
  <si>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</si>
  <si>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</si>
  <si>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</si>
  <si>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</si>
  <si>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</si>
  <si>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</si>
  <si>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</si>
  <si>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</si>
  <si>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</si>
  <si>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</si>
  <si>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</si>
  <si>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</si>
  <si>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</si>
  <si>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</si>
  <si>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</si>
  <si>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</si>
  <si>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</si>
  <si>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</si>
  <si>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</si>
  <si>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</si>
  <si>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</si>
  <si>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</si>
  <si>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</si>
  <si>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</si>
  <si>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</si>
  <si>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</si>
  <si>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</si>
  <si>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</si>
  <si>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</si>
  <si>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</si>
  <si>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</si>
  <si>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</si>
  <si>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</si>
  <si>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</si>
  <si>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</si>
  <si>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</si>
  <si>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</si>
  <si>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</si>
  <si>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</si>
  <si>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</si>
  <si>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</si>
  <si>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</si>
  <si>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</si>
  <si>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</si>
  <si>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</si>
  <si>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</si>
  <si>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</si>
  <si>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</si>
  <si>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</si>
  <si>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</si>
  <si>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</si>
  <si>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</si>
  <si>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</si>
  <si>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</si>
  <si>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</si>
  <si>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</si>
  <si>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</si>
  <si>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</si>
  <si>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</si>
  <si>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</si>
  <si>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</si>
  <si>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</si>
  <si>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</si>
  <si>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</si>
  <si>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</si>
  <si>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</si>
  <si>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</si>
  <si>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</si>
  <si>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</si>
  <si>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</si>
  <si>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</si>
  <si>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</si>
  <si>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</si>
  <si>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</si>
  <si>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</si>
  <si>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</si>
  <si>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</si>
  <si>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</si>
  <si>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</si>
  <si>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</si>
  <si>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</si>
  <si>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</si>
  <si>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</si>
  <si>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</si>
  <si>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</si>
  <si>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</si>
  <si>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</si>
  <si>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</si>
  <si>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</si>
  <si>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</si>
  <si>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</si>
  <si>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</si>
  <si>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</si>
  <si>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</si>
  <si>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</si>
  <si>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</si>
  <si>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</si>
  <si>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</si>
  <si>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</si>
  <si>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</si>
  <si>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</si>
  <si>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</si>
  <si>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</si>
  <si>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</si>
  <si>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</si>
  <si>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</si>
  <si>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</si>
  <si>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</si>
  <si>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</si>
  <si>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</si>
  <si>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</si>
  <si>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</si>
  <si>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</si>
  <si>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</si>
  <si>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</si>
  <si>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</si>
  <si>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</si>
  <si>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</si>
  <si>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</si>
  <si>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</si>
  <si>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</si>
  <si>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</si>
  <si>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</si>
  <si>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</si>
  <si>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</si>
  <si>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</si>
  <si>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</si>
  <si>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</si>
  <si>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</si>
  <si>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</si>
  <si>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</si>
  <si>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</si>
  <si>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</si>
  <si>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</si>
  <si>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</si>
  <si>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</si>
  <si>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</si>
  <si>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</si>
  <si>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</si>
  <si>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</si>
  <si>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</si>
  <si>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</si>
  <si>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</si>
  <si>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</si>
  <si>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</si>
  <si>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</si>
  <si>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</si>
  <si>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</si>
  <si>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</si>
  <si>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</si>
  <si>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</si>
  <si>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</si>
  <si>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</si>
  <si>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</si>
  <si>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</si>
  <si>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</si>
  <si>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</si>
  <si>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</si>
  <si>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</si>
  <si>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</si>
  <si>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</si>
  <si>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</si>
  <si>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</si>
  <si>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</si>
  <si>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</si>
  <si>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</si>
  <si>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</si>
  <si>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</si>
  <si>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</si>
  <si>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</si>
  <si>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</si>
  <si>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</si>
  <si>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</si>
  <si>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</si>
  <si>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</si>
  <si>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</si>
  <si>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</si>
  <si>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</si>
  <si>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</si>
  <si>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</si>
  <si>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</si>
  <si>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</si>
  <si>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</si>
  <si>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</si>
  <si>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</si>
  <si>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</si>
  <si>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</si>
  <si>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</si>
  <si>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</si>
  <si>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</si>
  <si>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</si>
  <si>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</si>
  <si>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</si>
  <si>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</si>
  <si>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</si>
  <si>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</si>
  <si>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</si>
  <si>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</si>
  <si>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</si>
  <si>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</si>
  <si>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</si>
  <si>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</si>
  <si>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</si>
  <si>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</si>
  <si>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</si>
  <si>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</si>
  <si>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</si>
  <si>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</si>
  <si>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</si>
  <si>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</si>
  <si>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</si>
  <si>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</si>
  <si>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</si>
  <si>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</si>
  <si>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</si>
  <si>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</si>
  <si>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</si>
  <si>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</si>
  <si>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</si>
  <si>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</si>
  <si>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</si>
  <si>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</si>
  <si>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</si>
  <si>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</si>
  <si>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</si>
  <si>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</si>
  <si>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</si>
  <si>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</si>
  <si>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</si>
  <si>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</si>
  <si>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</si>
  <si>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</si>
  <si>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</si>
  <si>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</si>
  <si>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</si>
  <si>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</si>
  <si>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</si>
  <si>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</si>
  <si>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</si>
  <si>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</si>
  <si>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</si>
  <si>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</si>
  <si>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</si>
  <si>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</si>
  <si>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</si>
  <si>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</si>
  <si>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</si>
  <si>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</si>
  <si>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</si>
  <si>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</si>
  <si>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</si>
  <si>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</si>
  <si>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</si>
  <si>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</si>
  <si>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</si>
  <si>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</si>
  <si>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</si>
  <si>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</si>
  <si>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</si>
  <si>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</si>
  <si>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</si>
  <si>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</si>
  <si>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</si>
  <si>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</si>
  <si>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</si>
  <si>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</si>
  <si>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</si>
  <si>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</si>
  <si>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</si>
  <si>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</si>
  <si>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</si>
  <si>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</si>
  <si>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</si>
  <si>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</si>
  <si>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</si>
  <si>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</si>
  <si>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</si>
  <si>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</si>
  <si>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</si>
  <si>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</si>
  <si>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</si>
  <si>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</si>
  <si>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</si>
  <si>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</si>
  <si>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</si>
  <si>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</si>
  <si>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</si>
  <si>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</si>
  <si>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</si>
  <si>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</si>
  <si>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</si>
  <si>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</si>
  <si>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</si>
  <si>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</si>
  <si>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</si>
  <si>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</si>
  <si>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</si>
  <si>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</si>
  <si>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</si>
  <si>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</si>
  <si>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</si>
  <si>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</si>
  <si>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</si>
  <si>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</si>
  <si>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</si>
  <si>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</si>
  <si>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</si>
  <si>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</si>
  <si>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</si>
  <si>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</si>
  <si>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</si>
  <si>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</si>
  <si>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</si>
  <si>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</si>
  <si>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</si>
  <si>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</si>
  <si>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</si>
  <si>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</si>
  <si>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</si>
  <si>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</si>
  <si>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</si>
  <si>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</si>
  <si>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</si>
  <si>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</si>
  <si>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</si>
  <si>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</si>
  <si>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</si>
  <si>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</si>
  <si>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</si>
  <si>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</si>
  <si>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</si>
  <si>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</si>
  <si>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</si>
  <si>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</si>
  <si>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</si>
  <si>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</si>
  <si>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</si>
  <si>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</si>
  <si>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</si>
  <si>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</si>
  <si>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</si>
  <si>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</si>
  <si>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</si>
  <si>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</si>
  <si>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</si>
  <si>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</si>
  <si>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</si>
  <si>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</si>
  <si>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</si>
  <si>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</si>
  <si>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</si>
  <si>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</si>
  <si>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</si>
  <si>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</si>
  <si>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</si>
  <si>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</si>
  <si>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</si>
  <si>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</si>
  <si>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</si>
  <si>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</si>
  <si>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</si>
  <si>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</si>
  <si>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</si>
  <si>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</si>
  <si>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</si>
  <si>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</si>
  <si>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</si>
  <si>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</si>
  <si>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</si>
  <si>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</si>
  <si>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</si>
  <si>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</si>
  <si>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</si>
  <si>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</si>
  <si>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</si>
  <si>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</si>
  <si>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</si>
  <si>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</si>
  <si>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</si>
  <si>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</si>
  <si>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</si>
  <si>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</si>
  <si>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</si>
  <si>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</si>
  <si>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</si>
  <si>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</si>
  <si>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</si>
  <si>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</si>
  <si>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</si>
  <si>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</si>
  <si>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</si>
  <si>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</si>
  <si>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</si>
  <si>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</si>
  <si>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</si>
  <si>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</si>
  <si>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</si>
  <si>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</si>
  <si>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</si>
  <si>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</si>
  <si>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</si>
  <si>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</si>
  <si>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</si>
  <si>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</si>
  <si>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</si>
  <si>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</si>
  <si>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</si>
  <si>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</si>
  <si>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</si>
  <si>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</si>
  <si>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</si>
  <si>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</si>
  <si>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</si>
  <si>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</si>
  <si>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</si>
  <si>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</si>
  <si>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</si>
  <si>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</si>
  <si>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</si>
  <si>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</si>
  <si>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</si>
  <si>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</si>
  <si>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</si>
  <si>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</si>
  <si>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</si>
  <si>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</si>
  <si>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</si>
  <si>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</si>
  <si>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</si>
  <si>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</si>
  <si>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</si>
  <si>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</si>
  <si>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</si>
  <si>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</si>
  <si>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</si>
  <si>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</si>
  <si>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</si>
  <si>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</si>
  <si>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</si>
  <si>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</si>
  <si>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</si>
  <si>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</si>
  <si>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</si>
  <si>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</si>
  <si>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</si>
  <si>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</si>
  <si>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</si>
  <si>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</si>
  <si>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</si>
  <si>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</si>
  <si>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</si>
  <si>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</si>
  <si>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</si>
  <si>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</si>
  <si>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</si>
  <si>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</si>
  <si>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</si>
  <si>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</si>
  <si>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</si>
  <si>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</si>
  <si>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</si>
  <si>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</si>
  <si>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</si>
  <si>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</si>
  <si>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</si>
  <si>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</si>
  <si>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</si>
  <si>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</si>
  <si>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</si>
  <si>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</si>
  <si>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</si>
  <si>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</si>
  <si>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</si>
  <si>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</si>
  <si>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</si>
  <si>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</si>
  <si>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</si>
  <si>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</si>
  <si>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</si>
  <si>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</si>
  <si>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</si>
  <si>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</si>
  <si>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</si>
  <si>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</si>
  <si>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</si>
  <si>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</si>
  <si>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</si>
  <si>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</si>
  <si>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</si>
  <si>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</si>
  <si>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</si>
  <si>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</si>
  <si>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</si>
  <si>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</si>
  <si>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</si>
  <si>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</si>
  <si>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</si>
  <si>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</si>
  <si>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</si>
  <si>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</si>
  <si>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</si>
  <si>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</si>
  <si>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</si>
  <si>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</si>
  <si>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</si>
  <si>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</si>
  <si>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</si>
  <si>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</si>
  <si>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</si>
  <si>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</si>
  <si>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</si>
  <si>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</si>
  <si>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</si>
  <si>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</si>
  <si>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</si>
  <si>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</si>
  <si>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</si>
  <si>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</si>
  <si>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</si>
  <si>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</si>
  <si>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</si>
  <si>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</si>
  <si>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</si>
  <si>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</si>
  <si>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</si>
  <si>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</si>
  <si>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</si>
  <si>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</si>
  <si>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</si>
  <si>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</si>
  <si>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</si>
  <si>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</si>
  <si>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</si>
  <si>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</si>
  <si>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</si>
  <si>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</si>
  <si>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</si>
  <si>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</si>
  <si>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</si>
  <si>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</si>
  <si>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</si>
  <si>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</si>
  <si>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</si>
  <si>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</si>
  <si>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</si>
  <si>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</si>
  <si>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</si>
  <si>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</si>
  <si>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</si>
  <si>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</si>
  <si>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</si>
  <si>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</si>
  <si>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</si>
  <si>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</si>
  <si>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</si>
  <si>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</si>
  <si>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</si>
  <si>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</si>
  <si>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</si>
  <si>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</si>
  <si>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</si>
  <si>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</si>
  <si>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</si>
  <si>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</si>
  <si>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</si>
  <si>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</si>
  <si>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</si>
  <si>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</si>
  <si>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</si>
  <si>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</si>
  <si>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</si>
  <si>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</si>
  <si>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</si>
  <si>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</si>
  <si>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</si>
  <si>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</si>
  <si>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</si>
  <si>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</si>
  <si>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</si>
  <si>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</si>
  <si>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</si>
  <si>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</si>
  <si>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</si>
  <si>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</si>
  <si>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</si>
  <si>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</si>
  <si>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</si>
  <si>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</si>
  <si>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</si>
  <si>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</si>
  <si>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</si>
  <si>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</si>
  <si>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</si>
  <si>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</si>
  <si>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</si>
  <si>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</si>
  <si>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</si>
  <si>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</si>
  <si>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</si>
  <si>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</si>
  <si>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</si>
  <si>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</si>
  <si>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</si>
  <si>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</si>
  <si>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</si>
  <si>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</si>
  <si>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</si>
  <si>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</si>
  <si>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</si>
  <si>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</si>
  <si>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</si>
  <si>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</si>
  <si>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</si>
  <si>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</si>
  <si>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</si>
  <si>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</si>
  <si>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</si>
  <si>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</si>
  <si>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</si>
  <si>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</si>
  <si>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</si>
  <si>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</si>
  <si>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</si>
  <si>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</si>
  <si>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</si>
  <si>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</si>
  <si>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</si>
  <si>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</si>
  <si>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</si>
  <si>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</si>
  <si>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</si>
  <si>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</si>
  <si>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</si>
  <si>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</si>
  <si>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</si>
  <si>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</si>
  <si>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</si>
  <si>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</si>
  <si>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</si>
  <si>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</si>
  <si>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</si>
  <si>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</si>
  <si>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</si>
  <si>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</si>
  <si>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</si>
  <si>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</si>
  <si>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</si>
  <si>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</si>
  <si>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</si>
  <si>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</si>
  <si>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</si>
  <si>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</si>
  <si>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</si>
  <si>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</si>
  <si>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</si>
  <si>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</si>
  <si>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</si>
  <si>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</si>
  <si>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</si>
  <si>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</si>
  <si>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</si>
  <si>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</si>
  <si>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</si>
  <si>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</si>
  <si>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</si>
  <si>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</si>
  <si>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</si>
  <si>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</si>
  <si>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</si>
  <si>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</si>
  <si>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</si>
  <si>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</si>
  <si>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</si>
  <si>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</si>
  <si>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</si>
  <si>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</si>
  <si>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</si>
  <si>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</si>
  <si>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</si>
  <si>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</si>
  <si>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</si>
  <si>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</si>
  <si>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</si>
  <si>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</si>
  <si>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</si>
  <si>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</si>
  <si>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</si>
  <si>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</si>
  <si>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</si>
  <si>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</si>
  <si>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</si>
  <si>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</si>
  <si>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</si>
  <si>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</si>
  <si>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</si>
  <si>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</si>
  <si>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</si>
  <si>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</si>
  <si>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</si>
  <si>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</si>
  <si>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</si>
  <si>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</si>
  <si>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</si>
  <si>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</si>
  <si>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</si>
  <si>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</si>
  <si>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</si>
  <si>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</si>
  <si>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</si>
  <si>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</si>
  <si>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</si>
  <si>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</si>
  <si>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</si>
  <si>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</si>
  <si>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</si>
  <si>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</si>
  <si>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</si>
  <si>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Note that this tab does not allow targeting for infants less than 1 year old to emphasize the role of EID testing in target setting.
To set Targets for HIV Negatives cases identified through any modality on this tab where no HIV Positives are targeted, manually enter target values in the related HIV Negative column.</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</si>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</sst>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83">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357</v>
      </c>
    </row>
    <row r="20" spans="2:2" ht="82" x14ac:dyDescent="0.9">
      <c r="B20" s="6" t="s">
        <v>607</v>
      </c>
    </row>
    <row r="25" spans="2:2" x14ac:dyDescent="0.2">
      <c r="B25"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74</v>
      </c>
      <c r="B1" s="508"/>
      <c r="C1" s="26"/>
      <c r="D1" s="27" t="str">
        <f>"Hello, "&amp;Home!$B$20&amp;" Team"</f>
        <v>Hello, Lesotho Team</v>
      </c>
      <c r="E1" s="26"/>
      <c r="F1" s="26"/>
      <c r="G1" s="26"/>
      <c r="H1" s="26"/>
      <c r="I1" s="26"/>
      <c r="J1" s="26"/>
      <c r="K1" s="26"/>
      <c r="L1" s="26"/>
      <c r="M1" s="26"/>
      <c r="N1" s="26"/>
      <c r="O1" s="26"/>
      <c r="P1" s="26"/>
      <c r="Q1" s="26"/>
      <c r="R1" s="28" t="str">
        <f ca="1">TEXT(TODAY(),"ddd, mmm dd")</f>
        <v>Thu, Jan 07</v>
      </c>
      <c r="S1" s="26"/>
    </row>
    <row r="2" spans="1:19" customFormat="1" ht="21" x14ac:dyDescent="0.25">
      <c r="A2" s="509" t="s">
        <v>358</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1137</v>
      </c>
      <c r="C5" s="26"/>
      <c r="D5" s="29" t="s">
        <v>1114</v>
      </c>
      <c r="E5" s="30"/>
      <c r="F5" s="31"/>
      <c r="G5" s="26"/>
      <c r="H5" s="29" t="s">
        <v>1115</v>
      </c>
      <c r="I5" s="30"/>
      <c r="J5" s="31"/>
      <c r="K5" s="26"/>
      <c r="L5" s="29" t="s">
        <v>1116</v>
      </c>
      <c r="M5" s="32"/>
      <c r="N5" s="31"/>
      <c r="O5" s="26"/>
      <c r="P5" s="29" t="s">
        <v>1117</v>
      </c>
      <c r="Q5" s="30"/>
      <c r="R5" s="31"/>
      <c r="S5" s="26"/>
    </row>
    <row r="6" spans="1:19" customFormat="1" ht="20" customHeight="1" x14ac:dyDescent="0.2">
      <c r="A6" s="17"/>
      <c r="B6" s="18"/>
      <c r="C6" s="26"/>
      <c r="D6" s="505" t="str">
        <f>IFERROR(SUM(Cascade!$P:$P)/SUM(Cascade!$H:$H),"")</f>
        <v/>
      </c>
      <c r="E6" s="506"/>
      <c r="F6" s="507"/>
      <c r="G6" s="26"/>
      <c r="H6" s="510">
        <f>SUM(Cascade!$P:$P)-Cascade!$P$4</f>
        <v>0</v>
      </c>
      <c r="I6" s="511"/>
      <c r="J6" s="512"/>
      <c r="K6" s="26"/>
      <c r="L6" s="510">
        <f>SUM(Cascade!$AE:$AE)-Cascade!$AE$4</f>
        <v>0</v>
      </c>
      <c r="M6" s="511"/>
      <c r="N6" s="512"/>
      <c r="O6" s="26"/>
      <c r="P6" s="505" t="str">
        <f>IFERROR(SUM(Cascade!$H:$H)/SUM(Cascade!$F:$F),"")</f>
        <v/>
      </c>
      <c r="Q6" s="506"/>
      <c r="R6" s="507"/>
      <c r="S6" s="26"/>
    </row>
    <row r="7" spans="1:19" customFormat="1" ht="20" customHeight="1" x14ac:dyDescent="0.2">
      <c r="A7" s="209">
        <v>2</v>
      </c>
      <c r="B7" s="18" t="s">
        <v>1138</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01" t="s">
        <v>1139</v>
      </c>
      <c r="F22" s="502"/>
      <c r="G22" s="502"/>
      <c r="H22" s="502"/>
      <c r="I22" s="502" t="s">
        <v>1140</v>
      </c>
      <c r="J22" s="502"/>
      <c r="K22" s="503"/>
      <c r="L22" s="482"/>
      <c r="M22" s="482"/>
      <c r="N22" s="482"/>
      <c r="O22" s="482"/>
      <c r="P22" s="482"/>
      <c r="Q22" s="482"/>
      <c r="R22" s="487"/>
      <c r="S22" s="482"/>
    </row>
    <row r="23" spans="1:19" customFormat="1" ht="30" customHeight="1" x14ac:dyDescent="0.2">
      <c r="A23" s="16"/>
      <c r="B23" s="9"/>
      <c r="C23" s="482"/>
      <c r="D23" s="488"/>
      <c r="E23" s="489" t="s">
        <v>1141</v>
      </c>
      <c r="F23" s="489" t="s">
        <v>46</v>
      </c>
      <c r="G23" s="489" t="s">
        <v>1142</v>
      </c>
      <c r="H23" s="489" t="s">
        <v>1143</v>
      </c>
      <c r="I23" s="489" t="s">
        <v>46</v>
      </c>
      <c r="J23" s="489" t="s">
        <v>1142</v>
      </c>
      <c r="K23" s="490" t="s">
        <v>1143</v>
      </c>
      <c r="M23" s="482"/>
      <c r="N23" s="482"/>
      <c r="O23" s="482"/>
      <c r="P23" s="482"/>
      <c r="Q23" s="482"/>
      <c r="R23" s="487"/>
      <c r="S23" s="482"/>
    </row>
    <row r="24" spans="1:19" customFormat="1" ht="16" customHeight="1" x14ac:dyDescent="0.2">
      <c r="A24" s="16"/>
      <c r="B24" s="9"/>
      <c r="C24" s="482"/>
      <c r="D24" s="491" t="s">
        <v>347</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348</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349</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04" t="s">
        <v>1140</v>
      </c>
      <c r="F40" s="504"/>
      <c r="G40" s="504"/>
      <c r="H40" s="504"/>
      <c r="I40" s="504"/>
      <c r="J40" s="504"/>
      <c r="Q40" s="482"/>
      <c r="R40" s="487"/>
      <c r="S40" s="482"/>
    </row>
    <row r="41" spans="1:19" customFormat="1" ht="30" customHeight="1" x14ac:dyDescent="0.2">
      <c r="A41" s="16"/>
      <c r="B41" s="9"/>
      <c r="C41" s="482"/>
      <c r="D41" s="488"/>
      <c r="E41" s="489" t="s">
        <v>285</v>
      </c>
      <c r="F41" s="489" t="s">
        <v>1144</v>
      </c>
      <c r="G41" s="489" t="s">
        <v>1</v>
      </c>
      <c r="H41" s="489" t="s">
        <v>0</v>
      </c>
      <c r="I41" s="489" t="s">
        <v>55</v>
      </c>
      <c r="J41" s="490" t="s">
        <v>54</v>
      </c>
      <c r="Q41" s="482"/>
      <c r="R41" s="487"/>
      <c r="S41" s="482"/>
    </row>
    <row r="42" spans="1:19" customFormat="1" ht="16" customHeight="1" x14ac:dyDescent="0.2">
      <c r="A42" s="16"/>
      <c r="B42" s="9"/>
      <c r="C42" s="482"/>
      <c r="D42" s="491" t="s">
        <v>347</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348</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349</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Q2" sqref="Q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326</v>
      </c>
      <c r="E1" s="19" t="s">
        <v>608</v>
      </c>
      <c r="F1" s="19" t="s">
        <v>1020</v>
      </c>
      <c r="G1" s="19" t="s">
        <v>353</v>
      </c>
      <c r="H1" s="19" t="s">
        <v>1111</v>
      </c>
      <c r="I1" s="21" t="s">
        <v>360</v>
      </c>
      <c r="J1" s="19" t="s">
        <v>361</v>
      </c>
      <c r="K1" s="19" t="s">
        <v>362</v>
      </c>
      <c r="L1" s="19" t="s">
        <v>363</v>
      </c>
      <c r="M1" s="19" t="s">
        <v>1019</v>
      </c>
      <c r="N1" s="19" t="s">
        <v>86</v>
      </c>
      <c r="O1" s="19" t="s">
        <v>351</v>
      </c>
      <c r="P1" s="19" t="s">
        <v>350</v>
      </c>
      <c r="Q1" s="19" t="s">
        <v>82</v>
      </c>
    </row>
    <row r="2" spans="2:17" ht="17" thickBot="1" x14ac:dyDescent="0.25">
      <c r="B2" s="24" t="s">
        <v>342</v>
      </c>
      <c r="C2" s="23" t="s">
        <v>93</v>
      </c>
      <c r="D2" s="10"/>
      <c r="E2" s="10"/>
      <c r="F2" s="10"/>
      <c r="G2" s="10"/>
      <c r="H2" s="10"/>
      <c r="J2" s="10"/>
      <c r="K2" s="10"/>
      <c r="L2" s="10"/>
      <c r="Q2" s="20" t="str">
        <f>IF($D2&lt;&gt;"","["&amp;$E2&amp;"]"&amp;"|"&amp;$I2&amp;"|"&amp;$K2&amp;"|"&amp;$G2&amp;"|"&amp;$M2,"")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13" t="s">
        <v>335</v>
      </c>
      <c r="D6" s="10"/>
      <c r="E6" s="10"/>
      <c r="F6" s="10"/>
      <c r="G6" s="10"/>
      <c r="H6" s="10"/>
      <c r="J6" s="10"/>
      <c r="K6" s="10"/>
      <c r="L6" s="10"/>
    </row>
    <row r="7" spans="2:17" x14ac:dyDescent="0.2">
      <c r="B7" s="513"/>
      <c r="D7" s="10"/>
      <c r="E7" s="10"/>
      <c r="F7" s="10"/>
      <c r="G7" s="10"/>
      <c r="H7" s="10"/>
      <c r="J7" s="10"/>
      <c r="K7" s="10"/>
      <c r="L7" s="10"/>
    </row>
    <row r="8" spans="2:17" x14ac:dyDescent="0.2">
      <c r="B8" s="213"/>
      <c r="D8" s="10"/>
      <c r="E8" s="10"/>
      <c r="F8" s="10"/>
      <c r="G8" s="10"/>
      <c r="H8" s="10"/>
      <c r="J8" s="10"/>
      <c r="K8" s="10"/>
      <c r="L8" s="10"/>
    </row>
    <row r="9" spans="2:17" ht="17" x14ac:dyDescent="0.2">
      <c r="B9" s="213" t="s">
        <v>336</v>
      </c>
      <c r="D9" s="10"/>
      <c r="E9" s="10"/>
      <c r="F9" s="10"/>
      <c r="G9" s="10"/>
      <c r="H9" s="10"/>
      <c r="J9" s="10"/>
      <c r="K9" s="10"/>
      <c r="L9" s="10"/>
    </row>
    <row r="10" spans="2:17" x14ac:dyDescent="0.2">
      <c r="B10" s="213"/>
      <c r="D10" s="10"/>
      <c r="E10" s="10"/>
      <c r="F10" s="10"/>
      <c r="G10" s="10"/>
      <c r="H10" s="10"/>
      <c r="J10" s="10"/>
      <c r="K10" s="10"/>
      <c r="L10" s="10"/>
    </row>
    <row r="11" spans="2:17" x14ac:dyDescent="0.2">
      <c r="B11" s="513" t="s">
        <v>337</v>
      </c>
      <c r="D11" s="10"/>
      <c r="E11" s="10"/>
      <c r="F11" s="10"/>
      <c r="G11" s="10"/>
      <c r="H11" s="10"/>
      <c r="J11" s="10"/>
      <c r="K11" s="10"/>
      <c r="L11" s="10"/>
    </row>
    <row r="12" spans="2:17" x14ac:dyDescent="0.2">
      <c r="B12" s="513"/>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338</v>
      </c>
      <c r="D14" s="10"/>
      <c r="E14" s="10"/>
      <c r="F14" s="10"/>
      <c r="G14" s="10"/>
      <c r="H14" s="10"/>
      <c r="J14" s="10"/>
      <c r="K14" s="10"/>
      <c r="L14" s="10"/>
    </row>
    <row r="15" spans="2:17" x14ac:dyDescent="0.2">
      <c r="B15" s="213"/>
      <c r="D15" s="10"/>
      <c r="E15" s="10"/>
      <c r="F15" s="10"/>
      <c r="G15" s="10"/>
      <c r="H15" s="10"/>
      <c r="J15" s="10"/>
      <c r="K15" s="10"/>
      <c r="L15" s="10"/>
    </row>
    <row r="16" spans="2:17" x14ac:dyDescent="0.2">
      <c r="B16" s="513" t="s">
        <v>339</v>
      </c>
      <c r="D16" s="10"/>
      <c r="E16" s="10"/>
      <c r="F16" s="10"/>
      <c r="G16" s="10"/>
      <c r="H16" s="10"/>
      <c r="J16" s="10"/>
      <c r="K16" s="10"/>
      <c r="L16" s="10"/>
    </row>
    <row r="17" spans="2:12" x14ac:dyDescent="0.2">
      <c r="B17" s="513"/>
      <c r="D17" s="10"/>
      <c r="E17" s="10"/>
      <c r="F17" s="10"/>
      <c r="G17" s="10"/>
      <c r="H17" s="10"/>
      <c r="J17" s="10"/>
      <c r="K17" s="10"/>
      <c r="L17" s="10"/>
    </row>
    <row r="18" spans="2:12" x14ac:dyDescent="0.2">
      <c r="B18" s="213"/>
      <c r="D18" s="10"/>
      <c r="E18" s="10"/>
      <c r="F18" s="10"/>
      <c r="G18" s="10"/>
      <c r="H18" s="10"/>
      <c r="J18" s="10"/>
      <c r="K18" s="10"/>
      <c r="L18" s="10"/>
    </row>
    <row r="19" spans="2:12" x14ac:dyDescent="0.2">
      <c r="B19" s="513" t="s">
        <v>340</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1136</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341</v>
      </c>
      <c r="D24" s="10"/>
      <c r="E24" s="10"/>
      <c r="F24" s="10"/>
      <c r="G24" s="10"/>
      <c r="H24" s="10"/>
      <c r="J24" s="10"/>
      <c r="K24" s="10"/>
      <c r="L24" s="10"/>
    </row>
    <row r="25" spans="2:12" x14ac:dyDescent="0.2">
      <c r="D25" s="10"/>
      <c r="E25" s="10"/>
      <c r="F25" s="10"/>
      <c r="G25" s="10"/>
      <c r="H25" s="10"/>
      <c r="J25" s="10"/>
      <c r="K25" s="10"/>
      <c r="L25" s="10"/>
    </row>
    <row r="26" spans="2:12" x14ac:dyDescent="0.2">
      <c r="B26" s="513" t="s">
        <v>1134</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298</v>
      </c>
      <c r="D3" s="110" t="s">
        <v>729</v>
      </c>
      <c r="E3" s="212" t="s">
        <v>730</v>
      </c>
    </row>
    <row r="4" spans="1:5" x14ac:dyDescent="0.2">
      <c r="A4" s="46"/>
      <c r="B4" s="46" t="s">
        <v>4</v>
      </c>
      <c r="C4" s="292"/>
      <c r="D4" s="293"/>
      <c r="E4" s="290" t="str">
        <f>IF(COUNTIF(D$15:INDEX($D:$D,COUNTA($B:$B)+14-COUNTA($B$1:$B$14)),"")&gt;0,"BLANK PRIORITIZATIONS","")</f>
        <v>BLANK PRIORITIZATIONS</v>
      </c>
    </row>
    <row r="5" spans="1:5" x14ac:dyDescent="0.2">
      <c r="A5" s="10" t="s">
        <v>125</v>
      </c>
      <c r="B5" s="10" t="s">
        <v>125</v>
      </c>
      <c r="C5" s="292" t="s">
        <v>135</v>
      </c>
      <c r="D5" s="293" t="s">
        <v>135</v>
      </c>
      <c r="E5" t="s">
        <v>125</v>
      </c>
    </row>
    <row r="6" spans="1:5" x14ac:dyDescent="0.2">
      <c r="A6" s="10" t="s">
        <v>234</v>
      </c>
      <c r="B6" s="10" t="s">
        <v>234</v>
      </c>
      <c r="C6" s="292" t="s">
        <v>139</v>
      </c>
      <c r="D6" s="293" t="s">
        <v>119</v>
      </c>
      <c r="E6" t="s">
        <v>120</v>
      </c>
    </row>
    <row r="7" spans="1:5" x14ac:dyDescent="0.2">
      <c r="A7" s="10" t="s">
        <v>137</v>
      </c>
      <c r="B7" s="10" t="s">
        <v>137</v>
      </c>
      <c r="C7" s="292" t="s">
        <v>121</v>
      </c>
      <c r="D7" s="293" t="s">
        <v>121</v>
      </c>
      <c r="E7" t="s">
        <v>137</v>
      </c>
    </row>
    <row r="8" spans="1:5" x14ac:dyDescent="0.2">
      <c r="C8" s="292" t="s">
        <v>134</v>
      </c>
      <c r="D8" s="293" t="s">
        <v>134</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743</v>
      </c>
      <c r="B14" s="75" t="s">
        <v>5</v>
      </c>
      <c r="C14" s="294" t="s">
        <v>694</v>
      </c>
      <c r="D14" s="294" t="s">
        <v>695</v>
      </c>
      <c r="E14" s="270" t="s">
        <v>996</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82" priority="3" operator="containsText" text="BLANK PRIORITIZATIONS">
      <formula>NOT(ISERROR(SEARCH("BLANK PRIORITIZATIONS",E4)))</formula>
    </cfRule>
  </conditionalFormatting>
  <conditionalFormatting sqref="C1:D1048576">
    <cfRule type="expression" dxfId="181" priority="2">
      <formula>AND(ROW(C1)&gt;14,$B1&lt;&gt;"",C1&lt;&gt;1,C1&lt;&gt;2,C1&lt;&gt;4,C1&lt;&gt;5,C1&lt;&gt;6,C1&lt;&gt;7,C1&lt;&gt;8,C1&lt;&gt;"M",C1&lt;&gt;"NA")</formula>
    </cfRule>
  </conditionalFormatting>
  <conditionalFormatting sqref="D1:D1048576">
    <cfRule type="expression" dxfId="180" priority="728">
      <formula>AND(ROW($D1)&gt;14,$D1="",$B1&lt;&gt;"")</formula>
    </cfRule>
    <cfRule type="expression" dxfId="17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364</v>
      </c>
      <c r="B1" s="7"/>
      <c r="C1" s="7"/>
      <c r="D1" s="7"/>
      <c r="E1" s="7"/>
      <c r="F1" s="128" t="s">
        <v>85</v>
      </c>
      <c r="G1" s="128"/>
      <c r="H1" s="115"/>
      <c r="I1" s="125"/>
      <c r="J1" s="133"/>
      <c r="K1" s="38"/>
      <c r="L1" s="115"/>
      <c r="M1" s="38"/>
      <c r="N1" s="115"/>
      <c r="O1" s="125"/>
      <c r="P1" s="115"/>
      <c r="Q1" s="125"/>
      <c r="R1" s="128"/>
      <c r="S1" s="40"/>
      <c r="T1" s="351" t="s">
        <v>365</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562</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814</v>
      </c>
      <c r="G3" s="300" t="s">
        <v>705</v>
      </c>
      <c r="H3" s="200" t="s">
        <v>815</v>
      </c>
      <c r="I3" s="300" t="s">
        <v>706</v>
      </c>
      <c r="J3" s="305" t="s">
        <v>816</v>
      </c>
      <c r="K3" s="301" t="s">
        <v>707</v>
      </c>
      <c r="L3" s="200" t="s">
        <v>817</v>
      </c>
      <c r="M3" s="302" t="s">
        <v>820</v>
      </c>
      <c r="N3" s="200" t="s">
        <v>830</v>
      </c>
      <c r="O3" s="300" t="s">
        <v>866</v>
      </c>
      <c r="P3" s="200" t="s">
        <v>818</v>
      </c>
      <c r="Q3" s="300" t="s">
        <v>867</v>
      </c>
      <c r="R3" s="200" t="s">
        <v>819</v>
      </c>
      <c r="S3" s="302" t="s">
        <v>821</v>
      </c>
      <c r="T3" s="353" t="s">
        <v>744</v>
      </c>
      <c r="U3" s="330" t="s">
        <v>745</v>
      </c>
      <c r="V3" s="151" t="s">
        <v>748</v>
      </c>
      <c r="W3" s="151" t="s">
        <v>822</v>
      </c>
      <c r="X3" s="311" t="s">
        <v>823</v>
      </c>
      <c r="Y3" s="302" t="s">
        <v>1018</v>
      </c>
      <c r="Z3" s="357" t="s">
        <v>682</v>
      </c>
      <c r="AA3" s="162" t="s">
        <v>825</v>
      </c>
      <c r="AB3" s="280" t="s">
        <v>826</v>
      </c>
      <c r="AC3" s="431" t="s">
        <v>708</v>
      </c>
      <c r="AD3" s="162" t="s">
        <v>366</v>
      </c>
      <c r="AE3" s="156" t="s">
        <v>566</v>
      </c>
      <c r="AF3" s="225" t="s">
        <v>685</v>
      </c>
      <c r="AG3" s="107" t="s">
        <v>602</v>
      </c>
      <c r="AH3" s="107" t="s">
        <v>603</v>
      </c>
      <c r="AI3" s="267" t="s">
        <v>1026</v>
      </c>
      <c r="AJ3" s="267" t="s">
        <v>1028</v>
      </c>
      <c r="AK3" s="267" t="s">
        <v>686</v>
      </c>
      <c r="AL3" s="267" t="s">
        <v>687</v>
      </c>
      <c r="AM3" s="162" t="s">
        <v>567</v>
      </c>
      <c r="AN3" s="83" t="s">
        <v>96</v>
      </c>
      <c r="AO3" s="82" t="s">
        <v>97</v>
      </c>
      <c r="AP3" s="156" t="s">
        <v>606</v>
      </c>
      <c r="AQ3" s="150" t="s">
        <v>569</v>
      </c>
      <c r="AR3" s="234" t="s">
        <v>690</v>
      </c>
      <c r="AS3" s="234" t="s">
        <v>1030</v>
      </c>
      <c r="AT3" s="156" t="s">
        <v>606</v>
      </c>
      <c r="AU3" s="156" t="s">
        <v>829</v>
      </c>
      <c r="AV3" s="221" t="s">
        <v>739</v>
      </c>
      <c r="AW3" s="83" t="s">
        <v>568</v>
      </c>
      <c r="AX3" s="144" t="s">
        <v>688</v>
      </c>
      <c r="AY3" s="144" t="s">
        <v>689</v>
      </c>
      <c r="AZ3" s="144" t="s">
        <v>570</v>
      </c>
      <c r="BA3" s="234" t="s">
        <v>604</v>
      </c>
      <c r="BB3" s="313" t="s">
        <v>704</v>
      </c>
      <c r="BC3" s="234" t="s">
        <v>709</v>
      </c>
      <c r="BD3" s="156" t="s">
        <v>605</v>
      </c>
      <c r="BE3" s="118" t="s">
        <v>696</v>
      </c>
      <c r="BF3" s="118" t="s">
        <v>697</v>
      </c>
      <c r="BG3" s="118" t="s">
        <v>698</v>
      </c>
      <c r="BH3" s="118" t="s">
        <v>699</v>
      </c>
      <c r="BI3" s="118" t="s">
        <v>700</v>
      </c>
      <c r="BJ3" s="118" t="s">
        <v>701</v>
      </c>
      <c r="BK3" s="118" t="s">
        <v>702</v>
      </c>
      <c r="BL3" s="221" t="s">
        <v>723</v>
      </c>
      <c r="BM3" s="144" t="s">
        <v>715</v>
      </c>
      <c r="BN3" s="144" t="s">
        <v>716</v>
      </c>
      <c r="BO3" s="144" t="s">
        <v>717</v>
      </c>
      <c r="BP3" s="144" t="s">
        <v>718</v>
      </c>
      <c r="BQ3" s="144" t="s">
        <v>719</v>
      </c>
      <c r="BR3" s="144" t="s">
        <v>720</v>
      </c>
      <c r="BS3" s="225" t="s">
        <v>828</v>
      </c>
      <c r="BT3" s="156" t="s">
        <v>827</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125</v>
      </c>
      <c r="B5" s="56" t="s">
        <v>125</v>
      </c>
      <c r="C5" s="56" t="s">
        <v>125</v>
      </c>
      <c r="D5" s="56" t="s">
        <v>125</v>
      </c>
      <c r="E5" s="56" t="s">
        <v>125</v>
      </c>
      <c r="F5" s="120" t="s">
        <v>135</v>
      </c>
      <c r="G5" s="134" t="s">
        <v>125</v>
      </c>
      <c r="H5" s="120" t="s">
        <v>135</v>
      </c>
      <c r="I5" s="134" t="s">
        <v>125</v>
      </c>
      <c r="J5" s="307" t="s">
        <v>135</v>
      </c>
      <c r="K5" s="134" t="s">
        <v>125</v>
      </c>
      <c r="L5" s="120" t="s">
        <v>136</v>
      </c>
      <c r="M5" s="74" t="s">
        <v>125</v>
      </c>
      <c r="N5" s="120" t="s">
        <v>136</v>
      </c>
      <c r="O5" s="134" t="s">
        <v>125</v>
      </c>
      <c r="P5" s="120" t="s">
        <v>136</v>
      </c>
      <c r="Q5" s="134" t="s">
        <v>125</v>
      </c>
      <c r="R5" s="120" t="s">
        <v>136</v>
      </c>
      <c r="S5" s="74" t="s">
        <v>125</v>
      </c>
      <c r="T5" s="354" t="s">
        <v>138</v>
      </c>
      <c r="U5" s="259" t="s">
        <v>138</v>
      </c>
      <c r="V5" s="259" t="s">
        <v>125</v>
      </c>
      <c r="W5" s="259" t="s">
        <v>125</v>
      </c>
      <c r="X5" s="236" t="s">
        <v>125</v>
      </c>
      <c r="Y5" s="74" t="s">
        <v>125</v>
      </c>
      <c r="Z5" s="236" t="s">
        <v>125</v>
      </c>
      <c r="AA5" s="120" t="s">
        <v>136</v>
      </c>
      <c r="AB5" s="186" t="s">
        <v>125</v>
      </c>
      <c r="AC5" s="264" t="s">
        <v>125</v>
      </c>
      <c r="AD5" s="312" t="s">
        <v>125</v>
      </c>
      <c r="AE5" s="120" t="s">
        <v>138</v>
      </c>
      <c r="AF5" s="376" t="s">
        <v>125</v>
      </c>
      <c r="AG5" s="49" t="s">
        <v>125</v>
      </c>
      <c r="AH5" s="49" t="s">
        <v>125</v>
      </c>
      <c r="AI5" s="126" t="s">
        <v>125</v>
      </c>
      <c r="AJ5" s="126" t="s">
        <v>125</v>
      </c>
      <c r="AK5" s="126" t="s">
        <v>138</v>
      </c>
      <c r="AL5" s="126" t="s">
        <v>138</v>
      </c>
      <c r="AM5" s="132" t="s">
        <v>138</v>
      </c>
      <c r="AN5" s="85" t="s">
        <v>125</v>
      </c>
      <c r="AO5" s="74" t="s">
        <v>125</v>
      </c>
      <c r="AP5" s="120" t="s">
        <v>138</v>
      </c>
      <c r="AQ5" s="85" t="s">
        <v>125</v>
      </c>
      <c r="AR5" s="236" t="s">
        <v>125</v>
      </c>
      <c r="AS5" s="236" t="s">
        <v>125</v>
      </c>
      <c r="AT5" s="120" t="s">
        <v>138</v>
      </c>
      <c r="AU5" s="120" t="s">
        <v>136</v>
      </c>
      <c r="AV5" s="47" t="s">
        <v>125</v>
      </c>
      <c r="AW5" s="228" t="s">
        <v>125</v>
      </c>
      <c r="AX5" s="123" t="s">
        <v>125</v>
      </c>
      <c r="AY5" s="123" t="s">
        <v>125</v>
      </c>
      <c r="AZ5" s="123" t="s">
        <v>125</v>
      </c>
      <c r="BA5" s="236" t="s">
        <v>125</v>
      </c>
      <c r="BB5" s="236" t="s">
        <v>125</v>
      </c>
      <c r="BC5" s="236" t="s">
        <v>125</v>
      </c>
      <c r="BD5" s="164" t="s">
        <v>125</v>
      </c>
      <c r="BE5" s="120" t="s">
        <v>125</v>
      </c>
      <c r="BF5" s="120" t="s">
        <v>125</v>
      </c>
      <c r="BG5" s="120" t="s">
        <v>125</v>
      </c>
      <c r="BH5" s="120" t="s">
        <v>125</v>
      </c>
      <c r="BI5" s="120" t="s">
        <v>125</v>
      </c>
      <c r="BJ5" s="120" t="s">
        <v>125</v>
      </c>
      <c r="BK5" s="120" t="s">
        <v>125</v>
      </c>
      <c r="BL5" s="55" t="s">
        <v>125</v>
      </c>
      <c r="BM5" s="55" t="s">
        <v>125</v>
      </c>
      <c r="BN5" s="55" t="s">
        <v>125</v>
      </c>
      <c r="BO5" s="55" t="s">
        <v>125</v>
      </c>
      <c r="BP5" s="55" t="s">
        <v>125</v>
      </c>
      <c r="BQ5" s="55" t="s">
        <v>125</v>
      </c>
      <c r="BR5" s="55" t="s">
        <v>125</v>
      </c>
      <c r="BS5" s="54" t="s">
        <v>125</v>
      </c>
      <c r="BT5" s="347" t="s">
        <v>136</v>
      </c>
    </row>
    <row r="6" spans="1:72" x14ac:dyDescent="0.2">
      <c r="A6" s="56" t="s">
        <v>234</v>
      </c>
      <c r="B6" s="56" t="s">
        <v>234</v>
      </c>
      <c r="C6" s="56" t="s">
        <v>234</v>
      </c>
      <c r="D6" s="56" t="s">
        <v>234</v>
      </c>
      <c r="E6" s="56" t="s">
        <v>234</v>
      </c>
      <c r="F6" s="120" t="s">
        <v>119</v>
      </c>
      <c r="G6" s="134" t="s">
        <v>120</v>
      </c>
      <c r="H6" s="120" t="s">
        <v>119</v>
      </c>
      <c r="I6" s="134" t="s">
        <v>120</v>
      </c>
      <c r="J6" s="307" t="s">
        <v>119</v>
      </c>
      <c r="K6" s="134" t="s">
        <v>120</v>
      </c>
      <c r="L6" s="120" t="s">
        <v>119</v>
      </c>
      <c r="M6" s="74" t="s">
        <v>120</v>
      </c>
      <c r="N6" s="120" t="s">
        <v>119</v>
      </c>
      <c r="O6" s="134" t="s">
        <v>120</v>
      </c>
      <c r="P6" s="120" t="s">
        <v>119</v>
      </c>
      <c r="Q6" s="134" t="s">
        <v>120</v>
      </c>
      <c r="R6" s="120" t="s">
        <v>119</v>
      </c>
      <c r="S6" s="74" t="s">
        <v>120</v>
      </c>
      <c r="T6" s="354" t="s">
        <v>139</v>
      </c>
      <c r="U6" s="259" t="s">
        <v>139</v>
      </c>
      <c r="V6" s="259" t="s">
        <v>120</v>
      </c>
      <c r="W6" s="259" t="s">
        <v>120</v>
      </c>
      <c r="X6" s="236" t="s">
        <v>141</v>
      </c>
      <c r="Y6" s="74" t="s">
        <v>120</v>
      </c>
      <c r="Z6" s="236" t="s">
        <v>141</v>
      </c>
      <c r="AA6" s="120" t="s">
        <v>119</v>
      </c>
      <c r="AB6" s="186" t="s">
        <v>120</v>
      </c>
      <c r="AC6" s="264" t="s">
        <v>120</v>
      </c>
      <c r="AD6" s="312" t="s">
        <v>120</v>
      </c>
      <c r="AE6" s="120" t="s">
        <v>119</v>
      </c>
      <c r="AF6" s="376" t="s">
        <v>141</v>
      </c>
      <c r="AG6" s="49" t="s">
        <v>141</v>
      </c>
      <c r="AH6" s="49" t="s">
        <v>141</v>
      </c>
      <c r="AI6" s="126" t="s">
        <v>120</v>
      </c>
      <c r="AJ6" s="126" t="s">
        <v>120</v>
      </c>
      <c r="AK6" s="126" t="s">
        <v>139</v>
      </c>
      <c r="AL6" s="126" t="s">
        <v>139</v>
      </c>
      <c r="AM6" s="132" t="s">
        <v>119</v>
      </c>
      <c r="AN6" s="85" t="s">
        <v>141</v>
      </c>
      <c r="AO6" s="74" t="s">
        <v>141</v>
      </c>
      <c r="AP6" s="120" t="s">
        <v>119</v>
      </c>
      <c r="AQ6" s="85" t="s">
        <v>140</v>
      </c>
      <c r="AR6" s="236" t="s">
        <v>141</v>
      </c>
      <c r="AS6" s="236" t="s">
        <v>141</v>
      </c>
      <c r="AT6" s="120" t="s">
        <v>119</v>
      </c>
      <c r="AU6" s="120" t="s">
        <v>119</v>
      </c>
      <c r="AV6" s="47" t="s">
        <v>120</v>
      </c>
      <c r="AW6" s="228" t="s">
        <v>141</v>
      </c>
      <c r="AX6" s="123" t="s">
        <v>120</v>
      </c>
      <c r="AY6" s="123" t="s">
        <v>120</v>
      </c>
      <c r="AZ6" s="123" t="s">
        <v>140</v>
      </c>
      <c r="BA6" s="236" t="s">
        <v>141</v>
      </c>
      <c r="BB6" s="236" t="s">
        <v>141</v>
      </c>
      <c r="BC6" s="236" t="s">
        <v>141</v>
      </c>
      <c r="BD6" s="164" t="s">
        <v>120</v>
      </c>
      <c r="BE6" s="120" t="s">
        <v>120</v>
      </c>
      <c r="BF6" s="120" t="s">
        <v>120</v>
      </c>
      <c r="BG6" s="120" t="s">
        <v>120</v>
      </c>
      <c r="BH6" s="120" t="s">
        <v>120</v>
      </c>
      <c r="BI6" s="120" t="s">
        <v>120</v>
      </c>
      <c r="BJ6" s="120" t="s">
        <v>120</v>
      </c>
      <c r="BK6" s="120" t="s">
        <v>120</v>
      </c>
      <c r="BL6" s="55" t="s">
        <v>120</v>
      </c>
      <c r="BM6" s="55" t="s">
        <v>120</v>
      </c>
      <c r="BN6" s="55" t="s">
        <v>120</v>
      </c>
      <c r="BO6" s="55" t="s">
        <v>120</v>
      </c>
      <c r="BP6" s="55" t="s">
        <v>120</v>
      </c>
      <c r="BQ6" s="55" t="s">
        <v>120</v>
      </c>
      <c r="BR6" s="55" t="s">
        <v>120</v>
      </c>
      <c r="BS6" s="54" t="s">
        <v>141</v>
      </c>
      <c r="BT6" s="347" t="s">
        <v>119</v>
      </c>
    </row>
    <row r="7" spans="1:72" x14ac:dyDescent="0.2">
      <c r="A7" s="56" t="s">
        <v>137</v>
      </c>
      <c r="B7" s="56" t="s">
        <v>137</v>
      </c>
      <c r="C7" s="56" t="s">
        <v>137</v>
      </c>
      <c r="D7" s="56" t="s">
        <v>137</v>
      </c>
      <c r="E7" s="56" t="s">
        <v>137</v>
      </c>
      <c r="F7" s="120" t="s">
        <v>121</v>
      </c>
      <c r="G7" s="134" t="s">
        <v>122</v>
      </c>
      <c r="H7" s="120" t="s">
        <v>121</v>
      </c>
      <c r="I7" s="134" t="s">
        <v>122</v>
      </c>
      <c r="J7" s="307" t="s">
        <v>122</v>
      </c>
      <c r="K7" s="134" t="s">
        <v>122</v>
      </c>
      <c r="L7" s="120" t="s">
        <v>121</v>
      </c>
      <c r="M7" s="74" t="s">
        <v>122</v>
      </c>
      <c r="N7" s="120" t="s">
        <v>121</v>
      </c>
      <c r="O7" s="134" t="s">
        <v>122</v>
      </c>
      <c r="P7" s="120" t="s">
        <v>121</v>
      </c>
      <c r="Q7" s="134" t="s">
        <v>122</v>
      </c>
      <c r="R7" s="120" t="s">
        <v>121</v>
      </c>
      <c r="S7" s="74" t="s">
        <v>122</v>
      </c>
      <c r="T7" s="354" t="s">
        <v>121</v>
      </c>
      <c r="U7" s="259" t="s">
        <v>121</v>
      </c>
      <c r="V7" s="259" t="s">
        <v>121</v>
      </c>
      <c r="W7" s="259" t="s">
        <v>122</v>
      </c>
      <c r="X7" s="236" t="s">
        <v>122</v>
      </c>
      <c r="Y7" s="74" t="s">
        <v>122</v>
      </c>
      <c r="Z7" s="236" t="s">
        <v>122</v>
      </c>
      <c r="AA7" s="120" t="s">
        <v>121</v>
      </c>
      <c r="AB7" s="186" t="s">
        <v>121</v>
      </c>
      <c r="AC7" s="264" t="s">
        <v>121</v>
      </c>
      <c r="AD7" s="312" t="s">
        <v>121</v>
      </c>
      <c r="AE7" s="120" t="s">
        <v>121</v>
      </c>
      <c r="AF7" s="376" t="s">
        <v>122</v>
      </c>
      <c r="AG7" s="49" t="s">
        <v>122</v>
      </c>
      <c r="AH7" s="49" t="s">
        <v>122</v>
      </c>
      <c r="AI7" s="126" t="s">
        <v>121</v>
      </c>
      <c r="AJ7" s="126" t="s">
        <v>121</v>
      </c>
      <c r="AK7" s="126" t="s">
        <v>121</v>
      </c>
      <c r="AL7" s="126" t="s">
        <v>121</v>
      </c>
      <c r="AM7" s="132" t="s">
        <v>121</v>
      </c>
      <c r="AN7" s="85" t="s">
        <v>122</v>
      </c>
      <c r="AO7" s="74" t="s">
        <v>122</v>
      </c>
      <c r="AP7" s="120" t="s">
        <v>121</v>
      </c>
      <c r="AQ7" s="85" t="s">
        <v>122</v>
      </c>
      <c r="AR7" s="236" t="s">
        <v>122</v>
      </c>
      <c r="AS7" s="236" t="s">
        <v>122</v>
      </c>
      <c r="AT7" s="120" t="s">
        <v>121</v>
      </c>
      <c r="AU7" s="120" t="s">
        <v>121</v>
      </c>
      <c r="AV7" s="47" t="s">
        <v>122</v>
      </c>
      <c r="AW7" s="228" t="s">
        <v>122</v>
      </c>
      <c r="AX7" s="123" t="s">
        <v>121</v>
      </c>
      <c r="AY7" s="123" t="s">
        <v>121</v>
      </c>
      <c r="AZ7" s="123" t="s">
        <v>122</v>
      </c>
      <c r="BA7" s="236" t="s">
        <v>122</v>
      </c>
      <c r="BB7" s="236" t="s">
        <v>122</v>
      </c>
      <c r="BC7" s="236" t="s">
        <v>122</v>
      </c>
      <c r="BD7" s="164" t="s">
        <v>121</v>
      </c>
      <c r="BE7" s="120" t="s">
        <v>121</v>
      </c>
      <c r="BF7" s="120" t="s">
        <v>121</v>
      </c>
      <c r="BG7" s="120" t="s">
        <v>121</v>
      </c>
      <c r="BH7" s="120" t="s">
        <v>121</v>
      </c>
      <c r="BI7" s="120" t="s">
        <v>121</v>
      </c>
      <c r="BJ7" s="120" t="s">
        <v>121</v>
      </c>
      <c r="BK7" s="120" t="s">
        <v>121</v>
      </c>
      <c r="BL7" s="55" t="s">
        <v>122</v>
      </c>
      <c r="BM7" s="55" t="s">
        <v>122</v>
      </c>
      <c r="BN7" s="55" t="s">
        <v>122</v>
      </c>
      <c r="BO7" s="55" t="s">
        <v>122</v>
      </c>
      <c r="BP7" s="55" t="s">
        <v>122</v>
      </c>
      <c r="BQ7" s="55" t="s">
        <v>122</v>
      </c>
      <c r="BR7" s="55" t="s">
        <v>122</v>
      </c>
      <c r="BS7" s="54" t="s">
        <v>122</v>
      </c>
      <c r="BT7" s="347" t="s">
        <v>121</v>
      </c>
    </row>
    <row r="8" spans="1:72" x14ac:dyDescent="0.2">
      <c r="F8" s="120" t="s">
        <v>123</v>
      </c>
      <c r="G8" s="134"/>
      <c r="H8" s="120" t="s">
        <v>345</v>
      </c>
      <c r="I8" s="134"/>
      <c r="J8" s="307" t="s">
        <v>124</v>
      </c>
      <c r="K8" s="134"/>
      <c r="L8" s="120" t="s">
        <v>126</v>
      </c>
      <c r="N8" s="120" t="s">
        <v>865</v>
      </c>
      <c r="O8" s="134"/>
      <c r="P8" s="120" t="s">
        <v>352</v>
      </c>
      <c r="Q8" s="134"/>
      <c r="R8" s="120" t="s">
        <v>127</v>
      </c>
      <c r="T8" s="354" t="s">
        <v>322</v>
      </c>
      <c r="U8" s="259" t="s">
        <v>164</v>
      </c>
      <c r="AA8" s="179" t="s">
        <v>352</v>
      </c>
      <c r="AB8" s="350"/>
      <c r="AE8" s="120" t="s">
        <v>164</v>
      </c>
      <c r="AK8" s="126" t="s">
        <v>322</v>
      </c>
      <c r="AL8" s="126" t="s">
        <v>166</v>
      </c>
      <c r="AM8" s="132" t="s">
        <v>166</v>
      </c>
      <c r="AP8" s="120" t="s">
        <v>168</v>
      </c>
      <c r="AT8" s="120" t="s">
        <v>310</v>
      </c>
      <c r="AU8" s="120" t="s">
        <v>127</v>
      </c>
      <c r="BF8" s="120"/>
      <c r="BH8" s="120"/>
      <c r="BI8" s="120"/>
      <c r="BJ8" s="120"/>
      <c r="BT8" s="358" t="s">
        <v>126</v>
      </c>
    </row>
    <row r="9" spans="1:72" x14ac:dyDescent="0.2">
      <c r="G9" s="134"/>
      <c r="I9" s="134"/>
      <c r="K9" s="134"/>
      <c r="O9" s="134"/>
      <c r="Q9" s="134"/>
      <c r="T9" s="354" t="s">
        <v>324</v>
      </c>
      <c r="U9" s="259" t="s">
        <v>165</v>
      </c>
      <c r="AA9" s="179"/>
      <c r="AB9" s="350"/>
      <c r="AE9" s="120" t="s">
        <v>165</v>
      </c>
      <c r="AK9" s="126" t="s">
        <v>323</v>
      </c>
      <c r="AL9" s="126" t="s">
        <v>167</v>
      </c>
      <c r="AM9" s="132" t="s">
        <v>167</v>
      </c>
      <c r="AP9" s="120" t="s">
        <v>169</v>
      </c>
      <c r="AT9" s="120" t="s">
        <v>311</v>
      </c>
      <c r="BF9" s="120"/>
      <c r="BH9" s="120"/>
      <c r="BI9" s="120"/>
      <c r="BJ9" s="120"/>
      <c r="BT9" s="358"/>
    </row>
    <row r="10" spans="1:72" x14ac:dyDescent="0.2">
      <c r="G10" s="134"/>
      <c r="H10" s="120" t="s">
        <v>131</v>
      </c>
      <c r="I10" s="134"/>
      <c r="J10" s="307" t="s">
        <v>131</v>
      </c>
      <c r="K10" s="134"/>
      <c r="L10" s="120" t="s">
        <v>131</v>
      </c>
      <c r="N10" s="120" t="s">
        <v>131</v>
      </c>
      <c r="O10" s="134"/>
      <c r="P10" s="120" t="s">
        <v>131</v>
      </c>
      <c r="Q10" s="134"/>
      <c r="R10" s="120" t="s">
        <v>131</v>
      </c>
      <c r="T10" s="354" t="s">
        <v>131</v>
      </c>
      <c r="U10" s="259" t="s">
        <v>131</v>
      </c>
      <c r="AA10" s="179" t="s">
        <v>131</v>
      </c>
      <c r="AB10" s="350"/>
      <c r="AE10" s="120" t="s">
        <v>131</v>
      </c>
      <c r="AK10" s="126" t="s">
        <v>131</v>
      </c>
      <c r="AL10" s="126" t="s">
        <v>131</v>
      </c>
      <c r="AM10" s="132" t="s">
        <v>131</v>
      </c>
      <c r="AP10" s="120" t="s">
        <v>170</v>
      </c>
      <c r="AT10" s="120" t="s">
        <v>170</v>
      </c>
      <c r="AU10" s="120" t="s">
        <v>131</v>
      </c>
      <c r="BF10" s="120"/>
      <c r="BH10" s="120"/>
      <c r="BI10" s="120"/>
      <c r="BJ10" s="120"/>
      <c r="BT10" s="358" t="s">
        <v>131</v>
      </c>
    </row>
    <row r="11" spans="1:72" x14ac:dyDescent="0.2">
      <c r="F11" s="120" t="s">
        <v>236</v>
      </c>
      <c r="G11" s="134" t="s">
        <v>236</v>
      </c>
      <c r="H11" s="120" t="s">
        <v>236</v>
      </c>
      <c r="I11" s="134" t="s">
        <v>236</v>
      </c>
      <c r="J11" s="307" t="s">
        <v>236</v>
      </c>
      <c r="K11" s="134" t="s">
        <v>236</v>
      </c>
      <c r="L11" s="120" t="s">
        <v>236</v>
      </c>
      <c r="M11" s="74" t="s">
        <v>236</v>
      </c>
      <c r="N11" s="120" t="s">
        <v>236</v>
      </c>
      <c r="O11" s="134" t="s">
        <v>236</v>
      </c>
      <c r="P11" s="120" t="s">
        <v>236</v>
      </c>
      <c r="Q11" s="134" t="s">
        <v>236</v>
      </c>
      <c r="R11" s="120" t="s">
        <v>236</v>
      </c>
      <c r="S11" s="74" t="s">
        <v>236</v>
      </c>
      <c r="T11" s="354" t="s">
        <v>236</v>
      </c>
      <c r="U11" s="259" t="s">
        <v>236</v>
      </c>
      <c r="V11" s="259" t="s">
        <v>236</v>
      </c>
      <c r="W11" s="259" t="s">
        <v>236</v>
      </c>
      <c r="X11" s="236" t="s">
        <v>236</v>
      </c>
      <c r="Y11" s="74" t="s">
        <v>236</v>
      </c>
      <c r="Z11" s="236" t="s">
        <v>236</v>
      </c>
      <c r="AA11" s="120" t="s">
        <v>236</v>
      </c>
      <c r="AB11" s="186" t="s">
        <v>236</v>
      </c>
      <c r="AC11" s="182" t="s">
        <v>40</v>
      </c>
      <c r="AD11" s="164" t="s">
        <v>236</v>
      </c>
      <c r="AE11" s="120" t="s">
        <v>236</v>
      </c>
      <c r="AF11" s="376" t="s">
        <v>951</v>
      </c>
      <c r="AG11" s="49" t="s">
        <v>236</v>
      </c>
      <c r="AH11" s="49" t="s">
        <v>236</v>
      </c>
      <c r="AI11" s="126" t="s">
        <v>236</v>
      </c>
      <c r="AJ11" s="126" t="s">
        <v>236</v>
      </c>
      <c r="AK11" s="126" t="s">
        <v>236</v>
      </c>
      <c r="AL11" s="126" t="s">
        <v>236</v>
      </c>
      <c r="AM11" s="132" t="s">
        <v>236</v>
      </c>
      <c r="AN11" s="85" t="s">
        <v>236</v>
      </c>
      <c r="AO11" s="74" t="s">
        <v>236</v>
      </c>
      <c r="AP11" s="120" t="s">
        <v>236</v>
      </c>
      <c r="AQ11" s="85" t="s">
        <v>236</v>
      </c>
      <c r="AR11" s="236" t="s">
        <v>236</v>
      </c>
      <c r="AS11" s="236" t="s">
        <v>236</v>
      </c>
      <c r="AT11" s="120" t="s">
        <v>236</v>
      </c>
      <c r="AU11" s="120" t="s">
        <v>236</v>
      </c>
      <c r="AV11" s="47" t="s">
        <v>236</v>
      </c>
      <c r="AW11" s="228" t="s">
        <v>236</v>
      </c>
      <c r="AX11" s="123" t="s">
        <v>236</v>
      </c>
      <c r="AY11" s="123" t="s">
        <v>236</v>
      </c>
      <c r="AZ11" s="123" t="s">
        <v>236</v>
      </c>
      <c r="BA11" s="236" t="s">
        <v>236</v>
      </c>
      <c r="BB11" s="236" t="s">
        <v>951</v>
      </c>
      <c r="BC11" s="236" t="s">
        <v>951</v>
      </c>
      <c r="BD11" s="164" t="s">
        <v>236</v>
      </c>
      <c r="BE11" s="164" t="s">
        <v>951</v>
      </c>
      <c r="BF11" s="120" t="s">
        <v>237</v>
      </c>
      <c r="BG11" s="164" t="s">
        <v>237</v>
      </c>
      <c r="BH11" s="120" t="s">
        <v>951</v>
      </c>
      <c r="BI11" s="120" t="s">
        <v>239</v>
      </c>
      <c r="BJ11" s="120" t="s">
        <v>40</v>
      </c>
      <c r="BK11" s="164" t="s">
        <v>236</v>
      </c>
      <c r="BL11" s="55" t="s">
        <v>951</v>
      </c>
      <c r="BM11" s="55" t="s">
        <v>237</v>
      </c>
      <c r="BN11" s="55" t="s">
        <v>237</v>
      </c>
      <c r="BO11" s="55" t="s">
        <v>951</v>
      </c>
      <c r="BP11" s="55" t="s">
        <v>239</v>
      </c>
      <c r="BQ11" s="55" t="s">
        <v>40</v>
      </c>
      <c r="BR11" s="55" t="s">
        <v>951</v>
      </c>
      <c r="BS11" s="54" t="s">
        <v>236</v>
      </c>
      <c r="BT11" s="347" t="s">
        <v>236</v>
      </c>
    </row>
    <row r="12" spans="1:72" x14ac:dyDescent="0.2">
      <c r="F12" s="120" t="s">
        <v>235</v>
      </c>
      <c r="G12" s="134" t="s">
        <v>235</v>
      </c>
      <c r="H12" s="120" t="s">
        <v>235</v>
      </c>
      <c r="I12" s="134" t="s">
        <v>235</v>
      </c>
      <c r="J12" s="307" t="s">
        <v>235</v>
      </c>
      <c r="K12" s="134" t="s">
        <v>235</v>
      </c>
      <c r="L12" s="120" t="s">
        <v>235</v>
      </c>
      <c r="M12" s="74" t="s">
        <v>235</v>
      </c>
      <c r="N12" s="120" t="s">
        <v>235</v>
      </c>
      <c r="O12" s="134" t="s">
        <v>235</v>
      </c>
      <c r="P12" s="120" t="s">
        <v>235</v>
      </c>
      <c r="Q12" s="134" t="s">
        <v>235</v>
      </c>
      <c r="R12" s="120" t="s">
        <v>235</v>
      </c>
      <c r="S12" s="74" t="s">
        <v>235</v>
      </c>
      <c r="T12" s="354" t="s">
        <v>235</v>
      </c>
      <c r="U12" s="259" t="s">
        <v>235</v>
      </c>
      <c r="V12" s="259" t="s">
        <v>235</v>
      </c>
      <c r="W12" s="259" t="s">
        <v>235</v>
      </c>
      <c r="X12" s="236" t="s">
        <v>235</v>
      </c>
      <c r="Y12" s="74" t="s">
        <v>235</v>
      </c>
      <c r="Z12" s="236" t="s">
        <v>235</v>
      </c>
      <c r="AA12" s="120" t="s">
        <v>235</v>
      </c>
      <c r="AB12" s="186" t="s">
        <v>235</v>
      </c>
      <c r="AC12" s="182" t="s">
        <v>235</v>
      </c>
      <c r="AD12" s="164" t="s">
        <v>235</v>
      </c>
      <c r="AE12" s="120" t="s">
        <v>235</v>
      </c>
      <c r="AF12" s="376" t="s">
        <v>235</v>
      </c>
      <c r="AG12" s="49" t="s">
        <v>235</v>
      </c>
      <c r="AH12" s="49" t="s">
        <v>235</v>
      </c>
      <c r="AI12" s="126" t="s">
        <v>235</v>
      </c>
      <c r="AJ12" s="126" t="s">
        <v>235</v>
      </c>
      <c r="AK12" s="126" t="s">
        <v>235</v>
      </c>
      <c r="AL12" s="126" t="s">
        <v>235</v>
      </c>
      <c r="AM12" s="132" t="s">
        <v>235</v>
      </c>
      <c r="AN12" s="85" t="s">
        <v>235</v>
      </c>
      <c r="AO12" s="74" t="s">
        <v>235</v>
      </c>
      <c r="AP12" s="120" t="s">
        <v>235</v>
      </c>
      <c r="AQ12" s="85" t="s">
        <v>235</v>
      </c>
      <c r="AR12" s="236" t="s">
        <v>235</v>
      </c>
      <c r="AS12" s="236" t="s">
        <v>235</v>
      </c>
      <c r="AT12" s="120" t="s">
        <v>235</v>
      </c>
      <c r="AU12" s="120" t="s">
        <v>235</v>
      </c>
      <c r="AV12" s="47" t="s">
        <v>235</v>
      </c>
      <c r="AW12" s="228" t="s">
        <v>235</v>
      </c>
      <c r="AX12" s="123" t="s">
        <v>235</v>
      </c>
      <c r="AY12" s="123" t="s">
        <v>235</v>
      </c>
      <c r="AZ12" s="123" t="s">
        <v>235</v>
      </c>
      <c r="BA12" s="236" t="s">
        <v>235</v>
      </c>
      <c r="BB12" s="236" t="s">
        <v>235</v>
      </c>
      <c r="BC12" s="236" t="s">
        <v>235</v>
      </c>
      <c r="BD12" s="164" t="s">
        <v>235</v>
      </c>
      <c r="BE12" s="164" t="s">
        <v>235</v>
      </c>
      <c r="BF12" s="120" t="s">
        <v>952</v>
      </c>
      <c r="BG12" s="164" t="s">
        <v>952</v>
      </c>
      <c r="BH12" s="120" t="s">
        <v>235</v>
      </c>
      <c r="BI12" s="120" t="s">
        <v>953</v>
      </c>
      <c r="BJ12" s="120" t="s">
        <v>235</v>
      </c>
      <c r="BK12" s="164" t="s">
        <v>235</v>
      </c>
      <c r="BL12" s="55" t="s">
        <v>235</v>
      </c>
      <c r="BM12" s="55" t="s">
        <v>952</v>
      </c>
      <c r="BN12" s="55" t="s">
        <v>952</v>
      </c>
      <c r="BO12" s="55" t="s">
        <v>235</v>
      </c>
      <c r="BP12" s="55" t="s">
        <v>953</v>
      </c>
      <c r="BQ12" s="55" t="s">
        <v>235</v>
      </c>
      <c r="BR12" s="55" t="s">
        <v>235</v>
      </c>
      <c r="BS12" s="54" t="s">
        <v>235</v>
      </c>
      <c r="BT12" s="347" t="s">
        <v>235</v>
      </c>
    </row>
    <row r="13" spans="1:72" x14ac:dyDescent="0.2">
      <c r="G13" s="134"/>
      <c r="I13" s="134"/>
      <c r="K13" s="134"/>
      <c r="O13" s="134"/>
      <c r="Q13" s="134"/>
      <c r="BF13" s="120"/>
      <c r="BH13" s="120"/>
      <c r="BI13" s="120"/>
      <c r="BJ13" s="120"/>
    </row>
    <row r="14" spans="1:72" s="89" customFormat="1" x14ac:dyDescent="0.2">
      <c r="A14" s="86" t="s">
        <v>743</v>
      </c>
      <c r="B14" s="86" t="s">
        <v>5</v>
      </c>
      <c r="C14" s="78" t="s">
        <v>37</v>
      </c>
      <c r="D14" s="78" t="s">
        <v>6</v>
      </c>
      <c r="E14" s="78" t="s">
        <v>82</v>
      </c>
      <c r="F14" s="243" t="s">
        <v>367</v>
      </c>
      <c r="G14" s="143" t="s">
        <v>368</v>
      </c>
      <c r="H14" s="243" t="s">
        <v>369</v>
      </c>
      <c r="I14" s="143" t="s">
        <v>370</v>
      </c>
      <c r="J14" s="308" t="s">
        <v>372</v>
      </c>
      <c r="K14" s="143" t="s">
        <v>373</v>
      </c>
      <c r="L14" s="243" t="s">
        <v>371</v>
      </c>
      <c r="M14" s="143" t="s">
        <v>617</v>
      </c>
      <c r="N14" s="243" t="s">
        <v>856</v>
      </c>
      <c r="O14" s="143" t="s">
        <v>979</v>
      </c>
      <c r="P14" s="243" t="s">
        <v>374</v>
      </c>
      <c r="Q14" s="143" t="s">
        <v>980</v>
      </c>
      <c r="R14" s="243" t="s">
        <v>375</v>
      </c>
      <c r="S14" s="143" t="s">
        <v>609</v>
      </c>
      <c r="T14" s="355" t="s">
        <v>383</v>
      </c>
      <c r="U14" s="260" t="s">
        <v>384</v>
      </c>
      <c r="V14" s="260" t="s">
        <v>321</v>
      </c>
      <c r="W14" s="240" t="s">
        <v>683</v>
      </c>
      <c r="X14" s="240" t="s">
        <v>618</v>
      </c>
      <c r="Y14" s="143" t="s">
        <v>601</v>
      </c>
      <c r="Z14" s="240" t="s">
        <v>387</v>
      </c>
      <c r="AA14" s="159" t="s">
        <v>386</v>
      </c>
      <c r="AB14" s="281" t="s">
        <v>559</v>
      </c>
      <c r="AC14" s="160" t="s">
        <v>638</v>
      </c>
      <c r="AD14" s="155" t="s">
        <v>320</v>
      </c>
      <c r="AE14" s="159" t="s">
        <v>385</v>
      </c>
      <c r="AF14" s="327" t="s">
        <v>610</v>
      </c>
      <c r="AG14" s="399" t="s">
        <v>560</v>
      </c>
      <c r="AH14" s="399" t="s">
        <v>561</v>
      </c>
      <c r="AI14" s="268" t="s">
        <v>1027</v>
      </c>
      <c r="AJ14" s="268" t="s">
        <v>1029</v>
      </c>
      <c r="AK14" s="268" t="s">
        <v>388</v>
      </c>
      <c r="AL14" s="268" t="s">
        <v>389</v>
      </c>
      <c r="AM14" s="269" t="s">
        <v>390</v>
      </c>
      <c r="AN14" s="88" t="s">
        <v>615</v>
      </c>
      <c r="AO14" s="87" t="s">
        <v>616</v>
      </c>
      <c r="AP14" s="159" t="s">
        <v>392</v>
      </c>
      <c r="AQ14" s="88" t="s">
        <v>564</v>
      </c>
      <c r="AR14" s="240" t="s">
        <v>565</v>
      </c>
      <c r="AS14" s="240" t="s">
        <v>1031</v>
      </c>
      <c r="AT14" s="159" t="s">
        <v>393</v>
      </c>
      <c r="AU14" s="159" t="s">
        <v>1032</v>
      </c>
      <c r="AV14" s="399" t="s">
        <v>740</v>
      </c>
      <c r="AW14" s="229" t="s">
        <v>611</v>
      </c>
      <c r="AX14" s="166" t="s">
        <v>563</v>
      </c>
      <c r="AY14" s="166" t="s">
        <v>612</v>
      </c>
      <c r="AZ14" s="166" t="s">
        <v>613</v>
      </c>
      <c r="BA14" s="237" t="s">
        <v>614</v>
      </c>
      <c r="BB14" s="237" t="s">
        <v>711</v>
      </c>
      <c r="BC14" s="237" t="s">
        <v>978</v>
      </c>
      <c r="BD14" s="155" t="s">
        <v>684</v>
      </c>
      <c r="BE14" s="155" t="s">
        <v>712</v>
      </c>
      <c r="BF14" s="274" t="s">
        <v>445</v>
      </c>
      <c r="BG14" s="274" t="s">
        <v>447</v>
      </c>
      <c r="BH14" s="143" t="s">
        <v>443</v>
      </c>
      <c r="BI14" s="143" t="s">
        <v>449</v>
      </c>
      <c r="BJ14" s="243" t="s">
        <v>637</v>
      </c>
      <c r="BK14" s="155" t="s">
        <v>703</v>
      </c>
      <c r="BL14" s="298" t="s">
        <v>710</v>
      </c>
      <c r="BM14" s="298" t="s">
        <v>630</v>
      </c>
      <c r="BN14" s="298" t="s">
        <v>629</v>
      </c>
      <c r="BO14" s="298" t="s">
        <v>713</v>
      </c>
      <c r="BP14" s="298" t="s">
        <v>714</v>
      </c>
      <c r="BQ14" s="298" t="s">
        <v>721</v>
      </c>
      <c r="BR14" s="298" t="s">
        <v>722</v>
      </c>
      <c r="BS14" s="327" t="s">
        <v>742</v>
      </c>
      <c r="BT14" s="348" t="s">
        <v>741</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78" priority="15">
      <formula>AND(ROW(AF1)&gt;14,ISNUMBER(AF1),ROUND(AF1,2)&lt;100%)</formula>
    </cfRule>
  </conditionalFormatting>
  <conditionalFormatting sqref="AW1:AW1048576">
    <cfRule type="expression" dxfId="177" priority="785">
      <formula>AND(ISNUMBER($AW1),ROUND($AW1,2)&gt;0)</formula>
    </cfRule>
  </conditionalFormatting>
  <conditionalFormatting sqref="W1:AB1048576 F1:S1048576 AU1:AV1048576 BT1:BT1048576">
    <cfRule type="expression" dxfId="176" priority="44">
      <formula>LEFT($B1,4)="_Mil"</formula>
    </cfRule>
  </conditionalFormatting>
  <conditionalFormatting sqref="G1:G1048576 I1:I1048576 K1:K1048576 Q1:Q1048576 O1:O1048576">
    <cfRule type="expression" dxfId="175" priority="38">
      <formula>AND(ISNUMBER(G1),ISNUMBER(F1),G1&lt;20)</formula>
    </cfRule>
    <cfRule type="expression" dxfId="174" priority="47">
      <formula>AND(ISNUMBER(G1),G1&gt;=40)</formula>
    </cfRule>
    <cfRule type="expression" dxfId="173" priority="58">
      <formula>AND(ISNUMBER(G1),G1&gt;=20,G1&lt;40)</formula>
    </cfRule>
  </conditionalFormatting>
  <conditionalFormatting sqref="V1:V3 V5:V1048576">
    <cfRule type="cellIs" dxfId="172" priority="37" operator="lessThan">
      <formula>0</formula>
    </cfRule>
  </conditionalFormatting>
  <conditionalFormatting sqref="W1:W1048576">
    <cfRule type="containsText" dxfId="171" priority="36" operator="containsText" text="SUBNAT not reported">
      <formula>NOT(ISERROR(SEARCH("SUBNAT not reported",W1)))</formula>
    </cfRule>
  </conditionalFormatting>
  <conditionalFormatting sqref="AC1:AC1048576 BJ1:BJ1048576 BQ1:BQ1048576">
    <cfRule type="expression" dxfId="170" priority="34">
      <formula>AND(ROW(AC1)&gt;14,$B1&lt;&gt;"",NOT($C1="&lt;01"))</formula>
    </cfRule>
  </conditionalFormatting>
  <conditionalFormatting sqref="BB1:BC1048576 BE1:BI1048576 BL1:BP1048576 AF1:AF1048576">
    <cfRule type="expression" dxfId="169" priority="33">
      <formula>AND($C1="&lt;01",ROW(AF1)&gt;14,$B1&lt;&gt;"")</formula>
    </cfRule>
  </conditionalFormatting>
  <conditionalFormatting sqref="BF1:BG1048576 BM1:BN1048576">
    <cfRule type="expression" dxfId="168" priority="32">
      <formula>AND(ROW(BF1)&gt;14,$B1&lt;&gt;"",OR($C1="&lt;01",$C1="01-04",$C1="05-09"))</formula>
    </cfRule>
  </conditionalFormatting>
  <conditionalFormatting sqref="BI1:BI1048576 BP1:BP1048576">
    <cfRule type="expression" dxfId="167" priority="29">
      <formula>AND(ROW(BB1)&gt;14,$B1&lt;&gt;"",$D1&lt;&gt;"Male")</formula>
    </cfRule>
    <cfRule type="expression" dxfId="166" priority="31">
      <formula>AND(ROW(AY1)&gt;14,$B1&lt;&gt;"",OR($C1="&lt;01",$C1="01-04",$C1="05-09",$C1="10-14"))</formula>
    </cfRule>
  </conditionalFormatting>
  <conditionalFormatting sqref="BF1:BG1048576 BM1:BN1048576">
    <cfRule type="expression" dxfId="165" priority="30">
      <formula>AND(ROW(AX1)&gt;14,$B1&lt;&gt;"",$D1&lt;&gt;"Female")</formula>
    </cfRule>
  </conditionalFormatting>
  <conditionalFormatting sqref="F1:F1048576 J1:J1048576 P1:P1048576 H1:H1048576 N1:N1048576">
    <cfRule type="expression" dxfId="164" priority="40">
      <formula>AND(ISNUMBER(G1),ISNUMBER(F1),G1&gt;=40)</formula>
    </cfRule>
    <cfRule type="expression" dxfId="163" priority="41">
      <formula>AND(ISNUMBER(G1),ISNUMBER(F1),G1&gt;=20,G1&lt;40)</formula>
    </cfRule>
    <cfRule type="expression" dxfId="162" priority="42">
      <formula>AND(ISNUMBER(G1),ISNUMBER(F1),G1&lt;20)</formula>
    </cfRule>
  </conditionalFormatting>
  <conditionalFormatting sqref="X1:X1048576">
    <cfRule type="expression" dxfId="161" priority="20">
      <formula>AND(ROW($X1)&gt;14,$X1&lt;&gt;$W1)</formula>
    </cfRule>
  </conditionalFormatting>
  <conditionalFormatting sqref="AG1:AH1048576">
    <cfRule type="expression" dxfId="160" priority="17">
      <formula>AND(ROW(AG1)&gt;14,ISNUMBER(AG1),AG1&lt;98%)</formula>
    </cfRule>
  </conditionalFormatting>
  <conditionalFormatting sqref="AN1:AN1048576">
    <cfRule type="expression" dxfId="159" priority="16">
      <formula>AND(ROW($AN1)&gt;14,ISNUMBER($AN1),ROUND($AN1,2)&lt;70%)</formula>
    </cfRule>
  </conditionalFormatting>
  <conditionalFormatting sqref="BA1:BA1048576 AR1:AS1048576">
    <cfRule type="expression" dxfId="158" priority="12">
      <formula>AND(ROW(AR1)&gt;14,ISNUMBER(AR1),ROUND(AR1,2)&lt;95%)</formula>
    </cfRule>
  </conditionalFormatting>
  <conditionalFormatting sqref="Z1:Z1048576">
    <cfRule type="expression" dxfId="157" priority="11">
      <formula>AND(ROW($Z1)&gt;14,$Z1&lt;&gt;$Y1)</formula>
    </cfRule>
  </conditionalFormatting>
  <conditionalFormatting sqref="AF1:AH1048576 AN1:AO1048576 AQ1:AS1048576 AW1:AW1048576 BA1:BA1048576 BC1:BC1048576 BL1:BS1048576 W1:X1048576">
    <cfRule type="expression" dxfId="156" priority="10">
      <formula>AND(ROW(W1)&gt;14,OR(ROUND(W1,2)&gt;100%,ROUND(W1,2)&lt;0))</formula>
    </cfRule>
  </conditionalFormatting>
  <conditionalFormatting sqref="BC1:BC1048576">
    <cfRule type="expression" dxfId="155" priority="1261">
      <formula>AND(ISNUMBER($BC1),OR(AND(OR(SUM($Y1)&lt;70%,LEFT($B1,4)="_Mil"),SUM($BC1)&lt;30%),AND(OR(SUM($Y1)&gt;=70%,SUM($Y1)&lt;80%),SUM($BC1)&lt;50%),AND(SUM($Y1)&gt;=80%,SUM($BC1)&lt;75%)))</formula>
    </cfRule>
  </conditionalFormatting>
  <conditionalFormatting sqref="BD1:BR1048576">
    <cfRule type="expression" dxfId="154" priority="1268">
      <formula>AND(ROW($BK1)&gt;14,$B1&lt;&gt;"",$C1="&lt;01",OR(SUM($BK1)&lt;&gt;0,SUM($BR1)&lt;&gt;0))</formula>
    </cfRule>
    <cfRule type="expression" dxfId="153" priority="1269">
      <formula>AND(ROW(BD1)&gt;14,$B1&lt;&gt;"",OR(SUM($BK1)&lt;0,SUM($BR1)&lt;0))</formula>
    </cfRule>
  </conditionalFormatting>
  <conditionalFormatting sqref="BE1:BR1048576">
    <cfRule type="expression" dxfId="152" priority="3">
      <formula>AND(ROW(BE1)&gt;14,ISNUMBER(BE1),SUM($BD1)=0,SUM(BE1)&lt;&gt;0)</formula>
    </cfRule>
  </conditionalFormatting>
  <conditionalFormatting sqref="T4">
    <cfRule type="expression" dxfId="151" priority="2">
      <formula>LEFT($B4,4)="_Mil"</formula>
    </cfRule>
  </conditionalFormatting>
  <conditionalFormatting sqref="U4:V4">
    <cfRule type="expression" dxfId="150"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85</v>
      </c>
      <c r="G1" s="147"/>
      <c r="H1" s="316"/>
      <c r="I1" s="147"/>
      <c r="J1" s="48"/>
      <c r="K1" s="128"/>
      <c r="L1" s="128"/>
      <c r="M1" s="128"/>
      <c r="N1" s="128"/>
      <c r="O1" s="128"/>
      <c r="P1" s="128"/>
      <c r="Q1" s="128"/>
      <c r="R1" s="170" t="s">
        <v>32</v>
      </c>
      <c r="S1" s="4"/>
      <c r="T1" s="183"/>
      <c r="U1" s="50" t="s">
        <v>1081</v>
      </c>
      <c r="V1" s="4"/>
      <c r="W1" s="183"/>
      <c r="X1" s="50" t="s">
        <v>33</v>
      </c>
      <c r="Y1" s="51"/>
      <c r="Z1" s="51"/>
      <c r="AA1" s="51"/>
      <c r="AB1" s="51"/>
      <c r="AC1" s="115"/>
      <c r="AD1" s="115"/>
      <c r="AE1" s="115"/>
      <c r="AF1" s="115"/>
      <c r="AG1" s="167" t="s">
        <v>1082</v>
      </c>
      <c r="AH1" s="115"/>
      <c r="AI1" s="115"/>
      <c r="AJ1" s="115"/>
      <c r="AK1" s="50" t="s">
        <v>52</v>
      </c>
      <c r="AL1" s="174"/>
      <c r="AM1" s="128"/>
      <c r="AN1" s="170" t="s">
        <v>1088</v>
      </c>
      <c r="AO1" s="174"/>
      <c r="AP1" s="128"/>
      <c r="AQ1" s="167" t="s">
        <v>71</v>
      </c>
      <c r="AR1" s="51"/>
      <c r="AS1" s="51"/>
      <c r="AT1" s="51"/>
      <c r="AU1" s="190"/>
      <c r="AV1" s="115"/>
      <c r="AW1" s="115"/>
      <c r="AX1" s="167" t="s">
        <v>750</v>
      </c>
      <c r="AY1" s="190"/>
      <c r="AZ1" s="386"/>
      <c r="BA1" s="386"/>
      <c r="BB1" s="386"/>
      <c r="BC1" s="386"/>
      <c r="BD1" s="386"/>
    </row>
    <row r="2" spans="1:56" s="80" customFormat="1" ht="19" customHeight="1" x14ac:dyDescent="0.25">
      <c r="A2" s="514" t="s">
        <v>1133</v>
      </c>
      <c r="B2" s="515"/>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16"/>
      <c r="B3" s="517"/>
      <c r="D3" s="70"/>
      <c r="E3" s="70"/>
      <c r="F3" s="430" t="s">
        <v>833</v>
      </c>
      <c r="G3" s="430" t="s">
        <v>815</v>
      </c>
      <c r="H3" s="432" t="s">
        <v>816</v>
      </c>
      <c r="I3" s="430" t="s">
        <v>818</v>
      </c>
      <c r="J3" s="433" t="s">
        <v>1018</v>
      </c>
      <c r="K3" s="200" t="s">
        <v>834</v>
      </c>
      <c r="L3" s="200" t="s">
        <v>835</v>
      </c>
      <c r="M3" s="200" t="s">
        <v>836</v>
      </c>
      <c r="N3" s="200" t="s">
        <v>837</v>
      </c>
      <c r="O3" s="200" t="s">
        <v>838</v>
      </c>
      <c r="P3" s="200" t="s">
        <v>839</v>
      </c>
      <c r="Q3" s="200" t="s">
        <v>840</v>
      </c>
      <c r="R3" s="197" t="s">
        <v>359</v>
      </c>
      <c r="S3" s="93" t="s">
        <v>299</v>
      </c>
      <c r="T3" s="185" t="s">
        <v>1072</v>
      </c>
      <c r="U3" s="331" t="s">
        <v>1079</v>
      </c>
      <c r="V3" s="93" t="s">
        <v>1078</v>
      </c>
      <c r="W3" s="185" t="s">
        <v>1071</v>
      </c>
      <c r="X3" s="95" t="s">
        <v>1051</v>
      </c>
      <c r="Y3" s="103" t="s">
        <v>1047</v>
      </c>
      <c r="Z3" s="92" t="s">
        <v>1049</v>
      </c>
      <c r="AA3" s="103" t="s">
        <v>1048</v>
      </c>
      <c r="AB3" s="92" t="s">
        <v>1050</v>
      </c>
      <c r="AC3" s="181" t="s">
        <v>329</v>
      </c>
      <c r="AD3" s="117" t="s">
        <v>30</v>
      </c>
      <c r="AE3" s="118" t="s">
        <v>31</v>
      </c>
      <c r="AF3" s="117" t="s">
        <v>29</v>
      </c>
      <c r="AG3" s="458" t="s">
        <v>1080</v>
      </c>
      <c r="AH3" s="117" t="s">
        <v>1092</v>
      </c>
      <c r="AI3" s="117" t="s">
        <v>1093</v>
      </c>
      <c r="AJ3" s="117" t="s">
        <v>1094</v>
      </c>
      <c r="AK3" s="337" t="s">
        <v>78</v>
      </c>
      <c r="AL3" s="220" t="s">
        <v>35</v>
      </c>
      <c r="AM3" s="434" t="s">
        <v>34</v>
      </c>
      <c r="AN3" s="462" t="s">
        <v>1095</v>
      </c>
      <c r="AO3" s="463" t="s">
        <v>1096</v>
      </c>
      <c r="AP3" s="438" t="s">
        <v>1097</v>
      </c>
      <c r="AQ3" s="192" t="s">
        <v>301</v>
      </c>
      <c r="AR3" s="339" t="s">
        <v>1074</v>
      </c>
      <c r="AS3" s="342" t="s">
        <v>58</v>
      </c>
      <c r="AT3" s="339" t="s">
        <v>78</v>
      </c>
      <c r="AU3" s="193" t="s">
        <v>59</v>
      </c>
      <c r="AV3" s="434" t="s">
        <v>60</v>
      </c>
      <c r="AW3" s="436" t="s">
        <v>76</v>
      </c>
      <c r="AX3" s="429" t="s">
        <v>312</v>
      </c>
      <c r="AY3" s="435" t="s">
        <v>754</v>
      </c>
      <c r="AZ3" s="437" t="s">
        <v>757</v>
      </c>
      <c r="BA3" s="437" t="s">
        <v>716</v>
      </c>
      <c r="BB3" s="437" t="s">
        <v>723</v>
      </c>
      <c r="BC3" s="437" t="s">
        <v>717</v>
      </c>
      <c r="BD3" s="437" t="s">
        <v>720</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125</v>
      </c>
      <c r="B5" s="56" t="s">
        <v>125</v>
      </c>
      <c r="C5" s="56" t="s">
        <v>125</v>
      </c>
      <c r="D5" s="56" t="s">
        <v>125</v>
      </c>
      <c r="E5" s="56" t="s">
        <v>125</v>
      </c>
      <c r="F5" s="123" t="s">
        <v>125</v>
      </c>
      <c r="G5" s="123" t="s">
        <v>125</v>
      </c>
      <c r="H5" s="251" t="s">
        <v>125</v>
      </c>
      <c r="I5" s="123" t="s">
        <v>125</v>
      </c>
      <c r="J5" s="47" t="s">
        <v>125</v>
      </c>
      <c r="K5" s="120" t="s">
        <v>136</v>
      </c>
      <c r="L5" s="120" t="s">
        <v>136</v>
      </c>
      <c r="M5" s="120" t="s">
        <v>136</v>
      </c>
      <c r="N5" s="120" t="s">
        <v>136</v>
      </c>
      <c r="O5" s="120" t="s">
        <v>136</v>
      </c>
      <c r="P5" s="120" t="s">
        <v>136</v>
      </c>
      <c r="Q5" s="120" t="s">
        <v>136</v>
      </c>
      <c r="R5" s="154" t="s">
        <v>138</v>
      </c>
      <c r="S5" s="47" t="s">
        <v>125</v>
      </c>
      <c r="T5" s="120" t="s">
        <v>138</v>
      </c>
      <c r="U5" s="54" t="s">
        <v>125</v>
      </c>
      <c r="V5" s="47" t="s">
        <v>125</v>
      </c>
      <c r="W5" s="120" t="s">
        <v>136</v>
      </c>
      <c r="X5" s="54" t="s">
        <v>125</v>
      </c>
      <c r="Y5" s="55" t="s">
        <v>125</v>
      </c>
      <c r="Z5" s="55" t="s">
        <v>125</v>
      </c>
      <c r="AA5" s="55" t="s">
        <v>125</v>
      </c>
      <c r="AB5" s="55" t="s">
        <v>125</v>
      </c>
      <c r="AC5" s="120" t="s">
        <v>125</v>
      </c>
      <c r="AD5" s="189" t="s">
        <v>138</v>
      </c>
      <c r="AE5" s="120" t="s">
        <v>138</v>
      </c>
      <c r="AF5" s="120" t="s">
        <v>138</v>
      </c>
      <c r="AG5" s="182" t="s">
        <v>136</v>
      </c>
      <c r="AH5" s="120" t="s">
        <v>136</v>
      </c>
      <c r="AI5" s="120" t="s">
        <v>136</v>
      </c>
      <c r="AJ5" s="120" t="s">
        <v>136</v>
      </c>
      <c r="AK5" s="54" t="s">
        <v>125</v>
      </c>
      <c r="AL5" s="164" t="s">
        <v>138</v>
      </c>
      <c r="AM5" s="120" t="s">
        <v>138</v>
      </c>
      <c r="AN5" s="182" t="s">
        <v>136</v>
      </c>
      <c r="AO5" s="164" t="s">
        <v>136</v>
      </c>
      <c r="AP5" s="120" t="s">
        <v>136</v>
      </c>
      <c r="AQ5" s="154" t="s">
        <v>125</v>
      </c>
      <c r="AR5" s="47" t="s">
        <v>125</v>
      </c>
      <c r="AS5" s="47" t="s">
        <v>125</v>
      </c>
      <c r="AT5" s="47" t="s">
        <v>125</v>
      </c>
      <c r="AU5" s="164" t="s">
        <v>138</v>
      </c>
      <c r="AV5" s="120" t="s">
        <v>138</v>
      </c>
      <c r="AW5" s="123" t="s">
        <v>125</v>
      </c>
      <c r="AX5" s="154" t="s">
        <v>125</v>
      </c>
      <c r="AY5" s="153" t="s">
        <v>125</v>
      </c>
      <c r="AZ5" s="390" t="s">
        <v>125</v>
      </c>
      <c r="BA5" s="390" t="s">
        <v>125</v>
      </c>
      <c r="BB5" s="390" t="s">
        <v>125</v>
      </c>
      <c r="BC5" s="390" t="s">
        <v>125</v>
      </c>
      <c r="BD5" s="390" t="s">
        <v>125</v>
      </c>
    </row>
    <row r="6" spans="1:56" x14ac:dyDescent="0.2">
      <c r="A6" s="45" t="s">
        <v>234</v>
      </c>
      <c r="B6" s="56" t="s">
        <v>234</v>
      </c>
      <c r="C6" s="56" t="s">
        <v>234</v>
      </c>
      <c r="D6" s="56" t="s">
        <v>234</v>
      </c>
      <c r="E6" s="56" t="s">
        <v>234</v>
      </c>
      <c r="F6" s="123" t="s">
        <v>120</v>
      </c>
      <c r="G6" s="123" t="s">
        <v>120</v>
      </c>
      <c r="H6" s="251" t="s">
        <v>120</v>
      </c>
      <c r="I6" s="123" t="s">
        <v>120</v>
      </c>
      <c r="J6" s="47" t="s">
        <v>120</v>
      </c>
      <c r="K6" s="120" t="s">
        <v>119</v>
      </c>
      <c r="L6" s="120" t="s">
        <v>119</v>
      </c>
      <c r="M6" s="120" t="s">
        <v>119</v>
      </c>
      <c r="N6" s="120" t="s">
        <v>119</v>
      </c>
      <c r="O6" s="120" t="s">
        <v>119</v>
      </c>
      <c r="P6" s="120" t="s">
        <v>119</v>
      </c>
      <c r="Q6" s="120" t="s">
        <v>119</v>
      </c>
      <c r="R6" s="154" t="s">
        <v>139</v>
      </c>
      <c r="S6" s="47" t="s">
        <v>141</v>
      </c>
      <c r="T6" s="120" t="s">
        <v>119</v>
      </c>
      <c r="U6" s="54" t="s">
        <v>120</v>
      </c>
      <c r="V6" s="47" t="s">
        <v>141</v>
      </c>
      <c r="W6" s="120" t="s">
        <v>119</v>
      </c>
      <c r="X6" s="54" t="s">
        <v>141</v>
      </c>
      <c r="Y6" s="55" t="s">
        <v>140</v>
      </c>
      <c r="Z6" s="55" t="s">
        <v>141</v>
      </c>
      <c r="AA6" s="55" t="s">
        <v>140</v>
      </c>
      <c r="AB6" s="55" t="s">
        <v>141</v>
      </c>
      <c r="AC6" s="120" t="s">
        <v>120</v>
      </c>
      <c r="AD6" s="189" t="s">
        <v>119</v>
      </c>
      <c r="AE6" s="120" t="s">
        <v>119</v>
      </c>
      <c r="AF6" s="120" t="s">
        <v>119</v>
      </c>
      <c r="AG6" s="182" t="s">
        <v>119</v>
      </c>
      <c r="AH6" s="120" t="s">
        <v>119</v>
      </c>
      <c r="AI6" s="120" t="s">
        <v>119</v>
      </c>
      <c r="AJ6" s="120" t="s">
        <v>119</v>
      </c>
      <c r="AK6" s="54" t="s">
        <v>141</v>
      </c>
      <c r="AL6" s="164" t="s">
        <v>119</v>
      </c>
      <c r="AM6" s="120" t="s">
        <v>119</v>
      </c>
      <c r="AN6" s="182" t="s">
        <v>119</v>
      </c>
      <c r="AO6" s="164" t="s">
        <v>119</v>
      </c>
      <c r="AP6" s="120" t="s">
        <v>119</v>
      </c>
      <c r="AQ6" s="154" t="s">
        <v>120</v>
      </c>
      <c r="AR6" s="47" t="s">
        <v>140</v>
      </c>
      <c r="AS6" s="47" t="s">
        <v>141</v>
      </c>
      <c r="AT6" s="47" t="s">
        <v>141</v>
      </c>
      <c r="AU6" s="164" t="s">
        <v>119</v>
      </c>
      <c r="AV6" s="120" t="s">
        <v>119</v>
      </c>
      <c r="AW6" s="123" t="s">
        <v>120</v>
      </c>
      <c r="AX6" s="154" t="s">
        <v>120</v>
      </c>
      <c r="AY6" s="153" t="s">
        <v>120</v>
      </c>
      <c r="AZ6" s="390" t="s">
        <v>120</v>
      </c>
      <c r="BA6" s="390" t="s">
        <v>120</v>
      </c>
      <c r="BB6" s="390" t="s">
        <v>120</v>
      </c>
      <c r="BC6" s="390" t="s">
        <v>120</v>
      </c>
      <c r="BD6" s="390" t="s">
        <v>120</v>
      </c>
    </row>
    <row r="7" spans="1:56" x14ac:dyDescent="0.2">
      <c r="A7" s="45" t="s">
        <v>137</v>
      </c>
      <c r="B7" s="56" t="s">
        <v>137</v>
      </c>
      <c r="C7" s="56" t="s">
        <v>137</v>
      </c>
      <c r="D7" s="56" t="s">
        <v>137</v>
      </c>
      <c r="E7" s="56" t="s">
        <v>137</v>
      </c>
      <c r="F7" s="123" t="s">
        <v>121</v>
      </c>
      <c r="G7" s="123" t="s">
        <v>121</v>
      </c>
      <c r="H7" s="251" t="s">
        <v>122</v>
      </c>
      <c r="I7" s="123" t="s">
        <v>121</v>
      </c>
      <c r="J7" s="47" t="s">
        <v>122</v>
      </c>
      <c r="K7" s="120" t="s">
        <v>121</v>
      </c>
      <c r="L7" s="120" t="s">
        <v>121</v>
      </c>
      <c r="M7" s="120" t="s">
        <v>121</v>
      </c>
      <c r="N7" s="120" t="s">
        <v>121</v>
      </c>
      <c r="O7" s="120" t="s">
        <v>121</v>
      </c>
      <c r="P7" s="120" t="s">
        <v>121</v>
      </c>
      <c r="Q7" s="120" t="s">
        <v>121</v>
      </c>
      <c r="R7" s="154" t="s">
        <v>121</v>
      </c>
      <c r="S7" s="47" t="s">
        <v>122</v>
      </c>
      <c r="T7" s="120" t="s">
        <v>121</v>
      </c>
      <c r="U7" s="54" t="s">
        <v>122</v>
      </c>
      <c r="V7" s="47" t="s">
        <v>122</v>
      </c>
      <c r="W7" s="120" t="s">
        <v>121</v>
      </c>
      <c r="X7" s="54" t="s">
        <v>122</v>
      </c>
      <c r="Y7" s="55" t="s">
        <v>122</v>
      </c>
      <c r="Z7" s="55" t="s">
        <v>122</v>
      </c>
      <c r="AA7" s="55" t="s">
        <v>122</v>
      </c>
      <c r="AB7" s="55" t="s">
        <v>122</v>
      </c>
      <c r="AC7" s="120" t="s">
        <v>121</v>
      </c>
      <c r="AD7" s="189" t="s">
        <v>121</v>
      </c>
      <c r="AE7" s="120" t="s">
        <v>121</v>
      </c>
      <c r="AF7" s="120" t="s">
        <v>121</v>
      </c>
      <c r="AG7" s="182" t="s">
        <v>121</v>
      </c>
      <c r="AH7" s="120" t="s">
        <v>121</v>
      </c>
      <c r="AI7" s="120" t="s">
        <v>121</v>
      </c>
      <c r="AJ7" s="120" t="s">
        <v>121</v>
      </c>
      <c r="AK7" s="54" t="s">
        <v>122</v>
      </c>
      <c r="AL7" s="164" t="s">
        <v>121</v>
      </c>
      <c r="AM7" s="120" t="s">
        <v>121</v>
      </c>
      <c r="AN7" s="182" t="s">
        <v>121</v>
      </c>
      <c r="AO7" s="164" t="s">
        <v>121</v>
      </c>
      <c r="AP7" s="120" t="s">
        <v>121</v>
      </c>
      <c r="AQ7" s="154" t="s">
        <v>121</v>
      </c>
      <c r="AR7" s="47" t="s">
        <v>122</v>
      </c>
      <c r="AS7" s="47" t="s">
        <v>122</v>
      </c>
      <c r="AT7" s="47" t="s">
        <v>122</v>
      </c>
      <c r="AU7" s="164" t="s">
        <v>121</v>
      </c>
      <c r="AV7" s="120" t="s">
        <v>121</v>
      </c>
      <c r="AW7" s="123" t="s">
        <v>121</v>
      </c>
      <c r="AX7" s="154" t="s">
        <v>121</v>
      </c>
      <c r="AY7" s="153" t="s">
        <v>121</v>
      </c>
      <c r="AZ7" s="390" t="s">
        <v>122</v>
      </c>
      <c r="BA7" s="390" t="s">
        <v>122</v>
      </c>
      <c r="BB7" s="390" t="s">
        <v>122</v>
      </c>
      <c r="BC7" s="390" t="s">
        <v>122</v>
      </c>
      <c r="BD7" s="390" t="s">
        <v>122</v>
      </c>
    </row>
    <row r="8" spans="1:56" x14ac:dyDescent="0.2">
      <c r="F8" s="123"/>
      <c r="G8" s="123"/>
      <c r="H8" s="251"/>
      <c r="I8" s="123"/>
      <c r="J8" s="47"/>
      <c r="K8" s="179" t="s">
        <v>1100</v>
      </c>
      <c r="L8" s="179" t="s">
        <v>1098</v>
      </c>
      <c r="M8" s="179" t="s">
        <v>1098</v>
      </c>
      <c r="N8" s="179" t="s">
        <v>1098</v>
      </c>
      <c r="O8" s="179" t="s">
        <v>1101</v>
      </c>
      <c r="P8" s="179" t="s">
        <v>1099</v>
      </c>
      <c r="Q8" s="179" t="s">
        <v>1099</v>
      </c>
      <c r="R8" s="154" t="s">
        <v>142</v>
      </c>
      <c r="T8" s="120" t="s">
        <v>142</v>
      </c>
      <c r="W8" s="179" t="s">
        <v>974</v>
      </c>
      <c r="AD8" s="189" t="s">
        <v>144</v>
      </c>
      <c r="AE8" s="120" t="s">
        <v>144</v>
      </c>
      <c r="AF8" s="120" t="s">
        <v>144</v>
      </c>
      <c r="AH8" s="120" t="s">
        <v>975</v>
      </c>
      <c r="AI8" s="120" t="s">
        <v>975</v>
      </c>
      <c r="AJ8" s="120" t="s">
        <v>975</v>
      </c>
      <c r="AK8" s="54"/>
      <c r="AL8" s="164" t="s">
        <v>146</v>
      </c>
      <c r="AM8" s="179" t="s">
        <v>146</v>
      </c>
      <c r="AN8" s="460" t="s">
        <v>976</v>
      </c>
      <c r="AO8" s="248" t="s">
        <v>977</v>
      </c>
      <c r="AP8" s="179" t="s">
        <v>977</v>
      </c>
      <c r="AR8" s="47"/>
      <c r="AS8" s="47"/>
      <c r="AT8" s="47"/>
    </row>
    <row r="9" spans="1:56" x14ac:dyDescent="0.2">
      <c r="F9" s="123"/>
      <c r="G9" s="123"/>
      <c r="H9" s="251"/>
      <c r="I9" s="123"/>
      <c r="J9" s="47"/>
      <c r="K9" s="179"/>
      <c r="L9" s="179"/>
      <c r="M9" s="179"/>
      <c r="N9" s="179"/>
      <c r="O9" s="179"/>
      <c r="P9" s="179"/>
      <c r="Q9" s="179"/>
      <c r="R9" s="154" t="s">
        <v>143</v>
      </c>
      <c r="T9" s="120" t="s">
        <v>143</v>
      </c>
      <c r="W9" s="179"/>
      <c r="AD9" s="189" t="s">
        <v>145</v>
      </c>
      <c r="AE9" s="120" t="s">
        <v>145</v>
      </c>
      <c r="AF9" s="120" t="s">
        <v>145</v>
      </c>
      <c r="AK9" s="54"/>
      <c r="AL9" s="164" t="s">
        <v>147</v>
      </c>
      <c r="AM9" s="179" t="s">
        <v>147</v>
      </c>
      <c r="AN9" s="460"/>
      <c r="AO9" s="248"/>
      <c r="AP9" s="179"/>
      <c r="AR9" s="47"/>
      <c r="AS9" s="47"/>
      <c r="AT9" s="47"/>
    </row>
    <row r="10" spans="1:56" x14ac:dyDescent="0.2">
      <c r="F10" s="123"/>
      <c r="G10" s="123"/>
      <c r="H10" s="251"/>
      <c r="I10" s="123"/>
      <c r="J10" s="47"/>
      <c r="K10" s="179" t="s">
        <v>1102</v>
      </c>
      <c r="L10" s="179" t="s">
        <v>128</v>
      </c>
      <c r="M10" s="179" t="s">
        <v>129</v>
      </c>
      <c r="N10" s="179" t="s">
        <v>130</v>
      </c>
      <c r="O10" s="179" t="s">
        <v>1102</v>
      </c>
      <c r="P10" s="179" t="s">
        <v>133</v>
      </c>
      <c r="Q10" s="179" t="s">
        <v>132</v>
      </c>
      <c r="R10" s="154"/>
      <c r="T10" s="120"/>
      <c r="W10" s="179"/>
      <c r="AD10" s="189" t="s">
        <v>128</v>
      </c>
      <c r="AE10" s="120" t="s">
        <v>129</v>
      </c>
      <c r="AF10" s="120" t="s">
        <v>130</v>
      </c>
      <c r="AH10" s="120" t="s">
        <v>128</v>
      </c>
      <c r="AI10" s="120" t="s">
        <v>129</v>
      </c>
      <c r="AJ10" s="120" t="s">
        <v>130</v>
      </c>
      <c r="AK10" s="54"/>
      <c r="AL10" s="164" t="s">
        <v>149</v>
      </c>
      <c r="AM10" s="179" t="s">
        <v>148</v>
      </c>
      <c r="AN10" s="460"/>
      <c r="AO10" s="248" t="s">
        <v>133</v>
      </c>
      <c r="AP10" s="179" t="s">
        <v>132</v>
      </c>
      <c r="AR10" s="47"/>
      <c r="AS10" s="47"/>
      <c r="AT10" s="47"/>
    </row>
    <row r="11" spans="1:56" x14ac:dyDescent="0.2">
      <c r="F11" s="123" t="s">
        <v>237</v>
      </c>
      <c r="G11" s="123" t="s">
        <v>237</v>
      </c>
      <c r="H11" s="251" t="s">
        <v>237</v>
      </c>
      <c r="I11" s="123" t="s">
        <v>237</v>
      </c>
      <c r="J11" s="47" t="s">
        <v>237</v>
      </c>
      <c r="K11" s="120" t="s">
        <v>237</v>
      </c>
      <c r="L11" s="120" t="s">
        <v>237</v>
      </c>
      <c r="M11" s="120" t="s">
        <v>237</v>
      </c>
      <c r="N11" s="120" t="s">
        <v>237</v>
      </c>
      <c r="O11" s="120" t="s">
        <v>237</v>
      </c>
      <c r="P11" s="120" t="s">
        <v>237</v>
      </c>
      <c r="Q11" s="120" t="s">
        <v>237</v>
      </c>
      <c r="R11" s="154" t="s">
        <v>237</v>
      </c>
      <c r="S11" s="47" t="s">
        <v>237</v>
      </c>
      <c r="T11" s="120" t="s">
        <v>237</v>
      </c>
      <c r="U11" s="54" t="s">
        <v>237</v>
      </c>
      <c r="V11" s="47" t="s">
        <v>237</v>
      </c>
      <c r="W11" s="120" t="s">
        <v>237</v>
      </c>
      <c r="X11" s="54" t="s">
        <v>237</v>
      </c>
      <c r="Y11" s="55" t="s">
        <v>237</v>
      </c>
      <c r="Z11" s="55" t="s">
        <v>237</v>
      </c>
      <c r="AA11" s="55" t="s">
        <v>237</v>
      </c>
      <c r="AB11" s="55" t="s">
        <v>237</v>
      </c>
      <c r="AC11" s="120" t="s">
        <v>237</v>
      </c>
      <c r="AD11" s="189" t="s">
        <v>237</v>
      </c>
      <c r="AE11" s="120" t="s">
        <v>237</v>
      </c>
      <c r="AF11" s="120" t="s">
        <v>237</v>
      </c>
      <c r="AG11" s="182" t="s">
        <v>237</v>
      </c>
      <c r="AH11" s="120" t="s">
        <v>237</v>
      </c>
      <c r="AI11" s="120" t="s">
        <v>237</v>
      </c>
      <c r="AJ11" s="120" t="s">
        <v>237</v>
      </c>
      <c r="AK11" s="54" t="s">
        <v>237</v>
      </c>
      <c r="AL11" s="164" t="s">
        <v>237</v>
      </c>
      <c r="AM11" s="120" t="s">
        <v>237</v>
      </c>
      <c r="AN11" s="182" t="s">
        <v>237</v>
      </c>
      <c r="AO11" s="164" t="s">
        <v>237</v>
      </c>
      <c r="AP11" s="120" t="s">
        <v>237</v>
      </c>
      <c r="AQ11" s="154" t="s">
        <v>237</v>
      </c>
      <c r="AR11" s="47" t="s">
        <v>237</v>
      </c>
      <c r="AS11" s="47" t="s">
        <v>237</v>
      </c>
      <c r="AT11" s="47" t="s">
        <v>237</v>
      </c>
      <c r="AU11" s="164" t="s">
        <v>237</v>
      </c>
      <c r="AV11" s="120" t="s">
        <v>237</v>
      </c>
      <c r="AW11" s="123" t="s">
        <v>237</v>
      </c>
      <c r="AX11" s="154" t="s">
        <v>237</v>
      </c>
      <c r="AY11" s="153" t="s">
        <v>237</v>
      </c>
      <c r="AZ11" s="390" t="s">
        <v>237</v>
      </c>
      <c r="BA11" s="390" t="s">
        <v>237</v>
      </c>
      <c r="BB11" s="390" t="s">
        <v>237</v>
      </c>
      <c r="BC11" s="390" t="s">
        <v>237</v>
      </c>
      <c r="BD11" s="390" t="s">
        <v>237</v>
      </c>
    </row>
    <row r="12" spans="1:56" x14ac:dyDescent="0.2">
      <c r="F12" s="123" t="s">
        <v>952</v>
      </c>
      <c r="G12" s="123" t="s">
        <v>952</v>
      </c>
      <c r="H12" s="251" t="s">
        <v>952</v>
      </c>
      <c r="I12" s="123" t="s">
        <v>952</v>
      </c>
      <c r="J12" s="47" t="s">
        <v>952</v>
      </c>
      <c r="K12" s="120" t="s">
        <v>952</v>
      </c>
      <c r="L12" s="120" t="s">
        <v>952</v>
      </c>
      <c r="M12" s="120" t="s">
        <v>952</v>
      </c>
      <c r="N12" s="120" t="s">
        <v>952</v>
      </c>
      <c r="O12" s="120" t="s">
        <v>952</v>
      </c>
      <c r="P12" s="120" t="s">
        <v>952</v>
      </c>
      <c r="Q12" s="120" t="s">
        <v>952</v>
      </c>
      <c r="R12" s="154" t="s">
        <v>952</v>
      </c>
      <c r="S12" s="47" t="s">
        <v>952</v>
      </c>
      <c r="T12" s="120" t="s">
        <v>952</v>
      </c>
      <c r="U12" s="54" t="s">
        <v>952</v>
      </c>
      <c r="V12" s="47" t="s">
        <v>952</v>
      </c>
      <c r="W12" s="120" t="s">
        <v>952</v>
      </c>
      <c r="X12" s="54" t="s">
        <v>952</v>
      </c>
      <c r="Y12" s="55" t="s">
        <v>952</v>
      </c>
      <c r="Z12" s="55" t="s">
        <v>952</v>
      </c>
      <c r="AA12" s="55" t="s">
        <v>952</v>
      </c>
      <c r="AB12" s="55" t="s">
        <v>952</v>
      </c>
      <c r="AC12" s="120" t="s">
        <v>952</v>
      </c>
      <c r="AD12" s="189" t="s">
        <v>952</v>
      </c>
      <c r="AE12" s="120" t="s">
        <v>952</v>
      </c>
      <c r="AF12" s="120" t="s">
        <v>952</v>
      </c>
      <c r="AG12" s="182" t="s">
        <v>952</v>
      </c>
      <c r="AH12" s="120" t="s">
        <v>952</v>
      </c>
      <c r="AI12" s="120" t="s">
        <v>952</v>
      </c>
      <c r="AJ12" s="120" t="s">
        <v>952</v>
      </c>
      <c r="AK12" s="54" t="s">
        <v>952</v>
      </c>
      <c r="AL12" s="164" t="s">
        <v>952</v>
      </c>
      <c r="AM12" s="120" t="s">
        <v>952</v>
      </c>
      <c r="AN12" s="182" t="s">
        <v>952</v>
      </c>
      <c r="AO12" s="164" t="s">
        <v>952</v>
      </c>
      <c r="AP12" s="120" t="s">
        <v>952</v>
      </c>
      <c r="AQ12" s="154" t="s">
        <v>952</v>
      </c>
      <c r="AR12" s="47" t="s">
        <v>952</v>
      </c>
      <c r="AS12" s="47" t="s">
        <v>952</v>
      </c>
      <c r="AT12" s="47" t="s">
        <v>952</v>
      </c>
      <c r="AU12" s="164" t="s">
        <v>952</v>
      </c>
      <c r="AV12" s="120" t="s">
        <v>952</v>
      </c>
      <c r="AW12" s="123" t="s">
        <v>952</v>
      </c>
      <c r="AX12" s="154" t="s">
        <v>952</v>
      </c>
      <c r="AY12" s="153" t="s">
        <v>952</v>
      </c>
      <c r="AZ12" s="390" t="s">
        <v>952</v>
      </c>
      <c r="BA12" s="390" t="s">
        <v>952</v>
      </c>
      <c r="BB12" s="390" t="s">
        <v>235</v>
      </c>
      <c r="BC12" s="390" t="s">
        <v>235</v>
      </c>
      <c r="BD12" s="390" t="s">
        <v>235</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743</v>
      </c>
      <c r="B14" s="75" t="s">
        <v>5</v>
      </c>
      <c r="C14" s="75" t="s">
        <v>37</v>
      </c>
      <c r="D14" s="75" t="s">
        <v>6</v>
      </c>
      <c r="E14" s="75" t="s">
        <v>82</v>
      </c>
      <c r="F14" s="143" t="s">
        <v>367</v>
      </c>
      <c r="G14" s="143" t="s">
        <v>369</v>
      </c>
      <c r="H14" s="252" t="s">
        <v>372</v>
      </c>
      <c r="I14" s="143" t="s">
        <v>374</v>
      </c>
      <c r="J14" s="245" t="s">
        <v>601</v>
      </c>
      <c r="K14" s="243" t="s">
        <v>376</v>
      </c>
      <c r="L14" s="243" t="s">
        <v>377</v>
      </c>
      <c r="M14" s="243" t="s">
        <v>378</v>
      </c>
      <c r="N14" s="243" t="s">
        <v>379</v>
      </c>
      <c r="O14" s="243" t="s">
        <v>380</v>
      </c>
      <c r="P14" s="243" t="s">
        <v>381</v>
      </c>
      <c r="Q14" s="243" t="s">
        <v>382</v>
      </c>
      <c r="R14" s="246" t="s">
        <v>394</v>
      </c>
      <c r="S14" s="274" t="s">
        <v>619</v>
      </c>
      <c r="T14" s="274" t="s">
        <v>395</v>
      </c>
      <c r="U14" s="276" t="s">
        <v>1076</v>
      </c>
      <c r="V14" s="274" t="s">
        <v>1077</v>
      </c>
      <c r="W14" s="274" t="s">
        <v>1073</v>
      </c>
      <c r="X14" s="276" t="s">
        <v>620</v>
      </c>
      <c r="Y14" s="335" t="s">
        <v>831</v>
      </c>
      <c r="Z14" s="274" t="s">
        <v>621</v>
      </c>
      <c r="AA14" s="245" t="s">
        <v>832</v>
      </c>
      <c r="AB14" s="274" t="s">
        <v>622</v>
      </c>
      <c r="AC14" s="275" t="s">
        <v>1086</v>
      </c>
      <c r="AD14" s="274" t="s">
        <v>396</v>
      </c>
      <c r="AE14" s="274" t="s">
        <v>445</v>
      </c>
      <c r="AF14" s="274" t="s">
        <v>446</v>
      </c>
      <c r="AG14" s="276" t="s">
        <v>1087</v>
      </c>
      <c r="AH14" s="274" t="s">
        <v>1083</v>
      </c>
      <c r="AI14" s="274" t="s">
        <v>1084</v>
      </c>
      <c r="AJ14" s="274" t="s">
        <v>1085</v>
      </c>
      <c r="AK14" s="338" t="s">
        <v>644</v>
      </c>
      <c r="AL14" s="274" t="s">
        <v>397</v>
      </c>
      <c r="AM14" s="274" t="s">
        <v>1112</v>
      </c>
      <c r="AN14" s="276" t="s">
        <v>1089</v>
      </c>
      <c r="AO14" s="461" t="s">
        <v>1090</v>
      </c>
      <c r="AP14" s="274" t="s">
        <v>1091</v>
      </c>
      <c r="AQ14" s="276" t="s">
        <v>623</v>
      </c>
      <c r="AR14" s="245" t="s">
        <v>1075</v>
      </c>
      <c r="AS14" s="245" t="s">
        <v>624</v>
      </c>
      <c r="AT14" s="245" t="s">
        <v>625</v>
      </c>
      <c r="AU14" s="275" t="s">
        <v>447</v>
      </c>
      <c r="AV14" s="275" t="s">
        <v>448</v>
      </c>
      <c r="AW14" s="274" t="s">
        <v>626</v>
      </c>
      <c r="AX14" s="276" t="s">
        <v>627</v>
      </c>
      <c r="AY14" s="219" t="s">
        <v>628</v>
      </c>
      <c r="AZ14" s="392" t="s">
        <v>630</v>
      </c>
      <c r="BA14" s="392" t="s">
        <v>629</v>
      </c>
      <c r="BB14" s="392" t="s">
        <v>710</v>
      </c>
      <c r="BC14" s="392" t="s">
        <v>713</v>
      </c>
      <c r="BD14" s="392" t="s">
        <v>722</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49" priority="15">
      <formula>AND(ISNUMBER(S1),OR(S1&gt;1,S1&lt;0))</formula>
    </cfRule>
  </conditionalFormatting>
  <conditionalFormatting sqref="S1:S1048576">
    <cfRule type="expression" dxfId="148" priority="35">
      <formula>AND(ISNUMBER($S1),ROUND($S1,2)&lt;&gt;0)</formula>
    </cfRule>
  </conditionalFormatting>
  <conditionalFormatting sqref="AK1:AK1048576 AT1:AT1048576">
    <cfRule type="expression" dxfId="147" priority="12">
      <formula>AND(ISNUMBER(AK1),ROUND(AK1,2)&lt;0.95)</formula>
    </cfRule>
  </conditionalFormatting>
  <conditionalFormatting sqref="Z1:Z1048576">
    <cfRule type="expression" dxfId="146" priority="37">
      <formula>AND(ISNUMBER(Z1),ROUND(Z1,2)&gt;=0.75)</formula>
    </cfRule>
  </conditionalFormatting>
  <conditionalFormatting sqref="X1:X1048576">
    <cfRule type="expression" dxfId="145" priority="3">
      <formula>AND(ROW($X1)&gt;14,ISNUMBER($X1),$X1&lt;100%)</formula>
    </cfRule>
  </conditionalFormatting>
  <conditionalFormatting sqref="AX1:BD1048576">
    <cfRule type="expression" dxfId="144" priority="5">
      <formula>AND(ROW($BD1)&gt;14,$BD1&lt;0)</formula>
    </cfRule>
  </conditionalFormatting>
  <conditionalFormatting sqref="AB1:AB1048576">
    <cfRule type="expression" dxfId="143" priority="2">
      <formula>AND(ROW($AB1)&gt;14,ROUND($AB1,2)&gt;10%)</formula>
    </cfRule>
  </conditionalFormatting>
  <conditionalFormatting sqref="F1:Q1048576">
    <cfRule type="expression" dxfId="142" priority="1">
      <formula>AND(ROW(F1)&gt;14,LEFT(B1,4)="_Mil")</formula>
    </cfRule>
  </conditionalFormatting>
  <conditionalFormatting sqref="T1:T1048576 W1:W1048576">
    <cfRule type="expression" dxfId="141"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95</v>
      </c>
      <c r="D3" s="71" t="s">
        <v>325</v>
      </c>
      <c r="E3" s="430" t="s">
        <v>83</v>
      </c>
      <c r="F3" s="117" t="s">
        <v>73</v>
      </c>
      <c r="G3" s="117" t="s">
        <v>22</v>
      </c>
      <c r="H3" s="337" t="s">
        <v>991</v>
      </c>
      <c r="I3" s="342" t="s">
        <v>992</v>
      </c>
      <c r="J3" s="339" t="s">
        <v>990</v>
      </c>
      <c r="K3" s="114" t="s">
        <v>993</v>
      </c>
      <c r="L3" s="314" t="s">
        <v>355</v>
      </c>
      <c r="M3" s="430" t="s">
        <v>331</v>
      </c>
      <c r="N3" s="430" t="s">
        <v>330</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125</v>
      </c>
      <c r="B5" s="56" t="s">
        <v>125</v>
      </c>
      <c r="C5" s="74" t="s">
        <v>125</v>
      </c>
      <c r="D5" s="74" t="s">
        <v>125</v>
      </c>
      <c r="E5" s="123" t="s">
        <v>125</v>
      </c>
      <c r="F5" s="120" t="s">
        <v>138</v>
      </c>
      <c r="G5" s="120" t="s">
        <v>138</v>
      </c>
      <c r="H5" s="54" t="s">
        <v>125</v>
      </c>
      <c r="I5" s="55" t="s">
        <v>125</v>
      </c>
      <c r="J5" s="55" t="s">
        <v>125</v>
      </c>
      <c r="K5" s="47" t="s">
        <v>125</v>
      </c>
      <c r="L5" s="47" t="s">
        <v>125</v>
      </c>
      <c r="M5" s="123" t="s">
        <v>125</v>
      </c>
      <c r="N5" s="123" t="s">
        <v>125</v>
      </c>
    </row>
    <row r="6" spans="1:14" x14ac:dyDescent="0.2">
      <c r="A6" s="56" t="s">
        <v>234</v>
      </c>
      <c r="B6" s="56" t="s">
        <v>234</v>
      </c>
      <c r="C6" s="74" t="s">
        <v>141</v>
      </c>
      <c r="D6" s="74" t="s">
        <v>141</v>
      </c>
      <c r="E6" s="123" t="s">
        <v>120</v>
      </c>
      <c r="F6" s="120" t="s">
        <v>119</v>
      </c>
      <c r="G6" s="120" t="s">
        <v>119</v>
      </c>
      <c r="H6" s="54" t="s">
        <v>140</v>
      </c>
      <c r="I6" s="55" t="s">
        <v>141</v>
      </c>
      <c r="J6" s="55" t="s">
        <v>140</v>
      </c>
      <c r="K6" s="47" t="s">
        <v>141</v>
      </c>
      <c r="L6" s="47" t="s">
        <v>141</v>
      </c>
      <c r="M6" s="123" t="s">
        <v>120</v>
      </c>
      <c r="N6" s="123" t="s">
        <v>120</v>
      </c>
    </row>
    <row r="7" spans="1:14" x14ac:dyDescent="0.2">
      <c r="A7" s="56" t="s">
        <v>137</v>
      </c>
      <c r="B7" s="56" t="s">
        <v>137</v>
      </c>
      <c r="C7" s="74" t="s">
        <v>122</v>
      </c>
      <c r="D7" s="74" t="s">
        <v>122</v>
      </c>
      <c r="E7" s="123" t="s">
        <v>121</v>
      </c>
      <c r="F7" s="120" t="s">
        <v>121</v>
      </c>
      <c r="G7" s="120" t="s">
        <v>121</v>
      </c>
      <c r="H7" s="54" t="s">
        <v>122</v>
      </c>
      <c r="I7" s="55" t="s">
        <v>122</v>
      </c>
      <c r="J7" s="55" t="s">
        <v>122</v>
      </c>
      <c r="K7" s="47" t="s">
        <v>122</v>
      </c>
      <c r="L7" s="47" t="s">
        <v>122</v>
      </c>
      <c r="M7" s="123" t="s">
        <v>121</v>
      </c>
      <c r="N7" s="123" t="s">
        <v>121</v>
      </c>
    </row>
    <row r="8" spans="1:14" x14ac:dyDescent="0.2">
      <c r="C8" s="74"/>
      <c r="F8" s="120" t="s">
        <v>151</v>
      </c>
      <c r="G8" s="120" t="s">
        <v>151</v>
      </c>
    </row>
    <row r="9" spans="1:14" x14ac:dyDescent="0.2">
      <c r="C9" s="74"/>
      <c r="F9" s="120" t="s">
        <v>152</v>
      </c>
      <c r="G9" s="120" t="s">
        <v>152</v>
      </c>
    </row>
    <row r="10" spans="1:14" x14ac:dyDescent="0.2">
      <c r="C10" s="74"/>
      <c r="F10" s="120" t="s">
        <v>153</v>
      </c>
      <c r="G10" s="120" t="s">
        <v>154</v>
      </c>
    </row>
    <row r="11" spans="1:14" x14ac:dyDescent="0.2">
      <c r="C11" s="74"/>
    </row>
    <row r="12" spans="1:14" x14ac:dyDescent="0.2">
      <c r="C12" s="74"/>
    </row>
    <row r="13" spans="1:14" x14ac:dyDescent="0.2">
      <c r="C13" s="74"/>
    </row>
    <row r="14" spans="1:14" x14ac:dyDescent="0.2">
      <c r="A14" s="75" t="s">
        <v>743</v>
      </c>
      <c r="B14" s="75" t="s">
        <v>5</v>
      </c>
      <c r="C14" s="143" t="s">
        <v>632</v>
      </c>
      <c r="D14" s="143" t="s">
        <v>633</v>
      </c>
      <c r="E14" s="143" t="s">
        <v>631</v>
      </c>
      <c r="F14" s="143" t="s">
        <v>398</v>
      </c>
      <c r="G14" s="143" t="s">
        <v>399</v>
      </c>
      <c r="H14" s="246" t="s">
        <v>994</v>
      </c>
      <c r="I14" s="249" t="s">
        <v>634</v>
      </c>
      <c r="J14" s="249" t="s">
        <v>995</v>
      </c>
      <c r="K14" s="143" t="s">
        <v>635</v>
      </c>
      <c r="L14" s="143" t="s">
        <v>636</v>
      </c>
      <c r="M14" s="143" t="s">
        <v>637</v>
      </c>
      <c r="N14" s="143" t="s">
        <v>638</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40" priority="11">
      <formula>AND(ISNUMBER(D1),D1&lt;0.95)</formula>
    </cfRule>
  </conditionalFormatting>
  <conditionalFormatting sqref="C1:C1048576">
    <cfRule type="expression" dxfId="139" priority="10">
      <formula>AND(ISNUMBER(C1),ROUND(C1,2)&lt;0.8)</formula>
    </cfRule>
  </conditionalFormatting>
  <conditionalFormatting sqref="C1:D1048576 H1:L1048576">
    <cfRule type="expression" dxfId="138" priority="1">
      <formula>AND(ISNUMBER(C1),OR(C1&gt;1,C1&lt;0))</formula>
    </cfRule>
  </conditionalFormatting>
  <conditionalFormatting sqref="H1:J1048576">
    <cfRule type="expression" dxfId="137" priority="665">
      <formula>AND(SUM(E1)&gt;0,H1="")</formula>
    </cfRule>
  </conditionalFormatting>
  <conditionalFormatting sqref="K1:K1048576">
    <cfRule type="expression" dxfId="136"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750</v>
      </c>
      <c r="W1" s="48"/>
      <c r="X1" s="48"/>
      <c r="Y1" s="48"/>
      <c r="Z1" s="48"/>
      <c r="AA1" s="48"/>
      <c r="AB1" s="48"/>
    </row>
    <row r="2" spans="1:28" s="80" customFormat="1" ht="20" customHeight="1" x14ac:dyDescent="0.25">
      <c r="A2" s="514" t="s">
        <v>1132</v>
      </c>
      <c r="B2" s="515"/>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16"/>
      <c r="B3" s="517"/>
      <c r="C3" s="70"/>
      <c r="D3" s="70"/>
      <c r="E3" s="70"/>
      <c r="F3" s="198" t="s">
        <v>359</v>
      </c>
      <c r="G3" s="93" t="s">
        <v>1045</v>
      </c>
      <c r="H3" s="117" t="s">
        <v>1131</v>
      </c>
      <c r="I3" s="197" t="s">
        <v>752</v>
      </c>
      <c r="J3" s="92" t="s">
        <v>753</v>
      </c>
      <c r="K3" s="103" t="s">
        <v>986</v>
      </c>
      <c r="L3" s="92" t="s">
        <v>987</v>
      </c>
      <c r="M3" s="103" t="s">
        <v>981</v>
      </c>
      <c r="N3" s="92" t="s">
        <v>983</v>
      </c>
      <c r="O3" s="181" t="s">
        <v>328</v>
      </c>
      <c r="P3" s="117" t="s">
        <v>30</v>
      </c>
      <c r="Q3" s="118" t="s">
        <v>31</v>
      </c>
      <c r="R3" s="438" t="s">
        <v>29</v>
      </c>
      <c r="S3" s="331" t="s">
        <v>78</v>
      </c>
      <c r="T3" s="220" t="s">
        <v>35</v>
      </c>
      <c r="U3" s="438" t="s">
        <v>34</v>
      </c>
      <c r="V3" s="429" t="s">
        <v>754</v>
      </c>
      <c r="W3" s="433" t="s">
        <v>717</v>
      </c>
      <c r="X3" s="433" t="s">
        <v>723</v>
      </c>
      <c r="Y3" s="433" t="s">
        <v>755</v>
      </c>
      <c r="Z3" s="433" t="s">
        <v>756</v>
      </c>
      <c r="AA3" s="433" t="s">
        <v>718</v>
      </c>
      <c r="AB3" s="433" t="s">
        <v>720</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125</v>
      </c>
      <c r="B5" s="56" t="s">
        <v>125</v>
      </c>
      <c r="C5" s="56" t="s">
        <v>125</v>
      </c>
      <c r="D5" s="56" t="s">
        <v>125</v>
      </c>
      <c r="E5" s="56" t="s">
        <v>125</v>
      </c>
      <c r="F5" s="123" t="s">
        <v>138</v>
      </c>
      <c r="G5" s="47" t="s">
        <v>125</v>
      </c>
      <c r="H5" s="120" t="s">
        <v>138</v>
      </c>
      <c r="I5" s="172" t="s">
        <v>138</v>
      </c>
      <c r="J5" s="55" t="s">
        <v>125</v>
      </c>
      <c r="K5" s="55" t="s">
        <v>125</v>
      </c>
      <c r="L5" s="55" t="s">
        <v>125</v>
      </c>
      <c r="M5" s="55" t="s">
        <v>125</v>
      </c>
      <c r="N5" s="55" t="s">
        <v>125</v>
      </c>
      <c r="O5" s="120" t="s">
        <v>125</v>
      </c>
      <c r="P5" s="120" t="s">
        <v>138</v>
      </c>
      <c r="Q5" s="120" t="s">
        <v>138</v>
      </c>
      <c r="R5" s="120" t="s">
        <v>138</v>
      </c>
      <c r="S5" s="54" t="s">
        <v>125</v>
      </c>
      <c r="T5" s="164" t="s">
        <v>138</v>
      </c>
      <c r="U5" s="120" t="s">
        <v>138</v>
      </c>
      <c r="V5" s="154" t="s">
        <v>125</v>
      </c>
      <c r="W5" s="47" t="s">
        <v>125</v>
      </c>
      <c r="X5" s="47" t="s">
        <v>125</v>
      </c>
      <c r="Y5" s="47" t="s">
        <v>125</v>
      </c>
      <c r="Z5" s="47" t="s">
        <v>125</v>
      </c>
      <c r="AA5" s="47" t="s">
        <v>125</v>
      </c>
      <c r="AB5" s="47" t="s">
        <v>125</v>
      </c>
    </row>
    <row r="6" spans="1:28" ht="16" customHeight="1" x14ac:dyDescent="0.2">
      <c r="A6" s="56" t="s">
        <v>234</v>
      </c>
      <c r="B6" s="56" t="s">
        <v>234</v>
      </c>
      <c r="C6" s="56" t="s">
        <v>234</v>
      </c>
      <c r="D6" s="56" t="s">
        <v>234</v>
      </c>
      <c r="E6" s="56" t="s">
        <v>234</v>
      </c>
      <c r="F6" s="123" t="s">
        <v>139</v>
      </c>
      <c r="G6" s="47" t="s">
        <v>141</v>
      </c>
      <c r="H6" s="120" t="s">
        <v>119</v>
      </c>
      <c r="I6" s="172" t="s">
        <v>139</v>
      </c>
      <c r="J6" s="55" t="s">
        <v>141</v>
      </c>
      <c r="K6" s="55" t="s">
        <v>140</v>
      </c>
      <c r="L6" s="55" t="s">
        <v>141</v>
      </c>
      <c r="M6" s="55" t="s">
        <v>140</v>
      </c>
      <c r="N6" s="55" t="s">
        <v>141</v>
      </c>
      <c r="O6" s="120" t="s">
        <v>120</v>
      </c>
      <c r="P6" s="120" t="s">
        <v>119</v>
      </c>
      <c r="Q6" s="120" t="s">
        <v>119</v>
      </c>
      <c r="R6" s="120" t="s">
        <v>119</v>
      </c>
      <c r="S6" s="54" t="s">
        <v>120</v>
      </c>
      <c r="T6" s="164" t="s">
        <v>119</v>
      </c>
      <c r="U6" s="120" t="s">
        <v>119</v>
      </c>
      <c r="V6" s="154" t="s">
        <v>120</v>
      </c>
      <c r="W6" s="47" t="s">
        <v>120</v>
      </c>
      <c r="X6" s="47" t="s">
        <v>120</v>
      </c>
      <c r="Y6" s="47" t="s">
        <v>120</v>
      </c>
      <c r="Z6" s="47" t="s">
        <v>120</v>
      </c>
      <c r="AA6" s="47" t="s">
        <v>120</v>
      </c>
      <c r="AB6" s="47" t="s">
        <v>120</v>
      </c>
    </row>
    <row r="7" spans="1:28" x14ac:dyDescent="0.2">
      <c r="A7" s="56" t="s">
        <v>137</v>
      </c>
      <c r="B7" s="56" t="s">
        <v>137</v>
      </c>
      <c r="C7" s="56" t="s">
        <v>137</v>
      </c>
      <c r="D7" s="56" t="s">
        <v>137</v>
      </c>
      <c r="E7" s="56" t="s">
        <v>137</v>
      </c>
      <c r="F7" s="123" t="s">
        <v>121</v>
      </c>
      <c r="G7" s="47" t="s">
        <v>122</v>
      </c>
      <c r="H7" s="120" t="s">
        <v>121</v>
      </c>
      <c r="I7" s="172" t="s">
        <v>121</v>
      </c>
      <c r="J7" s="55" t="s">
        <v>122</v>
      </c>
      <c r="K7" s="55" t="s">
        <v>122</v>
      </c>
      <c r="L7" s="55" t="s">
        <v>122</v>
      </c>
      <c r="M7" s="55" t="s">
        <v>122</v>
      </c>
      <c r="N7" s="55" t="s">
        <v>122</v>
      </c>
      <c r="O7" s="120" t="s">
        <v>121</v>
      </c>
      <c r="P7" s="120" t="s">
        <v>121</v>
      </c>
      <c r="Q7" s="120" t="s">
        <v>121</v>
      </c>
      <c r="R7" s="120" t="s">
        <v>121</v>
      </c>
      <c r="S7" s="54" t="s">
        <v>122</v>
      </c>
      <c r="T7" s="164" t="s">
        <v>121</v>
      </c>
      <c r="U7" s="120" t="s">
        <v>121</v>
      </c>
      <c r="V7" s="154" t="s">
        <v>121</v>
      </c>
      <c r="W7" s="47" t="s">
        <v>122</v>
      </c>
      <c r="X7" s="47" t="s">
        <v>122</v>
      </c>
      <c r="Y7" s="47" t="s">
        <v>122</v>
      </c>
      <c r="Z7" s="47" t="s">
        <v>122</v>
      </c>
      <c r="AA7" s="47" t="s">
        <v>122</v>
      </c>
      <c r="AB7" s="47" t="s">
        <v>122</v>
      </c>
    </row>
    <row r="8" spans="1:28" x14ac:dyDescent="0.2">
      <c r="F8" s="123" t="s">
        <v>155</v>
      </c>
      <c r="H8" s="120" t="s">
        <v>155</v>
      </c>
      <c r="I8" s="172" t="s">
        <v>157</v>
      </c>
      <c r="P8" s="120" t="s">
        <v>157</v>
      </c>
      <c r="Q8" s="120" t="s">
        <v>157</v>
      </c>
      <c r="R8" s="120" t="s">
        <v>157</v>
      </c>
      <c r="S8" s="343"/>
      <c r="T8" s="248" t="s">
        <v>308</v>
      </c>
      <c r="U8" s="179" t="s">
        <v>308</v>
      </c>
      <c r="V8" s="332"/>
      <c r="W8" s="336"/>
      <c r="X8" s="336"/>
      <c r="Y8" s="336"/>
      <c r="Z8" s="336"/>
      <c r="AA8" s="336"/>
      <c r="AB8" s="336"/>
    </row>
    <row r="9" spans="1:28" x14ac:dyDescent="0.2">
      <c r="F9" s="123" t="s">
        <v>156</v>
      </c>
      <c r="H9" s="120" t="s">
        <v>156</v>
      </c>
      <c r="I9" s="172" t="s">
        <v>158</v>
      </c>
      <c r="P9" s="120" t="s">
        <v>158</v>
      </c>
      <c r="Q9" s="120" t="s">
        <v>158</v>
      </c>
      <c r="R9" s="120" t="s">
        <v>158</v>
      </c>
      <c r="S9" s="343"/>
      <c r="T9" s="248" t="s">
        <v>309</v>
      </c>
      <c r="U9" s="179" t="s">
        <v>309</v>
      </c>
      <c r="V9" s="332"/>
      <c r="W9" s="336"/>
      <c r="X9" s="336"/>
      <c r="Y9" s="336"/>
      <c r="Z9" s="336"/>
      <c r="AA9" s="336"/>
      <c r="AB9" s="336"/>
    </row>
    <row r="10" spans="1:28" x14ac:dyDescent="0.2">
      <c r="I10" s="172" t="s">
        <v>129</v>
      </c>
      <c r="P10" s="120" t="s">
        <v>128</v>
      </c>
      <c r="Q10" s="120" t="s">
        <v>129</v>
      </c>
      <c r="R10" s="120" t="s">
        <v>130</v>
      </c>
      <c r="T10" s="164" t="s">
        <v>149</v>
      </c>
      <c r="U10" s="120" t="s">
        <v>148</v>
      </c>
    </row>
    <row r="11" spans="1:28" x14ac:dyDescent="0.2">
      <c r="F11" s="123" t="s">
        <v>951</v>
      </c>
      <c r="G11" s="47" t="s">
        <v>951</v>
      </c>
      <c r="H11" s="120" t="s">
        <v>951</v>
      </c>
      <c r="I11" s="172" t="s">
        <v>951</v>
      </c>
      <c r="J11" s="55" t="s">
        <v>951</v>
      </c>
      <c r="K11" s="55" t="s">
        <v>951</v>
      </c>
      <c r="L11" s="55" t="s">
        <v>951</v>
      </c>
      <c r="M11" s="55" t="s">
        <v>951</v>
      </c>
      <c r="N11" s="55" t="s">
        <v>951</v>
      </c>
      <c r="O11" s="120" t="s">
        <v>951</v>
      </c>
      <c r="P11" s="120" t="s">
        <v>951</v>
      </c>
      <c r="Q11" s="120" t="s">
        <v>951</v>
      </c>
      <c r="R11" s="120" t="s">
        <v>951</v>
      </c>
      <c r="S11" s="54" t="s">
        <v>951</v>
      </c>
      <c r="T11" s="164" t="s">
        <v>951</v>
      </c>
      <c r="U11" s="120" t="s">
        <v>951</v>
      </c>
      <c r="V11" s="154" t="s">
        <v>951</v>
      </c>
      <c r="W11" s="47" t="s">
        <v>951</v>
      </c>
      <c r="X11" s="47" t="s">
        <v>951</v>
      </c>
      <c r="Y11" s="47" t="s">
        <v>237</v>
      </c>
      <c r="Z11" s="47" t="s">
        <v>237</v>
      </c>
      <c r="AA11" s="47" t="s">
        <v>239</v>
      </c>
      <c r="AB11" s="47" t="s">
        <v>951</v>
      </c>
    </row>
    <row r="12" spans="1:28" x14ac:dyDescent="0.2">
      <c r="F12" s="123" t="s">
        <v>235</v>
      </c>
      <c r="G12" s="47" t="s">
        <v>235</v>
      </c>
      <c r="H12" s="120" t="s">
        <v>235</v>
      </c>
      <c r="I12" s="172" t="s">
        <v>235</v>
      </c>
      <c r="J12" s="55" t="s">
        <v>235</v>
      </c>
      <c r="K12" s="55" t="s">
        <v>235</v>
      </c>
      <c r="L12" s="55" t="s">
        <v>235</v>
      </c>
      <c r="M12" s="55" t="s">
        <v>235</v>
      </c>
      <c r="N12" s="55" t="s">
        <v>235</v>
      </c>
      <c r="O12" s="120" t="s">
        <v>235</v>
      </c>
      <c r="P12" s="120" t="s">
        <v>235</v>
      </c>
      <c r="Q12" s="120" t="s">
        <v>235</v>
      </c>
      <c r="R12" s="120" t="s">
        <v>235</v>
      </c>
      <c r="S12" s="54" t="s">
        <v>235</v>
      </c>
      <c r="T12" s="164" t="s">
        <v>235</v>
      </c>
      <c r="U12" s="120" t="s">
        <v>235</v>
      </c>
      <c r="V12" s="154" t="s">
        <v>235</v>
      </c>
      <c r="W12" s="47" t="s">
        <v>235</v>
      </c>
      <c r="X12" s="47" t="s">
        <v>235</v>
      </c>
      <c r="Y12" s="47" t="s">
        <v>952</v>
      </c>
      <c r="Z12" s="47" t="s">
        <v>952</v>
      </c>
      <c r="AA12" s="47" t="s">
        <v>953</v>
      </c>
      <c r="AB12" s="47" t="s">
        <v>235</v>
      </c>
    </row>
    <row r="14" spans="1:28" x14ac:dyDescent="0.2">
      <c r="A14" s="78" t="s">
        <v>743</v>
      </c>
      <c r="B14" s="78" t="s">
        <v>5</v>
      </c>
      <c r="C14" s="78" t="s">
        <v>37</v>
      </c>
      <c r="D14" s="78" t="s">
        <v>6</v>
      </c>
      <c r="E14" s="78" t="s">
        <v>82</v>
      </c>
      <c r="F14" s="143" t="s">
        <v>400</v>
      </c>
      <c r="G14" s="143" t="s">
        <v>639</v>
      </c>
      <c r="H14" s="143" t="s">
        <v>401</v>
      </c>
      <c r="I14" s="246" t="s">
        <v>402</v>
      </c>
      <c r="J14" s="143" t="s">
        <v>640</v>
      </c>
      <c r="K14" s="143" t="s">
        <v>989</v>
      </c>
      <c r="L14" s="143" t="s">
        <v>641</v>
      </c>
      <c r="M14" s="143" t="s">
        <v>988</v>
      </c>
      <c r="N14" s="143" t="s">
        <v>642</v>
      </c>
      <c r="O14" s="243" t="s">
        <v>643</v>
      </c>
      <c r="P14" s="243" t="s">
        <v>403</v>
      </c>
      <c r="Q14" s="243" t="s">
        <v>443</v>
      </c>
      <c r="R14" s="243" t="s">
        <v>444</v>
      </c>
      <c r="S14" s="338" t="s">
        <v>645</v>
      </c>
      <c r="T14" s="249" t="s">
        <v>404</v>
      </c>
      <c r="U14" s="143" t="s">
        <v>391</v>
      </c>
      <c r="V14" s="246" t="s">
        <v>628</v>
      </c>
      <c r="W14" s="245" t="s">
        <v>713</v>
      </c>
      <c r="X14" s="245" t="s">
        <v>710</v>
      </c>
      <c r="Y14" s="245" t="s">
        <v>630</v>
      </c>
      <c r="Z14" s="245" t="s">
        <v>629</v>
      </c>
      <c r="AA14" s="245" t="s">
        <v>714</v>
      </c>
      <c r="AB14" s="245" t="s">
        <v>722</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35" priority="15">
      <formula>AND(ISNUMBER(G1),G1&gt;0)</formula>
    </cfRule>
  </conditionalFormatting>
  <conditionalFormatting sqref="Q1:Q1048576">
    <cfRule type="expression" dxfId="134" priority="667">
      <formula>AND(ISNUMBER($Q1),ROUND($Q1,2)&gt;ROUND($I1,2))</formula>
    </cfRule>
  </conditionalFormatting>
  <conditionalFormatting sqref="J1:K1048576">
    <cfRule type="expression" dxfId="133" priority="10">
      <formula>AND(ISNUMBER($J1),$J1&lt;1)</formula>
    </cfRule>
  </conditionalFormatting>
  <conditionalFormatting sqref="L1:M1048576">
    <cfRule type="expression" dxfId="132" priority="9">
      <formula>AND(ISNUMBER($L1),ROUND($L1,2)&gt;=0.75)</formula>
    </cfRule>
  </conditionalFormatting>
  <conditionalFormatting sqref="S1:S1048576">
    <cfRule type="expression" dxfId="131" priority="682">
      <formula>AND(ISNUMBER(S1),S1&lt;0.95)</formula>
    </cfRule>
  </conditionalFormatting>
  <conditionalFormatting sqref="Y1:Z1048576">
    <cfRule type="expression" dxfId="130" priority="6">
      <formula>AND(ROW(Y1)&gt;14,$B1&lt;&gt;"",$D1&lt;&gt;"Female")</formula>
    </cfRule>
    <cfRule type="expression" dxfId="129" priority="7">
      <formula>AND(ROW(Y1)&gt;14,$B1&lt;&gt;"",OR($C1="&lt;01",$C1="01-04",$C1="05-09"))</formula>
    </cfRule>
  </conditionalFormatting>
  <conditionalFormatting sqref="AA1:AA1048576">
    <cfRule type="expression" dxfId="128" priority="4">
      <formula>AND(ROW(AA1)&gt;14,$B1&lt;&gt;"",OR($C1="&lt;01",$C1="01-04",$C1="05-09",$C1="10-14"))</formula>
    </cfRule>
    <cfRule type="expression" dxfId="127" priority="5">
      <formula>AND(ROW(AA1)&gt;14,$B1&lt;&gt;"",$D1&lt;&gt;"Male")</formula>
    </cfRule>
  </conditionalFormatting>
  <conditionalFormatting sqref="V1:AB1048576">
    <cfRule type="expression" dxfId="126" priority="3">
      <formula>AND(ROW($AB1)&gt;14,$AB1&lt;0)</formula>
    </cfRule>
  </conditionalFormatting>
  <conditionalFormatting sqref="G1:G1048576 J1:N1048576 S1:S1048576 W1:AB1048576">
    <cfRule type="expression" dxfId="125" priority="2">
      <formula>AND(ISNUMBER(G1),OR(G1&gt;1,G1&lt;0))</formula>
    </cfRule>
  </conditionalFormatting>
  <conditionalFormatting sqref="N1:N1048576">
    <cfRule type="expression" dxfId="124"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750</v>
      </c>
      <c r="AG1" s="69"/>
      <c r="AH1" s="69"/>
      <c r="AI1" s="69"/>
      <c r="AJ1" s="69"/>
    </row>
    <row r="2" spans="1:36" s="80" customFormat="1" ht="19" customHeight="1" x14ac:dyDescent="0.25">
      <c r="A2" s="514" t="s">
        <v>1130</v>
      </c>
      <c r="B2" s="515"/>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16"/>
      <c r="B3" s="517"/>
      <c r="C3" s="70"/>
      <c r="D3" s="70"/>
      <c r="E3" s="70"/>
      <c r="F3" s="430" t="s">
        <v>841</v>
      </c>
      <c r="G3" s="430" t="s">
        <v>815</v>
      </c>
      <c r="H3" s="433" t="s">
        <v>816</v>
      </c>
      <c r="I3" s="430" t="s">
        <v>818</v>
      </c>
      <c r="J3" s="433" t="s">
        <v>824</v>
      </c>
      <c r="K3" s="328" t="s">
        <v>842</v>
      </c>
      <c r="L3" s="328" t="s">
        <v>843</v>
      </c>
      <c r="M3" s="277" t="s">
        <v>1052</v>
      </c>
      <c r="N3" s="93" t="s">
        <v>844</v>
      </c>
      <c r="O3" s="130" t="s">
        <v>845</v>
      </c>
      <c r="P3" s="130" t="s">
        <v>846</v>
      </c>
      <c r="Q3" s="205" t="s">
        <v>746</v>
      </c>
      <c r="R3" s="198" t="s">
        <v>747</v>
      </c>
      <c r="S3" s="277" t="s">
        <v>847</v>
      </c>
      <c r="T3" s="105" t="s">
        <v>848</v>
      </c>
      <c r="U3" s="105" t="s">
        <v>1053</v>
      </c>
      <c r="V3" s="277" t="s">
        <v>1054</v>
      </c>
      <c r="W3" s="105" t="s">
        <v>982</v>
      </c>
      <c r="X3" s="277" t="s">
        <v>1055</v>
      </c>
      <c r="Y3" s="319" t="s">
        <v>983</v>
      </c>
      <c r="Z3" s="94" t="s">
        <v>78</v>
      </c>
      <c r="AA3" s="117" t="s">
        <v>242</v>
      </c>
      <c r="AB3" s="117" t="s">
        <v>319</v>
      </c>
      <c r="AC3" s="118" t="s">
        <v>317</v>
      </c>
      <c r="AD3" s="438" t="s">
        <v>318</v>
      </c>
      <c r="AE3" s="438" t="s">
        <v>77</v>
      </c>
      <c r="AF3" s="429" t="s">
        <v>754</v>
      </c>
      <c r="AG3" s="437" t="s">
        <v>751</v>
      </c>
      <c r="AH3" s="437" t="s">
        <v>723</v>
      </c>
      <c r="AI3" s="437" t="s">
        <v>717</v>
      </c>
      <c r="AJ3" s="437" t="s">
        <v>720</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125</v>
      </c>
      <c r="B5" s="56" t="s">
        <v>125</v>
      </c>
      <c r="C5" s="56" t="s">
        <v>125</v>
      </c>
      <c r="D5" s="56" t="s">
        <v>125</v>
      </c>
      <c r="E5" s="56" t="s">
        <v>125</v>
      </c>
      <c r="F5" s="123" t="s">
        <v>125</v>
      </c>
      <c r="G5" s="123" t="s">
        <v>125</v>
      </c>
      <c r="H5" s="47" t="s">
        <v>125</v>
      </c>
      <c r="I5" s="123" t="s">
        <v>125</v>
      </c>
      <c r="J5" s="47" t="s">
        <v>125</v>
      </c>
      <c r="K5" s="164" t="s">
        <v>125</v>
      </c>
      <c r="L5" s="164" t="s">
        <v>125</v>
      </c>
      <c r="M5" s="47" t="s">
        <v>125</v>
      </c>
      <c r="N5" s="47" t="s">
        <v>125</v>
      </c>
      <c r="O5" s="132" t="s">
        <v>136</v>
      </c>
      <c r="P5" s="132" t="s">
        <v>136</v>
      </c>
      <c r="Q5" s="154" t="s">
        <v>138</v>
      </c>
      <c r="R5" s="123" t="s">
        <v>138</v>
      </c>
      <c r="S5" s="49" t="s">
        <v>125</v>
      </c>
      <c r="T5" s="49" t="s">
        <v>125</v>
      </c>
      <c r="U5" s="49" t="s">
        <v>125</v>
      </c>
      <c r="V5" s="49" t="s">
        <v>125</v>
      </c>
      <c r="W5" s="49" t="s">
        <v>125</v>
      </c>
      <c r="X5" s="49" t="s">
        <v>125</v>
      </c>
      <c r="Y5" s="323" t="s">
        <v>125</v>
      </c>
      <c r="Z5" s="47" t="s">
        <v>125</v>
      </c>
      <c r="AA5" s="120" t="s">
        <v>125</v>
      </c>
      <c r="AB5" s="120" t="s">
        <v>138</v>
      </c>
      <c r="AC5" s="120" t="s">
        <v>138</v>
      </c>
      <c r="AD5" s="120" t="s">
        <v>138</v>
      </c>
      <c r="AE5" s="123" t="s">
        <v>125</v>
      </c>
      <c r="AF5" s="154" t="s">
        <v>125</v>
      </c>
      <c r="AG5" s="55" t="s">
        <v>125</v>
      </c>
      <c r="AH5" s="334" t="s">
        <v>125</v>
      </c>
      <c r="AI5" s="334" t="s">
        <v>125</v>
      </c>
      <c r="AJ5" s="334" t="s">
        <v>125</v>
      </c>
    </row>
    <row r="6" spans="1:36" x14ac:dyDescent="0.2">
      <c r="A6" s="56" t="s">
        <v>234</v>
      </c>
      <c r="B6" s="56" t="s">
        <v>234</v>
      </c>
      <c r="C6" s="56" t="s">
        <v>234</v>
      </c>
      <c r="D6" s="56" t="s">
        <v>234</v>
      </c>
      <c r="E6" s="56" t="s">
        <v>234</v>
      </c>
      <c r="F6" s="123" t="s">
        <v>120</v>
      </c>
      <c r="G6" s="123" t="s">
        <v>120</v>
      </c>
      <c r="H6" s="47" t="s">
        <v>120</v>
      </c>
      <c r="I6" s="123" t="s">
        <v>120</v>
      </c>
      <c r="J6" s="47" t="s">
        <v>120</v>
      </c>
      <c r="K6" s="164" t="s">
        <v>120</v>
      </c>
      <c r="L6" s="164" t="s">
        <v>120</v>
      </c>
      <c r="M6" s="47" t="s">
        <v>120</v>
      </c>
      <c r="N6" s="47" t="s">
        <v>120</v>
      </c>
      <c r="O6" s="132" t="s">
        <v>119</v>
      </c>
      <c r="P6" s="132" t="s">
        <v>119</v>
      </c>
      <c r="Q6" s="154" t="s">
        <v>139</v>
      </c>
      <c r="R6" s="123" t="s">
        <v>139</v>
      </c>
      <c r="S6" s="49" t="s">
        <v>120</v>
      </c>
      <c r="T6" s="49" t="s">
        <v>141</v>
      </c>
      <c r="U6" s="49" t="s">
        <v>141</v>
      </c>
      <c r="V6" s="49" t="s">
        <v>140</v>
      </c>
      <c r="W6" s="49" t="s">
        <v>141</v>
      </c>
      <c r="X6" s="49" t="s">
        <v>140</v>
      </c>
      <c r="Y6" s="323" t="s">
        <v>141</v>
      </c>
      <c r="Z6" s="47" t="s">
        <v>141</v>
      </c>
      <c r="AA6" s="120" t="s">
        <v>120</v>
      </c>
      <c r="AB6" s="120" t="s">
        <v>119</v>
      </c>
      <c r="AC6" s="120" t="s">
        <v>119</v>
      </c>
      <c r="AD6" s="120" t="s">
        <v>119</v>
      </c>
      <c r="AE6" s="123" t="s">
        <v>120</v>
      </c>
      <c r="AF6" s="154" t="s">
        <v>120</v>
      </c>
      <c r="AG6" s="55" t="s">
        <v>120</v>
      </c>
      <c r="AH6" s="334" t="s">
        <v>120</v>
      </c>
      <c r="AI6" s="334" t="s">
        <v>120</v>
      </c>
      <c r="AJ6" s="334" t="s">
        <v>120</v>
      </c>
    </row>
    <row r="7" spans="1:36" x14ac:dyDescent="0.2">
      <c r="A7" s="56" t="s">
        <v>137</v>
      </c>
      <c r="B7" s="56" t="s">
        <v>137</v>
      </c>
      <c r="C7" s="56" t="s">
        <v>137</v>
      </c>
      <c r="D7" s="56" t="s">
        <v>137</v>
      </c>
      <c r="E7" s="56" t="s">
        <v>137</v>
      </c>
      <c r="F7" s="123" t="s">
        <v>121</v>
      </c>
      <c r="G7" s="123" t="s">
        <v>121</v>
      </c>
      <c r="H7" s="47" t="s">
        <v>122</v>
      </c>
      <c r="I7" s="123" t="s">
        <v>121</v>
      </c>
      <c r="J7" s="47" t="s">
        <v>122</v>
      </c>
      <c r="K7" s="164" t="s">
        <v>121</v>
      </c>
      <c r="L7" s="164" t="s">
        <v>121</v>
      </c>
      <c r="M7" s="47" t="s">
        <v>122</v>
      </c>
      <c r="N7" s="47" t="s">
        <v>122</v>
      </c>
      <c r="O7" s="132" t="s">
        <v>121</v>
      </c>
      <c r="P7" s="132" t="s">
        <v>121</v>
      </c>
      <c r="Q7" s="154" t="s">
        <v>121</v>
      </c>
      <c r="R7" s="123" t="s">
        <v>121</v>
      </c>
      <c r="S7" s="49" t="s">
        <v>122</v>
      </c>
      <c r="T7" s="49" t="s">
        <v>122</v>
      </c>
      <c r="U7" s="49" t="s">
        <v>122</v>
      </c>
      <c r="V7" s="49" t="s">
        <v>122</v>
      </c>
      <c r="W7" s="49" t="s">
        <v>122</v>
      </c>
      <c r="X7" s="49" t="s">
        <v>122</v>
      </c>
      <c r="Y7" s="323" t="s">
        <v>122</v>
      </c>
      <c r="Z7" s="47" t="s">
        <v>122</v>
      </c>
      <c r="AA7" s="120" t="s">
        <v>121</v>
      </c>
      <c r="AB7" s="120" t="s">
        <v>121</v>
      </c>
      <c r="AC7" s="120" t="s">
        <v>121</v>
      </c>
      <c r="AD7" s="120" t="s">
        <v>121</v>
      </c>
      <c r="AE7" s="123" t="s">
        <v>121</v>
      </c>
      <c r="AF7" s="154" t="s">
        <v>121</v>
      </c>
      <c r="AG7" s="55" t="s">
        <v>122</v>
      </c>
      <c r="AH7" s="334" t="s">
        <v>122</v>
      </c>
      <c r="AI7" s="334" t="s">
        <v>122</v>
      </c>
      <c r="AJ7" s="334" t="s">
        <v>122</v>
      </c>
    </row>
    <row r="8" spans="1:36" x14ac:dyDescent="0.2">
      <c r="F8" s="123"/>
      <c r="G8" s="123"/>
      <c r="H8" s="47"/>
      <c r="I8" s="123"/>
      <c r="J8" s="47"/>
      <c r="K8" s="164" t="s">
        <v>159</v>
      </c>
      <c r="L8" s="164" t="s">
        <v>160</v>
      </c>
      <c r="O8" s="132" t="s">
        <v>160</v>
      </c>
      <c r="P8" s="132" t="s">
        <v>159</v>
      </c>
      <c r="Q8" s="332" t="s">
        <v>780</v>
      </c>
      <c r="R8" s="123" t="s">
        <v>231</v>
      </c>
      <c r="Z8" s="47"/>
      <c r="AB8" s="120" t="s">
        <v>161</v>
      </c>
      <c r="AE8" s="123"/>
    </row>
    <row r="9" spans="1:36" x14ac:dyDescent="0.2">
      <c r="F9" s="123"/>
      <c r="G9" s="123"/>
      <c r="H9" s="47"/>
      <c r="I9" s="123"/>
      <c r="J9" s="47"/>
      <c r="L9" s="164"/>
      <c r="Q9" s="332" t="s">
        <v>781</v>
      </c>
      <c r="R9" s="123" t="s">
        <v>232</v>
      </c>
      <c r="Z9" s="47"/>
      <c r="AB9" s="120" t="s">
        <v>162</v>
      </c>
      <c r="AE9" s="123"/>
    </row>
    <row r="10" spans="1:36" x14ac:dyDescent="0.2">
      <c r="F10" s="123"/>
      <c r="G10" s="123"/>
      <c r="H10" s="47"/>
      <c r="I10" s="123"/>
      <c r="J10" s="47"/>
      <c r="L10" s="164"/>
      <c r="Q10" s="154"/>
      <c r="Z10" s="47"/>
      <c r="AB10" s="120" t="s">
        <v>163</v>
      </c>
      <c r="AE10" s="123"/>
    </row>
    <row r="11" spans="1:36" x14ac:dyDescent="0.2">
      <c r="F11" s="123" t="s">
        <v>239</v>
      </c>
      <c r="G11" s="123" t="s">
        <v>239</v>
      </c>
      <c r="H11" s="47" t="s">
        <v>239</v>
      </c>
      <c r="I11" s="123" t="s">
        <v>239</v>
      </c>
      <c r="J11" s="47" t="s">
        <v>239</v>
      </c>
      <c r="K11" s="164" t="s">
        <v>239</v>
      </c>
      <c r="L11" s="164" t="s">
        <v>239</v>
      </c>
      <c r="M11" s="47" t="s">
        <v>239</v>
      </c>
      <c r="N11" s="62" t="s">
        <v>239</v>
      </c>
      <c r="O11" s="132" t="s">
        <v>239</v>
      </c>
      <c r="P11" s="132" t="s">
        <v>239</v>
      </c>
      <c r="Q11" s="154" t="s">
        <v>239</v>
      </c>
      <c r="R11" s="123" t="s">
        <v>239</v>
      </c>
      <c r="S11" s="49" t="s">
        <v>239</v>
      </c>
      <c r="T11" s="49" t="s">
        <v>239</v>
      </c>
      <c r="U11" s="49" t="s">
        <v>239</v>
      </c>
      <c r="V11" s="49" t="s">
        <v>239</v>
      </c>
      <c r="W11" s="49" t="s">
        <v>239</v>
      </c>
      <c r="X11" s="49" t="s">
        <v>239</v>
      </c>
      <c r="Y11" s="323" t="s">
        <v>239</v>
      </c>
      <c r="Z11" s="62" t="s">
        <v>239</v>
      </c>
      <c r="AA11" s="120" t="s">
        <v>239</v>
      </c>
      <c r="AB11" s="120" t="s">
        <v>239</v>
      </c>
      <c r="AC11" s="120" t="s">
        <v>239</v>
      </c>
      <c r="AD11" s="120" t="s">
        <v>239</v>
      </c>
      <c r="AE11" s="123" t="s">
        <v>239</v>
      </c>
      <c r="AF11" s="154" t="s">
        <v>239</v>
      </c>
      <c r="AG11" s="55" t="s">
        <v>239</v>
      </c>
      <c r="AH11" s="334" t="s">
        <v>239</v>
      </c>
      <c r="AI11" s="334" t="s">
        <v>239</v>
      </c>
      <c r="AJ11" s="334" t="s">
        <v>239</v>
      </c>
    </row>
    <row r="12" spans="1:36" x14ac:dyDescent="0.2">
      <c r="F12" s="123" t="s">
        <v>953</v>
      </c>
      <c r="G12" s="123" t="s">
        <v>953</v>
      </c>
      <c r="H12" s="47" t="s">
        <v>953</v>
      </c>
      <c r="I12" s="123" t="s">
        <v>953</v>
      </c>
      <c r="J12" s="47" t="s">
        <v>953</v>
      </c>
      <c r="K12" s="164" t="s">
        <v>953</v>
      </c>
      <c r="L12" s="164" t="s">
        <v>953</v>
      </c>
      <c r="M12" s="47" t="s">
        <v>953</v>
      </c>
      <c r="N12" s="47" t="s">
        <v>953</v>
      </c>
      <c r="O12" s="132" t="s">
        <v>953</v>
      </c>
      <c r="P12" s="132" t="s">
        <v>953</v>
      </c>
      <c r="Q12" s="154" t="s">
        <v>953</v>
      </c>
      <c r="R12" s="123" t="s">
        <v>953</v>
      </c>
      <c r="S12" s="49" t="s">
        <v>953</v>
      </c>
      <c r="T12" s="49" t="s">
        <v>953</v>
      </c>
      <c r="U12" s="49" t="s">
        <v>953</v>
      </c>
      <c r="V12" s="49" t="s">
        <v>953</v>
      </c>
      <c r="W12" s="49" t="s">
        <v>953</v>
      </c>
      <c r="X12" s="49" t="s">
        <v>953</v>
      </c>
      <c r="Y12" s="323" t="s">
        <v>953</v>
      </c>
      <c r="Z12" s="47" t="s">
        <v>953</v>
      </c>
      <c r="AA12" s="120" t="s">
        <v>953</v>
      </c>
      <c r="AB12" s="120" t="s">
        <v>953</v>
      </c>
      <c r="AC12" s="120" t="s">
        <v>953</v>
      </c>
      <c r="AD12" s="120" t="s">
        <v>953</v>
      </c>
      <c r="AE12" s="123" t="s">
        <v>953</v>
      </c>
      <c r="AF12" s="154" t="s">
        <v>953</v>
      </c>
      <c r="AG12" s="55" t="s">
        <v>953</v>
      </c>
      <c r="AH12" s="334" t="s">
        <v>953</v>
      </c>
      <c r="AI12" s="334" t="s">
        <v>953</v>
      </c>
      <c r="AJ12" s="334" t="s">
        <v>953</v>
      </c>
    </row>
    <row r="13" spans="1:36" x14ac:dyDescent="0.2">
      <c r="F13" s="123"/>
      <c r="G13" s="123"/>
      <c r="H13" s="47"/>
      <c r="I13" s="123"/>
      <c r="J13" s="47"/>
      <c r="L13" s="164"/>
      <c r="Q13" s="154"/>
      <c r="Z13" s="47"/>
      <c r="AE13" s="123"/>
    </row>
    <row r="14" spans="1:36" x14ac:dyDescent="0.2">
      <c r="A14" s="75" t="s">
        <v>743</v>
      </c>
      <c r="B14" s="75" t="s">
        <v>5</v>
      </c>
      <c r="C14" s="75" t="s">
        <v>37</v>
      </c>
      <c r="D14" s="75" t="s">
        <v>6</v>
      </c>
      <c r="E14" s="75" t="s">
        <v>82</v>
      </c>
      <c r="F14" s="143" t="s">
        <v>367</v>
      </c>
      <c r="G14" s="143" t="s">
        <v>369</v>
      </c>
      <c r="H14" s="245" t="s">
        <v>372</v>
      </c>
      <c r="I14" s="143" t="s">
        <v>374</v>
      </c>
      <c r="J14" s="245" t="s">
        <v>601</v>
      </c>
      <c r="K14" s="329" t="s">
        <v>406</v>
      </c>
      <c r="L14" s="329" t="s">
        <v>407</v>
      </c>
      <c r="M14" s="245" t="s">
        <v>653</v>
      </c>
      <c r="N14" s="143" t="s">
        <v>652</v>
      </c>
      <c r="O14" s="243" t="s">
        <v>409</v>
      </c>
      <c r="P14" s="243" t="s">
        <v>408</v>
      </c>
      <c r="Q14" s="246" t="s">
        <v>961</v>
      </c>
      <c r="R14" s="143" t="s">
        <v>962</v>
      </c>
      <c r="S14" s="245" t="s">
        <v>749</v>
      </c>
      <c r="T14" s="245" t="s">
        <v>651</v>
      </c>
      <c r="U14" s="245" t="s">
        <v>1056</v>
      </c>
      <c r="V14" s="245" t="s">
        <v>984</v>
      </c>
      <c r="W14" s="245" t="s">
        <v>646</v>
      </c>
      <c r="X14" s="245" t="s">
        <v>985</v>
      </c>
      <c r="Y14" s="324" t="s">
        <v>648</v>
      </c>
      <c r="Z14" s="143" t="s">
        <v>649</v>
      </c>
      <c r="AA14" s="243" t="s">
        <v>647</v>
      </c>
      <c r="AB14" s="243" t="s">
        <v>405</v>
      </c>
      <c r="AC14" s="243" t="s">
        <v>449</v>
      </c>
      <c r="AD14" s="243" t="s">
        <v>450</v>
      </c>
      <c r="AE14" s="143" t="s">
        <v>650</v>
      </c>
      <c r="AF14" s="246" t="s">
        <v>628</v>
      </c>
      <c r="AG14" s="335" t="s">
        <v>714</v>
      </c>
      <c r="AH14" s="335" t="s">
        <v>710</v>
      </c>
      <c r="AI14" s="335" t="s">
        <v>713</v>
      </c>
      <c r="AJ14" s="335" t="s">
        <v>722</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23" priority="14">
      <formula>LEFT($B1,4)="_Mil"</formula>
    </cfRule>
  </conditionalFormatting>
  <conditionalFormatting sqref="N1:N1048576">
    <cfRule type="expression" dxfId="122" priority="12">
      <formula>AND(ISNUMBER($N1),ROW($N1)&gt;14,OR(ROUND($N1,2)&lt;0.8,ROUND($N1,2)&gt;1))</formula>
    </cfRule>
  </conditionalFormatting>
  <conditionalFormatting sqref="Y1:Y1048576">
    <cfRule type="expression" dxfId="121" priority="7">
      <formula>AND(ROW($Y1)&gt;14,SUM($Y1)&gt;0.01)</formula>
    </cfRule>
  </conditionalFormatting>
  <conditionalFormatting sqref="T1:Z1048576 AG1:AJ1048576">
    <cfRule type="expression" dxfId="120" priority="5">
      <formula>AND(ROW(T1)&gt;14,OR(SUM(T1)&gt;1,SUM(T1)&lt;0))</formula>
    </cfRule>
  </conditionalFormatting>
  <conditionalFormatting sqref="AF1:AJ1048576">
    <cfRule type="expression" dxfId="119" priority="4">
      <formula>AND(ROW($AJ1)&gt;14,$AJ1&lt;0)</formula>
    </cfRule>
  </conditionalFormatting>
  <conditionalFormatting sqref="Z1:Z1048576">
    <cfRule type="expression" dxfId="118" priority="3">
      <formula>AND(ROW($Z1)&gt;14,ISNUMBER($Z1),$Z1&lt;95%)</formula>
    </cfRule>
  </conditionalFormatting>
  <conditionalFormatting sqref="O1:O1048576">
    <cfRule type="expression" dxfId="117" priority="2">
      <formula>AND(ISNUMBER($O1),ROW($O1)&gt;14,$O1&lt;$L1)</formula>
    </cfRule>
  </conditionalFormatting>
  <conditionalFormatting sqref="U1:U1048576">
    <cfRule type="expression" dxfId="116"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813</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291</v>
      </c>
      <c r="BN1" s="174"/>
      <c r="BO1" s="174"/>
      <c r="BP1" s="174"/>
      <c r="BQ1" s="174"/>
      <c r="BR1" s="174"/>
      <c r="BS1" s="174"/>
      <c r="BT1" s="174"/>
      <c r="BU1" s="174"/>
      <c r="BV1" s="48"/>
      <c r="BW1" s="170" t="s">
        <v>56</v>
      </c>
      <c r="BX1" s="4"/>
      <c r="BY1" s="115"/>
    </row>
    <row r="2" spans="1:77" s="80" customFormat="1" ht="19" customHeight="1" x14ac:dyDescent="0.25">
      <c r="A2" s="514" t="s">
        <v>1128</v>
      </c>
      <c r="B2" s="515"/>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16"/>
      <c r="B3" s="517"/>
      <c r="C3" s="70"/>
      <c r="D3" s="70"/>
      <c r="E3" s="70"/>
      <c r="F3" s="439" t="s">
        <v>1046</v>
      </c>
      <c r="G3" s="435" t="s">
        <v>754</v>
      </c>
      <c r="H3" s="435" t="s">
        <v>696</v>
      </c>
      <c r="I3" s="435" t="s">
        <v>697</v>
      </c>
      <c r="J3" s="435" t="s">
        <v>698</v>
      </c>
      <c r="K3" s="435" t="s">
        <v>699</v>
      </c>
      <c r="L3" s="435" t="s">
        <v>805</v>
      </c>
      <c r="M3" s="435" t="s">
        <v>702</v>
      </c>
      <c r="N3" s="95" t="s">
        <v>98</v>
      </c>
      <c r="O3" s="93" t="s">
        <v>91</v>
      </c>
      <c r="P3" s="93" t="s">
        <v>92</v>
      </c>
      <c r="Q3" s="117" t="s">
        <v>89</v>
      </c>
      <c r="R3" s="117" t="s">
        <v>90</v>
      </c>
      <c r="S3" s="117" t="s">
        <v>88</v>
      </c>
      <c r="T3" s="117" t="s">
        <v>87</v>
      </c>
      <c r="U3" s="94" t="s">
        <v>334</v>
      </c>
      <c r="V3" s="439" t="s">
        <v>1061</v>
      </c>
      <c r="W3" s="437" t="s">
        <v>1127</v>
      </c>
      <c r="X3" s="437" t="s">
        <v>1060</v>
      </c>
      <c r="Y3" s="437" t="s">
        <v>1059</v>
      </c>
      <c r="Z3" s="437" t="s">
        <v>1058</v>
      </c>
      <c r="AA3" s="437" t="s">
        <v>1057</v>
      </c>
      <c r="AB3" s="440" t="s">
        <v>102</v>
      </c>
      <c r="AC3" s="440" t="s">
        <v>104</v>
      </c>
      <c r="AD3" s="440" t="s">
        <v>103</v>
      </c>
      <c r="AE3" s="440" t="s">
        <v>105</v>
      </c>
      <c r="AF3" s="440" t="s">
        <v>101</v>
      </c>
      <c r="AG3" s="440" t="s">
        <v>107</v>
      </c>
      <c r="AH3" s="440" t="s">
        <v>106</v>
      </c>
      <c r="AI3" s="441" t="s">
        <v>99</v>
      </c>
      <c r="AJ3" s="440" t="s">
        <v>100</v>
      </c>
      <c r="AK3" s="94" t="s">
        <v>108</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304</v>
      </c>
      <c r="BN3" s="176" t="s">
        <v>305</v>
      </c>
      <c r="BO3" s="176" t="s">
        <v>306</v>
      </c>
      <c r="BP3" s="435" t="s">
        <v>806</v>
      </c>
      <c r="BQ3" s="435" t="s">
        <v>807</v>
      </c>
      <c r="BR3" s="435" t="s">
        <v>808</v>
      </c>
      <c r="BS3" s="435" t="s">
        <v>809</v>
      </c>
      <c r="BT3" s="415" t="s">
        <v>307</v>
      </c>
      <c r="BU3" s="415" t="s">
        <v>293</v>
      </c>
      <c r="BV3" s="94" t="s">
        <v>810</v>
      </c>
      <c r="BW3" s="205" t="s">
        <v>811</v>
      </c>
      <c r="BX3" s="93" t="s">
        <v>300</v>
      </c>
      <c r="BY3" s="117" t="s">
        <v>812</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c r="BQ4" s="177"/>
      <c r="BR4" s="177"/>
      <c r="BS4" s="177"/>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125</v>
      </c>
      <c r="B5" s="56" t="s">
        <v>125</v>
      </c>
      <c r="C5" s="56" t="s">
        <v>125</v>
      </c>
      <c r="D5" s="56" t="s">
        <v>125</v>
      </c>
      <c r="E5" s="56" t="s">
        <v>125</v>
      </c>
      <c r="F5" s="54" t="s">
        <v>125</v>
      </c>
      <c r="G5" s="153" t="s">
        <v>125</v>
      </c>
      <c r="H5" s="153" t="s">
        <v>125</v>
      </c>
      <c r="I5" s="153" t="s">
        <v>125</v>
      </c>
      <c r="J5" s="153" t="s">
        <v>125</v>
      </c>
      <c r="K5" s="153" t="s">
        <v>125</v>
      </c>
      <c r="L5" s="153" t="s">
        <v>125</v>
      </c>
      <c r="M5" s="153" t="s">
        <v>125</v>
      </c>
      <c r="N5" s="54" t="s">
        <v>125</v>
      </c>
      <c r="O5" s="47" t="s">
        <v>125</v>
      </c>
      <c r="P5" s="47" t="s">
        <v>125</v>
      </c>
      <c r="Q5" s="120" t="s">
        <v>138</v>
      </c>
      <c r="R5" s="120" t="s">
        <v>138</v>
      </c>
      <c r="S5" s="120" t="s">
        <v>138</v>
      </c>
      <c r="T5" s="120" t="s">
        <v>138</v>
      </c>
      <c r="U5" s="47" t="s">
        <v>125</v>
      </c>
      <c r="V5" s="54" t="s">
        <v>125</v>
      </c>
      <c r="W5" s="47" t="s">
        <v>125</v>
      </c>
      <c r="X5" s="55" t="s">
        <v>125</v>
      </c>
      <c r="Y5" s="47" t="s">
        <v>125</v>
      </c>
      <c r="Z5" s="47" t="s">
        <v>125</v>
      </c>
      <c r="AA5" s="47" t="s">
        <v>125</v>
      </c>
      <c r="AB5" s="47" t="s">
        <v>125</v>
      </c>
      <c r="AC5" s="47" t="s">
        <v>125</v>
      </c>
      <c r="AD5" s="47" t="s">
        <v>125</v>
      </c>
      <c r="AE5" s="47" t="s">
        <v>125</v>
      </c>
      <c r="AF5" s="47" t="s">
        <v>125</v>
      </c>
      <c r="AG5" s="47" t="s">
        <v>125</v>
      </c>
      <c r="AH5" s="47" t="s">
        <v>125</v>
      </c>
      <c r="AI5" s="47" t="s">
        <v>125</v>
      </c>
      <c r="AJ5" s="47" t="s">
        <v>125</v>
      </c>
      <c r="AK5" s="47" t="s">
        <v>125</v>
      </c>
      <c r="AL5" s="54" t="s">
        <v>125</v>
      </c>
      <c r="AM5" s="120" t="s">
        <v>138</v>
      </c>
      <c r="AN5" s="120" t="s">
        <v>138</v>
      </c>
      <c r="AO5" s="54" t="s">
        <v>125</v>
      </c>
      <c r="AP5" s="120" t="s">
        <v>138</v>
      </c>
      <c r="AQ5" s="120" t="s">
        <v>138</v>
      </c>
      <c r="AR5" s="54" t="s">
        <v>125</v>
      </c>
      <c r="AS5" s="120" t="s">
        <v>138</v>
      </c>
      <c r="AT5" s="120" t="s">
        <v>138</v>
      </c>
      <c r="AU5" s="54" t="s">
        <v>125</v>
      </c>
      <c r="AV5" s="120" t="s">
        <v>138</v>
      </c>
      <c r="AW5" s="120" t="s">
        <v>138</v>
      </c>
      <c r="AX5" s="54" t="s">
        <v>125</v>
      </c>
      <c r="AY5" s="120" t="s">
        <v>138</v>
      </c>
      <c r="AZ5" s="120" t="s">
        <v>138</v>
      </c>
      <c r="BA5" s="54" t="s">
        <v>125</v>
      </c>
      <c r="BB5" s="120" t="s">
        <v>138</v>
      </c>
      <c r="BC5" s="120" t="s">
        <v>138</v>
      </c>
      <c r="BD5" s="54" t="s">
        <v>125</v>
      </c>
      <c r="BE5" s="120" t="s">
        <v>138</v>
      </c>
      <c r="BF5" s="120" t="s">
        <v>138</v>
      </c>
      <c r="BG5" s="54" t="s">
        <v>125</v>
      </c>
      <c r="BH5" s="120" t="s">
        <v>138</v>
      </c>
      <c r="BI5" s="120" t="s">
        <v>138</v>
      </c>
      <c r="BJ5" s="54" t="s">
        <v>125</v>
      </c>
      <c r="BK5" s="120" t="s">
        <v>138</v>
      </c>
      <c r="BL5" s="120" t="s">
        <v>138</v>
      </c>
      <c r="BM5" s="154" t="s">
        <v>125</v>
      </c>
      <c r="BN5" s="153" t="s">
        <v>125</v>
      </c>
      <c r="BO5" s="153" t="s">
        <v>125</v>
      </c>
      <c r="BP5" s="153" t="s">
        <v>125</v>
      </c>
      <c r="BQ5" s="153" t="s">
        <v>125</v>
      </c>
      <c r="BR5" s="153" t="s">
        <v>125</v>
      </c>
      <c r="BS5" s="153" t="s">
        <v>125</v>
      </c>
      <c r="BT5" s="164" t="s">
        <v>125</v>
      </c>
      <c r="BU5" s="120" t="s">
        <v>125</v>
      </c>
      <c r="BV5" s="47" t="s">
        <v>125</v>
      </c>
      <c r="BW5" s="154" t="s">
        <v>138</v>
      </c>
      <c r="BX5" s="47" t="s">
        <v>125</v>
      </c>
      <c r="BY5" s="120" t="s">
        <v>138</v>
      </c>
    </row>
    <row r="6" spans="1:77" x14ac:dyDescent="0.2">
      <c r="A6" s="56" t="s">
        <v>234</v>
      </c>
      <c r="B6" s="56" t="s">
        <v>234</v>
      </c>
      <c r="C6" s="56" t="s">
        <v>234</v>
      </c>
      <c r="D6" s="56" t="s">
        <v>234</v>
      </c>
      <c r="E6" s="56" t="s">
        <v>234</v>
      </c>
      <c r="F6" s="54" t="s">
        <v>120</v>
      </c>
      <c r="G6" s="153" t="s">
        <v>120</v>
      </c>
      <c r="H6" s="153" t="s">
        <v>120</v>
      </c>
      <c r="I6" s="153" t="s">
        <v>120</v>
      </c>
      <c r="J6" s="153" t="s">
        <v>120</v>
      </c>
      <c r="K6" s="153" t="s">
        <v>120</v>
      </c>
      <c r="L6" s="153" t="s">
        <v>120</v>
      </c>
      <c r="M6" s="153" t="s">
        <v>120</v>
      </c>
      <c r="N6" s="54" t="s">
        <v>140</v>
      </c>
      <c r="O6" s="47" t="s">
        <v>140</v>
      </c>
      <c r="P6" s="47" t="s">
        <v>140</v>
      </c>
      <c r="Q6" s="120" t="s">
        <v>119</v>
      </c>
      <c r="R6" s="120" t="s">
        <v>119</v>
      </c>
      <c r="S6" s="120" t="s">
        <v>119</v>
      </c>
      <c r="T6" s="120" t="s">
        <v>119</v>
      </c>
      <c r="U6" s="47" t="s">
        <v>120</v>
      </c>
      <c r="V6" s="54" t="s">
        <v>120</v>
      </c>
      <c r="W6" s="47" t="s">
        <v>120</v>
      </c>
      <c r="X6" s="55" t="s">
        <v>120</v>
      </c>
      <c r="Y6" s="47" t="s">
        <v>120</v>
      </c>
      <c r="Z6" s="47" t="s">
        <v>120</v>
      </c>
      <c r="AA6" s="47" t="s">
        <v>120</v>
      </c>
      <c r="AB6" s="47" t="s">
        <v>140</v>
      </c>
      <c r="AC6" s="47" t="s">
        <v>140</v>
      </c>
      <c r="AD6" s="47" t="s">
        <v>140</v>
      </c>
      <c r="AE6" s="47" t="s">
        <v>140</v>
      </c>
      <c r="AF6" s="47" t="s">
        <v>140</v>
      </c>
      <c r="AG6" s="47" t="s">
        <v>140</v>
      </c>
      <c r="AH6" s="47" t="s">
        <v>140</v>
      </c>
      <c r="AI6" s="47" t="s">
        <v>140</v>
      </c>
      <c r="AJ6" s="47" t="s">
        <v>140</v>
      </c>
      <c r="AK6" s="47" t="s">
        <v>120</v>
      </c>
      <c r="AL6" s="54" t="s">
        <v>140</v>
      </c>
      <c r="AM6" s="120" t="s">
        <v>119</v>
      </c>
      <c r="AN6" s="120" t="s">
        <v>119</v>
      </c>
      <c r="AO6" s="54" t="s">
        <v>140</v>
      </c>
      <c r="AP6" s="120" t="s">
        <v>119</v>
      </c>
      <c r="AQ6" s="120" t="s">
        <v>119</v>
      </c>
      <c r="AR6" s="54" t="s">
        <v>140</v>
      </c>
      <c r="AS6" s="120" t="s">
        <v>119</v>
      </c>
      <c r="AT6" s="120" t="s">
        <v>119</v>
      </c>
      <c r="AU6" s="54" t="s">
        <v>140</v>
      </c>
      <c r="AV6" s="120" t="s">
        <v>119</v>
      </c>
      <c r="AW6" s="120" t="s">
        <v>119</v>
      </c>
      <c r="AX6" s="54" t="s">
        <v>140</v>
      </c>
      <c r="AY6" s="120" t="s">
        <v>119</v>
      </c>
      <c r="AZ6" s="120" t="s">
        <v>119</v>
      </c>
      <c r="BA6" s="54" t="s">
        <v>140</v>
      </c>
      <c r="BB6" s="120" t="s">
        <v>119</v>
      </c>
      <c r="BC6" s="120" t="s">
        <v>119</v>
      </c>
      <c r="BD6" s="54" t="s">
        <v>140</v>
      </c>
      <c r="BE6" s="120" t="s">
        <v>119</v>
      </c>
      <c r="BF6" s="120" t="s">
        <v>119</v>
      </c>
      <c r="BG6" s="54" t="s">
        <v>140</v>
      </c>
      <c r="BH6" s="120" t="s">
        <v>119</v>
      </c>
      <c r="BI6" s="120" t="s">
        <v>119</v>
      </c>
      <c r="BJ6" s="54" t="s">
        <v>140</v>
      </c>
      <c r="BK6" s="120" t="s">
        <v>119</v>
      </c>
      <c r="BL6" s="120" t="s">
        <v>119</v>
      </c>
      <c r="BM6" s="154" t="s">
        <v>120</v>
      </c>
      <c r="BN6" s="153" t="s">
        <v>120</v>
      </c>
      <c r="BO6" s="153" t="s">
        <v>120</v>
      </c>
      <c r="BP6" s="153" t="s">
        <v>120</v>
      </c>
      <c r="BQ6" s="153" t="s">
        <v>120</v>
      </c>
      <c r="BR6" s="153" t="s">
        <v>120</v>
      </c>
      <c r="BS6" s="153" t="s">
        <v>120</v>
      </c>
      <c r="BT6" s="164" t="s">
        <v>120</v>
      </c>
      <c r="BU6" s="120" t="s">
        <v>120</v>
      </c>
      <c r="BV6" s="47" t="s">
        <v>120</v>
      </c>
      <c r="BW6" s="154" t="s">
        <v>139</v>
      </c>
      <c r="BX6" s="47" t="s">
        <v>141</v>
      </c>
      <c r="BY6" s="120" t="s">
        <v>119</v>
      </c>
    </row>
    <row r="7" spans="1:77" x14ac:dyDescent="0.2">
      <c r="A7" s="56" t="s">
        <v>137</v>
      </c>
      <c r="B7" s="56" t="s">
        <v>137</v>
      </c>
      <c r="C7" s="56" t="s">
        <v>137</v>
      </c>
      <c r="D7" s="56" t="s">
        <v>137</v>
      </c>
      <c r="E7" s="56" t="s">
        <v>137</v>
      </c>
      <c r="F7" s="54" t="s">
        <v>122</v>
      </c>
      <c r="G7" s="153" t="s">
        <v>121</v>
      </c>
      <c r="H7" s="153" t="s">
        <v>121</v>
      </c>
      <c r="I7" s="153" t="s">
        <v>121</v>
      </c>
      <c r="J7" s="153" t="s">
        <v>121</v>
      </c>
      <c r="K7" s="153" t="s">
        <v>121</v>
      </c>
      <c r="L7" s="153" t="s">
        <v>121</v>
      </c>
      <c r="M7" s="153" t="s">
        <v>121</v>
      </c>
      <c r="N7" s="54" t="s">
        <v>122</v>
      </c>
      <c r="O7" s="47" t="s">
        <v>122</v>
      </c>
      <c r="P7" s="47" t="s">
        <v>122</v>
      </c>
      <c r="Q7" s="120" t="s">
        <v>121</v>
      </c>
      <c r="R7" s="120" t="s">
        <v>121</v>
      </c>
      <c r="S7" s="120" t="s">
        <v>121</v>
      </c>
      <c r="T7" s="120" t="s">
        <v>121</v>
      </c>
      <c r="U7" s="47" t="s">
        <v>122</v>
      </c>
      <c r="V7" s="54" t="s">
        <v>122</v>
      </c>
      <c r="W7" s="47" t="s">
        <v>122</v>
      </c>
      <c r="X7" s="55" t="s">
        <v>122</v>
      </c>
      <c r="Y7" s="47" t="s">
        <v>122</v>
      </c>
      <c r="Z7" s="47" t="s">
        <v>122</v>
      </c>
      <c r="AA7" s="47" t="s">
        <v>122</v>
      </c>
      <c r="AB7" s="47" t="s">
        <v>122</v>
      </c>
      <c r="AC7" s="47" t="s">
        <v>122</v>
      </c>
      <c r="AD7" s="47" t="s">
        <v>122</v>
      </c>
      <c r="AE7" s="47" t="s">
        <v>122</v>
      </c>
      <c r="AF7" s="47" t="s">
        <v>122</v>
      </c>
      <c r="AG7" s="47" t="s">
        <v>122</v>
      </c>
      <c r="AH7" s="47" t="s">
        <v>122</v>
      </c>
      <c r="AI7" s="47" t="s">
        <v>122</v>
      </c>
      <c r="AJ7" s="47" t="s">
        <v>122</v>
      </c>
      <c r="AK7" s="47" t="s">
        <v>122</v>
      </c>
      <c r="AL7" s="54" t="s">
        <v>122</v>
      </c>
      <c r="AM7" s="120" t="s">
        <v>121</v>
      </c>
      <c r="AN7" s="120" t="s">
        <v>121</v>
      </c>
      <c r="AO7" s="54" t="s">
        <v>122</v>
      </c>
      <c r="AP7" s="120" t="s">
        <v>121</v>
      </c>
      <c r="AQ7" s="120" t="s">
        <v>121</v>
      </c>
      <c r="AR7" s="54" t="s">
        <v>122</v>
      </c>
      <c r="AS7" s="120" t="s">
        <v>121</v>
      </c>
      <c r="AT7" s="120" t="s">
        <v>121</v>
      </c>
      <c r="AU7" s="54" t="s">
        <v>122</v>
      </c>
      <c r="AV7" s="120" t="s">
        <v>121</v>
      </c>
      <c r="AW7" s="120" t="s">
        <v>121</v>
      </c>
      <c r="AX7" s="54" t="s">
        <v>122</v>
      </c>
      <c r="AY7" s="120" t="s">
        <v>121</v>
      </c>
      <c r="AZ7" s="120" t="s">
        <v>121</v>
      </c>
      <c r="BA7" s="54" t="s">
        <v>122</v>
      </c>
      <c r="BB7" s="120" t="s">
        <v>121</v>
      </c>
      <c r="BC7" s="120" t="s">
        <v>121</v>
      </c>
      <c r="BD7" s="54" t="s">
        <v>122</v>
      </c>
      <c r="BE7" s="120" t="s">
        <v>121</v>
      </c>
      <c r="BF7" s="120" t="s">
        <v>121</v>
      </c>
      <c r="BG7" s="54" t="s">
        <v>122</v>
      </c>
      <c r="BH7" s="120" t="s">
        <v>121</v>
      </c>
      <c r="BI7" s="120" t="s">
        <v>121</v>
      </c>
      <c r="BJ7" s="54" t="s">
        <v>122</v>
      </c>
      <c r="BK7" s="120" t="s">
        <v>121</v>
      </c>
      <c r="BL7" s="120" t="s">
        <v>121</v>
      </c>
      <c r="BM7" s="154" t="s">
        <v>121</v>
      </c>
      <c r="BN7" s="153" t="s">
        <v>121</v>
      </c>
      <c r="BO7" s="153" t="s">
        <v>121</v>
      </c>
      <c r="BP7" s="153" t="s">
        <v>121</v>
      </c>
      <c r="BQ7" s="153" t="s">
        <v>121</v>
      </c>
      <c r="BR7" s="153" t="s">
        <v>121</v>
      </c>
      <c r="BS7" s="153" t="s">
        <v>121</v>
      </c>
      <c r="BT7" s="164" t="s">
        <v>121</v>
      </c>
      <c r="BU7" s="120" t="s">
        <v>121</v>
      </c>
      <c r="BV7" s="47" t="s">
        <v>122</v>
      </c>
      <c r="BW7" s="154" t="s">
        <v>121</v>
      </c>
      <c r="BX7" s="47" t="s">
        <v>122</v>
      </c>
      <c r="BY7" s="120" t="s">
        <v>121</v>
      </c>
    </row>
    <row r="8" spans="1:77" x14ac:dyDescent="0.2">
      <c r="Q8" s="120" t="s">
        <v>173</v>
      </c>
      <c r="R8" s="120" t="s">
        <v>173</v>
      </c>
      <c r="S8" s="120" t="s">
        <v>175</v>
      </c>
      <c r="T8" s="120" t="s">
        <v>175</v>
      </c>
      <c r="W8" s="47"/>
      <c r="Y8" s="47"/>
      <c r="Z8" s="47"/>
      <c r="AA8" s="47"/>
      <c r="AI8" s="47"/>
      <c r="AM8" s="120" t="s">
        <v>183</v>
      </c>
      <c r="AN8" s="120" t="s">
        <v>183</v>
      </c>
      <c r="AP8" s="120" t="s">
        <v>187</v>
      </c>
      <c r="AQ8" s="120" t="s">
        <v>187</v>
      </c>
      <c r="AS8" s="120" t="s">
        <v>185</v>
      </c>
      <c r="AT8" s="120" t="s">
        <v>185</v>
      </c>
      <c r="AV8" s="120" t="s">
        <v>189</v>
      </c>
      <c r="AW8" s="120" t="s">
        <v>189</v>
      </c>
      <c r="AY8" s="120" t="s">
        <v>181</v>
      </c>
      <c r="AZ8" s="120" t="s">
        <v>181</v>
      </c>
      <c r="BB8" s="120" t="s">
        <v>193</v>
      </c>
      <c r="BC8" s="120" t="s">
        <v>193</v>
      </c>
      <c r="BE8" s="120" t="s">
        <v>191</v>
      </c>
      <c r="BF8" s="120" t="s">
        <v>191</v>
      </c>
      <c r="BH8" s="120" t="s">
        <v>177</v>
      </c>
      <c r="BI8" s="120" t="s">
        <v>177</v>
      </c>
      <c r="BK8" s="120" t="s">
        <v>179</v>
      </c>
      <c r="BL8" s="120" t="s">
        <v>179</v>
      </c>
      <c r="BM8" s="154"/>
      <c r="BN8" s="153"/>
      <c r="BO8" s="153"/>
      <c r="BP8" s="153"/>
      <c r="BQ8" s="153"/>
      <c r="BR8" s="153"/>
      <c r="BS8" s="153"/>
      <c r="BT8" s="164"/>
      <c r="BU8" s="120"/>
      <c r="BW8" s="395" t="s">
        <v>313</v>
      </c>
      <c r="BY8" s="179" t="s">
        <v>313</v>
      </c>
    </row>
    <row r="9" spans="1:77" x14ac:dyDescent="0.2">
      <c r="Q9" s="120" t="s">
        <v>174</v>
      </c>
      <c r="R9" s="120" t="s">
        <v>174</v>
      </c>
      <c r="S9" s="120" t="s">
        <v>176</v>
      </c>
      <c r="T9" s="120" t="s">
        <v>176</v>
      </c>
      <c r="W9" s="47"/>
      <c r="Y9" s="47"/>
      <c r="Z9" s="47"/>
      <c r="AA9" s="47"/>
      <c r="AI9" s="47"/>
      <c r="AM9" s="120" t="s">
        <v>184</v>
      </c>
      <c r="AN9" s="120" t="s">
        <v>184</v>
      </c>
      <c r="AP9" s="120" t="s">
        <v>188</v>
      </c>
      <c r="AQ9" s="120" t="s">
        <v>188</v>
      </c>
      <c r="AS9" s="120" t="s">
        <v>186</v>
      </c>
      <c r="AT9" s="120" t="s">
        <v>186</v>
      </c>
      <c r="AV9" s="120" t="s">
        <v>190</v>
      </c>
      <c r="AW9" s="120" t="s">
        <v>190</v>
      </c>
      <c r="AY9" s="120" t="s">
        <v>182</v>
      </c>
      <c r="AZ9" s="120" t="s">
        <v>182</v>
      </c>
      <c r="BB9" s="120" t="s">
        <v>194</v>
      </c>
      <c r="BC9" s="120" t="s">
        <v>194</v>
      </c>
      <c r="BE9" s="120" t="s">
        <v>192</v>
      </c>
      <c r="BF9" s="120" t="s">
        <v>192</v>
      </c>
      <c r="BH9" s="120" t="s">
        <v>178</v>
      </c>
      <c r="BI9" s="120" t="s">
        <v>178</v>
      </c>
      <c r="BK9" s="120" t="s">
        <v>180</v>
      </c>
      <c r="BL9" s="120" t="s">
        <v>180</v>
      </c>
      <c r="BM9" s="154"/>
      <c r="BN9" s="153"/>
      <c r="BO9" s="153"/>
      <c r="BP9" s="153"/>
      <c r="BQ9" s="153"/>
      <c r="BR9" s="153"/>
      <c r="BS9" s="153"/>
      <c r="BT9" s="164"/>
      <c r="BU9" s="120"/>
      <c r="BW9" s="395" t="s">
        <v>314</v>
      </c>
      <c r="BY9" s="179" t="s">
        <v>314</v>
      </c>
    </row>
    <row r="10" spans="1:77" x14ac:dyDescent="0.2">
      <c r="Q10" s="120" t="s">
        <v>129</v>
      </c>
      <c r="R10" s="120" t="s">
        <v>130</v>
      </c>
      <c r="S10" s="120" t="s">
        <v>129</v>
      </c>
      <c r="T10" s="120" t="s">
        <v>130</v>
      </c>
      <c r="W10" s="47"/>
      <c r="Y10" s="47"/>
      <c r="Z10" s="47"/>
      <c r="AA10" s="47"/>
      <c r="AI10" s="47"/>
      <c r="AM10" s="120" t="s">
        <v>131</v>
      </c>
      <c r="AN10" s="120" t="s">
        <v>150</v>
      </c>
      <c r="AP10" s="120" t="s">
        <v>131</v>
      </c>
      <c r="AQ10" s="120" t="s">
        <v>150</v>
      </c>
      <c r="AS10" s="120" t="s">
        <v>131</v>
      </c>
      <c r="AT10" s="120" t="s">
        <v>150</v>
      </c>
      <c r="AV10" s="120" t="s">
        <v>131</v>
      </c>
      <c r="AW10" s="120" t="s">
        <v>150</v>
      </c>
      <c r="AY10" s="120" t="s">
        <v>131</v>
      </c>
      <c r="AZ10" s="120" t="s">
        <v>150</v>
      </c>
      <c r="BB10" s="120" t="s">
        <v>131</v>
      </c>
      <c r="BC10" s="120" t="s">
        <v>150</v>
      </c>
      <c r="BE10" s="120" t="s">
        <v>131</v>
      </c>
      <c r="BF10" s="120" t="s">
        <v>150</v>
      </c>
      <c r="BH10" s="120" t="s">
        <v>131</v>
      </c>
      <c r="BI10" s="120" t="s">
        <v>150</v>
      </c>
      <c r="BK10" s="120" t="s">
        <v>131</v>
      </c>
      <c r="BL10" s="120" t="s">
        <v>150</v>
      </c>
      <c r="BM10" s="154"/>
      <c r="BN10" s="153"/>
      <c r="BO10" s="153"/>
      <c r="BP10" s="153"/>
      <c r="BQ10" s="153"/>
      <c r="BR10" s="153"/>
      <c r="BS10" s="153"/>
      <c r="BT10" s="164"/>
      <c r="BU10" s="120"/>
      <c r="BY10" s="179"/>
    </row>
    <row r="11" spans="1:77" x14ac:dyDescent="0.2">
      <c r="F11" s="54" t="s">
        <v>951</v>
      </c>
      <c r="G11" s="153" t="s">
        <v>951</v>
      </c>
      <c r="H11" s="153" t="s">
        <v>951</v>
      </c>
      <c r="I11" s="153" t="s">
        <v>951</v>
      </c>
      <c r="J11" s="153" t="s">
        <v>951</v>
      </c>
      <c r="K11" s="153" t="s">
        <v>951</v>
      </c>
      <c r="L11" s="153" t="s">
        <v>951</v>
      </c>
      <c r="M11" s="153" t="s">
        <v>951</v>
      </c>
      <c r="N11" s="54" t="s">
        <v>951</v>
      </c>
      <c r="O11" s="47" t="s">
        <v>951</v>
      </c>
      <c r="P11" s="47" t="s">
        <v>951</v>
      </c>
      <c r="Q11" s="120" t="s">
        <v>951</v>
      </c>
      <c r="R11" s="120" t="s">
        <v>951</v>
      </c>
      <c r="S11" s="120" t="s">
        <v>951</v>
      </c>
      <c r="T11" s="120" t="s">
        <v>951</v>
      </c>
      <c r="U11" s="47" t="s">
        <v>951</v>
      </c>
      <c r="V11" s="54" t="s">
        <v>951</v>
      </c>
      <c r="W11" s="47" t="s">
        <v>951</v>
      </c>
      <c r="X11" s="55" t="s">
        <v>237</v>
      </c>
      <c r="Y11" s="47" t="s">
        <v>237</v>
      </c>
      <c r="Z11" s="47" t="s">
        <v>951</v>
      </c>
      <c r="AA11" s="47" t="s">
        <v>239</v>
      </c>
      <c r="AB11" s="47" t="s">
        <v>951</v>
      </c>
      <c r="AC11" s="47" t="s">
        <v>954</v>
      </c>
      <c r="AD11" s="47" t="s">
        <v>954</v>
      </c>
      <c r="AE11" s="47" t="s">
        <v>951</v>
      </c>
      <c r="AF11" s="47" t="s">
        <v>951</v>
      </c>
      <c r="AG11" s="47" t="s">
        <v>951</v>
      </c>
      <c r="AH11" s="47" t="s">
        <v>951</v>
      </c>
      <c r="AI11" s="47" t="s">
        <v>951</v>
      </c>
      <c r="AJ11" s="47" t="s">
        <v>951</v>
      </c>
      <c r="AK11" s="47" t="s">
        <v>951</v>
      </c>
      <c r="AL11" s="54" t="s">
        <v>951</v>
      </c>
      <c r="AM11" s="120" t="s">
        <v>951</v>
      </c>
      <c r="AN11" s="120" t="s">
        <v>951</v>
      </c>
      <c r="AO11" s="54" t="s">
        <v>954</v>
      </c>
      <c r="AP11" s="173" t="s">
        <v>954</v>
      </c>
      <c r="AQ11" s="173" t="s">
        <v>954</v>
      </c>
      <c r="AR11" s="54" t="s">
        <v>954</v>
      </c>
      <c r="AS11" s="173" t="s">
        <v>954</v>
      </c>
      <c r="AT11" s="173" t="s">
        <v>954</v>
      </c>
      <c r="AU11" s="54" t="s">
        <v>951</v>
      </c>
      <c r="AV11" s="120" t="s">
        <v>951</v>
      </c>
      <c r="AW11" s="120" t="s">
        <v>951</v>
      </c>
      <c r="AX11" s="54" t="s">
        <v>951</v>
      </c>
      <c r="AY11" s="120" t="s">
        <v>951</v>
      </c>
      <c r="AZ11" s="120" t="s">
        <v>951</v>
      </c>
      <c r="BA11" s="54" t="s">
        <v>951</v>
      </c>
      <c r="BB11" s="120" t="s">
        <v>951</v>
      </c>
      <c r="BC11" s="120" t="s">
        <v>951</v>
      </c>
      <c r="BD11" s="54" t="s">
        <v>951</v>
      </c>
      <c r="BE11" s="120" t="s">
        <v>951</v>
      </c>
      <c r="BF11" s="120" t="s">
        <v>951</v>
      </c>
      <c r="BG11" s="54" t="s">
        <v>951</v>
      </c>
      <c r="BH11" s="120" t="s">
        <v>951</v>
      </c>
      <c r="BI11" s="120" t="s">
        <v>951</v>
      </c>
      <c r="BJ11" s="54" t="s">
        <v>951</v>
      </c>
      <c r="BK11" s="120" t="s">
        <v>951</v>
      </c>
      <c r="BL11" s="120" t="s">
        <v>951</v>
      </c>
      <c r="BM11" s="154" t="s">
        <v>951</v>
      </c>
      <c r="BN11" s="153" t="s">
        <v>951</v>
      </c>
      <c r="BO11" s="153" t="s">
        <v>951</v>
      </c>
      <c r="BP11" s="153" t="s">
        <v>951</v>
      </c>
      <c r="BQ11" s="153" t="s">
        <v>951</v>
      </c>
      <c r="BR11" s="153" t="s">
        <v>951</v>
      </c>
      <c r="BS11" s="153" t="s">
        <v>951</v>
      </c>
      <c r="BT11" s="164" t="s">
        <v>951</v>
      </c>
      <c r="BU11" s="120" t="s">
        <v>951</v>
      </c>
      <c r="BV11" s="47" t="s">
        <v>951</v>
      </c>
      <c r="BW11" s="154" t="s">
        <v>237</v>
      </c>
      <c r="BX11" s="47" t="s">
        <v>237</v>
      </c>
      <c r="BY11" s="120" t="s">
        <v>237</v>
      </c>
    </row>
    <row r="12" spans="1:77" x14ac:dyDescent="0.2">
      <c r="F12" s="54" t="s">
        <v>235</v>
      </c>
      <c r="G12" s="153" t="s">
        <v>235</v>
      </c>
      <c r="H12" s="153" t="s">
        <v>235</v>
      </c>
      <c r="I12" s="153" t="s">
        <v>235</v>
      </c>
      <c r="J12" s="153" t="s">
        <v>235</v>
      </c>
      <c r="K12" s="153" t="s">
        <v>235</v>
      </c>
      <c r="L12" s="153" t="s">
        <v>235</v>
      </c>
      <c r="M12" s="153" t="s">
        <v>235</v>
      </c>
      <c r="N12" s="54" t="s">
        <v>235</v>
      </c>
      <c r="O12" s="47" t="s">
        <v>235</v>
      </c>
      <c r="P12" s="47" t="s">
        <v>235</v>
      </c>
      <c r="Q12" s="120" t="s">
        <v>235</v>
      </c>
      <c r="R12" s="120" t="s">
        <v>235</v>
      </c>
      <c r="S12" s="120" t="s">
        <v>235</v>
      </c>
      <c r="T12" s="120" t="s">
        <v>235</v>
      </c>
      <c r="U12" s="47" t="s">
        <v>235</v>
      </c>
      <c r="V12" s="54" t="s">
        <v>235</v>
      </c>
      <c r="W12" s="47" t="s">
        <v>235</v>
      </c>
      <c r="X12" s="55" t="s">
        <v>952</v>
      </c>
      <c r="Y12" s="47" t="s">
        <v>952</v>
      </c>
      <c r="Z12" s="47" t="s">
        <v>235</v>
      </c>
      <c r="AA12" s="47" t="s">
        <v>953</v>
      </c>
      <c r="AB12" s="47" t="s">
        <v>235</v>
      </c>
      <c r="AC12" s="47" t="s">
        <v>235</v>
      </c>
      <c r="AD12" s="47" t="s">
        <v>235</v>
      </c>
      <c r="AE12" s="47" t="s">
        <v>235</v>
      </c>
      <c r="AF12" s="47" t="s">
        <v>235</v>
      </c>
      <c r="AG12" s="47" t="s">
        <v>235</v>
      </c>
      <c r="AH12" s="47" t="s">
        <v>235</v>
      </c>
      <c r="AI12" s="47" t="s">
        <v>235</v>
      </c>
      <c r="AJ12" s="47" t="s">
        <v>235</v>
      </c>
      <c r="AK12" s="47" t="s">
        <v>235</v>
      </c>
      <c r="AL12" s="54" t="s">
        <v>235</v>
      </c>
      <c r="AM12" s="120" t="s">
        <v>235</v>
      </c>
      <c r="AN12" s="120" t="s">
        <v>235</v>
      </c>
      <c r="AO12" s="54" t="s">
        <v>235</v>
      </c>
      <c r="AP12" s="120" t="s">
        <v>235</v>
      </c>
      <c r="AQ12" s="120" t="s">
        <v>235</v>
      </c>
      <c r="AR12" s="54" t="s">
        <v>235</v>
      </c>
      <c r="AS12" s="120" t="s">
        <v>235</v>
      </c>
      <c r="AT12" s="120" t="s">
        <v>235</v>
      </c>
      <c r="AU12" s="54" t="s">
        <v>235</v>
      </c>
      <c r="AV12" s="120" t="s">
        <v>235</v>
      </c>
      <c r="AW12" s="120" t="s">
        <v>235</v>
      </c>
      <c r="AX12" s="54" t="s">
        <v>235</v>
      </c>
      <c r="AY12" s="120" t="s">
        <v>235</v>
      </c>
      <c r="AZ12" s="120" t="s">
        <v>235</v>
      </c>
      <c r="BA12" s="54" t="s">
        <v>235</v>
      </c>
      <c r="BB12" s="120" t="s">
        <v>235</v>
      </c>
      <c r="BC12" s="120" t="s">
        <v>235</v>
      </c>
      <c r="BD12" s="54" t="s">
        <v>235</v>
      </c>
      <c r="BE12" s="120" t="s">
        <v>235</v>
      </c>
      <c r="BF12" s="120" t="s">
        <v>235</v>
      </c>
      <c r="BG12" s="54" t="s">
        <v>235</v>
      </c>
      <c r="BH12" s="120" t="s">
        <v>235</v>
      </c>
      <c r="BI12" s="120" t="s">
        <v>235</v>
      </c>
      <c r="BJ12" s="54" t="s">
        <v>235</v>
      </c>
      <c r="BK12" s="120" t="s">
        <v>235</v>
      </c>
      <c r="BL12" s="120" t="s">
        <v>235</v>
      </c>
      <c r="BM12" s="154" t="s">
        <v>235</v>
      </c>
      <c r="BN12" s="153" t="s">
        <v>235</v>
      </c>
      <c r="BO12" s="153" t="s">
        <v>235</v>
      </c>
      <c r="BP12" s="153" t="s">
        <v>235</v>
      </c>
      <c r="BQ12" s="153" t="s">
        <v>235</v>
      </c>
      <c r="BR12" s="153" t="s">
        <v>235</v>
      </c>
      <c r="BS12" s="153" t="s">
        <v>235</v>
      </c>
      <c r="BT12" s="164" t="s">
        <v>235</v>
      </c>
      <c r="BU12" s="120" t="s">
        <v>235</v>
      </c>
      <c r="BV12" s="47" t="s">
        <v>235</v>
      </c>
      <c r="BW12" s="154" t="s">
        <v>235</v>
      </c>
      <c r="BX12" s="47" t="s">
        <v>235</v>
      </c>
      <c r="BY12" s="120" t="s">
        <v>235</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743</v>
      </c>
      <c r="B14" s="75" t="s">
        <v>5</v>
      </c>
      <c r="C14" s="78" t="s">
        <v>37</v>
      </c>
      <c r="D14" s="78" t="s">
        <v>6</v>
      </c>
      <c r="E14" s="78" t="s">
        <v>82</v>
      </c>
      <c r="F14" s="338" t="s">
        <v>601</v>
      </c>
      <c r="G14" s="249" t="s">
        <v>628</v>
      </c>
      <c r="H14" s="249" t="s">
        <v>712</v>
      </c>
      <c r="I14" s="249" t="s">
        <v>445</v>
      </c>
      <c r="J14" s="249" t="s">
        <v>447</v>
      </c>
      <c r="K14" s="249" t="s">
        <v>443</v>
      </c>
      <c r="L14" s="249" t="s">
        <v>449</v>
      </c>
      <c r="M14" s="249" t="s">
        <v>703</v>
      </c>
      <c r="N14" s="246" t="s">
        <v>410</v>
      </c>
      <c r="O14" s="143" t="s">
        <v>411</v>
      </c>
      <c r="P14" s="143" t="s">
        <v>412</v>
      </c>
      <c r="Q14" s="143" t="s">
        <v>413</v>
      </c>
      <c r="R14" s="143" t="s">
        <v>414</v>
      </c>
      <c r="S14" s="143" t="s">
        <v>415</v>
      </c>
      <c r="T14" s="143" t="s">
        <v>416</v>
      </c>
      <c r="U14" s="143" t="s">
        <v>417</v>
      </c>
      <c r="V14" s="143" t="s">
        <v>418</v>
      </c>
      <c r="W14" s="143" t="s">
        <v>419</v>
      </c>
      <c r="X14" s="143" t="s">
        <v>424</v>
      </c>
      <c r="Y14" s="143" t="s">
        <v>425</v>
      </c>
      <c r="Z14" s="143" t="s">
        <v>423</v>
      </c>
      <c r="AA14" s="143" t="s">
        <v>426</v>
      </c>
      <c r="AB14" s="143" t="s">
        <v>420</v>
      </c>
      <c r="AC14" s="143" t="s">
        <v>421</v>
      </c>
      <c r="AD14" s="143" t="s">
        <v>422</v>
      </c>
      <c r="AE14" s="143" t="s">
        <v>427</v>
      </c>
      <c r="AF14" s="143" t="s">
        <v>428</v>
      </c>
      <c r="AG14" s="143" t="s">
        <v>429</v>
      </c>
      <c r="AH14" s="143" t="s">
        <v>430</v>
      </c>
      <c r="AI14" s="143" t="s">
        <v>431</v>
      </c>
      <c r="AJ14" s="143" t="s">
        <v>432</v>
      </c>
      <c r="AK14" s="143" t="s">
        <v>433</v>
      </c>
      <c r="AL14" s="143" t="s">
        <v>434</v>
      </c>
      <c r="AM14" s="143" t="s">
        <v>435</v>
      </c>
      <c r="AN14" s="143" t="s">
        <v>436</v>
      </c>
      <c r="AO14" s="143" t="s">
        <v>437</v>
      </c>
      <c r="AP14" s="143" t="s">
        <v>438</v>
      </c>
      <c r="AQ14" s="143" t="s">
        <v>439</v>
      </c>
      <c r="AR14" s="143" t="s">
        <v>440</v>
      </c>
      <c r="AS14" s="143" t="s">
        <v>441</v>
      </c>
      <c r="AT14" s="143" t="s">
        <v>442</v>
      </c>
      <c r="AU14" s="143" t="s">
        <v>451</v>
      </c>
      <c r="AV14" s="143" t="s">
        <v>452</v>
      </c>
      <c r="AW14" s="143" t="s">
        <v>453</v>
      </c>
      <c r="AX14" s="143" t="s">
        <v>454</v>
      </c>
      <c r="AY14" s="143" t="s">
        <v>455</v>
      </c>
      <c r="AZ14" s="143" t="s">
        <v>456</v>
      </c>
      <c r="BA14" s="143" t="s">
        <v>457</v>
      </c>
      <c r="BB14" s="143" t="s">
        <v>458</v>
      </c>
      <c r="BC14" s="143" t="s">
        <v>459</v>
      </c>
      <c r="BD14" s="143" t="s">
        <v>460</v>
      </c>
      <c r="BE14" s="143" t="s">
        <v>461</v>
      </c>
      <c r="BF14" s="143" t="s">
        <v>462</v>
      </c>
      <c r="BG14" s="143" t="s">
        <v>463</v>
      </c>
      <c r="BH14" s="143" t="s">
        <v>464</v>
      </c>
      <c r="BI14" s="143" t="s">
        <v>465</v>
      </c>
      <c r="BJ14" s="143" t="s">
        <v>466</v>
      </c>
      <c r="BK14" s="143" t="s">
        <v>467</v>
      </c>
      <c r="BL14" s="143" t="s">
        <v>468</v>
      </c>
      <c r="BM14" s="143" t="s">
        <v>469</v>
      </c>
      <c r="BN14" s="143" t="s">
        <v>470</v>
      </c>
      <c r="BO14" s="143" t="s">
        <v>471</v>
      </c>
      <c r="BP14" s="143" t="s">
        <v>446</v>
      </c>
      <c r="BQ14" s="143" t="s">
        <v>448</v>
      </c>
      <c r="BR14" s="143" t="s">
        <v>444</v>
      </c>
      <c r="BS14" s="143" t="s">
        <v>450</v>
      </c>
      <c r="BT14" s="243" t="s">
        <v>472</v>
      </c>
      <c r="BU14" s="243" t="s">
        <v>473</v>
      </c>
      <c r="BV14" s="143" t="s">
        <v>474</v>
      </c>
      <c r="BW14" s="246" t="s">
        <v>963</v>
      </c>
      <c r="BX14" s="143" t="s">
        <v>475</v>
      </c>
      <c r="BY14" s="143" t="s">
        <v>476</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15" priority="13">
      <formula>OR($D1="Female",$C1="01-04",$C1="05-09",$C1="10-14")</formula>
    </cfRule>
  </conditionalFormatting>
  <conditionalFormatting sqref="AC1:AD1048576 AO1:AT1048576">
    <cfRule type="expression" dxfId="114" priority="334">
      <formula>AND(ROW(AC1)&gt;14,$B1&lt;&gt;"",$C1&lt;&gt;"01-04")</formula>
    </cfRule>
  </conditionalFormatting>
  <conditionalFormatting sqref="BW1:BY1048576">
    <cfRule type="expression" dxfId="113" priority="176">
      <formula>OR($C1="01-04",$C1="05-09")</formula>
    </cfRule>
  </conditionalFormatting>
  <conditionalFormatting sqref="O1:P1048576">
    <cfRule type="expression" dxfId="112" priority="18">
      <formula>AND(OR($C1="15-19",$C1="20-24",$C1="25-29",$C1="30-34",$C1="35-39",$C1="40-44",$C1="45-49",$C1="50+"),O1&lt;20%,O1&lt;&gt;"")</formula>
    </cfRule>
  </conditionalFormatting>
  <conditionalFormatting sqref="I1:J1048576 X1:Y1048576 BP1:BQ1048576">
    <cfRule type="expression" dxfId="111" priority="15">
      <formula>OR($D1="Male",$C1="01-04",$C1="05-09")</formula>
    </cfRule>
  </conditionalFormatting>
  <conditionalFormatting sqref="BO1:BO1048576">
    <cfRule type="expression" dxfId="110" priority="659">
      <formula>AND(ISNUMBER($BO1),SUM($BO1)&lt;&gt;0)</formula>
    </cfRule>
  </conditionalFormatting>
  <conditionalFormatting sqref="AL1:AL1048576 AU1:AU1048576 AX1:AX1048576 BA1:BA1048576 BD1:BD1048576">
    <cfRule type="expression" dxfId="109"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08" priority="5" operator="containsText" text="ENTER YIELD!">
      <formula>NOT(ISERROR(SEARCH("ENTER YIELD!",AN1)))</formula>
    </cfRule>
  </conditionalFormatting>
  <conditionalFormatting sqref="V1:AK1048576">
    <cfRule type="expression" dxfId="107"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106" priority="4">
      <formula>AND(ROW(N1)&gt;14,ISNUMBER(N1),OR(N1&gt;1,N1&lt;0))</formula>
    </cfRule>
  </conditionalFormatting>
  <conditionalFormatting sqref="AJ1:AJ1048576">
    <cfRule type="expression" dxfId="105" priority="2">
      <formula>AND(ROW($AJ1)&gt;14,SUM($F1)&gt;=80%,(SUM($G1)*SUM($AJ1))&gt;0)</formula>
    </cfRule>
  </conditionalFormatting>
  <conditionalFormatting sqref="BK1:BL1048576">
    <cfRule type="expression" dxfId="104"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14" t="s">
        <v>1129</v>
      </c>
      <c r="B2" s="515"/>
      <c r="C2" s="3"/>
      <c r="D2" s="3"/>
      <c r="E2" s="3"/>
      <c r="F2" s="171" t="s">
        <v>80</v>
      </c>
      <c r="G2" s="146"/>
      <c r="H2" s="146"/>
      <c r="I2" s="5"/>
      <c r="J2" s="5" t="s">
        <v>2</v>
      </c>
      <c r="K2" s="116" t="s">
        <v>3</v>
      </c>
    </row>
    <row r="3" spans="1:11" ht="117" customHeight="1" thickBot="1" x14ac:dyDescent="0.25">
      <c r="A3" s="516"/>
      <c r="B3" s="517"/>
      <c r="C3" s="70"/>
      <c r="D3" s="70"/>
      <c r="E3" s="70"/>
      <c r="F3" s="205" t="s">
        <v>574</v>
      </c>
      <c r="G3" s="198" t="s">
        <v>575</v>
      </c>
      <c r="H3" s="430" t="s">
        <v>566</v>
      </c>
      <c r="I3" s="198" t="s">
        <v>657</v>
      </c>
      <c r="J3" s="93" t="s">
        <v>658</v>
      </c>
      <c r="K3" s="117" t="s">
        <v>1042</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125</v>
      </c>
      <c r="B5" s="56" t="s">
        <v>125</v>
      </c>
      <c r="C5" s="56" t="s">
        <v>125</v>
      </c>
      <c r="D5" s="56" t="s">
        <v>125</v>
      </c>
      <c r="E5" s="56" t="s">
        <v>125</v>
      </c>
      <c r="F5" s="172" t="s">
        <v>138</v>
      </c>
      <c r="G5" s="127" t="s">
        <v>138</v>
      </c>
      <c r="H5" s="127" t="s">
        <v>125</v>
      </c>
      <c r="I5" s="47" t="s">
        <v>125</v>
      </c>
      <c r="J5" s="47" t="s">
        <v>125</v>
      </c>
      <c r="K5" s="120" t="s">
        <v>138</v>
      </c>
    </row>
    <row r="6" spans="1:11" x14ac:dyDescent="0.2">
      <c r="A6" s="56" t="s">
        <v>234</v>
      </c>
      <c r="B6" s="56" t="s">
        <v>234</v>
      </c>
      <c r="C6" s="56" t="s">
        <v>234</v>
      </c>
      <c r="D6" s="56" t="s">
        <v>234</v>
      </c>
      <c r="E6" s="56" t="s">
        <v>234</v>
      </c>
      <c r="F6" s="172" t="s">
        <v>139</v>
      </c>
      <c r="G6" s="127" t="s">
        <v>139</v>
      </c>
      <c r="H6" s="127" t="s">
        <v>120</v>
      </c>
      <c r="I6" s="47" t="s">
        <v>140</v>
      </c>
      <c r="J6" s="47" t="s">
        <v>141</v>
      </c>
      <c r="K6" s="120" t="s">
        <v>119</v>
      </c>
    </row>
    <row r="7" spans="1:11" x14ac:dyDescent="0.2">
      <c r="A7" s="56" t="s">
        <v>137</v>
      </c>
      <c r="B7" s="56" t="s">
        <v>137</v>
      </c>
      <c r="C7" s="56" t="s">
        <v>137</v>
      </c>
      <c r="D7" s="56" t="s">
        <v>137</v>
      </c>
      <c r="E7" s="56" t="s">
        <v>137</v>
      </c>
      <c r="F7" s="172" t="s">
        <v>121</v>
      </c>
      <c r="G7" s="127" t="s">
        <v>121</v>
      </c>
      <c r="H7" s="127" t="s">
        <v>121</v>
      </c>
      <c r="I7" s="47" t="s">
        <v>122</v>
      </c>
      <c r="J7" s="47" t="s">
        <v>122</v>
      </c>
      <c r="K7" s="120" t="s">
        <v>121</v>
      </c>
    </row>
    <row r="8" spans="1:11" x14ac:dyDescent="0.2">
      <c r="F8" s="172" t="s">
        <v>576</v>
      </c>
      <c r="G8" s="123" t="s">
        <v>171</v>
      </c>
      <c r="K8" s="120" t="s">
        <v>171</v>
      </c>
    </row>
    <row r="9" spans="1:11" x14ac:dyDescent="0.2">
      <c r="F9" s="172" t="s">
        <v>577</v>
      </c>
      <c r="G9" s="123" t="s">
        <v>172</v>
      </c>
      <c r="K9" s="120" t="s">
        <v>172</v>
      </c>
    </row>
    <row r="10" spans="1:11" x14ac:dyDescent="0.2">
      <c r="F10" s="154" t="s">
        <v>131</v>
      </c>
      <c r="G10" s="123" t="s">
        <v>131</v>
      </c>
      <c r="K10" s="120" t="s">
        <v>131</v>
      </c>
    </row>
    <row r="11" spans="1:11" x14ac:dyDescent="0.2">
      <c r="F11" s="172" t="s">
        <v>238</v>
      </c>
      <c r="G11" s="127" t="s">
        <v>238</v>
      </c>
      <c r="H11" s="127" t="s">
        <v>238</v>
      </c>
      <c r="I11" s="47" t="s">
        <v>238</v>
      </c>
      <c r="J11" s="47" t="s">
        <v>238</v>
      </c>
      <c r="K11" s="120" t="s">
        <v>238</v>
      </c>
    </row>
    <row r="12" spans="1:11" x14ac:dyDescent="0.2">
      <c r="F12" s="172" t="s">
        <v>952</v>
      </c>
      <c r="G12" s="127" t="s">
        <v>952</v>
      </c>
      <c r="H12" s="127" t="s">
        <v>952</v>
      </c>
      <c r="I12" s="47" t="s">
        <v>952</v>
      </c>
      <c r="J12" s="47" t="s">
        <v>952</v>
      </c>
      <c r="K12" s="120" t="s">
        <v>952</v>
      </c>
    </row>
    <row r="14" spans="1:11" x14ac:dyDescent="0.2">
      <c r="A14" s="75" t="s">
        <v>743</v>
      </c>
      <c r="B14" s="75" t="s">
        <v>5</v>
      </c>
      <c r="C14" s="75" t="s">
        <v>37</v>
      </c>
      <c r="D14" s="75" t="s">
        <v>6</v>
      </c>
      <c r="E14" s="75" t="s">
        <v>82</v>
      </c>
      <c r="F14" s="246" t="s">
        <v>654</v>
      </c>
      <c r="G14" s="143" t="s">
        <v>655</v>
      </c>
      <c r="H14" s="143" t="s">
        <v>385</v>
      </c>
      <c r="I14" s="143" t="s">
        <v>656</v>
      </c>
      <c r="J14" s="143" t="s">
        <v>659</v>
      </c>
      <c r="K14" s="143" t="s">
        <v>477</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103" priority="1">
      <formula>AND(ISNUMBER($J1),ROW($J1)&gt;14,ROUND($J1,2)&gt;1)</formula>
    </cfRule>
    <cfRule type="expression" dxfId="102"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240</v>
      </c>
      <c r="B1" s="7"/>
      <c r="C1" s="2"/>
      <c r="D1" s="2"/>
      <c r="E1" s="2"/>
      <c r="F1" s="384" t="s">
        <v>252</v>
      </c>
      <c r="G1" s="115"/>
      <c r="H1" s="384" t="s">
        <v>253</v>
      </c>
      <c r="I1" s="115"/>
      <c r="J1" s="384" t="s">
        <v>254</v>
      </c>
      <c r="K1" s="115"/>
      <c r="L1" s="384" t="s">
        <v>255</v>
      </c>
      <c r="M1" s="115"/>
      <c r="N1" s="384" t="s">
        <v>251</v>
      </c>
      <c r="O1" s="115"/>
      <c r="P1" s="384" t="s">
        <v>250</v>
      </c>
      <c r="Q1" s="115"/>
      <c r="R1" s="384" t="s">
        <v>65</v>
      </c>
      <c r="S1" s="115"/>
      <c r="T1" s="384" t="s">
        <v>68</v>
      </c>
      <c r="U1" s="115"/>
      <c r="V1" s="384" t="s">
        <v>64</v>
      </c>
      <c r="W1" s="115"/>
      <c r="X1" s="384" t="s">
        <v>70</v>
      </c>
      <c r="Y1" s="115"/>
      <c r="Z1" s="384" t="s">
        <v>69</v>
      </c>
      <c r="AA1" s="115"/>
      <c r="AB1" s="384" t="s">
        <v>57</v>
      </c>
      <c r="AC1" s="115"/>
      <c r="AD1" s="384" t="s">
        <v>63</v>
      </c>
      <c r="AE1" s="115"/>
      <c r="AF1" s="170" t="s">
        <v>290</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241</v>
      </c>
      <c r="G3" s="117" t="s">
        <v>249</v>
      </c>
      <c r="H3" s="442" t="s">
        <v>241</v>
      </c>
      <c r="I3" s="117" t="s">
        <v>249</v>
      </c>
      <c r="J3" s="442" t="s">
        <v>241</v>
      </c>
      <c r="K3" s="117" t="s">
        <v>249</v>
      </c>
      <c r="L3" s="442" t="s">
        <v>241</v>
      </c>
      <c r="M3" s="117" t="s">
        <v>249</v>
      </c>
      <c r="N3" s="442" t="s">
        <v>241</v>
      </c>
      <c r="O3" s="117" t="s">
        <v>249</v>
      </c>
      <c r="P3" s="442" t="s">
        <v>241</v>
      </c>
      <c r="Q3" s="117" t="s">
        <v>249</v>
      </c>
      <c r="R3" s="442" t="s">
        <v>241</v>
      </c>
      <c r="S3" s="117" t="s">
        <v>249</v>
      </c>
      <c r="T3" s="442" t="s">
        <v>241</v>
      </c>
      <c r="U3" s="117" t="s">
        <v>249</v>
      </c>
      <c r="V3" s="442" t="s">
        <v>241</v>
      </c>
      <c r="W3" s="117" t="s">
        <v>249</v>
      </c>
      <c r="X3" s="442" t="s">
        <v>241</v>
      </c>
      <c r="Y3" s="117" t="s">
        <v>249</v>
      </c>
      <c r="Z3" s="442" t="s">
        <v>241</v>
      </c>
      <c r="AA3" s="117" t="s">
        <v>249</v>
      </c>
      <c r="AB3" s="442" t="s">
        <v>241</v>
      </c>
      <c r="AC3" s="117" t="s">
        <v>249</v>
      </c>
      <c r="AD3" s="442" t="s">
        <v>241</v>
      </c>
      <c r="AE3" s="117" t="s">
        <v>249</v>
      </c>
      <c r="AF3" s="197" t="s">
        <v>292</v>
      </c>
      <c r="AG3" s="435" t="s">
        <v>754</v>
      </c>
      <c r="AH3" s="388" t="s">
        <v>768</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125</v>
      </c>
      <c r="B5" s="56" t="s">
        <v>125</v>
      </c>
      <c r="C5" s="56" t="s">
        <v>125</v>
      </c>
      <c r="D5" s="56" t="s">
        <v>125</v>
      </c>
      <c r="E5" s="56" t="s">
        <v>125</v>
      </c>
      <c r="F5" s="228" t="s">
        <v>125</v>
      </c>
      <c r="G5" s="123" t="s">
        <v>138</v>
      </c>
      <c r="H5" s="228" t="s">
        <v>125</v>
      </c>
      <c r="I5" s="123" t="s">
        <v>138</v>
      </c>
      <c r="J5" s="228" t="s">
        <v>125</v>
      </c>
      <c r="K5" s="123" t="s">
        <v>138</v>
      </c>
      <c r="L5" s="228" t="s">
        <v>125</v>
      </c>
      <c r="M5" s="123" t="s">
        <v>138</v>
      </c>
      <c r="N5" s="228" t="s">
        <v>125</v>
      </c>
      <c r="O5" s="123" t="s">
        <v>138</v>
      </c>
      <c r="P5" s="228" t="s">
        <v>125</v>
      </c>
      <c r="Q5" s="123" t="s">
        <v>138</v>
      </c>
      <c r="R5" s="228" t="s">
        <v>125</v>
      </c>
      <c r="S5" s="123" t="s">
        <v>138</v>
      </c>
      <c r="T5" s="228" t="s">
        <v>125</v>
      </c>
      <c r="U5" s="123" t="s">
        <v>138</v>
      </c>
      <c r="V5" s="228" t="s">
        <v>125</v>
      </c>
      <c r="W5" s="123" t="s">
        <v>138</v>
      </c>
      <c r="X5" s="228" t="s">
        <v>125</v>
      </c>
      <c r="Y5" s="123" t="s">
        <v>138</v>
      </c>
      <c r="Z5" s="228" t="s">
        <v>125</v>
      </c>
      <c r="AA5" s="123" t="s">
        <v>138</v>
      </c>
      <c r="AB5" s="228" t="s">
        <v>125</v>
      </c>
      <c r="AC5" s="123" t="s">
        <v>138</v>
      </c>
      <c r="AD5" s="228" t="s">
        <v>125</v>
      </c>
      <c r="AE5" s="123" t="s">
        <v>138</v>
      </c>
      <c r="AF5" s="154" t="s">
        <v>125</v>
      </c>
      <c r="AG5" s="123" t="s">
        <v>125</v>
      </c>
      <c r="AH5" s="41" t="s">
        <v>125</v>
      </c>
    </row>
    <row r="6" spans="1:34" x14ac:dyDescent="0.2">
      <c r="A6" s="45" t="s">
        <v>234</v>
      </c>
      <c r="B6" s="56" t="s">
        <v>234</v>
      </c>
      <c r="C6" s="56" t="s">
        <v>234</v>
      </c>
      <c r="D6" s="56" t="s">
        <v>234</v>
      </c>
      <c r="E6" s="56" t="s">
        <v>234</v>
      </c>
      <c r="F6" s="228" t="s">
        <v>141</v>
      </c>
      <c r="G6" s="123" t="s">
        <v>119</v>
      </c>
      <c r="H6" s="228" t="s">
        <v>141</v>
      </c>
      <c r="I6" s="123" t="s">
        <v>119</v>
      </c>
      <c r="J6" s="228" t="s">
        <v>141</v>
      </c>
      <c r="K6" s="123" t="s">
        <v>119</v>
      </c>
      <c r="L6" s="228" t="s">
        <v>141</v>
      </c>
      <c r="M6" s="123" t="s">
        <v>119</v>
      </c>
      <c r="N6" s="228" t="s">
        <v>141</v>
      </c>
      <c r="O6" s="123" t="s">
        <v>119</v>
      </c>
      <c r="P6" s="228" t="s">
        <v>141</v>
      </c>
      <c r="Q6" s="123" t="s">
        <v>119</v>
      </c>
      <c r="R6" s="228" t="s">
        <v>141</v>
      </c>
      <c r="S6" s="123" t="s">
        <v>119</v>
      </c>
      <c r="T6" s="228" t="s">
        <v>141</v>
      </c>
      <c r="U6" s="123" t="s">
        <v>119</v>
      </c>
      <c r="V6" s="228" t="s">
        <v>141</v>
      </c>
      <c r="W6" s="123" t="s">
        <v>119</v>
      </c>
      <c r="X6" s="228" t="s">
        <v>141</v>
      </c>
      <c r="Y6" s="123" t="s">
        <v>119</v>
      </c>
      <c r="Z6" s="228" t="s">
        <v>141</v>
      </c>
      <c r="AA6" s="123" t="s">
        <v>119</v>
      </c>
      <c r="AB6" s="228" t="s">
        <v>141</v>
      </c>
      <c r="AC6" s="123" t="s">
        <v>119</v>
      </c>
      <c r="AD6" s="228" t="s">
        <v>141</v>
      </c>
      <c r="AE6" s="123" t="s">
        <v>119</v>
      </c>
      <c r="AF6" s="154" t="s">
        <v>120</v>
      </c>
      <c r="AG6" s="123" t="s">
        <v>120</v>
      </c>
      <c r="AH6" s="41" t="s">
        <v>120</v>
      </c>
    </row>
    <row r="7" spans="1:34" x14ac:dyDescent="0.2">
      <c r="A7" s="45" t="s">
        <v>137</v>
      </c>
      <c r="B7" s="56" t="s">
        <v>137</v>
      </c>
      <c r="C7" s="56" t="s">
        <v>137</v>
      </c>
      <c r="D7" s="56" t="s">
        <v>137</v>
      </c>
      <c r="E7" s="56" t="s">
        <v>137</v>
      </c>
      <c r="F7" s="228" t="s">
        <v>122</v>
      </c>
      <c r="G7" s="123" t="s">
        <v>121</v>
      </c>
      <c r="H7" s="228" t="s">
        <v>122</v>
      </c>
      <c r="I7" s="123" t="s">
        <v>121</v>
      </c>
      <c r="J7" s="228" t="s">
        <v>122</v>
      </c>
      <c r="K7" s="123" t="s">
        <v>121</v>
      </c>
      <c r="L7" s="228" t="s">
        <v>122</v>
      </c>
      <c r="M7" s="123" t="s">
        <v>121</v>
      </c>
      <c r="N7" s="228" t="s">
        <v>122</v>
      </c>
      <c r="O7" s="123" t="s">
        <v>121</v>
      </c>
      <c r="P7" s="228" t="s">
        <v>122</v>
      </c>
      <c r="Q7" s="123" t="s">
        <v>121</v>
      </c>
      <c r="R7" s="228" t="s">
        <v>122</v>
      </c>
      <c r="S7" s="123" t="s">
        <v>121</v>
      </c>
      <c r="T7" s="228" t="s">
        <v>122</v>
      </c>
      <c r="U7" s="123" t="s">
        <v>121</v>
      </c>
      <c r="V7" s="228" t="s">
        <v>122</v>
      </c>
      <c r="W7" s="123" t="s">
        <v>121</v>
      </c>
      <c r="X7" s="228" t="s">
        <v>122</v>
      </c>
      <c r="Y7" s="123" t="s">
        <v>121</v>
      </c>
      <c r="Z7" s="228" t="s">
        <v>122</v>
      </c>
      <c r="AA7" s="123" t="s">
        <v>121</v>
      </c>
      <c r="AB7" s="228" t="s">
        <v>122</v>
      </c>
      <c r="AC7" s="123" t="s">
        <v>121</v>
      </c>
      <c r="AD7" s="228" t="s">
        <v>122</v>
      </c>
      <c r="AE7" s="123" t="s">
        <v>121</v>
      </c>
      <c r="AF7" s="154" t="s">
        <v>121</v>
      </c>
      <c r="AG7" s="123" t="s">
        <v>121</v>
      </c>
      <c r="AH7" s="41" t="s">
        <v>122</v>
      </c>
    </row>
    <row r="8" spans="1:34" x14ac:dyDescent="0.2">
      <c r="G8" s="123" t="s">
        <v>260</v>
      </c>
      <c r="I8" s="123" t="s">
        <v>261</v>
      </c>
      <c r="K8" s="123" t="s">
        <v>263</v>
      </c>
      <c r="M8" s="123" t="s">
        <v>265</v>
      </c>
      <c r="O8" s="123" t="s">
        <v>267</v>
      </c>
      <c r="Q8" s="123" t="s">
        <v>257</v>
      </c>
      <c r="S8" s="393" t="s">
        <v>259</v>
      </c>
      <c r="U8" s="123" t="s">
        <v>262</v>
      </c>
      <c r="W8" s="123" t="s">
        <v>258</v>
      </c>
      <c r="Y8" s="123" t="s">
        <v>266</v>
      </c>
      <c r="AA8" s="123" t="s">
        <v>264</v>
      </c>
      <c r="AC8" s="123" t="s">
        <v>268</v>
      </c>
      <c r="AE8" s="123" t="s">
        <v>269</v>
      </c>
      <c r="AF8" s="154"/>
      <c r="AG8" s="123"/>
      <c r="AH8" s="41"/>
    </row>
    <row r="9" spans="1:34" x14ac:dyDescent="0.2">
      <c r="G9" s="123" t="s">
        <v>272</v>
      </c>
      <c r="I9" s="123" t="s">
        <v>273</v>
      </c>
      <c r="K9" s="123" t="s">
        <v>275</v>
      </c>
      <c r="M9" s="123" t="s">
        <v>277</v>
      </c>
      <c r="O9" s="123" t="s">
        <v>279</v>
      </c>
      <c r="Q9" s="123" t="s">
        <v>256</v>
      </c>
      <c r="S9" s="123" t="s">
        <v>271</v>
      </c>
      <c r="U9" s="123" t="s">
        <v>274</v>
      </c>
      <c r="W9" s="123" t="s">
        <v>270</v>
      </c>
      <c r="Y9" s="123" t="s">
        <v>278</v>
      </c>
      <c r="AA9" s="123" t="s">
        <v>276</v>
      </c>
      <c r="AC9" s="123" t="s">
        <v>280</v>
      </c>
      <c r="AE9" s="123" t="s">
        <v>281</v>
      </c>
      <c r="AF9" s="154"/>
      <c r="AG9" s="123"/>
      <c r="AH9" s="41"/>
    </row>
    <row r="10" spans="1:34" x14ac:dyDescent="0.2">
      <c r="G10" s="123" t="s">
        <v>131</v>
      </c>
      <c r="I10" s="123" t="s">
        <v>131</v>
      </c>
      <c r="K10" s="123" t="s">
        <v>131</v>
      </c>
      <c r="M10" s="123" t="s">
        <v>131</v>
      </c>
      <c r="O10" s="123" t="s">
        <v>131</v>
      </c>
      <c r="Q10" s="123" t="s">
        <v>131</v>
      </c>
      <c r="S10" s="123" t="s">
        <v>131</v>
      </c>
      <c r="U10" s="123" t="s">
        <v>131</v>
      </c>
      <c r="W10" s="123" t="s">
        <v>131</v>
      </c>
      <c r="Y10" s="123" t="s">
        <v>131</v>
      </c>
      <c r="AA10" s="123" t="s">
        <v>131</v>
      </c>
      <c r="AC10" s="123" t="s">
        <v>131</v>
      </c>
      <c r="AE10" s="123" t="s">
        <v>131</v>
      </c>
      <c r="AF10" s="154"/>
      <c r="AG10" s="123"/>
      <c r="AH10" s="41"/>
    </row>
    <row r="11" spans="1:34" x14ac:dyDescent="0.2">
      <c r="F11" s="228" t="s">
        <v>239</v>
      </c>
      <c r="G11" s="123" t="s">
        <v>239</v>
      </c>
      <c r="H11" s="228" t="s">
        <v>239</v>
      </c>
      <c r="I11" s="123" t="s">
        <v>239</v>
      </c>
      <c r="J11" s="228" t="s">
        <v>239</v>
      </c>
      <c r="K11" s="123" t="s">
        <v>239</v>
      </c>
      <c r="L11" s="228" t="s">
        <v>239</v>
      </c>
      <c r="M11" s="123" t="s">
        <v>239</v>
      </c>
      <c r="N11" s="228" t="s">
        <v>239</v>
      </c>
      <c r="O11" s="123" t="s">
        <v>239</v>
      </c>
      <c r="P11" s="228" t="s">
        <v>239</v>
      </c>
      <c r="Q11" s="123" t="s">
        <v>239</v>
      </c>
      <c r="R11" s="228" t="s">
        <v>239</v>
      </c>
      <c r="S11" s="123" t="s">
        <v>239</v>
      </c>
      <c r="T11" s="228" t="s">
        <v>239</v>
      </c>
      <c r="U11" s="123" t="s">
        <v>239</v>
      </c>
      <c r="V11" s="228" t="s">
        <v>239</v>
      </c>
      <c r="W11" s="123" t="s">
        <v>239</v>
      </c>
      <c r="X11" s="228" t="s">
        <v>239</v>
      </c>
      <c r="Y11" s="123" t="s">
        <v>239</v>
      </c>
      <c r="Z11" s="228" t="s">
        <v>239</v>
      </c>
      <c r="AA11" s="123" t="s">
        <v>239</v>
      </c>
      <c r="AB11" s="228" t="s">
        <v>239</v>
      </c>
      <c r="AC11" s="123" t="s">
        <v>239</v>
      </c>
      <c r="AD11" s="228" t="s">
        <v>239</v>
      </c>
      <c r="AE11" s="123" t="s">
        <v>239</v>
      </c>
      <c r="AF11" s="154" t="s">
        <v>239</v>
      </c>
      <c r="AG11" s="123" t="s">
        <v>239</v>
      </c>
      <c r="AH11" s="41" t="s">
        <v>239</v>
      </c>
    </row>
    <row r="12" spans="1:34" x14ac:dyDescent="0.2">
      <c r="F12" s="228" t="s">
        <v>952</v>
      </c>
      <c r="G12" s="123" t="s">
        <v>952</v>
      </c>
      <c r="H12" s="228" t="s">
        <v>952</v>
      </c>
      <c r="I12" s="123" t="s">
        <v>952</v>
      </c>
      <c r="J12" s="228" t="s">
        <v>235</v>
      </c>
      <c r="K12" s="123" t="s">
        <v>235</v>
      </c>
      <c r="L12" s="228" t="s">
        <v>953</v>
      </c>
      <c r="M12" s="123" t="s">
        <v>953</v>
      </c>
      <c r="N12" s="228" t="s">
        <v>235</v>
      </c>
      <c r="O12" s="123" t="s">
        <v>235</v>
      </c>
      <c r="P12" s="228" t="s">
        <v>235</v>
      </c>
      <c r="Q12" s="123" t="s">
        <v>235</v>
      </c>
      <c r="R12" s="228" t="s">
        <v>235</v>
      </c>
      <c r="S12" s="123" t="s">
        <v>235</v>
      </c>
      <c r="T12" s="228" t="s">
        <v>235</v>
      </c>
      <c r="U12" s="123" t="s">
        <v>235</v>
      </c>
      <c r="V12" s="228" t="s">
        <v>235</v>
      </c>
      <c r="W12" s="123" t="s">
        <v>235</v>
      </c>
      <c r="X12" s="228" t="s">
        <v>235</v>
      </c>
      <c r="Y12" s="123" t="s">
        <v>235</v>
      </c>
      <c r="Z12" s="228" t="s">
        <v>235</v>
      </c>
      <c r="AA12" s="123" t="s">
        <v>235</v>
      </c>
      <c r="AB12" s="228" t="s">
        <v>235</v>
      </c>
      <c r="AC12" s="123" t="s">
        <v>235</v>
      </c>
      <c r="AD12" s="228" t="s">
        <v>235</v>
      </c>
      <c r="AE12" s="123" t="s">
        <v>235</v>
      </c>
      <c r="AF12" s="154" t="s">
        <v>235</v>
      </c>
      <c r="AG12" s="123" t="s">
        <v>235</v>
      </c>
      <c r="AH12" s="41" t="s">
        <v>235</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743</v>
      </c>
      <c r="B14" s="75" t="s">
        <v>5</v>
      </c>
      <c r="C14" s="78" t="s">
        <v>37</v>
      </c>
      <c r="D14" s="78" t="s">
        <v>6</v>
      </c>
      <c r="E14" s="78" t="s">
        <v>82</v>
      </c>
      <c r="F14" s="324" t="s">
        <v>660</v>
      </c>
      <c r="G14" s="143" t="s">
        <v>661</v>
      </c>
      <c r="H14" s="324" t="s">
        <v>486</v>
      </c>
      <c r="I14" s="143" t="s">
        <v>487</v>
      </c>
      <c r="J14" s="324" t="s">
        <v>484</v>
      </c>
      <c r="K14" s="143" t="s">
        <v>485</v>
      </c>
      <c r="L14" s="324" t="s">
        <v>488</v>
      </c>
      <c r="M14" s="143" t="s">
        <v>489</v>
      </c>
      <c r="N14" s="324" t="s">
        <v>478</v>
      </c>
      <c r="O14" s="143" t="s">
        <v>479</v>
      </c>
      <c r="P14" s="324" t="s">
        <v>480</v>
      </c>
      <c r="Q14" s="143" t="s">
        <v>481</v>
      </c>
      <c r="R14" s="324" t="s">
        <v>482</v>
      </c>
      <c r="S14" s="143" t="s">
        <v>483</v>
      </c>
      <c r="T14" s="324" t="s">
        <v>490</v>
      </c>
      <c r="U14" s="143" t="s">
        <v>491</v>
      </c>
      <c r="V14" s="324" t="s">
        <v>492</v>
      </c>
      <c r="W14" s="143" t="s">
        <v>493</v>
      </c>
      <c r="X14" s="324" t="s">
        <v>494</v>
      </c>
      <c r="Y14" s="143" t="s">
        <v>495</v>
      </c>
      <c r="Z14" s="324" t="s">
        <v>496</v>
      </c>
      <c r="AA14" s="143" t="s">
        <v>497</v>
      </c>
      <c r="AB14" s="324" t="s">
        <v>498</v>
      </c>
      <c r="AC14" s="143" t="s">
        <v>499</v>
      </c>
      <c r="AD14" s="324" t="s">
        <v>500</v>
      </c>
      <c r="AE14" s="143" t="s">
        <v>501</v>
      </c>
      <c r="AF14" s="143" t="s">
        <v>502</v>
      </c>
      <c r="AG14" s="143" t="s">
        <v>628</v>
      </c>
      <c r="AH14" s="324" t="s">
        <v>662</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101" priority="4">
      <formula>$D1="Male"</formula>
    </cfRule>
  </conditionalFormatting>
  <conditionalFormatting sqref="L1:M1048576">
    <cfRule type="expression" dxfId="100" priority="3">
      <formula>$D1="Female"</formula>
    </cfRule>
  </conditionalFormatting>
  <conditionalFormatting sqref="N1:N1048576 P1:P1048576 R1:R1048576 J1:J1048576 F1:F1048576 H1:H1048576 L1:L1048576 T1:T1048576 V1:V1048576 X1:X1048576 Z1:Z1048576 AB1:AB1048576 AD1:AD1048576">
    <cfRule type="expression" dxfId="99" priority="1">
      <formula>AND(ISNUMBER(F1),ROW(F1)&gt;14,ROUND(F1,2)&gt;1)</formula>
    </cfRule>
    <cfRule type="expression" dxfId="98" priority="8">
      <formula>AND(ISNUMBER(F1),ROW(F1)&gt;14,ROUND(F1,2)&lt;1)</formula>
    </cfRule>
  </conditionalFormatting>
  <conditionalFormatting sqref="AH1:AH1048576">
    <cfRule type="expression" dxfId="97" priority="2">
      <formula>AND(ISNUMBER($AH1),ROW($AH1)&gt;14,SUM($AG1)&gt;0,ROUND($AH1,2)&gt;1)</formula>
    </cfRule>
    <cfRule type="expression" dxfId="96"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114</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109</v>
      </c>
      <c r="G3" s="93" t="s">
        <v>110</v>
      </c>
      <c r="H3" s="93" t="s">
        <v>112</v>
      </c>
      <c r="I3" s="93" t="s">
        <v>113</v>
      </c>
      <c r="J3" s="430" t="s">
        <v>868</v>
      </c>
      <c r="K3" s="430" t="s">
        <v>566</v>
      </c>
      <c r="L3" s="117" t="s">
        <v>115</v>
      </c>
      <c r="M3" s="117" t="s">
        <v>38</v>
      </c>
      <c r="N3" s="117" t="s">
        <v>39</v>
      </c>
      <c r="O3" s="117" t="s">
        <v>42</v>
      </c>
      <c r="P3" s="95" t="s">
        <v>247</v>
      </c>
      <c r="Q3" s="93" t="s">
        <v>248</v>
      </c>
      <c r="R3" s="117" t="s">
        <v>34</v>
      </c>
      <c r="S3" s="117" t="s">
        <v>35</v>
      </c>
      <c r="T3" s="197" t="s">
        <v>766</v>
      </c>
      <c r="U3" s="206" t="s">
        <v>767</v>
      </c>
      <c r="V3" s="93" t="s">
        <v>282</v>
      </c>
      <c r="W3" s="117" t="s">
        <v>34</v>
      </c>
      <c r="X3" s="117" t="s">
        <v>35</v>
      </c>
      <c r="Y3" s="94" t="s">
        <v>302</v>
      </c>
      <c r="Z3" s="94" t="s">
        <v>303</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125</v>
      </c>
      <c r="B5" s="56" t="s">
        <v>125</v>
      </c>
      <c r="C5" s="56" t="s">
        <v>125</v>
      </c>
      <c r="D5" s="56" t="s">
        <v>125</v>
      </c>
      <c r="E5" s="56" t="s">
        <v>125</v>
      </c>
      <c r="F5" s="47" t="s">
        <v>125</v>
      </c>
      <c r="G5" s="47" t="s">
        <v>125</v>
      </c>
      <c r="H5" s="47" t="s">
        <v>125</v>
      </c>
      <c r="I5" s="47" t="s">
        <v>125</v>
      </c>
      <c r="J5" s="123" t="s">
        <v>125</v>
      </c>
      <c r="K5" s="123" t="s">
        <v>125</v>
      </c>
      <c r="L5" s="120" t="s">
        <v>138</v>
      </c>
      <c r="M5" s="120" t="s">
        <v>138</v>
      </c>
      <c r="N5" s="120" t="s">
        <v>138</v>
      </c>
      <c r="O5" s="120" t="s">
        <v>138</v>
      </c>
      <c r="P5" s="54" t="s">
        <v>125</v>
      </c>
      <c r="Q5" s="47" t="s">
        <v>125</v>
      </c>
      <c r="R5" s="120" t="s">
        <v>138</v>
      </c>
      <c r="S5" s="120" t="s">
        <v>138</v>
      </c>
      <c r="T5" s="154" t="s">
        <v>138</v>
      </c>
      <c r="U5" s="123" t="s">
        <v>138</v>
      </c>
      <c r="V5" s="47" t="s">
        <v>125</v>
      </c>
      <c r="W5" s="120" t="s">
        <v>138</v>
      </c>
      <c r="X5" s="120" t="s">
        <v>138</v>
      </c>
      <c r="Y5" s="47" t="s">
        <v>125</v>
      </c>
      <c r="Z5" s="47" t="s">
        <v>125</v>
      </c>
    </row>
    <row r="6" spans="1:26" x14ac:dyDescent="0.2">
      <c r="A6" s="56" t="s">
        <v>234</v>
      </c>
      <c r="B6" s="56" t="s">
        <v>234</v>
      </c>
      <c r="C6" s="56" t="s">
        <v>234</v>
      </c>
      <c r="D6" s="56" t="s">
        <v>234</v>
      </c>
      <c r="E6" s="56" t="s">
        <v>234</v>
      </c>
      <c r="F6" s="47" t="s">
        <v>141</v>
      </c>
      <c r="G6" s="47" t="s">
        <v>141</v>
      </c>
      <c r="H6" s="47" t="s">
        <v>140</v>
      </c>
      <c r="I6" s="47" t="s">
        <v>140</v>
      </c>
      <c r="J6" s="123" t="s">
        <v>120</v>
      </c>
      <c r="K6" s="123" t="s">
        <v>120</v>
      </c>
      <c r="L6" s="120" t="s">
        <v>119</v>
      </c>
      <c r="M6" s="120" t="s">
        <v>119</v>
      </c>
      <c r="N6" s="120" t="s">
        <v>119</v>
      </c>
      <c r="O6" s="120" t="s">
        <v>119</v>
      </c>
      <c r="P6" s="54" t="s">
        <v>141</v>
      </c>
      <c r="Q6" s="47" t="s">
        <v>141</v>
      </c>
      <c r="R6" s="120" t="s">
        <v>119</v>
      </c>
      <c r="S6" s="120" t="s">
        <v>119</v>
      </c>
      <c r="T6" s="154" t="s">
        <v>139</v>
      </c>
      <c r="U6" s="123" t="s">
        <v>139</v>
      </c>
      <c r="V6" s="47" t="s">
        <v>141</v>
      </c>
      <c r="W6" s="120" t="s">
        <v>119</v>
      </c>
      <c r="X6" s="120" t="s">
        <v>119</v>
      </c>
      <c r="Y6" s="47" t="s">
        <v>120</v>
      </c>
      <c r="Z6" s="47" t="s">
        <v>120</v>
      </c>
    </row>
    <row r="7" spans="1:26" x14ac:dyDescent="0.2">
      <c r="A7" s="56" t="s">
        <v>137</v>
      </c>
      <c r="B7" s="56" t="s">
        <v>137</v>
      </c>
      <c r="C7" s="56" t="s">
        <v>137</v>
      </c>
      <c r="D7" s="56" t="s">
        <v>137</v>
      </c>
      <c r="E7" s="56" t="s">
        <v>137</v>
      </c>
      <c r="F7" s="47" t="s">
        <v>122</v>
      </c>
      <c r="G7" s="47" t="s">
        <v>122</v>
      </c>
      <c r="H7" s="47" t="s">
        <v>122</v>
      </c>
      <c r="I7" s="47" t="s">
        <v>122</v>
      </c>
      <c r="J7" s="123" t="s">
        <v>121</v>
      </c>
      <c r="K7" s="123" t="s">
        <v>121</v>
      </c>
      <c r="L7" s="120" t="s">
        <v>121</v>
      </c>
      <c r="M7" s="120" t="s">
        <v>121</v>
      </c>
      <c r="N7" s="120" t="s">
        <v>121</v>
      </c>
      <c r="O7" s="120" t="s">
        <v>121</v>
      </c>
      <c r="P7" s="54" t="s">
        <v>122</v>
      </c>
      <c r="Q7" s="47" t="s">
        <v>122</v>
      </c>
      <c r="R7" s="120" t="s">
        <v>121</v>
      </c>
      <c r="S7" s="120" t="s">
        <v>121</v>
      </c>
      <c r="T7" s="154" t="s">
        <v>121</v>
      </c>
      <c r="U7" s="123" t="s">
        <v>121</v>
      </c>
      <c r="V7" s="47" t="s">
        <v>122</v>
      </c>
      <c r="W7" s="120" t="s">
        <v>121</v>
      </c>
      <c r="X7" s="120" t="s">
        <v>121</v>
      </c>
      <c r="Y7" s="47" t="s">
        <v>122</v>
      </c>
      <c r="Z7" s="47" t="s">
        <v>122</v>
      </c>
    </row>
    <row r="8" spans="1:26" x14ac:dyDescent="0.2">
      <c r="L8" s="120" t="s">
        <v>195</v>
      </c>
      <c r="M8" s="120" t="s">
        <v>195</v>
      </c>
      <c r="N8" s="120" t="s">
        <v>195</v>
      </c>
      <c r="O8" s="120" t="s">
        <v>195</v>
      </c>
      <c r="R8" s="120" t="s">
        <v>244</v>
      </c>
      <c r="S8" s="120" t="s">
        <v>244</v>
      </c>
      <c r="T8" s="332" t="s">
        <v>245</v>
      </c>
      <c r="U8" s="244" t="s">
        <v>245</v>
      </c>
      <c r="W8" s="120" t="s">
        <v>245</v>
      </c>
      <c r="X8" s="120" t="s">
        <v>245</v>
      </c>
    </row>
    <row r="9" spans="1:26" x14ac:dyDescent="0.2">
      <c r="L9" s="120" t="s">
        <v>196</v>
      </c>
      <c r="M9" s="120" t="s">
        <v>196</v>
      </c>
      <c r="N9" s="120" t="s">
        <v>196</v>
      </c>
      <c r="O9" s="120" t="s">
        <v>196</v>
      </c>
      <c r="R9" s="120" t="s">
        <v>243</v>
      </c>
      <c r="S9" s="120" t="s">
        <v>243</v>
      </c>
      <c r="T9" s="332" t="s">
        <v>246</v>
      </c>
      <c r="U9" s="244" t="s">
        <v>246</v>
      </c>
      <c r="W9" s="120" t="s">
        <v>246</v>
      </c>
      <c r="X9" s="120" t="s">
        <v>246</v>
      </c>
    </row>
    <row r="10" spans="1:26" x14ac:dyDescent="0.2">
      <c r="L10" s="120" t="s">
        <v>197</v>
      </c>
      <c r="M10" s="120" t="s">
        <v>198</v>
      </c>
      <c r="N10" s="120" t="s">
        <v>199</v>
      </c>
      <c r="O10" s="120" t="s">
        <v>200</v>
      </c>
      <c r="R10" s="120" t="s">
        <v>148</v>
      </c>
      <c r="S10" s="179" t="s">
        <v>149</v>
      </c>
      <c r="T10" s="332" t="s">
        <v>148</v>
      </c>
      <c r="U10" s="244" t="s">
        <v>149</v>
      </c>
      <c r="W10" s="120" t="s">
        <v>148</v>
      </c>
      <c r="X10" s="179" t="s">
        <v>149</v>
      </c>
    </row>
    <row r="11" spans="1:26" x14ac:dyDescent="0.2">
      <c r="F11" s="47" t="s">
        <v>955</v>
      </c>
      <c r="G11" s="47" t="s">
        <v>955</v>
      </c>
      <c r="H11" s="47" t="s">
        <v>955</v>
      </c>
      <c r="I11" s="47" t="s">
        <v>955</v>
      </c>
      <c r="J11" s="123" t="s">
        <v>955</v>
      </c>
      <c r="K11" s="123" t="s">
        <v>955</v>
      </c>
      <c r="L11" s="120" t="s">
        <v>955</v>
      </c>
      <c r="M11" s="120" t="s">
        <v>955</v>
      </c>
      <c r="N11" s="120" t="s">
        <v>955</v>
      </c>
      <c r="O11" s="120" t="s">
        <v>955</v>
      </c>
      <c r="P11" s="54" t="s">
        <v>955</v>
      </c>
      <c r="Q11" s="47" t="s">
        <v>955</v>
      </c>
      <c r="R11" s="120" t="s">
        <v>955</v>
      </c>
      <c r="S11" s="120" t="s">
        <v>955</v>
      </c>
      <c r="T11" s="154" t="s">
        <v>955</v>
      </c>
      <c r="U11" s="123" t="s">
        <v>955</v>
      </c>
      <c r="V11" s="47" t="s">
        <v>955</v>
      </c>
      <c r="W11" s="120" t="s">
        <v>955</v>
      </c>
      <c r="X11" s="120" t="s">
        <v>955</v>
      </c>
      <c r="Y11" s="47" t="s">
        <v>955</v>
      </c>
      <c r="Z11" s="47" t="s">
        <v>955</v>
      </c>
    </row>
    <row r="12" spans="1:26" x14ac:dyDescent="0.2">
      <c r="F12" s="47" t="s">
        <v>235</v>
      </c>
      <c r="G12" s="47" t="s">
        <v>235</v>
      </c>
      <c r="H12" s="47" t="s">
        <v>235</v>
      </c>
      <c r="I12" s="47" t="s">
        <v>235</v>
      </c>
      <c r="J12" s="123" t="s">
        <v>235</v>
      </c>
      <c r="K12" s="123" t="s">
        <v>235</v>
      </c>
      <c r="L12" s="120" t="s">
        <v>235</v>
      </c>
      <c r="M12" s="120" t="s">
        <v>235</v>
      </c>
      <c r="N12" s="120" t="s">
        <v>235</v>
      </c>
      <c r="O12" s="120" t="s">
        <v>235</v>
      </c>
      <c r="P12" s="54" t="s">
        <v>235</v>
      </c>
      <c r="Q12" s="47" t="s">
        <v>235</v>
      </c>
      <c r="R12" s="120" t="s">
        <v>235</v>
      </c>
      <c r="S12" s="120" t="s">
        <v>235</v>
      </c>
      <c r="T12" s="154" t="s">
        <v>235</v>
      </c>
      <c r="U12" s="123" t="s">
        <v>235</v>
      </c>
      <c r="V12" s="47" t="s">
        <v>235</v>
      </c>
      <c r="W12" s="120" t="s">
        <v>235</v>
      </c>
      <c r="X12" s="120" t="s">
        <v>235</v>
      </c>
      <c r="Y12" s="47" t="s">
        <v>235</v>
      </c>
      <c r="Z12" s="47" t="s">
        <v>235</v>
      </c>
    </row>
    <row r="14" spans="1:26" x14ac:dyDescent="0.2">
      <c r="A14" s="75" t="s">
        <v>743</v>
      </c>
      <c r="B14" s="75" t="s">
        <v>5</v>
      </c>
      <c r="C14" s="78" t="s">
        <v>37</v>
      </c>
      <c r="D14" s="78" t="s">
        <v>6</v>
      </c>
      <c r="E14" s="78" t="s">
        <v>82</v>
      </c>
      <c r="F14" s="245" t="s">
        <v>503</v>
      </c>
      <c r="G14" s="245" t="s">
        <v>504</v>
      </c>
      <c r="H14" s="245" t="s">
        <v>505</v>
      </c>
      <c r="I14" s="245" t="s">
        <v>506</v>
      </c>
      <c r="J14" s="143" t="s">
        <v>332</v>
      </c>
      <c r="K14" s="143" t="s">
        <v>333</v>
      </c>
      <c r="L14" s="143" t="s">
        <v>507</v>
      </c>
      <c r="M14" s="143" t="s">
        <v>508</v>
      </c>
      <c r="N14" s="143" t="s">
        <v>509</v>
      </c>
      <c r="O14" s="143" t="s">
        <v>510</v>
      </c>
      <c r="P14" s="246" t="s">
        <v>511</v>
      </c>
      <c r="Q14" s="143" t="s">
        <v>512</v>
      </c>
      <c r="R14" s="143" t="s">
        <v>513</v>
      </c>
      <c r="S14" s="143" t="s">
        <v>514</v>
      </c>
      <c r="T14" s="246" t="s">
        <v>515</v>
      </c>
      <c r="U14" s="143" t="s">
        <v>516</v>
      </c>
      <c r="V14" s="143" t="s">
        <v>517</v>
      </c>
      <c r="W14" s="143" t="s">
        <v>518</v>
      </c>
      <c r="X14" s="143" t="s">
        <v>519</v>
      </c>
      <c r="Y14" s="143" t="s">
        <v>520</v>
      </c>
      <c r="Z14" s="143" t="s">
        <v>521</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95" priority="20">
      <formula>AND(ISNUMBER(F1),ROUND(SUM(F1),2)&lt;1,ROW(F1)&gt;14,SUM(J1)&gt;0)</formula>
    </cfRule>
  </conditionalFormatting>
  <conditionalFormatting sqref="V1:V1048576">
    <cfRule type="expression" dxfId="94" priority="1">
      <formula>AND(ROW($V1)&gt;14,OR(SUM($R1)&gt;0,SUM($S1)&gt;0),ROUND(SUM($V1),2)&gt;1)</formula>
    </cfRule>
    <cfRule type="expression" dxfId="93" priority="19">
      <formula>AND(ROW($V1)&gt;14,OR(SUM($R1)&gt;0,SUM($S1)&gt;0),ROUND(SUM($V1),2)&lt;90%)</formula>
    </cfRule>
  </conditionalFormatting>
  <conditionalFormatting sqref="F1:F1048576 H1:H1048576">
    <cfRule type="expression" dxfId="92" priority="9">
      <formula>AND(ISNUMBER($J1),SUM($J1)&gt;0,F1="",ROW(F1)&gt;14)</formula>
    </cfRule>
  </conditionalFormatting>
  <conditionalFormatting sqref="G1:G1048576 I1:I1048576">
    <cfRule type="expression" dxfId="91" priority="8">
      <formula>AND(ISNUMBER($K1),SUM($K1)&gt;0,G1="",ROW(G1)&gt;14)</formula>
    </cfRule>
  </conditionalFormatting>
  <conditionalFormatting sqref="Q1:Q1048576">
    <cfRule type="expression" dxfId="90" priority="4">
      <formula>AND(ROW($Q1)&gt;14,ISNUMBER($O1),SUM($O1)&gt;0,ROUND(SUM($Q1),2)&gt;1)</formula>
    </cfRule>
    <cfRule type="expression" dxfId="89" priority="6">
      <formula>AND(ROW($Q1)&gt;14,ISNUMBER($O1),SUM($O1)&gt;0,ROUND(SUM($Q1),2)&lt;90%)</formula>
    </cfRule>
  </conditionalFormatting>
  <conditionalFormatting sqref="P1:P1048576">
    <cfRule type="expression" dxfId="88" priority="2">
      <formula>AND(ROW($P1)&gt;14,ISNUMBER($M1),SUM($M1)&gt;0,ROUND(SUM($P1),2)&lt;100%)</formula>
    </cfRule>
    <cfRule type="expression" dxfId="87"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359</v>
      </c>
      <c r="G3" s="93" t="s">
        <v>297</v>
      </c>
      <c r="H3" s="117" t="s">
        <v>728</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125</v>
      </c>
      <c r="B5" s="56" t="s">
        <v>125</v>
      </c>
      <c r="C5" s="56" t="s">
        <v>125</v>
      </c>
      <c r="D5" s="56" t="s">
        <v>125</v>
      </c>
      <c r="E5" s="56" t="s">
        <v>125</v>
      </c>
      <c r="F5" s="123" t="s">
        <v>138</v>
      </c>
      <c r="G5" s="47" t="s">
        <v>125</v>
      </c>
      <c r="H5" s="123" t="s">
        <v>138</v>
      </c>
    </row>
    <row r="6" spans="1:8" x14ac:dyDescent="0.2">
      <c r="A6" s="56" t="s">
        <v>234</v>
      </c>
      <c r="B6" s="56" t="s">
        <v>234</v>
      </c>
      <c r="C6" s="56" t="s">
        <v>234</v>
      </c>
      <c r="D6" s="56" t="s">
        <v>234</v>
      </c>
      <c r="E6" s="56" t="s">
        <v>234</v>
      </c>
      <c r="F6" s="123" t="s">
        <v>139</v>
      </c>
      <c r="G6" s="47" t="s">
        <v>141</v>
      </c>
      <c r="H6" s="123" t="s">
        <v>119</v>
      </c>
    </row>
    <row r="7" spans="1:8" x14ac:dyDescent="0.2">
      <c r="A7" s="56" t="s">
        <v>137</v>
      </c>
      <c r="B7" s="56" t="s">
        <v>137</v>
      </c>
      <c r="C7" s="56" t="s">
        <v>137</v>
      </c>
      <c r="D7" s="56" t="s">
        <v>137</v>
      </c>
      <c r="E7" s="56" t="s">
        <v>137</v>
      </c>
      <c r="F7" s="123" t="s">
        <v>121</v>
      </c>
      <c r="G7" s="47" t="s">
        <v>122</v>
      </c>
      <c r="H7" s="123" t="s">
        <v>121</v>
      </c>
    </row>
    <row r="8" spans="1:8" x14ac:dyDescent="0.2">
      <c r="F8" s="123" t="s">
        <v>221</v>
      </c>
      <c r="H8" s="123" t="s">
        <v>221</v>
      </c>
    </row>
    <row r="9" spans="1:8" x14ac:dyDescent="0.2">
      <c r="F9" s="123" t="s">
        <v>222</v>
      </c>
      <c r="H9" s="123" t="s">
        <v>222</v>
      </c>
    </row>
    <row r="10" spans="1:8" x14ac:dyDescent="0.2">
      <c r="H10" s="123"/>
    </row>
    <row r="11" spans="1:8" x14ac:dyDescent="0.2">
      <c r="F11" s="123" t="s">
        <v>237</v>
      </c>
      <c r="G11" s="62" t="s">
        <v>237</v>
      </c>
      <c r="H11" s="123" t="s">
        <v>237</v>
      </c>
    </row>
    <row r="12" spans="1:8" x14ac:dyDescent="0.2">
      <c r="F12" s="123" t="s">
        <v>235</v>
      </c>
      <c r="G12" s="47" t="s">
        <v>235</v>
      </c>
      <c r="H12" s="123" t="s">
        <v>235</v>
      </c>
    </row>
    <row r="13" spans="1:8" x14ac:dyDescent="0.2">
      <c r="H13" s="123"/>
    </row>
    <row r="14" spans="1:8" x14ac:dyDescent="0.2">
      <c r="A14" s="78" t="s">
        <v>743</v>
      </c>
      <c r="B14" s="78" t="s">
        <v>5</v>
      </c>
      <c r="C14" s="78" t="s">
        <v>37</v>
      </c>
      <c r="D14" s="78" t="s">
        <v>6</v>
      </c>
      <c r="E14" s="78" t="s">
        <v>82</v>
      </c>
      <c r="F14" s="143" t="s">
        <v>546</v>
      </c>
      <c r="G14" s="143" t="s">
        <v>664</v>
      </c>
      <c r="H14" s="143" t="s">
        <v>547</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815</v>
      </c>
      <c r="G3" s="198" t="s">
        <v>595</v>
      </c>
      <c r="H3" s="198" t="s">
        <v>735</v>
      </c>
      <c r="I3" s="198" t="s">
        <v>359</v>
      </c>
      <c r="J3" s="93" t="s">
        <v>296</v>
      </c>
      <c r="K3" s="93" t="s">
        <v>592</v>
      </c>
      <c r="L3" s="93" t="s">
        <v>593</v>
      </c>
      <c r="M3" s="94" t="s">
        <v>594</v>
      </c>
      <c r="N3" s="93" t="s">
        <v>864</v>
      </c>
      <c r="O3" s="117" t="s">
        <v>327</v>
      </c>
      <c r="P3" s="117" t="s">
        <v>589</v>
      </c>
      <c r="Q3" s="117" t="s">
        <v>590</v>
      </c>
      <c r="R3" s="117" t="s">
        <v>737</v>
      </c>
      <c r="S3" s="117" t="s">
        <v>738</v>
      </c>
      <c r="T3" s="95" t="s">
        <v>111</v>
      </c>
      <c r="U3" s="117" t="s">
        <v>51</v>
      </c>
    </row>
    <row r="4" spans="1:21" x14ac:dyDescent="0.2">
      <c r="A4" s="72"/>
      <c r="B4" s="72"/>
      <c r="C4" s="72"/>
      <c r="D4" s="72" t="s">
        <v>4</v>
      </c>
      <c r="E4" s="72"/>
      <c r="F4" s="139">
        <f>SUBTOTAL(109,F$15:INDEX(F:F,COUNTA($B:$B)+14-COUNTA($B$1:$B$14)))</f>
        <v>0</v>
      </c>
      <c r="H4" s="325"/>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125</v>
      </c>
      <c r="B5" s="56" t="s">
        <v>125</v>
      </c>
      <c r="C5" s="56" t="s">
        <v>125</v>
      </c>
      <c r="D5" s="56" t="s">
        <v>125</v>
      </c>
      <c r="E5" s="56" t="s">
        <v>125</v>
      </c>
      <c r="F5" s="325" t="s">
        <v>125</v>
      </c>
      <c r="G5" s="325" t="s">
        <v>125</v>
      </c>
      <c r="H5" s="325" t="s">
        <v>138</v>
      </c>
      <c r="I5" s="325" t="s">
        <v>138</v>
      </c>
      <c r="J5" s="47" t="s">
        <v>125</v>
      </c>
      <c r="K5" s="47" t="s">
        <v>125</v>
      </c>
      <c r="L5" s="47" t="s">
        <v>125</v>
      </c>
      <c r="M5" s="47" t="s">
        <v>125</v>
      </c>
      <c r="N5" s="47" t="s">
        <v>125</v>
      </c>
      <c r="O5" s="120" t="s">
        <v>125</v>
      </c>
      <c r="P5" s="120" t="s">
        <v>138</v>
      </c>
      <c r="Q5" s="120" t="s">
        <v>138</v>
      </c>
      <c r="R5" s="120" t="s">
        <v>138</v>
      </c>
      <c r="S5" s="120" t="s">
        <v>138</v>
      </c>
      <c r="T5" s="54" t="s">
        <v>125</v>
      </c>
      <c r="U5" s="120" t="s">
        <v>138</v>
      </c>
    </row>
    <row r="6" spans="1:21" x14ac:dyDescent="0.2">
      <c r="A6" s="56" t="s">
        <v>234</v>
      </c>
      <c r="B6" s="56" t="s">
        <v>234</v>
      </c>
      <c r="C6" s="56" t="s">
        <v>234</v>
      </c>
      <c r="D6" s="56" t="s">
        <v>234</v>
      </c>
      <c r="E6" s="56" t="s">
        <v>234</v>
      </c>
      <c r="F6" s="325" t="s">
        <v>120</v>
      </c>
      <c r="G6" s="325" t="s">
        <v>140</v>
      </c>
      <c r="H6" s="325" t="s">
        <v>139</v>
      </c>
      <c r="I6" s="325" t="s">
        <v>139</v>
      </c>
      <c r="J6" s="47" t="s">
        <v>141</v>
      </c>
      <c r="K6" s="47" t="s">
        <v>141</v>
      </c>
      <c r="L6" s="47" t="s">
        <v>141</v>
      </c>
      <c r="M6" s="47" t="s">
        <v>141</v>
      </c>
      <c r="N6" s="47" t="s">
        <v>141</v>
      </c>
      <c r="O6" s="120" t="s">
        <v>120</v>
      </c>
      <c r="P6" s="120" t="s">
        <v>119</v>
      </c>
      <c r="Q6" s="120" t="s">
        <v>119</v>
      </c>
      <c r="R6" s="120" t="s">
        <v>119</v>
      </c>
      <c r="S6" s="120" t="s">
        <v>119</v>
      </c>
      <c r="T6" s="54" t="s">
        <v>141</v>
      </c>
      <c r="U6" s="120" t="s">
        <v>119</v>
      </c>
    </row>
    <row r="7" spans="1:21" x14ac:dyDescent="0.2">
      <c r="A7" s="56" t="s">
        <v>137</v>
      </c>
      <c r="B7" s="56" t="s">
        <v>137</v>
      </c>
      <c r="C7" s="56" t="s">
        <v>137</v>
      </c>
      <c r="D7" s="56" t="s">
        <v>137</v>
      </c>
      <c r="E7" s="56" t="s">
        <v>137</v>
      </c>
      <c r="F7" s="325" t="s">
        <v>121</v>
      </c>
      <c r="G7" s="325" t="s">
        <v>137</v>
      </c>
      <c r="H7" s="325" t="s">
        <v>121</v>
      </c>
      <c r="I7" s="123" t="s">
        <v>121</v>
      </c>
      <c r="J7" s="47" t="s">
        <v>122</v>
      </c>
      <c r="K7" s="47" t="s">
        <v>122</v>
      </c>
      <c r="L7" s="47" t="s">
        <v>122</v>
      </c>
      <c r="M7" s="47" t="s">
        <v>122</v>
      </c>
      <c r="N7" s="47" t="s">
        <v>122</v>
      </c>
      <c r="O7" s="120" t="s">
        <v>121</v>
      </c>
      <c r="P7" s="120" t="s">
        <v>121</v>
      </c>
      <c r="Q7" s="120" t="s">
        <v>121</v>
      </c>
      <c r="R7" s="120" t="s">
        <v>121</v>
      </c>
      <c r="S7" s="120" t="s">
        <v>121</v>
      </c>
      <c r="T7" s="54" t="s">
        <v>122</v>
      </c>
      <c r="U7" s="120" t="s">
        <v>121</v>
      </c>
    </row>
    <row r="8" spans="1:21" x14ac:dyDescent="0.2">
      <c r="F8" s="325" t="s">
        <v>345</v>
      </c>
      <c r="H8" s="396" t="s">
        <v>964</v>
      </c>
      <c r="I8" s="345" t="s">
        <v>201</v>
      </c>
      <c r="P8" s="397" t="s">
        <v>968</v>
      </c>
      <c r="Q8" s="397" t="s">
        <v>966</v>
      </c>
      <c r="R8" s="120" t="s">
        <v>970</v>
      </c>
      <c r="S8" s="120" t="s">
        <v>970</v>
      </c>
      <c r="U8" s="120" t="s">
        <v>205</v>
      </c>
    </row>
    <row r="9" spans="1:21" x14ac:dyDescent="0.2">
      <c r="H9" s="396" t="s">
        <v>965</v>
      </c>
      <c r="I9" s="345" t="s">
        <v>202</v>
      </c>
      <c r="P9" s="397" t="s">
        <v>969</v>
      </c>
      <c r="Q9" s="397" t="s">
        <v>967</v>
      </c>
      <c r="R9" s="120" t="s">
        <v>971</v>
      </c>
      <c r="S9" s="120" t="s">
        <v>971</v>
      </c>
      <c r="U9" s="120" t="s">
        <v>206</v>
      </c>
    </row>
    <row r="10" spans="1:21" x14ac:dyDescent="0.2">
      <c r="F10" s="325" t="s">
        <v>131</v>
      </c>
      <c r="H10" s="325"/>
      <c r="R10" s="120" t="s">
        <v>204</v>
      </c>
      <c r="S10" s="120" t="s">
        <v>203</v>
      </c>
    </row>
    <row r="11" spans="1:21" x14ac:dyDescent="0.2">
      <c r="F11" s="325" t="s">
        <v>956</v>
      </c>
      <c r="H11" s="325" t="s">
        <v>956</v>
      </c>
      <c r="I11" s="123" t="s">
        <v>956</v>
      </c>
      <c r="J11" s="123" t="s">
        <v>956</v>
      </c>
      <c r="K11" s="123" t="s">
        <v>957</v>
      </c>
      <c r="L11" s="123" t="s">
        <v>958</v>
      </c>
      <c r="M11" s="123" t="s">
        <v>956</v>
      </c>
      <c r="N11" s="47" t="s">
        <v>956</v>
      </c>
      <c r="O11" s="120" t="s">
        <v>956</v>
      </c>
      <c r="P11" s="120" t="s">
        <v>957</v>
      </c>
      <c r="Q11" s="120" t="s">
        <v>958</v>
      </c>
      <c r="R11" s="120" t="s">
        <v>956</v>
      </c>
      <c r="S11" s="120" t="s">
        <v>956</v>
      </c>
      <c r="T11" s="54" t="s">
        <v>959</v>
      </c>
      <c r="U11" s="120" t="s">
        <v>959</v>
      </c>
    </row>
    <row r="12" spans="1:21" x14ac:dyDescent="0.2">
      <c r="F12" s="325" t="s">
        <v>235</v>
      </c>
      <c r="H12" s="325" t="s">
        <v>235</v>
      </c>
      <c r="I12" s="123" t="s">
        <v>235</v>
      </c>
      <c r="J12" s="123" t="s">
        <v>235</v>
      </c>
      <c r="K12" s="123" t="s">
        <v>952</v>
      </c>
      <c r="L12" s="123" t="s">
        <v>235</v>
      </c>
      <c r="M12" s="123" t="s">
        <v>235</v>
      </c>
      <c r="N12" s="47" t="s">
        <v>235</v>
      </c>
      <c r="O12" s="120" t="s">
        <v>235</v>
      </c>
      <c r="P12" s="120" t="s">
        <v>952</v>
      </c>
      <c r="Q12" s="120" t="s">
        <v>235</v>
      </c>
      <c r="R12" s="120" t="s">
        <v>235</v>
      </c>
      <c r="S12" s="120" t="s">
        <v>235</v>
      </c>
      <c r="T12" s="54" t="s">
        <v>235</v>
      </c>
      <c r="U12" s="120" t="s">
        <v>235</v>
      </c>
    </row>
    <row r="13" spans="1:21" x14ac:dyDescent="0.2">
      <c r="H13" s="325"/>
    </row>
    <row r="14" spans="1:21" x14ac:dyDescent="0.2">
      <c r="A14" s="75" t="s">
        <v>743</v>
      </c>
      <c r="B14" s="75" t="s">
        <v>5</v>
      </c>
      <c r="C14" s="75" t="s">
        <v>37</v>
      </c>
      <c r="D14" s="75" t="s">
        <v>6</v>
      </c>
      <c r="E14" s="75" t="s">
        <v>82</v>
      </c>
      <c r="F14" s="268" t="s">
        <v>369</v>
      </c>
      <c r="G14" s="272" t="s">
        <v>670</v>
      </c>
      <c r="H14" s="268" t="s">
        <v>736</v>
      </c>
      <c r="I14" s="143" t="s">
        <v>548</v>
      </c>
      <c r="J14" s="143" t="s">
        <v>673</v>
      </c>
      <c r="K14" s="143" t="s">
        <v>674</v>
      </c>
      <c r="L14" s="143" t="s">
        <v>676</v>
      </c>
      <c r="M14" s="143" t="s">
        <v>675</v>
      </c>
      <c r="N14" s="143" t="s">
        <v>677</v>
      </c>
      <c r="O14" s="243" t="s">
        <v>679</v>
      </c>
      <c r="P14" s="243" t="s">
        <v>591</v>
      </c>
      <c r="Q14" s="243" t="s">
        <v>680</v>
      </c>
      <c r="R14" s="243" t="s">
        <v>678</v>
      </c>
      <c r="S14" s="243" t="s">
        <v>549</v>
      </c>
      <c r="T14" s="246" t="s">
        <v>681</v>
      </c>
      <c r="U14" s="243" t="s">
        <v>550</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86" priority="23">
      <formula>OR($C1="18-20",$C1="18+")</formula>
    </cfRule>
  </conditionalFormatting>
  <conditionalFormatting sqref="T1:T1048576">
    <cfRule type="expression" dxfId="85" priority="3">
      <formula>AND(ISNUMBER($T1),ROW($T1)&gt;14,SUM($O1)&gt;0,ROUND(SUM($T1),2)&gt;1)</formula>
    </cfRule>
    <cfRule type="expression" dxfId="84" priority="22">
      <formula>AND(ISNUMBER($T1),ROW($T1)&gt;14,SUM($O1)&gt;0,ROUND(SUM($T1),2)&lt;1)</formula>
    </cfRule>
  </conditionalFormatting>
  <conditionalFormatting sqref="N1:N1048576">
    <cfRule type="expression" dxfId="83" priority="21">
      <formula>AND(ISNUMBER($N1),ROW($N1)&gt;14,(SUM($I1)*(1+SUM($J1))*SUM($M1))&gt;0,ROUND(SUM($N1),2)&lt;20%)</formula>
    </cfRule>
  </conditionalFormatting>
  <conditionalFormatting sqref="K1:K1048576 P1:P1048576">
    <cfRule type="expression" dxfId="82" priority="15">
      <formula>AND($B1&lt;&gt;"",ROW(K1)&gt;14,NOT(AND($D1="Female",$G1="Y",OR($C1="10-14",$C1="15-17"))))</formula>
    </cfRule>
  </conditionalFormatting>
  <conditionalFormatting sqref="Q1:Q1048576 L1:L1048576">
    <cfRule type="expression" dxfId="81" priority="14">
      <formula>AND($E1&lt;&gt;"",ROW(L1)&gt;14,NOT(OR($C1="05-09",$C1="10-14")))</formula>
    </cfRule>
  </conditionalFormatting>
  <conditionalFormatting sqref="M1:N1048576">
    <cfRule type="expression" dxfId="80" priority="2">
      <formula>AND(ROW(M1)&gt;14,ISNUMBER(M1),OR(M1&gt;1,M1&lt;0))</formula>
    </cfRule>
  </conditionalFormatting>
  <conditionalFormatting sqref="F1:F1048576">
    <cfRule type="expression" dxfId="79"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666</v>
      </c>
      <c r="D3" s="198" t="s">
        <v>667</v>
      </c>
      <c r="E3" s="93" t="s">
        <v>356</v>
      </c>
      <c r="F3" s="93" t="s">
        <v>573</v>
      </c>
      <c r="G3" s="117" t="s">
        <v>1043</v>
      </c>
      <c r="H3" s="117" t="s">
        <v>1044</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125</v>
      </c>
      <c r="B5" s="72" t="s">
        <v>125</v>
      </c>
      <c r="C5" s="123" t="s">
        <v>138</v>
      </c>
      <c r="D5" s="123" t="s">
        <v>138</v>
      </c>
      <c r="E5" s="47" t="s">
        <v>125</v>
      </c>
      <c r="F5" s="47" t="s">
        <v>125</v>
      </c>
      <c r="G5" s="120" t="s">
        <v>138</v>
      </c>
      <c r="H5" s="120" t="s">
        <v>138</v>
      </c>
    </row>
    <row r="6" spans="1:8" x14ac:dyDescent="0.2">
      <c r="A6" s="72" t="s">
        <v>234</v>
      </c>
      <c r="B6" s="72" t="s">
        <v>234</v>
      </c>
      <c r="C6" s="123" t="s">
        <v>139</v>
      </c>
      <c r="D6" s="123" t="s">
        <v>139</v>
      </c>
      <c r="E6" s="47" t="s">
        <v>141</v>
      </c>
      <c r="F6" s="47" t="s">
        <v>141</v>
      </c>
      <c r="G6" s="120" t="s">
        <v>119</v>
      </c>
      <c r="H6" s="120" t="s">
        <v>119</v>
      </c>
    </row>
    <row r="7" spans="1:8" x14ac:dyDescent="0.2">
      <c r="A7" s="72" t="s">
        <v>137</v>
      </c>
      <c r="B7" s="72" t="s">
        <v>137</v>
      </c>
      <c r="C7" s="123" t="s">
        <v>121</v>
      </c>
      <c r="D7" s="123" t="s">
        <v>121</v>
      </c>
      <c r="E7" s="47" t="s">
        <v>122</v>
      </c>
      <c r="F7" s="47" t="s">
        <v>122</v>
      </c>
      <c r="G7" s="120" t="s">
        <v>121</v>
      </c>
      <c r="H7" s="120" t="s">
        <v>121</v>
      </c>
    </row>
    <row r="8" spans="1:8" x14ac:dyDescent="0.2">
      <c r="A8" s="72"/>
      <c r="B8" s="72"/>
      <c r="C8" s="123" t="s">
        <v>227</v>
      </c>
      <c r="D8" s="123" t="s">
        <v>227</v>
      </c>
      <c r="G8" s="120" t="s">
        <v>227</v>
      </c>
      <c r="H8" s="120" t="s">
        <v>227</v>
      </c>
    </row>
    <row r="9" spans="1:8" x14ac:dyDescent="0.2">
      <c r="A9" s="72"/>
      <c r="B9" s="72"/>
      <c r="C9" s="123" t="s">
        <v>228</v>
      </c>
      <c r="D9" s="123" t="s">
        <v>228</v>
      </c>
      <c r="G9" s="120" t="s">
        <v>228</v>
      </c>
      <c r="H9" s="120" t="s">
        <v>228</v>
      </c>
    </row>
    <row r="10" spans="1:8" x14ac:dyDescent="0.2">
      <c r="A10" s="72"/>
      <c r="B10" s="72"/>
      <c r="C10" s="123" t="s">
        <v>229</v>
      </c>
      <c r="D10" s="123" t="s">
        <v>230</v>
      </c>
      <c r="G10" s="120" t="s">
        <v>229</v>
      </c>
      <c r="H10" s="120" t="s">
        <v>230</v>
      </c>
    </row>
    <row r="11" spans="1:8" x14ac:dyDescent="0.2">
      <c r="A11" s="72"/>
      <c r="B11" s="72"/>
    </row>
    <row r="12" spans="1:8" x14ac:dyDescent="0.2">
      <c r="A12" s="72"/>
      <c r="B12" s="72"/>
    </row>
    <row r="13" spans="1:8" x14ac:dyDescent="0.2">
      <c r="A13" s="72"/>
      <c r="B13" s="72"/>
    </row>
    <row r="14" spans="1:8" x14ac:dyDescent="0.2">
      <c r="A14" s="75" t="s">
        <v>743</v>
      </c>
      <c r="B14" s="75" t="s">
        <v>5</v>
      </c>
      <c r="C14" s="143" t="s">
        <v>555</v>
      </c>
      <c r="D14" s="274" t="s">
        <v>556</v>
      </c>
      <c r="E14" s="274" t="s">
        <v>668</v>
      </c>
      <c r="F14" s="274" t="s">
        <v>669</v>
      </c>
      <c r="G14" s="275" t="s">
        <v>557</v>
      </c>
      <c r="H14" s="275" t="s">
        <v>558</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578</v>
      </c>
      <c r="B1" s="7"/>
      <c r="C1" s="2"/>
      <c r="D1" s="2"/>
      <c r="E1" s="2"/>
      <c r="F1" s="167" t="s">
        <v>579</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833</v>
      </c>
      <c r="G3" s="124" t="s">
        <v>862</v>
      </c>
      <c r="H3" s="430" t="s">
        <v>857</v>
      </c>
      <c r="I3" s="430" t="s">
        <v>858</v>
      </c>
      <c r="J3" s="430" t="s">
        <v>859</v>
      </c>
      <c r="K3" s="430" t="s">
        <v>860</v>
      </c>
      <c r="L3" s="430" t="s">
        <v>861</v>
      </c>
      <c r="M3" s="198" t="s">
        <v>731</v>
      </c>
      <c r="N3" s="198" t="s">
        <v>732</v>
      </c>
      <c r="O3" s="198" t="s">
        <v>733</v>
      </c>
      <c r="P3" s="198" t="s">
        <v>734</v>
      </c>
      <c r="Q3" s="198" t="s">
        <v>1033</v>
      </c>
      <c r="R3" s="94" t="s">
        <v>1034</v>
      </c>
      <c r="S3" s="93" t="s">
        <v>1037</v>
      </c>
      <c r="T3" s="93" t="s">
        <v>600</v>
      </c>
      <c r="U3" s="117" t="s">
        <v>596</v>
      </c>
      <c r="V3" s="117" t="s">
        <v>599</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125</v>
      </c>
      <c r="B5" s="56" t="s">
        <v>125</v>
      </c>
      <c r="C5" s="56" t="s">
        <v>125</v>
      </c>
      <c r="D5" s="56" t="s">
        <v>125</v>
      </c>
      <c r="E5" s="56" t="s">
        <v>125</v>
      </c>
      <c r="F5" s="123" t="s">
        <v>125</v>
      </c>
      <c r="G5" s="123" t="s">
        <v>125</v>
      </c>
      <c r="H5" s="123" t="s">
        <v>125</v>
      </c>
      <c r="I5" s="123" t="s">
        <v>125</v>
      </c>
      <c r="J5" s="123" t="s">
        <v>125</v>
      </c>
      <c r="K5" s="123" t="s">
        <v>125</v>
      </c>
      <c r="L5" s="123" t="s">
        <v>125</v>
      </c>
      <c r="M5" s="123" t="s">
        <v>138</v>
      </c>
      <c r="N5" s="123" t="s">
        <v>138</v>
      </c>
      <c r="O5" s="123" t="s">
        <v>138</v>
      </c>
      <c r="P5" s="123" t="s">
        <v>138</v>
      </c>
      <c r="Q5" s="123" t="s">
        <v>125</v>
      </c>
      <c r="R5" s="47" t="s">
        <v>125</v>
      </c>
      <c r="S5" s="47" t="s">
        <v>125</v>
      </c>
      <c r="T5" s="47" t="s">
        <v>125</v>
      </c>
      <c r="U5" s="120" t="s">
        <v>138</v>
      </c>
      <c r="V5" s="120" t="s">
        <v>138</v>
      </c>
    </row>
    <row r="6" spans="1:22" x14ac:dyDescent="0.2">
      <c r="A6" s="56" t="s">
        <v>234</v>
      </c>
      <c r="B6" s="56" t="s">
        <v>234</v>
      </c>
      <c r="C6" s="56" t="s">
        <v>234</v>
      </c>
      <c r="D6" s="56" t="s">
        <v>234</v>
      </c>
      <c r="E6" s="56" t="s">
        <v>234</v>
      </c>
      <c r="F6" s="123" t="s">
        <v>120</v>
      </c>
      <c r="G6" s="123" t="s">
        <v>141</v>
      </c>
      <c r="H6" s="123" t="s">
        <v>120</v>
      </c>
      <c r="I6" s="123" t="s">
        <v>120</v>
      </c>
      <c r="J6" s="123" t="s">
        <v>120</v>
      </c>
      <c r="K6" s="123" t="s">
        <v>120</v>
      </c>
      <c r="L6" s="123" t="s">
        <v>120</v>
      </c>
      <c r="M6" s="123" t="s">
        <v>139</v>
      </c>
      <c r="N6" s="123" t="s">
        <v>139</v>
      </c>
      <c r="O6" s="123" t="s">
        <v>139</v>
      </c>
      <c r="P6" s="123" t="s">
        <v>139</v>
      </c>
      <c r="Q6" s="123" t="s">
        <v>120</v>
      </c>
      <c r="R6" s="47" t="s">
        <v>120</v>
      </c>
      <c r="S6" s="47" t="s">
        <v>141</v>
      </c>
      <c r="T6" s="47" t="s">
        <v>141</v>
      </c>
      <c r="U6" s="120" t="s">
        <v>119</v>
      </c>
      <c r="V6" s="120" t="s">
        <v>119</v>
      </c>
    </row>
    <row r="7" spans="1:22" x14ac:dyDescent="0.2">
      <c r="A7" s="56" t="s">
        <v>137</v>
      </c>
      <c r="B7" s="56" t="s">
        <v>137</v>
      </c>
      <c r="C7" s="56" t="s">
        <v>137</v>
      </c>
      <c r="D7" s="56" t="s">
        <v>137</v>
      </c>
      <c r="E7" s="56" t="s">
        <v>137</v>
      </c>
      <c r="F7" s="123" t="s">
        <v>121</v>
      </c>
      <c r="G7" s="123" t="s">
        <v>121</v>
      </c>
      <c r="H7" s="123" t="s">
        <v>121</v>
      </c>
      <c r="I7" s="123" t="s">
        <v>121</v>
      </c>
      <c r="J7" s="123" t="s">
        <v>121</v>
      </c>
      <c r="K7" s="123" t="s">
        <v>121</v>
      </c>
      <c r="L7" s="123" t="s">
        <v>121</v>
      </c>
      <c r="M7" s="123" t="s">
        <v>121</v>
      </c>
      <c r="N7" s="123" t="s">
        <v>121</v>
      </c>
      <c r="O7" s="123" t="s">
        <v>121</v>
      </c>
      <c r="P7" s="123" t="s">
        <v>121</v>
      </c>
      <c r="Q7" s="123" t="s">
        <v>121</v>
      </c>
      <c r="R7" s="47" t="s">
        <v>122</v>
      </c>
      <c r="S7" s="47" t="s">
        <v>122</v>
      </c>
      <c r="T7" s="47" t="s">
        <v>122</v>
      </c>
      <c r="U7" s="120" t="s">
        <v>121</v>
      </c>
      <c r="V7" s="120" t="s">
        <v>121</v>
      </c>
    </row>
    <row r="8" spans="1:22" x14ac:dyDescent="0.2">
      <c r="M8" s="242" t="s">
        <v>584</v>
      </c>
      <c r="N8" s="242" t="s">
        <v>583</v>
      </c>
      <c r="O8" s="242" t="s">
        <v>582</v>
      </c>
      <c r="P8" s="242" t="s">
        <v>581</v>
      </c>
      <c r="Q8" s="242"/>
      <c r="R8" s="427"/>
      <c r="U8" s="179" t="s">
        <v>972</v>
      </c>
      <c r="V8" s="179" t="s">
        <v>973</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997</v>
      </c>
      <c r="V10" s="179" t="s">
        <v>998</v>
      </c>
    </row>
    <row r="11" spans="1:22" x14ac:dyDescent="0.2">
      <c r="F11" s="123" t="s">
        <v>580</v>
      </c>
      <c r="G11" s="123" t="s">
        <v>580</v>
      </c>
      <c r="H11" s="123" t="s">
        <v>863</v>
      </c>
      <c r="I11" s="123" t="s">
        <v>863</v>
      </c>
      <c r="J11" s="123" t="s">
        <v>580</v>
      </c>
      <c r="K11" s="123" t="s">
        <v>580</v>
      </c>
      <c r="L11" s="123" t="s">
        <v>580</v>
      </c>
      <c r="M11" s="123" t="s">
        <v>580</v>
      </c>
      <c r="N11" s="123" t="s">
        <v>580</v>
      </c>
      <c r="O11" s="123" t="s">
        <v>580</v>
      </c>
      <c r="P11" s="123" t="s">
        <v>580</v>
      </c>
      <c r="Q11" s="123" t="s">
        <v>580</v>
      </c>
      <c r="R11" s="47" t="s">
        <v>580</v>
      </c>
      <c r="S11" s="123" t="s">
        <v>580</v>
      </c>
      <c r="T11" s="123" t="s">
        <v>580</v>
      </c>
      <c r="U11" s="120" t="s">
        <v>580</v>
      </c>
      <c r="V11" s="120" t="s">
        <v>580</v>
      </c>
    </row>
    <row r="12" spans="1:22" x14ac:dyDescent="0.2">
      <c r="F12" s="123" t="s">
        <v>952</v>
      </c>
      <c r="G12" s="123" t="s">
        <v>952</v>
      </c>
      <c r="H12" s="123" t="s">
        <v>952</v>
      </c>
      <c r="I12" s="123" t="s">
        <v>952</v>
      </c>
      <c r="J12" s="123" t="s">
        <v>952</v>
      </c>
      <c r="K12" s="123" t="s">
        <v>952</v>
      </c>
      <c r="L12" s="123" t="s">
        <v>952</v>
      </c>
      <c r="M12" s="123" t="s">
        <v>952</v>
      </c>
      <c r="N12" s="123" t="s">
        <v>952</v>
      </c>
      <c r="O12" s="123" t="s">
        <v>952</v>
      </c>
      <c r="P12" s="123" t="s">
        <v>952</v>
      </c>
      <c r="Q12" s="123" t="s">
        <v>952</v>
      </c>
      <c r="R12" s="47" t="s">
        <v>952</v>
      </c>
      <c r="S12" s="123" t="s">
        <v>952</v>
      </c>
      <c r="T12" s="123" t="s">
        <v>952</v>
      </c>
      <c r="U12" s="120" t="s">
        <v>952</v>
      </c>
      <c r="V12" s="120" t="s">
        <v>952</v>
      </c>
    </row>
    <row r="14" spans="1:22" x14ac:dyDescent="0.2">
      <c r="A14" s="78" t="s">
        <v>743</v>
      </c>
      <c r="B14" s="78" t="s">
        <v>5</v>
      </c>
      <c r="C14" s="78" t="s">
        <v>37</v>
      </c>
      <c r="D14" s="78" t="s">
        <v>6</v>
      </c>
      <c r="E14" s="78" t="s">
        <v>82</v>
      </c>
      <c r="F14" s="143" t="s">
        <v>367</v>
      </c>
      <c r="G14" s="143" t="s">
        <v>671</v>
      </c>
      <c r="H14" s="143" t="s">
        <v>552</v>
      </c>
      <c r="I14" s="143" t="s">
        <v>554</v>
      </c>
      <c r="J14" s="143" t="s">
        <v>547</v>
      </c>
      <c r="K14" s="143" t="s">
        <v>447</v>
      </c>
      <c r="L14" s="143" t="s">
        <v>448</v>
      </c>
      <c r="M14" s="143" t="s">
        <v>585</v>
      </c>
      <c r="N14" s="143" t="s">
        <v>586</v>
      </c>
      <c r="O14" s="143" t="s">
        <v>587</v>
      </c>
      <c r="P14" s="143" t="s">
        <v>588</v>
      </c>
      <c r="Q14" s="143" t="s">
        <v>1036</v>
      </c>
      <c r="R14" s="245" t="s">
        <v>1035</v>
      </c>
      <c r="S14" s="245" t="s">
        <v>1038</v>
      </c>
      <c r="T14" s="245" t="s">
        <v>672</v>
      </c>
      <c r="U14" s="243" t="s">
        <v>597</v>
      </c>
      <c r="V14" s="243" t="s">
        <v>598</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IF(SUM($U15)=0,"",$U15*T15)</f>
        <v/>
      </c>
    </row>
  </sheetData>
  <phoneticPr fontId="28" type="noConversion"/>
  <conditionalFormatting sqref="V1:V1048576">
    <cfRule type="expression" dxfId="78" priority="12">
      <formula>AND(ISNUMBER(V1),SUM($V1)&gt;SUM($U1))</formula>
    </cfRule>
  </conditionalFormatting>
  <conditionalFormatting sqref="H1:I1048576">
    <cfRule type="expression" dxfId="77" priority="4">
      <formula>AND(ROW(H1)&gt;14,$C1="10-14")</formula>
    </cfRule>
  </conditionalFormatting>
  <conditionalFormatting sqref="S1:T1048576">
    <cfRule type="expression" dxfId="76" priority="1269">
      <formula>AND(ROUND(SUM($T1),2)&gt;100%,SUM($U1)&gt;0)</formula>
    </cfRule>
  </conditionalFormatting>
  <conditionalFormatting sqref="T1:T1048576">
    <cfRule type="expression" dxfId="75" priority="1270">
      <formula>AND(ROUND(SUM($T1),2)&lt;60%,SUM($U1)&gt;0)</formula>
    </cfRule>
  </conditionalFormatting>
  <conditionalFormatting sqref="S1:S1048576">
    <cfRule type="expression" dxfId="74" priority="2">
      <formula>AND(ROUND(SUM($S1),2)&lt;&gt;0%,SUM($Q1)&gt;0,ROW($S1)&gt;14,ISNUMBER($S1))</formula>
    </cfRule>
  </conditionalFormatting>
  <conditionalFormatting sqref="F1:F1048576">
    <cfRule type="expression" dxfId="73"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849</v>
      </c>
      <c r="G3" s="430" t="s">
        <v>572</v>
      </c>
      <c r="H3" s="430" t="s">
        <v>758</v>
      </c>
      <c r="I3" s="430" t="s">
        <v>759</v>
      </c>
      <c r="J3" s="198" t="s">
        <v>761</v>
      </c>
      <c r="K3" s="198" t="s">
        <v>760</v>
      </c>
      <c r="L3" s="199" t="s">
        <v>1002</v>
      </c>
      <c r="M3" s="205" t="s">
        <v>762</v>
      </c>
      <c r="N3" s="198" t="s">
        <v>763</v>
      </c>
      <c r="O3" s="199" t="s">
        <v>1003</v>
      </c>
    </row>
    <row r="4" spans="1:15" x14ac:dyDescent="0.2">
      <c r="A4" s="72"/>
      <c r="B4" s="72"/>
      <c r="C4" s="72"/>
      <c r="D4" s="72" t="s">
        <v>4</v>
      </c>
      <c r="E4" s="72"/>
      <c r="F4" s="122"/>
      <c r="G4" s="122">
        <f>SUBTOTAL(109,G$15:INDEX(G:G,COUNTA($B:$B)+14-COUNTA($B$1:$B$14)))</f>
        <v>0</v>
      </c>
      <c r="H4" s="122">
        <f>SUBTOTAL(109,H$15:INDEX(H:H,COUNTA($B:$B)+14-COUNTA($B$1:$B$14)))</f>
        <v>0</v>
      </c>
      <c r="I4" s="122">
        <f>SUBTOTAL(109,I$15:INDEX(I:I,COUNTA($B:$B)+14-COUNTA($B$1:$B$14)))</f>
        <v>0</v>
      </c>
      <c r="J4" s="122"/>
      <c r="K4" s="122">
        <f>SUBTOTAL(109,K$15:INDEX(K:K,COUNTA($B:$B)+14-COUNTA($B$1:$B$14)))</f>
        <v>0</v>
      </c>
      <c r="L4" s="119">
        <f>SUBTOTAL(109,L$15:INDEX(L:L,COUNTA($B:$B)+14-COUNTA($B$1:$B$14)))</f>
        <v>0</v>
      </c>
      <c r="M4" s="169"/>
      <c r="N4" s="122">
        <f>SUBTOTAL(109,N$15:INDEX(N:N,COUNTA($B:$B)+14-COUNTA($B$1:$B$14)))</f>
        <v>0</v>
      </c>
      <c r="O4" s="119">
        <f>SUBTOTAL(109,O$15:INDEX(O:O,COUNTA($B:$B)+14-COUNTA($B$1:$B$14)))</f>
        <v>0</v>
      </c>
    </row>
    <row r="5" spans="1:15" x14ac:dyDescent="0.2">
      <c r="A5" s="56" t="s">
        <v>125</v>
      </c>
      <c r="B5" s="56" t="s">
        <v>125</v>
      </c>
      <c r="C5" s="56" t="s">
        <v>125</v>
      </c>
      <c r="D5" s="56" t="s">
        <v>125</v>
      </c>
      <c r="E5" s="56" t="s">
        <v>125</v>
      </c>
      <c r="F5" s="123" t="s">
        <v>125</v>
      </c>
      <c r="G5" s="123" t="s">
        <v>125</v>
      </c>
      <c r="H5" s="123" t="s">
        <v>125</v>
      </c>
      <c r="I5" s="123" t="s">
        <v>125</v>
      </c>
      <c r="J5" s="123" t="s">
        <v>138</v>
      </c>
      <c r="K5" s="123" t="s">
        <v>138</v>
      </c>
      <c r="L5" s="120" t="s">
        <v>138</v>
      </c>
      <c r="M5" s="154" t="s">
        <v>138</v>
      </c>
      <c r="N5" s="123" t="s">
        <v>138</v>
      </c>
      <c r="O5" s="120" t="s">
        <v>138</v>
      </c>
    </row>
    <row r="6" spans="1:15" x14ac:dyDescent="0.2">
      <c r="A6" s="56" t="s">
        <v>234</v>
      </c>
      <c r="B6" s="56" t="s">
        <v>234</v>
      </c>
      <c r="C6" s="56" t="s">
        <v>234</v>
      </c>
      <c r="D6" s="56" t="s">
        <v>234</v>
      </c>
      <c r="E6" s="56" t="s">
        <v>234</v>
      </c>
      <c r="F6" s="123" t="s">
        <v>120</v>
      </c>
      <c r="G6" s="123" t="s">
        <v>120</v>
      </c>
      <c r="H6" s="123" t="s">
        <v>120</v>
      </c>
      <c r="I6" s="123" t="s">
        <v>120</v>
      </c>
      <c r="J6" s="123" t="s">
        <v>139</v>
      </c>
      <c r="K6" s="123" t="s">
        <v>139</v>
      </c>
      <c r="L6" s="120" t="s">
        <v>119</v>
      </c>
      <c r="M6" s="154" t="s">
        <v>139</v>
      </c>
      <c r="N6" s="123" t="s">
        <v>139</v>
      </c>
      <c r="O6" s="120" t="s">
        <v>119</v>
      </c>
    </row>
    <row r="7" spans="1:15" x14ac:dyDescent="0.2">
      <c r="A7" s="56" t="s">
        <v>137</v>
      </c>
      <c r="B7" s="56" t="s">
        <v>137</v>
      </c>
      <c r="C7" s="56" t="s">
        <v>137</v>
      </c>
      <c r="D7" s="56" t="s">
        <v>137</v>
      </c>
      <c r="E7" s="56" t="s">
        <v>137</v>
      </c>
      <c r="F7" s="123" t="s">
        <v>121</v>
      </c>
      <c r="G7" s="123" t="s">
        <v>121</v>
      </c>
      <c r="H7" s="123" t="s">
        <v>121</v>
      </c>
      <c r="I7" s="123" t="s">
        <v>121</v>
      </c>
      <c r="J7" s="123" t="s">
        <v>121</v>
      </c>
      <c r="K7" s="123" t="s">
        <v>121</v>
      </c>
      <c r="L7" s="120" t="s">
        <v>121</v>
      </c>
      <c r="M7" s="154" t="s">
        <v>121</v>
      </c>
      <c r="N7" s="123" t="s">
        <v>121</v>
      </c>
      <c r="O7" s="120" t="s">
        <v>121</v>
      </c>
    </row>
    <row r="8" spans="1:15" x14ac:dyDescent="0.2">
      <c r="J8" s="345" t="s">
        <v>776</v>
      </c>
      <c r="K8" s="123" t="s">
        <v>223</v>
      </c>
      <c r="L8" s="120" t="s">
        <v>223</v>
      </c>
      <c r="M8" s="395" t="s">
        <v>778</v>
      </c>
      <c r="N8" s="123" t="s">
        <v>225</v>
      </c>
      <c r="O8" s="120" t="s">
        <v>225</v>
      </c>
    </row>
    <row r="9" spans="1:15" x14ac:dyDescent="0.2">
      <c r="J9" s="345" t="s">
        <v>777</v>
      </c>
      <c r="K9" s="123" t="s">
        <v>224</v>
      </c>
      <c r="L9" s="120" t="s">
        <v>224</v>
      </c>
      <c r="M9" s="395" t="s">
        <v>779</v>
      </c>
      <c r="N9" s="123" t="s">
        <v>226</v>
      </c>
      <c r="O9" s="120" t="s">
        <v>226</v>
      </c>
    </row>
    <row r="10" spans="1:15" x14ac:dyDescent="0.2">
      <c r="F10" s="123" t="s">
        <v>131</v>
      </c>
    </row>
    <row r="11" spans="1:15" x14ac:dyDescent="0.2">
      <c r="F11" s="123" t="s">
        <v>239</v>
      </c>
      <c r="G11" s="123" t="s">
        <v>239</v>
      </c>
      <c r="H11" s="123" t="s">
        <v>580</v>
      </c>
      <c r="I11" s="123" t="s">
        <v>580</v>
      </c>
      <c r="J11" s="123" t="s">
        <v>239</v>
      </c>
      <c r="K11" s="123" t="s">
        <v>239</v>
      </c>
      <c r="L11" s="120" t="s">
        <v>239</v>
      </c>
      <c r="M11" s="154" t="s">
        <v>239</v>
      </c>
      <c r="N11" s="123" t="s">
        <v>239</v>
      </c>
      <c r="O11" s="120" t="s">
        <v>239</v>
      </c>
    </row>
    <row r="12" spans="1:15" x14ac:dyDescent="0.2">
      <c r="F12" s="123" t="s">
        <v>235</v>
      </c>
      <c r="G12" s="123" t="s">
        <v>235</v>
      </c>
      <c r="H12" s="123" t="s">
        <v>952</v>
      </c>
      <c r="I12" s="123" t="s">
        <v>952</v>
      </c>
      <c r="J12" s="123" t="s">
        <v>235</v>
      </c>
      <c r="K12" s="123" t="s">
        <v>235</v>
      </c>
      <c r="L12" s="120" t="s">
        <v>235</v>
      </c>
      <c r="M12" s="154" t="s">
        <v>235</v>
      </c>
      <c r="N12" s="123" t="s">
        <v>235</v>
      </c>
      <c r="O12" s="120" t="s">
        <v>235</v>
      </c>
    </row>
    <row r="14" spans="1:15" x14ac:dyDescent="0.2">
      <c r="A14" s="78" t="s">
        <v>743</v>
      </c>
      <c r="B14" s="78" t="s">
        <v>5</v>
      </c>
      <c r="C14" s="78" t="s">
        <v>37</v>
      </c>
      <c r="D14" s="78" t="s">
        <v>6</v>
      </c>
      <c r="E14" s="78" t="s">
        <v>82</v>
      </c>
      <c r="F14" s="143" t="s">
        <v>369</v>
      </c>
      <c r="G14" s="143" t="s">
        <v>665</v>
      </c>
      <c r="H14" s="143" t="s">
        <v>597</v>
      </c>
      <c r="I14" s="143" t="s">
        <v>598</v>
      </c>
      <c r="J14" s="143" t="s">
        <v>764</v>
      </c>
      <c r="K14" s="143" t="s">
        <v>551</v>
      </c>
      <c r="L14" s="243" t="s">
        <v>552</v>
      </c>
      <c r="M14" s="246" t="s">
        <v>765</v>
      </c>
      <c r="N14" s="143" t="s">
        <v>553</v>
      </c>
      <c r="O14" s="243" t="s">
        <v>554</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72" priority="4">
      <formula>AND(ISNUMBER(L1),SUM($L1)&gt;SUM($O1))</formula>
    </cfRule>
  </conditionalFormatting>
  <conditionalFormatting sqref="H1:I1048576">
    <cfRule type="expression" dxfId="71" priority="2">
      <formula>AND(ROW(H1)&gt;14,$E1&lt;&gt;"",NOT(OR($C1="10-14",$C1="15-19",$C1="20-24",$C1="25-29")))</formula>
    </cfRule>
    <cfRule type="expression" dxfId="70" priority="3">
      <formula>AND(ROW(H1)&gt;14,$E1&lt;&gt;"",$D1="Males")</formula>
    </cfRule>
  </conditionalFormatting>
  <conditionalFormatting sqref="F1:F1048576">
    <cfRule type="expression" dxfId="69"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571</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285</v>
      </c>
      <c r="AC1" s="125"/>
      <c r="AD1" s="125"/>
      <c r="AE1" s="125"/>
      <c r="AF1" s="125"/>
      <c r="AG1" s="4"/>
      <c r="AH1" s="4"/>
      <c r="AI1" s="115"/>
      <c r="AJ1" s="115"/>
      <c r="AK1" s="50" t="s">
        <v>240</v>
      </c>
      <c r="AL1" s="115"/>
      <c r="AM1" s="167" t="s">
        <v>283</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850</v>
      </c>
      <c r="F3" s="199" t="s">
        <v>851</v>
      </c>
      <c r="G3" s="104" t="s">
        <v>816</v>
      </c>
      <c r="H3" s="205" t="s">
        <v>796</v>
      </c>
      <c r="I3" s="199" t="s">
        <v>797</v>
      </c>
      <c r="J3" s="370" t="s">
        <v>798</v>
      </c>
      <c r="K3" s="199" t="s">
        <v>799</v>
      </c>
      <c r="L3" s="361" t="s">
        <v>800</v>
      </c>
      <c r="M3" s="200" t="s">
        <v>801</v>
      </c>
      <c r="N3" s="361" t="s">
        <v>787</v>
      </c>
      <c r="O3" s="207" t="s">
        <v>785</v>
      </c>
      <c r="P3" s="199" t="s">
        <v>784</v>
      </c>
      <c r="Q3" s="130" t="s">
        <v>786</v>
      </c>
      <c r="R3" s="361" t="s">
        <v>788</v>
      </c>
      <c r="S3" s="391" t="s">
        <v>685</v>
      </c>
      <c r="T3" s="105" t="s">
        <v>603</v>
      </c>
      <c r="U3" s="105" t="s">
        <v>602</v>
      </c>
      <c r="V3" s="199" t="s">
        <v>789</v>
      </c>
      <c r="W3" s="225" t="s">
        <v>791</v>
      </c>
      <c r="X3" s="107" t="s">
        <v>792</v>
      </c>
      <c r="Y3" s="199" t="s">
        <v>790</v>
      </c>
      <c r="Z3" s="225" t="s">
        <v>690</v>
      </c>
      <c r="AA3" s="199" t="s">
        <v>1126</v>
      </c>
      <c r="AB3" s="95" t="s">
        <v>793</v>
      </c>
      <c r="AC3" s="198" t="s">
        <v>688</v>
      </c>
      <c r="AD3" s="198" t="s">
        <v>689</v>
      </c>
      <c r="AE3" s="198" t="s">
        <v>1067</v>
      </c>
      <c r="AF3" s="198" t="s">
        <v>1068</v>
      </c>
      <c r="AG3" s="105" t="s">
        <v>604</v>
      </c>
      <c r="AH3" s="105" t="s">
        <v>794</v>
      </c>
      <c r="AI3" s="199" t="s">
        <v>775</v>
      </c>
      <c r="AJ3" s="199" t="s">
        <v>774</v>
      </c>
      <c r="AK3" s="374" t="s">
        <v>795</v>
      </c>
      <c r="AL3" s="117" t="s">
        <v>802</v>
      </c>
      <c r="AM3" s="205" t="s">
        <v>804</v>
      </c>
      <c r="AN3" s="199" t="s">
        <v>803</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125</v>
      </c>
      <c r="B5" s="112" t="s">
        <v>125</v>
      </c>
      <c r="C5" s="112" t="s">
        <v>125</v>
      </c>
      <c r="D5" s="112" t="s">
        <v>125</v>
      </c>
      <c r="E5" s="182" t="s">
        <v>135</v>
      </c>
      <c r="F5" s="120" t="s">
        <v>135</v>
      </c>
      <c r="G5" s="65" t="s">
        <v>135</v>
      </c>
      <c r="H5" s="154" t="s">
        <v>138</v>
      </c>
      <c r="I5" s="120" t="s">
        <v>138</v>
      </c>
      <c r="J5" s="372" t="s">
        <v>138</v>
      </c>
      <c r="K5" s="120" t="s">
        <v>138</v>
      </c>
      <c r="L5" s="372" t="s">
        <v>138</v>
      </c>
      <c r="M5" s="132" t="s">
        <v>138</v>
      </c>
      <c r="N5" s="363" t="s">
        <v>138</v>
      </c>
      <c r="O5" s="126" t="s">
        <v>138</v>
      </c>
      <c r="P5" s="120" t="s">
        <v>138</v>
      </c>
      <c r="Q5" s="120" t="s">
        <v>125</v>
      </c>
      <c r="R5" s="372" t="s">
        <v>138</v>
      </c>
      <c r="S5" s="334" t="s">
        <v>125</v>
      </c>
      <c r="T5" s="49" t="s">
        <v>125</v>
      </c>
      <c r="U5" s="49" t="s">
        <v>125</v>
      </c>
      <c r="V5" s="120" t="s">
        <v>138</v>
      </c>
      <c r="W5" s="376" t="s">
        <v>125</v>
      </c>
      <c r="X5" s="49" t="s">
        <v>125</v>
      </c>
      <c r="Y5" s="120" t="s">
        <v>138</v>
      </c>
      <c r="Z5" s="376" t="s">
        <v>125</v>
      </c>
      <c r="AA5" s="120" t="s">
        <v>138</v>
      </c>
      <c r="AB5" s="54" t="s">
        <v>125</v>
      </c>
      <c r="AC5" s="123" t="s">
        <v>125</v>
      </c>
      <c r="AD5" s="123" t="s">
        <v>125</v>
      </c>
      <c r="AE5" s="123" t="s">
        <v>138</v>
      </c>
      <c r="AF5" s="123" t="s">
        <v>138</v>
      </c>
      <c r="AG5" s="49" t="s">
        <v>125</v>
      </c>
      <c r="AH5" s="49" t="s">
        <v>125</v>
      </c>
      <c r="AI5" s="120" t="s">
        <v>138</v>
      </c>
      <c r="AJ5" s="120" t="s">
        <v>138</v>
      </c>
      <c r="AK5" s="376" t="s">
        <v>125</v>
      </c>
      <c r="AL5" s="120" t="s">
        <v>138</v>
      </c>
      <c r="AM5" s="154" t="s">
        <v>138</v>
      </c>
      <c r="AN5" s="120" t="s">
        <v>138</v>
      </c>
    </row>
    <row r="6" spans="1:40" x14ac:dyDescent="0.2">
      <c r="A6" s="112" t="s">
        <v>234</v>
      </c>
      <c r="B6" s="112" t="s">
        <v>234</v>
      </c>
      <c r="C6" s="112" t="s">
        <v>234</v>
      </c>
      <c r="D6" s="112" t="s">
        <v>234</v>
      </c>
      <c r="E6" s="182" t="s">
        <v>119</v>
      </c>
      <c r="F6" s="120" t="s">
        <v>119</v>
      </c>
      <c r="G6" s="65" t="s">
        <v>119</v>
      </c>
      <c r="H6" s="154" t="s">
        <v>139</v>
      </c>
      <c r="I6" s="120" t="s">
        <v>119</v>
      </c>
      <c r="J6" s="372" t="s">
        <v>139</v>
      </c>
      <c r="K6" s="120" t="s">
        <v>119</v>
      </c>
      <c r="L6" s="372" t="s">
        <v>139</v>
      </c>
      <c r="M6" s="132" t="s">
        <v>119</v>
      </c>
      <c r="N6" s="363" t="s">
        <v>139</v>
      </c>
      <c r="O6" s="126" t="s">
        <v>139</v>
      </c>
      <c r="P6" s="120" t="s">
        <v>119</v>
      </c>
      <c r="Q6" s="120" t="s">
        <v>120</v>
      </c>
      <c r="R6" s="372" t="s">
        <v>139</v>
      </c>
      <c r="S6" s="334" t="s">
        <v>141</v>
      </c>
      <c r="T6" s="49" t="s">
        <v>141</v>
      </c>
      <c r="U6" s="49" t="s">
        <v>141</v>
      </c>
      <c r="V6" s="120" t="s">
        <v>119</v>
      </c>
      <c r="W6" s="376" t="s">
        <v>141</v>
      </c>
      <c r="X6" s="49" t="s">
        <v>141</v>
      </c>
      <c r="Y6" s="120" t="s">
        <v>119</v>
      </c>
      <c r="Z6" s="376" t="s">
        <v>141</v>
      </c>
      <c r="AA6" s="120" t="s">
        <v>119</v>
      </c>
      <c r="AB6" s="54" t="s">
        <v>120</v>
      </c>
      <c r="AC6" s="123" t="s">
        <v>120</v>
      </c>
      <c r="AD6" s="123" t="s">
        <v>120</v>
      </c>
      <c r="AE6" s="123" t="s">
        <v>139</v>
      </c>
      <c r="AF6" s="123" t="s">
        <v>139</v>
      </c>
      <c r="AG6" s="49" t="s">
        <v>141</v>
      </c>
      <c r="AH6" s="49" t="s">
        <v>141</v>
      </c>
      <c r="AI6" s="120" t="s">
        <v>119</v>
      </c>
      <c r="AJ6" s="120" t="s">
        <v>119</v>
      </c>
      <c r="AK6" s="376" t="s">
        <v>141</v>
      </c>
      <c r="AL6" s="120" t="s">
        <v>119</v>
      </c>
      <c r="AM6" s="154" t="s">
        <v>139</v>
      </c>
      <c r="AN6" s="120" t="s">
        <v>119</v>
      </c>
    </row>
    <row r="7" spans="1:40" x14ac:dyDescent="0.2">
      <c r="A7" s="112" t="s">
        <v>137</v>
      </c>
      <c r="B7" s="112" t="s">
        <v>137</v>
      </c>
      <c r="C7" s="112" t="s">
        <v>137</v>
      </c>
      <c r="D7" s="112" t="s">
        <v>137</v>
      </c>
      <c r="E7" s="182" t="s">
        <v>121</v>
      </c>
      <c r="F7" s="120" t="s">
        <v>121</v>
      </c>
      <c r="G7" s="65" t="s">
        <v>122</v>
      </c>
      <c r="H7" s="154" t="s">
        <v>121</v>
      </c>
      <c r="I7" s="120" t="s">
        <v>121</v>
      </c>
      <c r="J7" s="372" t="s">
        <v>121</v>
      </c>
      <c r="K7" s="120" t="s">
        <v>121</v>
      </c>
      <c r="L7" s="372" t="s">
        <v>121</v>
      </c>
      <c r="M7" s="132" t="s">
        <v>121</v>
      </c>
      <c r="N7" s="363" t="s">
        <v>121</v>
      </c>
      <c r="O7" s="126" t="s">
        <v>121</v>
      </c>
      <c r="P7" s="120" t="s">
        <v>121</v>
      </c>
      <c r="Q7" s="120" t="s">
        <v>121</v>
      </c>
      <c r="R7" s="372" t="s">
        <v>121</v>
      </c>
      <c r="S7" s="334" t="s">
        <v>122</v>
      </c>
      <c r="T7" s="49" t="s">
        <v>122</v>
      </c>
      <c r="U7" s="49" t="s">
        <v>122</v>
      </c>
      <c r="V7" s="120" t="s">
        <v>121</v>
      </c>
      <c r="W7" s="376" t="s">
        <v>122</v>
      </c>
      <c r="X7" s="49" t="s">
        <v>122</v>
      </c>
      <c r="Y7" s="120" t="s">
        <v>121</v>
      </c>
      <c r="Z7" s="376" t="s">
        <v>122</v>
      </c>
      <c r="AA7" s="120" t="s">
        <v>121</v>
      </c>
      <c r="AB7" s="54" t="s">
        <v>122</v>
      </c>
      <c r="AC7" s="123" t="s">
        <v>121</v>
      </c>
      <c r="AD7" s="123" t="s">
        <v>121</v>
      </c>
      <c r="AE7" s="123" t="s">
        <v>121</v>
      </c>
      <c r="AF7" s="123" t="s">
        <v>121</v>
      </c>
      <c r="AG7" s="49" t="s">
        <v>122</v>
      </c>
      <c r="AH7" s="49" t="s">
        <v>122</v>
      </c>
      <c r="AI7" s="120" t="s">
        <v>121</v>
      </c>
      <c r="AJ7" s="120" t="s">
        <v>121</v>
      </c>
      <c r="AK7" s="376" t="s">
        <v>122</v>
      </c>
      <c r="AL7" s="120" t="s">
        <v>121</v>
      </c>
      <c r="AM7" s="154" t="s">
        <v>121</v>
      </c>
      <c r="AN7" s="120" t="s">
        <v>121</v>
      </c>
    </row>
    <row r="8" spans="1:40" x14ac:dyDescent="0.2">
      <c r="E8" s="182" t="s">
        <v>207</v>
      </c>
      <c r="F8" s="120" t="s">
        <v>343</v>
      </c>
      <c r="G8" s="65" t="s">
        <v>344</v>
      </c>
      <c r="H8" s="154" t="s">
        <v>217</v>
      </c>
      <c r="I8" s="120" t="s">
        <v>217</v>
      </c>
      <c r="J8" s="372" t="s">
        <v>219</v>
      </c>
      <c r="K8" s="120" t="s">
        <v>219</v>
      </c>
      <c r="L8" s="372" t="s">
        <v>208</v>
      </c>
      <c r="M8" s="132" t="s">
        <v>208</v>
      </c>
      <c r="N8" s="364" t="s">
        <v>782</v>
      </c>
      <c r="O8" s="360" t="s">
        <v>164</v>
      </c>
      <c r="P8" s="120" t="s">
        <v>294</v>
      </c>
      <c r="Q8" s="120"/>
      <c r="R8" s="372" t="s">
        <v>215</v>
      </c>
      <c r="V8" s="120" t="s">
        <v>215</v>
      </c>
      <c r="Y8" s="120" t="s">
        <v>288</v>
      </c>
      <c r="AA8" s="120" t="s">
        <v>287</v>
      </c>
      <c r="AE8" s="244" t="s">
        <v>213</v>
      </c>
      <c r="AF8" s="244" t="s">
        <v>213</v>
      </c>
      <c r="AI8" s="120" t="s">
        <v>213</v>
      </c>
      <c r="AJ8" s="120" t="s">
        <v>213</v>
      </c>
      <c r="AK8" s="376"/>
      <c r="AL8" s="120" t="s">
        <v>284</v>
      </c>
      <c r="AM8" s="394" t="s">
        <v>316</v>
      </c>
      <c r="AN8" s="120" t="s">
        <v>316</v>
      </c>
    </row>
    <row r="9" spans="1:40" x14ac:dyDescent="0.2">
      <c r="H9" s="154" t="s">
        <v>218</v>
      </c>
      <c r="I9" s="120" t="s">
        <v>218</v>
      </c>
      <c r="J9" s="372" t="s">
        <v>220</v>
      </c>
      <c r="K9" s="120" t="s">
        <v>220</v>
      </c>
      <c r="L9" s="372" t="s">
        <v>209</v>
      </c>
      <c r="M9" s="132" t="s">
        <v>209</v>
      </c>
      <c r="N9" s="364" t="s">
        <v>783</v>
      </c>
      <c r="O9" s="360" t="s">
        <v>165</v>
      </c>
      <c r="P9" s="120" t="s">
        <v>295</v>
      </c>
      <c r="Q9" s="120"/>
      <c r="R9" s="372" t="s">
        <v>216</v>
      </c>
      <c r="V9" s="120" t="s">
        <v>216</v>
      </c>
      <c r="Y9" s="120" t="s">
        <v>289</v>
      </c>
      <c r="AA9" s="120" t="s">
        <v>286</v>
      </c>
      <c r="AE9" s="244" t="s">
        <v>214</v>
      </c>
      <c r="AF9" s="244" t="s">
        <v>214</v>
      </c>
      <c r="AI9" s="120" t="s">
        <v>214</v>
      </c>
      <c r="AJ9" s="120" t="s">
        <v>214</v>
      </c>
      <c r="AK9" s="376"/>
      <c r="AL9" s="120" t="s">
        <v>346</v>
      </c>
      <c r="AM9" s="394" t="s">
        <v>315</v>
      </c>
      <c r="AN9" s="120" t="s">
        <v>315</v>
      </c>
    </row>
    <row r="10" spans="1:40" x14ac:dyDescent="0.2">
      <c r="F10" s="120" t="s">
        <v>131</v>
      </c>
      <c r="G10" s="65" t="s">
        <v>131</v>
      </c>
      <c r="N10" s="363" t="s">
        <v>131</v>
      </c>
      <c r="O10" s="126" t="s">
        <v>131</v>
      </c>
      <c r="P10" s="120" t="s">
        <v>131</v>
      </c>
      <c r="Q10" s="120"/>
      <c r="R10" s="372" t="s">
        <v>131</v>
      </c>
      <c r="V10" s="179" t="s">
        <v>131</v>
      </c>
      <c r="Y10" s="120" t="s">
        <v>131</v>
      </c>
      <c r="AA10" s="120" t="s">
        <v>131</v>
      </c>
      <c r="AE10" s="244" t="s">
        <v>131</v>
      </c>
      <c r="AF10" s="244" t="s">
        <v>150</v>
      </c>
      <c r="AI10" s="120" t="s">
        <v>131</v>
      </c>
      <c r="AJ10" s="120" t="s">
        <v>150</v>
      </c>
      <c r="AK10" s="376"/>
      <c r="AL10" s="120" t="s">
        <v>131</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960</v>
      </c>
      <c r="F13" s="120" t="s">
        <v>960</v>
      </c>
      <c r="G13" s="65" t="s">
        <v>960</v>
      </c>
      <c r="H13" s="154" t="s">
        <v>960</v>
      </c>
      <c r="I13" s="120" t="s">
        <v>960</v>
      </c>
      <c r="J13" s="372" t="s">
        <v>960</v>
      </c>
      <c r="K13" s="120" t="s">
        <v>960</v>
      </c>
      <c r="L13" s="372" t="s">
        <v>960</v>
      </c>
      <c r="M13" s="120" t="s">
        <v>960</v>
      </c>
      <c r="N13" s="363" t="s">
        <v>960</v>
      </c>
      <c r="O13" s="126" t="s">
        <v>960</v>
      </c>
      <c r="P13" s="120" t="s">
        <v>960</v>
      </c>
      <c r="Q13" s="120" t="s">
        <v>960</v>
      </c>
      <c r="R13" s="372" t="s">
        <v>960</v>
      </c>
      <c r="S13" s="334" t="s">
        <v>960</v>
      </c>
      <c r="T13" s="49" t="s">
        <v>960</v>
      </c>
      <c r="U13" s="49" t="s">
        <v>960</v>
      </c>
      <c r="V13" s="120" t="s">
        <v>960</v>
      </c>
      <c r="W13" s="376" t="s">
        <v>960</v>
      </c>
      <c r="X13" s="49" t="s">
        <v>960</v>
      </c>
      <c r="Y13" s="120" t="s">
        <v>960</v>
      </c>
      <c r="Z13" s="376" t="s">
        <v>960</v>
      </c>
      <c r="AA13" s="120" t="s">
        <v>960</v>
      </c>
      <c r="AB13" s="54" t="s">
        <v>960</v>
      </c>
      <c r="AC13" s="123" t="s">
        <v>960</v>
      </c>
      <c r="AD13" s="123" t="s">
        <v>960</v>
      </c>
      <c r="AE13" s="123" t="s">
        <v>960</v>
      </c>
      <c r="AF13" s="123" t="s">
        <v>960</v>
      </c>
      <c r="AG13" s="49" t="s">
        <v>960</v>
      </c>
      <c r="AH13" s="49" t="s">
        <v>960</v>
      </c>
      <c r="AI13" s="120" t="s">
        <v>960</v>
      </c>
      <c r="AJ13" s="120" t="s">
        <v>960</v>
      </c>
      <c r="AK13" s="376" t="s">
        <v>960</v>
      </c>
      <c r="AL13" s="120" t="s">
        <v>960</v>
      </c>
      <c r="AM13" s="154" t="s">
        <v>960</v>
      </c>
      <c r="AN13" s="120" t="s">
        <v>960</v>
      </c>
    </row>
    <row r="14" spans="1:40" x14ac:dyDescent="0.2">
      <c r="A14" s="75" t="s">
        <v>743</v>
      </c>
      <c r="B14" s="75" t="s">
        <v>5</v>
      </c>
      <c r="C14" s="75" t="s">
        <v>79</v>
      </c>
      <c r="D14" s="75" t="s">
        <v>82</v>
      </c>
      <c r="E14" s="400" t="s">
        <v>526</v>
      </c>
      <c r="F14" s="243" t="s">
        <v>527</v>
      </c>
      <c r="G14" s="243" t="s">
        <v>528</v>
      </c>
      <c r="H14" s="246" t="s">
        <v>542</v>
      </c>
      <c r="I14" s="243" t="s">
        <v>543</v>
      </c>
      <c r="J14" s="246" t="s">
        <v>544</v>
      </c>
      <c r="K14" s="243" t="s">
        <v>545</v>
      </c>
      <c r="L14" s="246" t="s">
        <v>522</v>
      </c>
      <c r="M14" s="243" t="s">
        <v>523</v>
      </c>
      <c r="N14" s="246" t="s">
        <v>870</v>
      </c>
      <c r="O14" s="143" t="s">
        <v>871</v>
      </c>
      <c r="P14" s="243" t="s">
        <v>536</v>
      </c>
      <c r="Q14" s="243" t="s">
        <v>872</v>
      </c>
      <c r="R14" s="246" t="s">
        <v>534</v>
      </c>
      <c r="S14" s="335" t="s">
        <v>873</v>
      </c>
      <c r="T14" s="245" t="s">
        <v>874</v>
      </c>
      <c r="U14" s="245" t="s">
        <v>875</v>
      </c>
      <c r="V14" s="243" t="s">
        <v>535</v>
      </c>
      <c r="W14" s="246" t="s">
        <v>537</v>
      </c>
      <c r="X14" s="143" t="s">
        <v>538</v>
      </c>
      <c r="Y14" s="243" t="s">
        <v>539</v>
      </c>
      <c r="Z14" s="246" t="s">
        <v>540</v>
      </c>
      <c r="AA14" s="243" t="s">
        <v>541</v>
      </c>
      <c r="AB14" s="338" t="s">
        <v>876</v>
      </c>
      <c r="AC14" s="143" t="s">
        <v>877</v>
      </c>
      <c r="AD14" s="143" t="s">
        <v>878</v>
      </c>
      <c r="AE14" s="143" t="s">
        <v>1069</v>
      </c>
      <c r="AF14" s="143" t="s">
        <v>1070</v>
      </c>
      <c r="AG14" s="245" t="s">
        <v>879</v>
      </c>
      <c r="AH14" s="245" t="s">
        <v>880</v>
      </c>
      <c r="AI14" s="243" t="s">
        <v>529</v>
      </c>
      <c r="AJ14" s="243" t="s">
        <v>530</v>
      </c>
      <c r="AK14" s="246" t="s">
        <v>531</v>
      </c>
      <c r="AL14" s="243" t="s">
        <v>532</v>
      </c>
      <c r="AM14" s="246" t="s">
        <v>869</v>
      </c>
      <c r="AN14" s="243" t="s">
        <v>533</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68" priority="27">
      <formula>AND(ISNUMBER($X1),ROUND(SUM($X1),2)&lt;1)</formula>
    </cfRule>
  </conditionalFormatting>
  <conditionalFormatting sqref="Z1:Z1048576">
    <cfRule type="expression" dxfId="67" priority="28">
      <formula>AND(ISNUMBER($Z1),SUM($Y1)&gt;0,ROUND(SUM($Z1),2)&lt;95%)</formula>
    </cfRule>
  </conditionalFormatting>
  <conditionalFormatting sqref="AK1:AK1048576">
    <cfRule type="expression" dxfId="66" priority="26">
      <formula>AND(ISNUMBER($AK1),SUM($AI1)&gt;0,ROUND(SUM($AK1),2)&lt;1)</formula>
    </cfRule>
  </conditionalFormatting>
  <conditionalFormatting sqref="E1:G1048576">
    <cfRule type="expression" dxfId="65" priority="13">
      <formula>LEFT($B1,4)="_Mil"</formula>
    </cfRule>
  </conditionalFormatting>
  <conditionalFormatting sqref="W1:W1048576">
    <cfRule type="expression" dxfId="64" priority="7">
      <formula>AND(ROW($W1)&gt;14,ISNUMBER($W1),SUM($V1)&gt;0,SUM($W1)&lt;70%)</formula>
    </cfRule>
  </conditionalFormatting>
  <conditionalFormatting sqref="AG1:AG1048576">
    <cfRule type="expression" dxfId="63" priority="6">
      <formula>AND(ROW($AG1)&gt;14,ISNUMBER($AG1),SUM($AG1)&lt;95%,SUM($V1)&gt;0)</formula>
    </cfRule>
  </conditionalFormatting>
  <conditionalFormatting sqref="T1:T1048576">
    <cfRule type="expression" dxfId="62" priority="1151">
      <formula>AND(ROW($T1)&gt;14,SUM($O1)&gt;0,SUM($T1)&lt;98%)</formula>
    </cfRule>
  </conditionalFormatting>
  <conditionalFormatting sqref="U1:U1048576">
    <cfRule type="expression" dxfId="61" priority="4">
      <formula>AND(ROW($U1)&gt;14,ISNUMBER($U1),SUM($U1)&lt;98%)</formula>
    </cfRule>
  </conditionalFormatting>
  <conditionalFormatting sqref="S1:S1048576">
    <cfRule type="expression" dxfId="60" priority="3">
      <formula>AND(ROW($S1)&gt;14,ISNUMBER($S1),SUM($S1)&lt;100%)</formula>
    </cfRule>
  </conditionalFormatting>
  <conditionalFormatting sqref="S1:U1048576 W1:X1048576 Z1:Z1048576 AB1:AB1048576 AG1:AG1048576 AK1:AK1048576">
    <cfRule type="expression" dxfId="59" priority="2">
      <formula>AND(ISNUMBER(S1),ROW(S1)&gt;14,SUM(S1)&gt;1)</formula>
    </cfRule>
  </conditionalFormatting>
  <conditionalFormatting sqref="AB1:AB1048576">
    <cfRule type="expression" dxfId="58"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571</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854</v>
      </c>
      <c r="AV1" s="378"/>
      <c r="AW1" s="365"/>
      <c r="AX1" s="190"/>
      <c r="AY1" s="190"/>
      <c r="AZ1" s="115"/>
      <c r="BA1" s="115"/>
      <c r="BB1" s="167" t="s">
        <v>855</v>
      </c>
      <c r="BC1" s="378"/>
      <c r="BD1" s="365"/>
      <c r="BE1" s="190"/>
      <c r="BF1" s="190"/>
      <c r="BG1" s="115"/>
      <c r="BH1" s="115"/>
      <c r="BI1" s="167" t="s">
        <v>240</v>
      </c>
      <c r="BJ1" s="378"/>
      <c r="BK1" s="365"/>
      <c r="BL1" s="190"/>
      <c r="BM1" s="190"/>
      <c r="BN1" s="115"/>
      <c r="BO1" s="115"/>
      <c r="BP1" s="167" t="s">
        <v>283</v>
      </c>
      <c r="BQ1" s="378"/>
      <c r="BR1" s="365"/>
      <c r="BS1" s="190"/>
      <c r="BT1" s="190"/>
      <c r="BU1" s="115"/>
      <c r="BV1" s="115"/>
    </row>
    <row r="2" spans="1:74" s="80" customFormat="1" ht="19" x14ac:dyDescent="0.25">
      <c r="A2" s="3"/>
      <c r="B2" s="3"/>
      <c r="C2" s="171" t="s">
        <v>1001</v>
      </c>
      <c r="D2" s="175"/>
      <c r="E2" s="379"/>
      <c r="F2" s="366" t="s">
        <v>853</v>
      </c>
      <c r="G2" s="191"/>
      <c r="H2" s="191"/>
      <c r="I2" s="401"/>
      <c r="J2" s="116"/>
      <c r="K2" s="171" t="s">
        <v>1001</v>
      </c>
      <c r="L2" s="175"/>
      <c r="M2" s="379"/>
      <c r="N2" s="366" t="s">
        <v>853</v>
      </c>
      <c r="O2" s="191"/>
      <c r="P2" s="191"/>
      <c r="Q2" s="401"/>
      <c r="R2" s="116"/>
      <c r="S2" s="171" t="s">
        <v>1001</v>
      </c>
      <c r="T2" s="379"/>
      <c r="U2" s="366" t="s">
        <v>853</v>
      </c>
      <c r="V2" s="191"/>
      <c r="W2" s="191"/>
      <c r="X2" s="401"/>
      <c r="Y2" s="116"/>
      <c r="Z2" s="171" t="s">
        <v>1001</v>
      </c>
      <c r="AA2" s="379"/>
      <c r="AB2" s="366" t="s">
        <v>853</v>
      </c>
      <c r="AC2" s="191"/>
      <c r="AD2" s="191"/>
      <c r="AE2" s="401"/>
      <c r="AF2" s="116"/>
      <c r="AG2" s="171" t="s">
        <v>1001</v>
      </c>
      <c r="AH2" s="379"/>
      <c r="AI2" s="366" t="s">
        <v>853</v>
      </c>
      <c r="AJ2" s="191"/>
      <c r="AK2" s="191"/>
      <c r="AL2" s="401"/>
      <c r="AM2" s="116"/>
      <c r="AN2" s="171" t="s">
        <v>1001</v>
      </c>
      <c r="AO2" s="379"/>
      <c r="AP2" s="366" t="s">
        <v>853</v>
      </c>
      <c r="AQ2" s="191"/>
      <c r="AR2" s="191"/>
      <c r="AS2" s="401"/>
      <c r="AT2" s="116"/>
      <c r="AU2" s="171" t="s">
        <v>1001</v>
      </c>
      <c r="AV2" s="379"/>
      <c r="AW2" s="366" t="s">
        <v>853</v>
      </c>
      <c r="AX2" s="191"/>
      <c r="AY2" s="191"/>
      <c r="AZ2" s="401"/>
      <c r="BA2" s="116"/>
      <c r="BB2" s="171" t="s">
        <v>1001</v>
      </c>
      <c r="BC2" s="379"/>
      <c r="BD2" s="366" t="s">
        <v>853</v>
      </c>
      <c r="BE2" s="191"/>
      <c r="BF2" s="191"/>
      <c r="BG2" s="401"/>
      <c r="BH2" s="116"/>
      <c r="BI2" s="171" t="s">
        <v>1001</v>
      </c>
      <c r="BJ2" s="379"/>
      <c r="BK2" s="366" t="s">
        <v>853</v>
      </c>
      <c r="BL2" s="191"/>
      <c r="BM2" s="191"/>
      <c r="BN2" s="401"/>
      <c r="BO2" s="116"/>
      <c r="BP2" s="171" t="s">
        <v>1001</v>
      </c>
      <c r="BQ2" s="379"/>
      <c r="BR2" s="366" t="s">
        <v>853</v>
      </c>
      <c r="BS2" s="191"/>
      <c r="BT2" s="191"/>
      <c r="BU2" s="401"/>
      <c r="BV2" s="116"/>
    </row>
    <row r="3" spans="1:74" ht="117" customHeight="1" x14ac:dyDescent="0.2">
      <c r="A3"/>
      <c r="B3"/>
      <c r="C3" s="429" t="s">
        <v>999</v>
      </c>
      <c r="D3" s="435" t="s">
        <v>1062</v>
      </c>
      <c r="E3" s="443" t="s">
        <v>1000</v>
      </c>
      <c r="F3" s="444" t="s">
        <v>769</v>
      </c>
      <c r="G3" s="435" t="s">
        <v>770</v>
      </c>
      <c r="H3" s="435" t="s">
        <v>773</v>
      </c>
      <c r="I3" s="430" t="s">
        <v>771</v>
      </c>
      <c r="J3" s="430" t="s">
        <v>772</v>
      </c>
      <c r="K3" s="429" t="s">
        <v>999</v>
      </c>
      <c r="L3" s="435" t="s">
        <v>1062</v>
      </c>
      <c r="M3" s="443" t="s">
        <v>1000</v>
      </c>
      <c r="N3" s="444" t="s">
        <v>769</v>
      </c>
      <c r="O3" s="435" t="s">
        <v>770</v>
      </c>
      <c r="P3" s="435" t="s">
        <v>773</v>
      </c>
      <c r="Q3" s="430" t="s">
        <v>771</v>
      </c>
      <c r="R3" s="430" t="s">
        <v>772</v>
      </c>
      <c r="S3" s="429" t="s">
        <v>999</v>
      </c>
      <c r="T3" s="443" t="s">
        <v>1000</v>
      </c>
      <c r="U3" s="444" t="s">
        <v>769</v>
      </c>
      <c r="V3" s="435" t="s">
        <v>770</v>
      </c>
      <c r="W3" s="435" t="s">
        <v>773</v>
      </c>
      <c r="X3" s="430" t="s">
        <v>771</v>
      </c>
      <c r="Y3" s="430" t="s">
        <v>772</v>
      </c>
      <c r="Z3" s="429" t="s">
        <v>999</v>
      </c>
      <c r="AA3" s="443" t="s">
        <v>1000</v>
      </c>
      <c r="AB3" s="444" t="s">
        <v>769</v>
      </c>
      <c r="AC3" s="435" t="s">
        <v>770</v>
      </c>
      <c r="AD3" s="435" t="s">
        <v>773</v>
      </c>
      <c r="AE3" s="430" t="s">
        <v>771</v>
      </c>
      <c r="AF3" s="430" t="s">
        <v>772</v>
      </c>
      <c r="AG3" s="429" t="s">
        <v>999</v>
      </c>
      <c r="AH3" s="443" t="s">
        <v>1000</v>
      </c>
      <c r="AI3" s="444" t="s">
        <v>769</v>
      </c>
      <c r="AJ3" s="435" t="s">
        <v>770</v>
      </c>
      <c r="AK3" s="435" t="s">
        <v>773</v>
      </c>
      <c r="AL3" s="430" t="s">
        <v>771</v>
      </c>
      <c r="AM3" s="430" t="s">
        <v>772</v>
      </c>
      <c r="AN3" s="429" t="s">
        <v>999</v>
      </c>
      <c r="AO3" s="443" t="s">
        <v>1000</v>
      </c>
      <c r="AP3" s="444" t="s">
        <v>769</v>
      </c>
      <c r="AQ3" s="435" t="s">
        <v>770</v>
      </c>
      <c r="AR3" s="435" t="s">
        <v>773</v>
      </c>
      <c r="AS3" s="430" t="s">
        <v>771</v>
      </c>
      <c r="AT3" s="430" t="s">
        <v>772</v>
      </c>
      <c r="AU3" s="429" t="s">
        <v>999</v>
      </c>
      <c r="AV3" s="443" t="s">
        <v>1000</v>
      </c>
      <c r="AW3" s="444" t="s">
        <v>769</v>
      </c>
      <c r="AX3" s="435" t="s">
        <v>770</v>
      </c>
      <c r="AY3" s="435" t="s">
        <v>773</v>
      </c>
      <c r="AZ3" s="430" t="s">
        <v>771</v>
      </c>
      <c r="BA3" s="430" t="s">
        <v>772</v>
      </c>
      <c r="BB3" s="429" t="s">
        <v>999</v>
      </c>
      <c r="BC3" s="443" t="s">
        <v>1000</v>
      </c>
      <c r="BD3" s="444" t="s">
        <v>769</v>
      </c>
      <c r="BE3" s="435" t="s">
        <v>770</v>
      </c>
      <c r="BF3" s="435" t="s">
        <v>773</v>
      </c>
      <c r="BG3" s="430" t="s">
        <v>771</v>
      </c>
      <c r="BH3" s="430" t="s">
        <v>772</v>
      </c>
      <c r="BI3" s="429" t="s">
        <v>999</v>
      </c>
      <c r="BJ3" s="443" t="s">
        <v>1000</v>
      </c>
      <c r="BK3" s="444" t="s">
        <v>769</v>
      </c>
      <c r="BL3" s="435" t="s">
        <v>770</v>
      </c>
      <c r="BM3" s="435" t="s">
        <v>773</v>
      </c>
      <c r="BN3" s="430" t="s">
        <v>771</v>
      </c>
      <c r="BO3" s="430" t="s">
        <v>772</v>
      </c>
      <c r="BP3" s="429" t="s">
        <v>999</v>
      </c>
      <c r="BQ3" s="443" t="s">
        <v>1000</v>
      </c>
      <c r="BR3" s="444" t="s">
        <v>769</v>
      </c>
      <c r="BS3" s="435" t="s">
        <v>770</v>
      </c>
      <c r="BT3" s="435" t="s">
        <v>773</v>
      </c>
      <c r="BU3" s="430" t="s">
        <v>771</v>
      </c>
      <c r="BV3" s="430" t="s">
        <v>772</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125</v>
      </c>
      <c r="B5" s="112" t="s">
        <v>125</v>
      </c>
      <c r="C5" s="363" t="s">
        <v>125</v>
      </c>
      <c r="D5" s="455" t="s">
        <v>125</v>
      </c>
      <c r="E5" s="381" t="s">
        <v>125</v>
      </c>
      <c r="F5" s="368" t="s">
        <v>125</v>
      </c>
      <c r="G5" s="164" t="s">
        <v>125</v>
      </c>
      <c r="H5" s="164" t="s">
        <v>125</v>
      </c>
      <c r="I5" s="120" t="s">
        <v>125</v>
      </c>
      <c r="J5" s="120" t="s">
        <v>125</v>
      </c>
      <c r="K5" s="363" t="s">
        <v>125</v>
      </c>
      <c r="L5" s="455" t="s">
        <v>125</v>
      </c>
      <c r="M5" s="381" t="s">
        <v>125</v>
      </c>
      <c r="N5" s="368" t="s">
        <v>125</v>
      </c>
      <c r="O5" s="164" t="s">
        <v>125</v>
      </c>
      <c r="P5" s="164" t="s">
        <v>125</v>
      </c>
      <c r="Q5" s="120" t="s">
        <v>125</v>
      </c>
      <c r="R5" s="120" t="s">
        <v>125</v>
      </c>
      <c r="S5" s="363" t="s">
        <v>125</v>
      </c>
      <c r="T5" s="381" t="s">
        <v>125</v>
      </c>
      <c r="U5" s="368" t="s">
        <v>125</v>
      </c>
      <c r="V5" s="164" t="s">
        <v>125</v>
      </c>
      <c r="W5" s="164" t="s">
        <v>125</v>
      </c>
      <c r="X5" s="120" t="s">
        <v>125</v>
      </c>
      <c r="Y5" s="120" t="s">
        <v>125</v>
      </c>
      <c r="Z5" s="363" t="s">
        <v>125</v>
      </c>
      <c r="AA5" s="381" t="s">
        <v>125</v>
      </c>
      <c r="AB5" s="368" t="s">
        <v>125</v>
      </c>
      <c r="AC5" s="164" t="s">
        <v>125</v>
      </c>
      <c r="AD5" s="164" t="s">
        <v>125</v>
      </c>
      <c r="AE5" s="120" t="s">
        <v>125</v>
      </c>
      <c r="AF5" s="120" t="s">
        <v>125</v>
      </c>
      <c r="AG5" s="363" t="s">
        <v>125</v>
      </c>
      <c r="AH5" s="381" t="s">
        <v>125</v>
      </c>
      <c r="AI5" s="368" t="s">
        <v>125</v>
      </c>
      <c r="AJ5" s="164" t="s">
        <v>125</v>
      </c>
      <c r="AK5" s="164" t="s">
        <v>125</v>
      </c>
      <c r="AL5" s="120" t="s">
        <v>125</v>
      </c>
      <c r="AM5" s="120" t="s">
        <v>125</v>
      </c>
      <c r="AN5" s="363" t="s">
        <v>125</v>
      </c>
      <c r="AO5" s="381" t="s">
        <v>125</v>
      </c>
      <c r="AP5" s="368" t="s">
        <v>125</v>
      </c>
      <c r="AQ5" s="164" t="s">
        <v>125</v>
      </c>
      <c r="AR5" s="164" t="s">
        <v>125</v>
      </c>
      <c r="AS5" s="120" t="s">
        <v>125</v>
      </c>
      <c r="AT5" s="120" t="s">
        <v>125</v>
      </c>
      <c r="AU5" s="363" t="s">
        <v>125</v>
      </c>
      <c r="AV5" s="381" t="s">
        <v>125</v>
      </c>
      <c r="AW5" s="368" t="s">
        <v>125</v>
      </c>
      <c r="AX5" s="164" t="s">
        <v>125</v>
      </c>
      <c r="AY5" s="164" t="s">
        <v>125</v>
      </c>
      <c r="AZ5" s="120" t="s">
        <v>125</v>
      </c>
      <c r="BA5" s="120" t="s">
        <v>125</v>
      </c>
      <c r="BB5" s="363" t="s">
        <v>125</v>
      </c>
      <c r="BC5" s="381" t="s">
        <v>125</v>
      </c>
      <c r="BD5" s="368" t="s">
        <v>125</v>
      </c>
      <c r="BE5" s="164" t="s">
        <v>125</v>
      </c>
      <c r="BF5" s="164" t="s">
        <v>125</v>
      </c>
      <c r="BG5" s="120" t="s">
        <v>125</v>
      </c>
      <c r="BH5" s="120" t="s">
        <v>125</v>
      </c>
      <c r="BI5" s="363" t="s">
        <v>125</v>
      </c>
      <c r="BJ5" s="381" t="s">
        <v>125</v>
      </c>
      <c r="BK5" s="368" t="s">
        <v>125</v>
      </c>
      <c r="BL5" s="164" t="s">
        <v>125</v>
      </c>
      <c r="BM5" s="164" t="s">
        <v>125</v>
      </c>
      <c r="BN5" s="120" t="s">
        <v>125</v>
      </c>
      <c r="BO5" s="120" t="s">
        <v>125</v>
      </c>
      <c r="BP5" s="363" t="s">
        <v>125</v>
      </c>
      <c r="BQ5" s="381" t="s">
        <v>125</v>
      </c>
      <c r="BR5" s="368" t="s">
        <v>125</v>
      </c>
      <c r="BS5" s="164" t="s">
        <v>125</v>
      </c>
      <c r="BT5" s="164" t="s">
        <v>125</v>
      </c>
      <c r="BU5" s="120" t="s">
        <v>125</v>
      </c>
      <c r="BV5" s="120" t="s">
        <v>125</v>
      </c>
    </row>
    <row r="6" spans="1:74" x14ac:dyDescent="0.2">
      <c r="A6" s="112" t="s">
        <v>234</v>
      </c>
      <c r="B6" s="112" t="s">
        <v>234</v>
      </c>
      <c r="C6" s="363" t="s">
        <v>120</v>
      </c>
      <c r="D6" s="455" t="s">
        <v>120</v>
      </c>
      <c r="E6" s="381" t="s">
        <v>120</v>
      </c>
      <c r="F6" s="368" t="s">
        <v>120</v>
      </c>
      <c r="G6" s="164" t="s">
        <v>120</v>
      </c>
      <c r="H6" s="164" t="s">
        <v>120</v>
      </c>
      <c r="I6" s="120" t="s">
        <v>120</v>
      </c>
      <c r="J6" s="120" t="s">
        <v>120</v>
      </c>
      <c r="K6" s="363" t="s">
        <v>120</v>
      </c>
      <c r="L6" s="455" t="s">
        <v>120</v>
      </c>
      <c r="M6" s="381" t="s">
        <v>120</v>
      </c>
      <c r="N6" s="368" t="s">
        <v>120</v>
      </c>
      <c r="O6" s="164" t="s">
        <v>120</v>
      </c>
      <c r="P6" s="164" t="s">
        <v>120</v>
      </c>
      <c r="Q6" s="120" t="s">
        <v>120</v>
      </c>
      <c r="R6" s="120" t="s">
        <v>120</v>
      </c>
      <c r="S6" s="363" t="s">
        <v>120</v>
      </c>
      <c r="T6" s="381" t="s">
        <v>120</v>
      </c>
      <c r="U6" s="368" t="s">
        <v>120</v>
      </c>
      <c r="V6" s="164" t="s">
        <v>120</v>
      </c>
      <c r="W6" s="164" t="s">
        <v>120</v>
      </c>
      <c r="X6" s="120" t="s">
        <v>120</v>
      </c>
      <c r="Y6" s="120" t="s">
        <v>120</v>
      </c>
      <c r="Z6" s="363" t="s">
        <v>120</v>
      </c>
      <c r="AA6" s="381" t="s">
        <v>120</v>
      </c>
      <c r="AB6" s="368" t="s">
        <v>120</v>
      </c>
      <c r="AC6" s="164" t="s">
        <v>120</v>
      </c>
      <c r="AD6" s="164" t="s">
        <v>120</v>
      </c>
      <c r="AE6" s="120" t="s">
        <v>120</v>
      </c>
      <c r="AF6" s="120" t="s">
        <v>120</v>
      </c>
      <c r="AG6" s="363" t="s">
        <v>120</v>
      </c>
      <c r="AH6" s="381" t="s">
        <v>120</v>
      </c>
      <c r="AI6" s="368" t="s">
        <v>120</v>
      </c>
      <c r="AJ6" s="164" t="s">
        <v>120</v>
      </c>
      <c r="AK6" s="164" t="s">
        <v>120</v>
      </c>
      <c r="AL6" s="120" t="s">
        <v>120</v>
      </c>
      <c r="AM6" s="120" t="s">
        <v>120</v>
      </c>
      <c r="AN6" s="363" t="s">
        <v>120</v>
      </c>
      <c r="AO6" s="381" t="s">
        <v>120</v>
      </c>
      <c r="AP6" s="368" t="s">
        <v>120</v>
      </c>
      <c r="AQ6" s="164" t="s">
        <v>120</v>
      </c>
      <c r="AR6" s="164" t="s">
        <v>120</v>
      </c>
      <c r="AS6" s="120" t="s">
        <v>120</v>
      </c>
      <c r="AT6" s="120" t="s">
        <v>120</v>
      </c>
      <c r="AU6" s="363" t="s">
        <v>120</v>
      </c>
      <c r="AV6" s="381" t="s">
        <v>120</v>
      </c>
      <c r="AW6" s="368" t="s">
        <v>120</v>
      </c>
      <c r="AX6" s="164" t="s">
        <v>120</v>
      </c>
      <c r="AY6" s="164" t="s">
        <v>120</v>
      </c>
      <c r="AZ6" s="120" t="s">
        <v>120</v>
      </c>
      <c r="BA6" s="120" t="s">
        <v>120</v>
      </c>
      <c r="BB6" s="363" t="s">
        <v>120</v>
      </c>
      <c r="BC6" s="381" t="s">
        <v>120</v>
      </c>
      <c r="BD6" s="368" t="s">
        <v>120</v>
      </c>
      <c r="BE6" s="164" t="s">
        <v>120</v>
      </c>
      <c r="BF6" s="164" t="s">
        <v>120</v>
      </c>
      <c r="BG6" s="120" t="s">
        <v>120</v>
      </c>
      <c r="BH6" s="120" t="s">
        <v>120</v>
      </c>
      <c r="BI6" s="363" t="s">
        <v>120</v>
      </c>
      <c r="BJ6" s="381" t="s">
        <v>120</v>
      </c>
      <c r="BK6" s="368" t="s">
        <v>120</v>
      </c>
      <c r="BL6" s="164" t="s">
        <v>120</v>
      </c>
      <c r="BM6" s="164" t="s">
        <v>120</v>
      </c>
      <c r="BN6" s="120" t="s">
        <v>120</v>
      </c>
      <c r="BO6" s="120" t="s">
        <v>120</v>
      </c>
      <c r="BP6" s="363" t="s">
        <v>120</v>
      </c>
      <c r="BQ6" s="381" t="s">
        <v>120</v>
      </c>
      <c r="BR6" s="368" t="s">
        <v>120</v>
      </c>
      <c r="BS6" s="164" t="s">
        <v>120</v>
      </c>
      <c r="BT6" s="164" t="s">
        <v>120</v>
      </c>
      <c r="BU6" s="120" t="s">
        <v>120</v>
      </c>
      <c r="BV6" s="120" t="s">
        <v>120</v>
      </c>
    </row>
    <row r="7" spans="1:74" x14ac:dyDescent="0.2">
      <c r="A7" s="112" t="s">
        <v>137</v>
      </c>
      <c r="B7" s="112" t="s">
        <v>137</v>
      </c>
      <c r="C7" s="364" t="s">
        <v>121</v>
      </c>
      <c r="D7" s="456" t="s">
        <v>121</v>
      </c>
      <c r="E7" s="382" t="s">
        <v>121</v>
      </c>
      <c r="F7" s="368" t="s">
        <v>121</v>
      </c>
      <c r="G7" s="164" t="s">
        <v>121</v>
      </c>
      <c r="H7" s="164" t="s">
        <v>121</v>
      </c>
      <c r="I7" s="120" t="s">
        <v>121</v>
      </c>
      <c r="J7" s="120" t="s">
        <v>121</v>
      </c>
      <c r="K7" s="364" t="s">
        <v>121</v>
      </c>
      <c r="L7" s="456" t="s">
        <v>121</v>
      </c>
      <c r="M7" s="382" t="s">
        <v>121</v>
      </c>
      <c r="N7" s="368" t="s">
        <v>121</v>
      </c>
      <c r="O7" s="164" t="s">
        <v>121</v>
      </c>
      <c r="P7" s="164" t="s">
        <v>121</v>
      </c>
      <c r="Q7" s="120" t="s">
        <v>121</v>
      </c>
      <c r="R7" s="120" t="s">
        <v>121</v>
      </c>
      <c r="S7" s="364" t="s">
        <v>121</v>
      </c>
      <c r="T7" s="382" t="s">
        <v>121</v>
      </c>
      <c r="U7" s="368" t="s">
        <v>121</v>
      </c>
      <c r="V7" s="164" t="s">
        <v>121</v>
      </c>
      <c r="W7" s="164" t="s">
        <v>121</v>
      </c>
      <c r="X7" s="120" t="s">
        <v>121</v>
      </c>
      <c r="Y7" s="120" t="s">
        <v>121</v>
      </c>
      <c r="Z7" s="364" t="s">
        <v>121</v>
      </c>
      <c r="AA7" s="382" t="s">
        <v>121</v>
      </c>
      <c r="AB7" s="368" t="s">
        <v>121</v>
      </c>
      <c r="AC7" s="164" t="s">
        <v>121</v>
      </c>
      <c r="AD7" s="164" t="s">
        <v>121</v>
      </c>
      <c r="AE7" s="120" t="s">
        <v>121</v>
      </c>
      <c r="AF7" s="120" t="s">
        <v>121</v>
      </c>
      <c r="AG7" s="364" t="s">
        <v>121</v>
      </c>
      <c r="AH7" s="382" t="s">
        <v>121</v>
      </c>
      <c r="AI7" s="368" t="s">
        <v>121</v>
      </c>
      <c r="AJ7" s="164" t="s">
        <v>121</v>
      </c>
      <c r="AK7" s="164" t="s">
        <v>121</v>
      </c>
      <c r="AL7" s="120" t="s">
        <v>121</v>
      </c>
      <c r="AM7" s="120" t="s">
        <v>121</v>
      </c>
      <c r="AN7" s="364" t="s">
        <v>121</v>
      </c>
      <c r="AO7" s="382" t="s">
        <v>121</v>
      </c>
      <c r="AP7" s="368" t="s">
        <v>121</v>
      </c>
      <c r="AQ7" s="164" t="s">
        <v>121</v>
      </c>
      <c r="AR7" s="164" t="s">
        <v>121</v>
      </c>
      <c r="AS7" s="120" t="s">
        <v>121</v>
      </c>
      <c r="AT7" s="120" t="s">
        <v>121</v>
      </c>
      <c r="AU7" s="364" t="s">
        <v>121</v>
      </c>
      <c r="AV7" s="382" t="s">
        <v>121</v>
      </c>
      <c r="AW7" s="368" t="s">
        <v>121</v>
      </c>
      <c r="AX7" s="164" t="s">
        <v>121</v>
      </c>
      <c r="AY7" s="164" t="s">
        <v>121</v>
      </c>
      <c r="AZ7" s="120" t="s">
        <v>121</v>
      </c>
      <c r="BA7" s="120" t="s">
        <v>121</v>
      </c>
      <c r="BB7" s="364" t="s">
        <v>121</v>
      </c>
      <c r="BC7" s="382" t="s">
        <v>121</v>
      </c>
      <c r="BD7" s="368" t="s">
        <v>121</v>
      </c>
      <c r="BE7" s="164" t="s">
        <v>121</v>
      </c>
      <c r="BF7" s="164" t="s">
        <v>121</v>
      </c>
      <c r="BG7" s="120" t="s">
        <v>121</v>
      </c>
      <c r="BH7" s="120" t="s">
        <v>121</v>
      </c>
      <c r="BI7" s="364" t="s">
        <v>121</v>
      </c>
      <c r="BJ7" s="382" t="s">
        <v>121</v>
      </c>
      <c r="BK7" s="368" t="s">
        <v>121</v>
      </c>
      <c r="BL7" s="164" t="s">
        <v>121</v>
      </c>
      <c r="BM7" s="164" t="s">
        <v>121</v>
      </c>
      <c r="BN7" s="120" t="s">
        <v>121</v>
      </c>
      <c r="BO7" s="120" t="s">
        <v>121</v>
      </c>
      <c r="BP7" s="364" t="s">
        <v>121</v>
      </c>
      <c r="BQ7" s="382" t="s">
        <v>121</v>
      </c>
      <c r="BR7" s="368" t="s">
        <v>121</v>
      </c>
      <c r="BS7" s="164" t="s">
        <v>121</v>
      </c>
      <c r="BT7" s="164" t="s">
        <v>121</v>
      </c>
      <c r="BU7" s="120" t="s">
        <v>121</v>
      </c>
      <c r="BV7" s="120" t="s">
        <v>121</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743</v>
      </c>
      <c r="B14" s="75" t="s">
        <v>5</v>
      </c>
      <c r="C14" s="246" t="s">
        <v>881</v>
      </c>
      <c r="D14" s="249" t="s">
        <v>1063</v>
      </c>
      <c r="E14" s="383" t="s">
        <v>882</v>
      </c>
      <c r="F14" s="402" t="s">
        <v>891</v>
      </c>
      <c r="G14" s="329" t="s">
        <v>892</v>
      </c>
      <c r="H14" s="329" t="s">
        <v>893</v>
      </c>
      <c r="I14" s="243" t="s">
        <v>894</v>
      </c>
      <c r="J14" s="243" t="s">
        <v>895</v>
      </c>
      <c r="K14" s="246" t="s">
        <v>888</v>
      </c>
      <c r="L14" s="249" t="s">
        <v>1064</v>
      </c>
      <c r="M14" s="383" t="s">
        <v>889</v>
      </c>
      <c r="N14" s="402" t="s">
        <v>890</v>
      </c>
      <c r="O14" s="329" t="s">
        <v>896</v>
      </c>
      <c r="P14" s="329" t="s">
        <v>897</v>
      </c>
      <c r="Q14" s="243" t="s">
        <v>898</v>
      </c>
      <c r="R14" s="243" t="s">
        <v>899</v>
      </c>
      <c r="S14" s="246" t="s">
        <v>900</v>
      </c>
      <c r="T14" s="383" t="s">
        <v>901</v>
      </c>
      <c r="U14" s="402" t="s">
        <v>883</v>
      </c>
      <c r="V14" s="329" t="s">
        <v>884</v>
      </c>
      <c r="W14" s="329" t="s">
        <v>885</v>
      </c>
      <c r="X14" s="243" t="s">
        <v>886</v>
      </c>
      <c r="Y14" s="243" t="s">
        <v>887</v>
      </c>
      <c r="Z14" s="246" t="s">
        <v>902</v>
      </c>
      <c r="AA14" s="383" t="s">
        <v>903</v>
      </c>
      <c r="AB14" s="402" t="s">
        <v>904</v>
      </c>
      <c r="AC14" s="329" t="s">
        <v>905</v>
      </c>
      <c r="AD14" s="329" t="s">
        <v>906</v>
      </c>
      <c r="AE14" s="243" t="s">
        <v>907</v>
      </c>
      <c r="AF14" s="243" t="s">
        <v>908</v>
      </c>
      <c r="AG14" s="246" t="s">
        <v>909</v>
      </c>
      <c r="AH14" s="383" t="s">
        <v>910</v>
      </c>
      <c r="AI14" s="402" t="s">
        <v>911</v>
      </c>
      <c r="AJ14" s="329" t="s">
        <v>912</v>
      </c>
      <c r="AK14" s="329" t="s">
        <v>913</v>
      </c>
      <c r="AL14" s="243" t="s">
        <v>914</v>
      </c>
      <c r="AM14" s="243" t="s">
        <v>915</v>
      </c>
      <c r="AN14" s="246" t="s">
        <v>916</v>
      </c>
      <c r="AO14" s="383" t="s">
        <v>917</v>
      </c>
      <c r="AP14" s="402" t="s">
        <v>918</v>
      </c>
      <c r="AQ14" s="329" t="s">
        <v>919</v>
      </c>
      <c r="AR14" s="329" t="s">
        <v>920</v>
      </c>
      <c r="AS14" s="243" t="s">
        <v>921</v>
      </c>
      <c r="AT14" s="243" t="s">
        <v>922</v>
      </c>
      <c r="AU14" s="246" t="s">
        <v>923</v>
      </c>
      <c r="AV14" s="383" t="s">
        <v>924</v>
      </c>
      <c r="AW14" s="402" t="s">
        <v>925</v>
      </c>
      <c r="AX14" s="329" t="s">
        <v>926</v>
      </c>
      <c r="AY14" s="329" t="s">
        <v>927</v>
      </c>
      <c r="AZ14" s="243" t="s">
        <v>928</v>
      </c>
      <c r="BA14" s="243" t="s">
        <v>929</v>
      </c>
      <c r="BB14" s="246" t="s">
        <v>930</v>
      </c>
      <c r="BC14" s="383" t="s">
        <v>931</v>
      </c>
      <c r="BD14" s="402" t="s">
        <v>932</v>
      </c>
      <c r="BE14" s="329" t="s">
        <v>933</v>
      </c>
      <c r="BF14" s="329" t="s">
        <v>934</v>
      </c>
      <c r="BG14" s="243" t="s">
        <v>935</v>
      </c>
      <c r="BH14" s="243" t="s">
        <v>936</v>
      </c>
      <c r="BI14" s="246" t="s">
        <v>937</v>
      </c>
      <c r="BJ14" s="383" t="s">
        <v>938</v>
      </c>
      <c r="BK14" s="402" t="s">
        <v>939</v>
      </c>
      <c r="BL14" s="329" t="s">
        <v>940</v>
      </c>
      <c r="BM14" s="329" t="s">
        <v>941</v>
      </c>
      <c r="BN14" s="243" t="s">
        <v>942</v>
      </c>
      <c r="BO14" s="243" t="s">
        <v>943</v>
      </c>
      <c r="BP14" s="246" t="s">
        <v>944</v>
      </c>
      <c r="BQ14" s="383" t="s">
        <v>945</v>
      </c>
      <c r="BR14" s="402" t="s">
        <v>946</v>
      </c>
      <c r="BS14" s="329" t="s">
        <v>947</v>
      </c>
      <c r="BT14" s="329" t="s">
        <v>948</v>
      </c>
      <c r="BU14" s="243" t="s">
        <v>949</v>
      </c>
      <c r="BV14" s="243" t="s">
        <v>950</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57" priority="1135">
      <formula>AND(ROW($U1)&gt;14,SUM($U1)&gt;$S1)</formula>
    </cfRule>
  </conditionalFormatting>
  <conditionalFormatting sqref="T1:T1048576 V1:V1048576">
    <cfRule type="expression" dxfId="56" priority="45">
      <formula>AND(ROW($V1)&gt;14,SUM($V1)&gt;$T1)</formula>
    </cfRule>
  </conditionalFormatting>
  <conditionalFormatting sqref="C1:BV1048576">
    <cfRule type="expression" dxfId="55" priority="1136">
      <formula>C1&lt;0</formula>
    </cfRule>
  </conditionalFormatting>
  <conditionalFormatting sqref="S1:T1048576 W1:Y1048576">
    <cfRule type="expression" dxfId="54" priority="1137">
      <formula>AND(ISNUMBER(S1),(($S1-$U1)+($T1-$V1))&lt;SUM($W1:$Y1))</formula>
    </cfRule>
  </conditionalFormatting>
  <conditionalFormatting sqref="Z1:Z1048576 AB1:AB1048576">
    <cfRule type="expression" dxfId="53" priority="34">
      <formula>AND(ROW($AB1)&gt;14,SUM($AB1)&gt;$Z1)</formula>
    </cfRule>
  </conditionalFormatting>
  <conditionalFormatting sqref="AA1:AA1048576 AC1:AC1048576">
    <cfRule type="expression" dxfId="52" priority="33">
      <formula>AND(ROW($AC1)&gt;14,SUM($AC1)&gt;$AA1)</formula>
    </cfRule>
  </conditionalFormatting>
  <conditionalFormatting sqref="Z1:AA1048576 AD1:AF1048576">
    <cfRule type="expression" dxfId="51" priority="36">
      <formula>(($Z1-$AB1)+($AA1-$AC1))&lt;SUM($AD1:$AF1)</formula>
    </cfRule>
  </conditionalFormatting>
  <conditionalFormatting sqref="AG1:AG1048576 AI1:AI1048576">
    <cfRule type="expression" dxfId="50" priority="30">
      <formula>AND(ROW($AI1)&gt;14,SUM($AI1)&gt;$AG1)</formula>
    </cfRule>
  </conditionalFormatting>
  <conditionalFormatting sqref="AH1:AH1048576 AJ1:AJ1048576">
    <cfRule type="expression" dxfId="49" priority="29">
      <formula>AND(ROW($AJ1)&gt;14,SUM($AJ1)&gt;$AH1)</formula>
    </cfRule>
  </conditionalFormatting>
  <conditionalFormatting sqref="AG1:AH1048576 AK1:AM1048576">
    <cfRule type="expression" dxfId="48" priority="32">
      <formula>(($AG1-$AI1)+($AH1-$AJ1))&lt;SUM($AK1:$AM1)</formula>
    </cfRule>
  </conditionalFormatting>
  <conditionalFormatting sqref="AP1:AP1048576 AN1:AN1048576">
    <cfRule type="expression" dxfId="47" priority="26">
      <formula>AND(ROW($AP1)&gt;14,SUM($AP1)&gt;$AN1)</formula>
    </cfRule>
  </conditionalFormatting>
  <conditionalFormatting sqref="AQ1:AQ1048576 AO1:AO1048576">
    <cfRule type="expression" dxfId="46" priority="25">
      <formula>AND(ROW($AQ1)&gt;14,SUM($AQ1)&gt;$AO1)</formula>
    </cfRule>
  </conditionalFormatting>
  <conditionalFormatting sqref="AR1:AT1048576 AN1:AO1048576">
    <cfRule type="expression" dxfId="45" priority="28">
      <formula>(($AN1-$AP1)+($AO1-$AQ1))&lt;SUM($AR1:$AT1)</formula>
    </cfRule>
  </conditionalFormatting>
  <conditionalFormatting sqref="AW1:AW1048576 AU1:AU1048576">
    <cfRule type="expression" dxfId="44" priority="22">
      <formula>AND(ROW($AW1)&gt;14,SUM($AW1)&gt;$AU1)</formula>
    </cfRule>
  </conditionalFormatting>
  <conditionalFormatting sqref="AX1:AX1048576 AV1:AV1048576">
    <cfRule type="expression" dxfId="43" priority="21">
      <formula>AND(ROW($AX1)&gt;14,SUM($AX1)&gt;$AV1)</formula>
    </cfRule>
  </conditionalFormatting>
  <conditionalFormatting sqref="AY1:BA1048576 AU1:AV1048576">
    <cfRule type="expression" dxfId="42" priority="24">
      <formula>(($AU1-$AW1)+($AV1-$AX1))&lt;SUM($AY1:$BA1)</formula>
    </cfRule>
  </conditionalFormatting>
  <conditionalFormatting sqref="BB1:BB1048576 BD1:BD1048576">
    <cfRule type="expression" dxfId="41" priority="18">
      <formula>AND(ROW($BD1)&gt;14,SUM($BD1)&gt;$BB1)</formula>
    </cfRule>
  </conditionalFormatting>
  <conditionalFormatting sqref="BC1:BC1048576 BE1:BE1048576">
    <cfRule type="expression" dxfId="40" priority="17">
      <formula>AND(ROW($BE1)&gt;14,SUM($BE1)&gt;$BC1)</formula>
    </cfRule>
  </conditionalFormatting>
  <conditionalFormatting sqref="BB1:BC1048576 BF1:BH1048576">
    <cfRule type="expression" dxfId="39" priority="20">
      <formula>(($BB1-$BD1)+($BC1-$BE1))&lt;SUM($BF1:$BH1)</formula>
    </cfRule>
  </conditionalFormatting>
  <conditionalFormatting sqref="BK1:BK1048576 BI1:BI1048576">
    <cfRule type="expression" dxfId="38" priority="14">
      <formula>AND(ROW($BK1)&gt;14,SUM($BK1)&gt;$BI1)</formula>
    </cfRule>
  </conditionalFormatting>
  <conditionalFormatting sqref="BL1:BL1048576 BJ1:BJ1048576">
    <cfRule type="expression" dxfId="37" priority="13">
      <formula>AND(ROW($BL1)&gt;14,SUM($BL1)&gt;$BJ1)</formula>
    </cfRule>
  </conditionalFormatting>
  <conditionalFormatting sqref="BM1:BO1048576 BI1:BJ1048576">
    <cfRule type="expression" dxfId="36" priority="16">
      <formula>(($BI1-$BK1)+($BJ1-$BL1))&lt;SUM($BM1:$BO1)</formula>
    </cfRule>
  </conditionalFormatting>
  <conditionalFormatting sqref="BR1:BR1048576 BP1:BP1048576">
    <cfRule type="expression" dxfId="35" priority="10">
      <formula>AND(ROW($BR1)&gt;14,SUM($BR1)&gt;$BP1)</formula>
    </cfRule>
  </conditionalFormatting>
  <conditionalFormatting sqref="BS1:BS1048576 BQ1:BQ1048576">
    <cfRule type="expression" dxfId="34" priority="9">
      <formula>AND(ROW($BS1)&gt;14,SUM($BS1)&gt;$BQ1)</formula>
    </cfRule>
  </conditionalFormatting>
  <conditionalFormatting sqref="BT1:BV1048576 BP1:BQ1048576">
    <cfRule type="expression" dxfId="33" priority="12">
      <formula>(($BP1-$BR1)+($BQ1-$BS1))&lt;SUM($BT1:$BV1)</formula>
    </cfRule>
  </conditionalFormatting>
  <conditionalFormatting sqref="C1:D1048576 F1:F1048576">
    <cfRule type="expression" dxfId="32" priority="6">
      <formula>AND(ROW($F1)&gt;14,SUM($F1)&gt;$C1)</formula>
    </cfRule>
  </conditionalFormatting>
  <conditionalFormatting sqref="G1:G1048576 E1:E1048576">
    <cfRule type="expression" dxfId="31" priority="5">
      <formula>AND(ROW($G1)&gt;14,SUM($G1)&gt;$E1)</formula>
    </cfRule>
  </conditionalFormatting>
  <conditionalFormatting sqref="H1:J1048576 C1:E1048576">
    <cfRule type="expression" dxfId="30" priority="8">
      <formula>(($C1-$F1)+($E1-$G1))&lt;SUM($H1:$J1)</formula>
    </cfRule>
  </conditionalFormatting>
  <conditionalFormatting sqref="K1:L1048576 N1:N1048576">
    <cfRule type="expression" dxfId="29" priority="2">
      <formula>AND(ROW($N1)&gt;14,SUM($N1)&gt;$K1)</formula>
    </cfRule>
  </conditionalFormatting>
  <conditionalFormatting sqref="M1:M1048576 O1:O1048576">
    <cfRule type="expression" dxfId="28" priority="1">
      <formula>AND(ROW($O1)&gt;14,SUM($O1)&gt;$M1)</formula>
    </cfRule>
  </conditionalFormatting>
  <conditionalFormatting sqref="K1:M1048576 P1:R1048576">
    <cfRule type="expression" dxfId="27"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1041</v>
      </c>
      <c r="F3" s="208" t="s">
        <v>1039</v>
      </c>
      <c r="G3" s="318" t="s">
        <v>1040</v>
      </c>
      <c r="H3" s="319" t="s">
        <v>725</v>
      </c>
      <c r="I3" s="319" t="s">
        <v>1103</v>
      </c>
      <c r="J3" s="117" t="s">
        <v>727</v>
      </c>
      <c r="K3" s="117" t="s">
        <v>852</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125</v>
      </c>
      <c r="B5" s="112" t="s">
        <v>125</v>
      </c>
      <c r="C5" s="112" t="s">
        <v>125</v>
      </c>
      <c r="D5" s="112" t="s">
        <v>125</v>
      </c>
      <c r="E5" s="123" t="s">
        <v>136</v>
      </c>
      <c r="F5" s="202" t="s">
        <v>138</v>
      </c>
      <c r="G5" s="322" t="s">
        <v>125</v>
      </c>
      <c r="H5" s="323" t="s">
        <v>125</v>
      </c>
      <c r="I5" s="323" t="s">
        <v>125</v>
      </c>
      <c r="J5" s="120" t="s">
        <v>138</v>
      </c>
      <c r="K5" s="120" t="s">
        <v>136</v>
      </c>
    </row>
    <row r="6" spans="1:11" x14ac:dyDescent="0.2">
      <c r="A6" s="112" t="s">
        <v>234</v>
      </c>
      <c r="B6" s="112" t="s">
        <v>234</v>
      </c>
      <c r="C6" s="112" t="s">
        <v>234</v>
      </c>
      <c r="D6" s="112" t="s">
        <v>234</v>
      </c>
      <c r="E6" s="123" t="s">
        <v>119</v>
      </c>
      <c r="F6" s="202" t="s">
        <v>139</v>
      </c>
      <c r="G6" s="322" t="s">
        <v>120</v>
      </c>
      <c r="H6" s="323" t="s">
        <v>141</v>
      </c>
      <c r="I6" s="323" t="s">
        <v>141</v>
      </c>
      <c r="J6" s="120" t="s">
        <v>119</v>
      </c>
      <c r="K6" s="120" t="s">
        <v>119</v>
      </c>
    </row>
    <row r="7" spans="1:11" x14ac:dyDescent="0.2">
      <c r="A7" s="112" t="s">
        <v>137</v>
      </c>
      <c r="B7" s="112" t="s">
        <v>137</v>
      </c>
      <c r="C7" s="112" t="s">
        <v>137</v>
      </c>
      <c r="D7" s="112" t="s">
        <v>137</v>
      </c>
      <c r="E7" s="123" t="s">
        <v>121</v>
      </c>
      <c r="F7" s="202" t="s">
        <v>121</v>
      </c>
      <c r="G7" s="322" t="s">
        <v>122</v>
      </c>
      <c r="H7" s="323" t="s">
        <v>122</v>
      </c>
      <c r="I7" s="323" t="s">
        <v>122</v>
      </c>
      <c r="J7" s="120" t="s">
        <v>121</v>
      </c>
      <c r="K7" s="120" t="s">
        <v>121</v>
      </c>
    </row>
    <row r="8" spans="1:11" x14ac:dyDescent="0.2">
      <c r="A8" s="112"/>
      <c r="B8" s="112"/>
      <c r="C8" s="112"/>
      <c r="D8" s="112"/>
      <c r="E8" s="123" t="s">
        <v>210</v>
      </c>
      <c r="F8" s="202" t="s">
        <v>211</v>
      </c>
      <c r="G8" s="322"/>
      <c r="H8" s="323"/>
      <c r="I8" s="323"/>
      <c r="J8" s="120" t="s">
        <v>211</v>
      </c>
      <c r="K8" s="120" t="s">
        <v>210</v>
      </c>
    </row>
    <row r="9" spans="1:11" x14ac:dyDescent="0.2">
      <c r="A9" s="112"/>
      <c r="B9" s="112"/>
      <c r="C9" s="112"/>
      <c r="D9" s="112"/>
      <c r="E9" s="123"/>
      <c r="F9" s="202" t="s">
        <v>212</v>
      </c>
      <c r="G9" s="322"/>
      <c r="H9" s="323"/>
      <c r="I9" s="323"/>
      <c r="J9" s="120" t="s">
        <v>212</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235</v>
      </c>
      <c r="F12" s="202" t="s">
        <v>235</v>
      </c>
      <c r="G12" s="322" t="s">
        <v>235</v>
      </c>
      <c r="H12" s="323" t="s">
        <v>235</v>
      </c>
      <c r="I12" s="323" t="s">
        <v>235</v>
      </c>
      <c r="J12" s="120" t="s">
        <v>235</v>
      </c>
      <c r="K12" s="120" t="s">
        <v>235</v>
      </c>
    </row>
    <row r="13" spans="1:11" x14ac:dyDescent="0.2">
      <c r="A13" s="112"/>
      <c r="B13" s="112"/>
      <c r="C13" s="112"/>
      <c r="D13" s="112"/>
      <c r="E13" s="123"/>
      <c r="F13" s="202"/>
      <c r="G13" s="322"/>
      <c r="H13" s="323"/>
      <c r="I13" s="323"/>
      <c r="J13" s="120"/>
      <c r="K13" s="120"/>
    </row>
    <row r="14" spans="1:11" x14ac:dyDescent="0.2">
      <c r="A14" s="75" t="s">
        <v>743</v>
      </c>
      <c r="B14" s="75" t="s">
        <v>5</v>
      </c>
      <c r="C14" s="75" t="s">
        <v>6</v>
      </c>
      <c r="D14" s="75" t="s">
        <v>82</v>
      </c>
      <c r="E14" s="143" t="s">
        <v>663</v>
      </c>
      <c r="F14" s="143" t="s">
        <v>524</v>
      </c>
      <c r="G14" s="324" t="s">
        <v>692</v>
      </c>
      <c r="H14" s="324" t="s">
        <v>724</v>
      </c>
      <c r="I14" s="324" t="s">
        <v>726</v>
      </c>
      <c r="J14" s="143" t="s">
        <v>525</v>
      </c>
      <c r="K14" s="143" t="s">
        <v>693</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2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x14ac:dyDescent="0.2"/>
  <cols>
    <col min="1" max="1" width="16.1640625" style="10" customWidth="1"/>
    <col min="2" max="2" width="30.83203125" style="10" customWidth="1"/>
    <col min="3" max="3" width="31.33203125" style="10" customWidth="1"/>
    <col min="4" max="4" width="6.83203125" style="10" customWidth="1"/>
    <col min="5" max="5" width="7.83203125" style="10" customWidth="1"/>
    <col min="6" max="6" width="20.83203125" style="10" customWidth="1"/>
    <col min="7" max="7" width="38.83203125" style="10" hidden="1" customWidth="1"/>
    <col min="8" max="8" width="7.83203125" style="405" hidden="1" customWidth="1"/>
    <col min="9" max="10" width="12.83203125" style="405" customWidth="1"/>
    <col min="11" max="11" width="6.1640625" style="450"/>
    <col min="12" max="85" width="6.1640625" style="403" customWidth="1"/>
    <col min="86" max="86" width="11.83203125" style="469" customWidth="1"/>
    <col min="87" max="87" width="11.83203125" style="123" customWidth="1"/>
    <col min="88" max="88" width="11.83203125" style="271" customWidth="1"/>
    <col min="89" max="89" width="11.83203125" style="49" customWidth="1"/>
    <col min="90" max="90" width="11.83203125" style="481" customWidth="1"/>
    <col min="91" max="91" width="11.83203125" style="49" customWidth="1"/>
    <col min="92" max="92" width="11.83203125" style="405" customWidth="1"/>
    <col min="93" max="93" width="11.83203125" style="469" customWidth="1"/>
    <col min="94" max="94" width="11.83203125" style="123" customWidth="1"/>
    <col min="95" max="95" width="11.83203125" style="271" customWidth="1"/>
    <col min="96" max="96" width="11.83203125" style="49" customWidth="1"/>
    <col min="97" max="97" width="11.83203125" style="481" customWidth="1"/>
    <col min="98" max="98" width="11.83203125" style="74" customWidth="1"/>
    <col min="99" max="99" width="11.83203125" style="405" customWidth="1"/>
    <col min="100" max="100" width="11.83203125" style="469" customWidth="1"/>
    <col min="101" max="101" width="11.83203125" style="123" customWidth="1"/>
    <col min="102" max="102" width="11.83203125" style="271" customWidth="1"/>
    <col min="103" max="103" width="11.83203125" style="47" customWidth="1"/>
    <col min="104" max="104" width="11.83203125" style="481" customWidth="1"/>
    <col min="105" max="105" width="11.83203125" style="49" customWidth="1"/>
    <col min="106" max="106" width="11.83203125" style="405" customWidth="1"/>
    <col min="107" max="107" width="11.83203125" style="469" customWidth="1" collapsed="1"/>
    <col min="108" max="109" width="11.83203125" style="123" customWidth="1"/>
    <col min="110" max="110" width="8.83203125" style="418" hidden="1" customWidth="1"/>
    <col min="111" max="112" width="8.83203125" style="405" hidden="1" customWidth="1"/>
    <col min="113" max="113" width="8.83203125" style="418" customWidth="1"/>
    <col min="114" max="187" width="8.83203125" style="405" customWidth="1"/>
  </cols>
  <sheetData>
    <row r="1" spans="1:187" s="473" customFormat="1" ht="31" customHeight="1" x14ac:dyDescent="0.2">
      <c r="A1" s="7" t="s">
        <v>84</v>
      </c>
      <c r="B1" s="7"/>
      <c r="C1" s="11"/>
      <c r="D1" s="11"/>
      <c r="E1" s="11"/>
      <c r="F1" s="11"/>
      <c r="G1" s="21"/>
      <c r="H1" s="120"/>
      <c r="I1" s="472"/>
      <c r="J1" s="174"/>
      <c r="K1" s="445" t="s">
        <v>1006</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1008</v>
      </c>
      <c r="CI1" s="174"/>
      <c r="CJ1" s="474"/>
      <c r="CK1" s="51"/>
      <c r="CL1" s="478"/>
      <c r="CM1" s="51"/>
      <c r="CN1" s="174"/>
      <c r="CO1" s="416"/>
      <c r="CP1" s="174"/>
      <c r="CQ1" s="474"/>
      <c r="CR1" s="51"/>
      <c r="CS1" s="478"/>
      <c r="CT1" s="386"/>
      <c r="CU1" s="174"/>
      <c r="CV1" s="416"/>
      <c r="CW1" s="174"/>
      <c r="CX1" s="474"/>
      <c r="CY1" s="51"/>
      <c r="CZ1" s="478"/>
      <c r="DA1" s="51"/>
      <c r="DB1" s="174"/>
      <c r="DC1" s="416" t="s">
        <v>1135</v>
      </c>
      <c r="DD1" s="174"/>
      <c r="DE1" s="174"/>
      <c r="DF1" s="416"/>
      <c r="DG1" s="174"/>
      <c r="DH1" s="174"/>
      <c r="DI1" s="416" t="s">
        <v>1005</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1025</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1021</v>
      </c>
      <c r="CI2" s="175"/>
      <c r="CJ2" s="475"/>
      <c r="CK2" s="53"/>
      <c r="CL2" s="479"/>
      <c r="CM2" s="53"/>
      <c r="CN2" s="175"/>
      <c r="CO2" s="411" t="s">
        <v>1017</v>
      </c>
      <c r="CP2" s="175"/>
      <c r="CQ2" s="475"/>
      <c r="CR2" s="53"/>
      <c r="CS2" s="479"/>
      <c r="CT2" s="387"/>
      <c r="CU2" s="175"/>
      <c r="CV2" s="411" t="s">
        <v>1016</v>
      </c>
      <c r="CW2" s="175"/>
      <c r="CX2" s="475"/>
      <c r="CY2" s="53"/>
      <c r="CZ2" s="479"/>
      <c r="DA2" s="53"/>
      <c r="DB2" s="175"/>
      <c r="DC2" s="411" t="s">
        <v>1015</v>
      </c>
      <c r="DD2" s="175"/>
      <c r="DE2" s="175"/>
      <c r="DF2" s="411" t="s">
        <v>1008</v>
      </c>
      <c r="DG2" s="175"/>
      <c r="DH2" s="175"/>
      <c r="DI2" s="417" t="s">
        <v>1004</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18" t="s">
        <v>1113</v>
      </c>
      <c r="B3" s="519"/>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hidden="1" x14ac:dyDescent="0.2">
      <c r="A5" s="1" t="s">
        <v>125</v>
      </c>
      <c r="B5" s="1" t="s">
        <v>125</v>
      </c>
      <c r="C5" s="1" t="s">
        <v>125</v>
      </c>
      <c r="D5" s="1" t="s">
        <v>125</v>
      </c>
      <c r="E5" s="1" t="s">
        <v>125</v>
      </c>
      <c r="F5" s="1" t="s">
        <v>125</v>
      </c>
      <c r="G5" s="1" t="s">
        <v>125</v>
      </c>
      <c r="H5" s="422" t="s">
        <v>125</v>
      </c>
      <c r="I5" s="404" t="s">
        <v>125</v>
      </c>
      <c r="J5" s="404" t="s">
        <v>125</v>
      </c>
      <c r="K5" s="447" t="s">
        <v>125</v>
      </c>
      <c r="L5" s="448" t="s">
        <v>125</v>
      </c>
      <c r="M5" s="448" t="s">
        <v>125</v>
      </c>
      <c r="N5" s="448" t="s">
        <v>125</v>
      </c>
      <c r="O5" s="448" t="s">
        <v>125</v>
      </c>
      <c r="P5" s="448" t="s">
        <v>125</v>
      </c>
      <c r="Q5" s="448" t="s">
        <v>125</v>
      </c>
      <c r="R5" s="448" t="s">
        <v>125</v>
      </c>
      <c r="S5" s="448" t="s">
        <v>125</v>
      </c>
      <c r="T5" s="448" t="s">
        <v>125</v>
      </c>
      <c r="U5" s="448" t="s">
        <v>125</v>
      </c>
      <c r="V5" s="448" t="s">
        <v>125</v>
      </c>
      <c r="W5" s="390" t="s">
        <v>125</v>
      </c>
      <c r="X5" s="390" t="s">
        <v>125</v>
      </c>
      <c r="Y5" s="390" t="s">
        <v>125</v>
      </c>
      <c r="Z5" s="390" t="s">
        <v>125</v>
      </c>
      <c r="AA5" s="390" t="s">
        <v>125</v>
      </c>
      <c r="AB5" s="390" t="s">
        <v>125</v>
      </c>
      <c r="AC5" s="390" t="s">
        <v>125</v>
      </c>
      <c r="AD5" s="390" t="s">
        <v>125</v>
      </c>
      <c r="AE5" s="390" t="s">
        <v>125</v>
      </c>
      <c r="AF5" s="390" t="s">
        <v>125</v>
      </c>
      <c r="AG5" s="390" t="s">
        <v>125</v>
      </c>
      <c r="AH5" s="390" t="s">
        <v>125</v>
      </c>
      <c r="AI5" s="390" t="s">
        <v>125</v>
      </c>
      <c r="AJ5" s="390" t="s">
        <v>125</v>
      </c>
      <c r="AK5" s="390" t="s">
        <v>125</v>
      </c>
      <c r="AL5" s="390" t="s">
        <v>125</v>
      </c>
      <c r="AM5" s="390" t="s">
        <v>125</v>
      </c>
      <c r="AN5" s="390" t="s">
        <v>125</v>
      </c>
      <c r="AO5" s="390" t="s">
        <v>125</v>
      </c>
      <c r="AP5" s="390" t="s">
        <v>125</v>
      </c>
      <c r="AQ5" s="390" t="s">
        <v>125</v>
      </c>
      <c r="AR5" s="390" t="s">
        <v>125</v>
      </c>
      <c r="AS5" s="390" t="s">
        <v>125</v>
      </c>
      <c r="AT5" s="390" t="s">
        <v>125</v>
      </c>
      <c r="AU5" s="390" t="s">
        <v>125</v>
      </c>
      <c r="AV5" s="390" t="s">
        <v>125</v>
      </c>
      <c r="AW5" s="390" t="s">
        <v>125</v>
      </c>
      <c r="AX5" s="390" t="s">
        <v>125</v>
      </c>
      <c r="AY5" s="390" t="s">
        <v>125</v>
      </c>
      <c r="AZ5" s="390" t="s">
        <v>125</v>
      </c>
      <c r="BA5" s="390" t="s">
        <v>125</v>
      </c>
      <c r="BB5" s="390" t="s">
        <v>125</v>
      </c>
      <c r="BC5" s="390" t="s">
        <v>125</v>
      </c>
      <c r="BD5" s="390" t="s">
        <v>125</v>
      </c>
      <c r="BE5" s="390" t="s">
        <v>125</v>
      </c>
      <c r="BF5" s="390" t="s">
        <v>125</v>
      </c>
      <c r="BG5" s="390" t="s">
        <v>125</v>
      </c>
      <c r="BH5" s="390" t="s">
        <v>125</v>
      </c>
      <c r="BI5" s="390" t="s">
        <v>125</v>
      </c>
      <c r="BJ5" s="390" t="s">
        <v>125</v>
      </c>
      <c r="BK5" s="390" t="s">
        <v>125</v>
      </c>
      <c r="BL5" s="390" t="s">
        <v>125</v>
      </c>
      <c r="BM5" s="390" t="s">
        <v>125</v>
      </c>
      <c r="BN5" s="390" t="s">
        <v>125</v>
      </c>
      <c r="BO5" s="390" t="s">
        <v>125</v>
      </c>
      <c r="BP5" s="390" t="s">
        <v>125</v>
      </c>
      <c r="BQ5" s="390" t="s">
        <v>125</v>
      </c>
      <c r="BR5" s="390" t="s">
        <v>125</v>
      </c>
      <c r="BS5" s="390" t="s">
        <v>125</v>
      </c>
      <c r="BT5" s="390" t="s">
        <v>125</v>
      </c>
      <c r="BU5" s="390" t="s">
        <v>125</v>
      </c>
      <c r="BV5" s="390" t="s">
        <v>125</v>
      </c>
      <c r="BW5" s="390" t="s">
        <v>125</v>
      </c>
      <c r="BX5" s="390" t="s">
        <v>125</v>
      </c>
      <c r="BY5" s="390" t="s">
        <v>125</v>
      </c>
      <c r="BZ5" s="390" t="s">
        <v>125</v>
      </c>
      <c r="CA5" s="390" t="s">
        <v>125</v>
      </c>
      <c r="CB5" s="390" t="s">
        <v>125</v>
      </c>
      <c r="CC5" s="390" t="s">
        <v>125</v>
      </c>
      <c r="CD5" s="390" t="s">
        <v>125</v>
      </c>
      <c r="CE5" s="390" t="s">
        <v>125</v>
      </c>
      <c r="CF5" s="390" t="s">
        <v>125</v>
      </c>
      <c r="CG5" s="390" t="s">
        <v>125</v>
      </c>
      <c r="CH5" s="464" t="s">
        <v>125</v>
      </c>
      <c r="CI5" s="455" t="s">
        <v>125</v>
      </c>
      <c r="CJ5" s="476" t="s">
        <v>125</v>
      </c>
      <c r="CK5" s="334" t="s">
        <v>125</v>
      </c>
      <c r="CL5" s="480" t="s">
        <v>125</v>
      </c>
      <c r="CM5" s="334" t="s">
        <v>125</v>
      </c>
      <c r="CN5" s="178" t="s">
        <v>138</v>
      </c>
      <c r="CO5" s="464" t="s">
        <v>125</v>
      </c>
      <c r="CP5" s="455" t="s">
        <v>125</v>
      </c>
      <c r="CQ5" s="476" t="s">
        <v>125</v>
      </c>
      <c r="CR5" s="334" t="s">
        <v>125</v>
      </c>
      <c r="CS5" s="480" t="s">
        <v>125</v>
      </c>
      <c r="CT5" s="470" t="s">
        <v>125</v>
      </c>
      <c r="CU5" s="178" t="s">
        <v>138</v>
      </c>
      <c r="CV5" s="464" t="s">
        <v>125</v>
      </c>
      <c r="CW5" s="455" t="s">
        <v>125</v>
      </c>
      <c r="CX5" s="476" t="s">
        <v>125</v>
      </c>
      <c r="CY5" s="334" t="s">
        <v>125</v>
      </c>
      <c r="CZ5" s="480" t="s">
        <v>125</v>
      </c>
      <c r="DA5" s="334" t="s">
        <v>125</v>
      </c>
      <c r="DB5" s="178" t="s">
        <v>138</v>
      </c>
      <c r="DC5" s="464" t="s">
        <v>125</v>
      </c>
      <c r="DD5" s="455" t="s">
        <v>125</v>
      </c>
      <c r="DE5" s="455" t="s">
        <v>125</v>
      </c>
      <c r="DF5" s="412" t="s">
        <v>125</v>
      </c>
      <c r="DG5" s="178" t="s">
        <v>125</v>
      </c>
      <c r="DH5" s="178" t="s">
        <v>125</v>
      </c>
      <c r="DI5" s="418" t="s">
        <v>138</v>
      </c>
      <c r="DJ5" s="409" t="s">
        <v>138</v>
      </c>
      <c r="DK5" s="409" t="s">
        <v>138</v>
      </c>
      <c r="DL5" s="409" t="s">
        <v>138</v>
      </c>
      <c r="DM5" s="409" t="s">
        <v>138</v>
      </c>
      <c r="DN5" s="409" t="s">
        <v>138</v>
      </c>
      <c r="DO5" s="409" t="s">
        <v>138</v>
      </c>
      <c r="DP5" s="409" t="s">
        <v>138</v>
      </c>
      <c r="DQ5" s="409" t="s">
        <v>138</v>
      </c>
      <c r="DR5" s="409" t="s">
        <v>138</v>
      </c>
      <c r="DS5" s="409" t="s">
        <v>138</v>
      </c>
      <c r="DT5" s="409" t="s">
        <v>138</v>
      </c>
      <c r="DU5" s="409" t="s">
        <v>138</v>
      </c>
      <c r="DV5" s="409" t="s">
        <v>138</v>
      </c>
      <c r="DW5" s="409" t="s">
        <v>138</v>
      </c>
      <c r="DX5" s="409" t="s">
        <v>138</v>
      </c>
      <c r="DY5" s="409" t="s">
        <v>138</v>
      </c>
      <c r="DZ5" s="409" t="s">
        <v>138</v>
      </c>
      <c r="EA5" s="409" t="s">
        <v>138</v>
      </c>
      <c r="EB5" s="409" t="s">
        <v>138</v>
      </c>
      <c r="EC5" s="409" t="s">
        <v>138</v>
      </c>
      <c r="ED5" s="409" t="s">
        <v>138</v>
      </c>
      <c r="EE5" s="409" t="s">
        <v>138</v>
      </c>
      <c r="EF5" s="409" t="s">
        <v>138</v>
      </c>
      <c r="EG5" s="409" t="s">
        <v>138</v>
      </c>
      <c r="EH5" s="409" t="s">
        <v>138</v>
      </c>
      <c r="EI5" s="409" t="s">
        <v>138</v>
      </c>
      <c r="EJ5" s="409" t="s">
        <v>138</v>
      </c>
      <c r="EK5" s="409" t="s">
        <v>138</v>
      </c>
      <c r="EL5" s="409" t="s">
        <v>138</v>
      </c>
      <c r="EM5" s="409" t="s">
        <v>138</v>
      </c>
      <c r="EN5" s="409" t="s">
        <v>138</v>
      </c>
      <c r="EO5" s="409" t="s">
        <v>138</v>
      </c>
      <c r="EP5" s="409" t="s">
        <v>138</v>
      </c>
      <c r="EQ5" s="409" t="s">
        <v>138</v>
      </c>
      <c r="ER5" s="409" t="s">
        <v>138</v>
      </c>
      <c r="ES5" s="409" t="s">
        <v>138</v>
      </c>
      <c r="ET5" s="409" t="s">
        <v>138</v>
      </c>
      <c r="EU5" s="409" t="s">
        <v>138</v>
      </c>
      <c r="EV5" s="409" t="s">
        <v>138</v>
      </c>
      <c r="EW5" s="409" t="s">
        <v>138</v>
      </c>
      <c r="EX5" s="409" t="s">
        <v>138</v>
      </c>
      <c r="EY5" s="409" t="s">
        <v>138</v>
      </c>
      <c r="EZ5" s="409" t="s">
        <v>138</v>
      </c>
      <c r="FA5" s="409" t="s">
        <v>138</v>
      </c>
      <c r="FB5" s="409" t="s">
        <v>138</v>
      </c>
      <c r="FC5" s="409" t="s">
        <v>138</v>
      </c>
      <c r="FD5" s="409" t="s">
        <v>138</v>
      </c>
      <c r="FE5" s="409" t="s">
        <v>138</v>
      </c>
      <c r="FF5" s="409" t="s">
        <v>138</v>
      </c>
      <c r="FG5" s="409" t="s">
        <v>138</v>
      </c>
      <c r="FH5" s="409" t="s">
        <v>138</v>
      </c>
      <c r="FI5" s="409" t="s">
        <v>138</v>
      </c>
      <c r="FJ5" s="409" t="s">
        <v>138</v>
      </c>
      <c r="FK5" s="409" t="s">
        <v>138</v>
      </c>
      <c r="FL5" s="409" t="s">
        <v>138</v>
      </c>
      <c r="FM5" s="409" t="s">
        <v>138</v>
      </c>
      <c r="FN5" s="409" t="s">
        <v>138</v>
      </c>
      <c r="FO5" s="409" t="s">
        <v>138</v>
      </c>
      <c r="FP5" s="409" t="s">
        <v>138</v>
      </c>
      <c r="FQ5" s="409" t="s">
        <v>138</v>
      </c>
      <c r="FR5" s="409" t="s">
        <v>138</v>
      </c>
      <c r="FS5" s="409" t="s">
        <v>138</v>
      </c>
      <c r="FT5" s="409" t="s">
        <v>138</v>
      </c>
      <c r="FU5" s="409" t="s">
        <v>138</v>
      </c>
      <c r="FV5" s="409" t="s">
        <v>138</v>
      </c>
      <c r="FW5" s="409" t="s">
        <v>138</v>
      </c>
      <c r="FX5" s="409" t="s">
        <v>138</v>
      </c>
      <c r="FY5" s="409" t="s">
        <v>138</v>
      </c>
      <c r="FZ5" s="409" t="s">
        <v>138</v>
      </c>
      <c r="GA5" s="409" t="s">
        <v>138</v>
      </c>
      <c r="GB5" s="409" t="s">
        <v>138</v>
      </c>
      <c r="GC5" s="409" t="s">
        <v>138</v>
      </c>
      <c r="GD5" s="409" t="s">
        <v>138</v>
      </c>
      <c r="GE5" s="409" t="s">
        <v>138</v>
      </c>
    </row>
    <row r="6" spans="1:187" hidden="1" x14ac:dyDescent="0.2">
      <c r="A6" s="1" t="s">
        <v>234</v>
      </c>
      <c r="B6" s="1" t="s">
        <v>234</v>
      </c>
      <c r="C6" s="1" t="s">
        <v>234</v>
      </c>
      <c r="D6" s="1" t="s">
        <v>234</v>
      </c>
      <c r="E6" s="1" t="s">
        <v>234</v>
      </c>
      <c r="F6" s="1" t="s">
        <v>234</v>
      </c>
      <c r="G6" s="1" t="s">
        <v>234</v>
      </c>
      <c r="H6" s="422" t="s">
        <v>234</v>
      </c>
      <c r="I6" s="404" t="s">
        <v>120</v>
      </c>
      <c r="J6" s="404" t="s">
        <v>120</v>
      </c>
      <c r="K6" s="447" t="s">
        <v>233</v>
      </c>
      <c r="L6" s="448" t="s">
        <v>233</v>
      </c>
      <c r="M6" s="448" t="s">
        <v>233</v>
      </c>
      <c r="N6" s="448" t="s">
        <v>233</v>
      </c>
      <c r="O6" s="448" t="s">
        <v>233</v>
      </c>
      <c r="P6" s="448" t="s">
        <v>233</v>
      </c>
      <c r="Q6" s="448" t="s">
        <v>233</v>
      </c>
      <c r="R6" s="448" t="s">
        <v>233</v>
      </c>
      <c r="S6" s="448" t="s">
        <v>233</v>
      </c>
      <c r="T6" s="448" t="s">
        <v>233</v>
      </c>
      <c r="U6" s="448" t="s">
        <v>233</v>
      </c>
      <c r="V6" s="448" t="s">
        <v>233</v>
      </c>
      <c r="W6" s="390" t="s">
        <v>233</v>
      </c>
      <c r="X6" s="390" t="s">
        <v>233</v>
      </c>
      <c r="Y6" s="390" t="s">
        <v>233</v>
      </c>
      <c r="Z6" s="390" t="s">
        <v>233</v>
      </c>
      <c r="AA6" s="390" t="s">
        <v>233</v>
      </c>
      <c r="AB6" s="390" t="s">
        <v>233</v>
      </c>
      <c r="AC6" s="390" t="s">
        <v>233</v>
      </c>
      <c r="AD6" s="390" t="s">
        <v>233</v>
      </c>
      <c r="AE6" s="390" t="s">
        <v>233</v>
      </c>
      <c r="AF6" s="390" t="s">
        <v>233</v>
      </c>
      <c r="AG6" s="390" t="s">
        <v>233</v>
      </c>
      <c r="AH6" s="390" t="s">
        <v>233</v>
      </c>
      <c r="AI6" s="390" t="s">
        <v>233</v>
      </c>
      <c r="AJ6" s="390" t="s">
        <v>233</v>
      </c>
      <c r="AK6" s="390" t="s">
        <v>233</v>
      </c>
      <c r="AL6" s="390" t="s">
        <v>233</v>
      </c>
      <c r="AM6" s="390" t="s">
        <v>233</v>
      </c>
      <c r="AN6" s="390" t="s">
        <v>233</v>
      </c>
      <c r="AO6" s="390" t="s">
        <v>233</v>
      </c>
      <c r="AP6" s="390" t="s">
        <v>233</v>
      </c>
      <c r="AQ6" s="390" t="s">
        <v>233</v>
      </c>
      <c r="AR6" s="390" t="s">
        <v>233</v>
      </c>
      <c r="AS6" s="390" t="s">
        <v>233</v>
      </c>
      <c r="AT6" s="390" t="s">
        <v>233</v>
      </c>
      <c r="AU6" s="390" t="s">
        <v>233</v>
      </c>
      <c r="AV6" s="390" t="s">
        <v>233</v>
      </c>
      <c r="AW6" s="390" t="s">
        <v>233</v>
      </c>
      <c r="AX6" s="390" t="s">
        <v>233</v>
      </c>
      <c r="AY6" s="390" t="s">
        <v>233</v>
      </c>
      <c r="AZ6" s="390" t="s">
        <v>233</v>
      </c>
      <c r="BA6" s="390" t="s">
        <v>233</v>
      </c>
      <c r="BB6" s="390" t="s">
        <v>233</v>
      </c>
      <c r="BC6" s="390" t="s">
        <v>233</v>
      </c>
      <c r="BD6" s="390" t="s">
        <v>233</v>
      </c>
      <c r="BE6" s="390" t="s">
        <v>233</v>
      </c>
      <c r="BF6" s="390" t="s">
        <v>233</v>
      </c>
      <c r="BG6" s="390" t="s">
        <v>233</v>
      </c>
      <c r="BH6" s="390" t="s">
        <v>233</v>
      </c>
      <c r="BI6" s="390" t="s">
        <v>233</v>
      </c>
      <c r="BJ6" s="390" t="s">
        <v>233</v>
      </c>
      <c r="BK6" s="390" t="s">
        <v>233</v>
      </c>
      <c r="BL6" s="390" t="s">
        <v>233</v>
      </c>
      <c r="BM6" s="390" t="s">
        <v>233</v>
      </c>
      <c r="BN6" s="390" t="s">
        <v>233</v>
      </c>
      <c r="BO6" s="390" t="s">
        <v>233</v>
      </c>
      <c r="BP6" s="390" t="s">
        <v>233</v>
      </c>
      <c r="BQ6" s="390" t="s">
        <v>233</v>
      </c>
      <c r="BR6" s="390" t="s">
        <v>233</v>
      </c>
      <c r="BS6" s="390" t="s">
        <v>233</v>
      </c>
      <c r="BT6" s="390" t="s">
        <v>233</v>
      </c>
      <c r="BU6" s="390" t="s">
        <v>233</v>
      </c>
      <c r="BV6" s="390" t="s">
        <v>233</v>
      </c>
      <c r="BW6" s="390" t="s">
        <v>233</v>
      </c>
      <c r="BX6" s="390" t="s">
        <v>233</v>
      </c>
      <c r="BY6" s="390" t="s">
        <v>233</v>
      </c>
      <c r="BZ6" s="390" t="s">
        <v>233</v>
      </c>
      <c r="CA6" s="390" t="s">
        <v>233</v>
      </c>
      <c r="CB6" s="390" t="s">
        <v>233</v>
      </c>
      <c r="CC6" s="390" t="s">
        <v>233</v>
      </c>
      <c r="CD6" s="390" t="s">
        <v>233</v>
      </c>
      <c r="CE6" s="390" t="s">
        <v>233</v>
      </c>
      <c r="CF6" s="390" t="s">
        <v>233</v>
      </c>
      <c r="CG6" s="390" t="s">
        <v>233</v>
      </c>
      <c r="CH6" s="464" t="s">
        <v>119</v>
      </c>
      <c r="CI6" s="455" t="s">
        <v>119</v>
      </c>
      <c r="CJ6" s="476" t="s">
        <v>120</v>
      </c>
      <c r="CK6" s="334" t="s">
        <v>120</v>
      </c>
      <c r="CL6" s="480" t="s">
        <v>120</v>
      </c>
      <c r="CM6" s="334" t="s">
        <v>140</v>
      </c>
      <c r="CN6" s="178" t="s">
        <v>119</v>
      </c>
      <c r="CO6" s="464" t="s">
        <v>119</v>
      </c>
      <c r="CP6" s="455" t="s">
        <v>119</v>
      </c>
      <c r="CQ6" s="476" t="s">
        <v>120</v>
      </c>
      <c r="CR6" s="334" t="s">
        <v>120</v>
      </c>
      <c r="CS6" s="480" t="s">
        <v>139</v>
      </c>
      <c r="CT6" s="470" t="s">
        <v>140</v>
      </c>
      <c r="CU6" s="178" t="s">
        <v>119</v>
      </c>
      <c r="CV6" s="464" t="s">
        <v>119</v>
      </c>
      <c r="CW6" s="455" t="s">
        <v>119</v>
      </c>
      <c r="CX6" s="476" t="s">
        <v>120</v>
      </c>
      <c r="CY6" s="334" t="s">
        <v>120</v>
      </c>
      <c r="CZ6" s="480" t="s">
        <v>139</v>
      </c>
      <c r="DA6" s="334" t="s">
        <v>140</v>
      </c>
      <c r="DB6" s="178" t="s">
        <v>119</v>
      </c>
      <c r="DC6" s="464" t="s">
        <v>119</v>
      </c>
      <c r="DD6" s="455" t="s">
        <v>119</v>
      </c>
      <c r="DE6" s="455" t="s">
        <v>119</v>
      </c>
      <c r="DF6" s="412" t="s">
        <v>119</v>
      </c>
      <c r="DG6" s="178" t="s">
        <v>119</v>
      </c>
      <c r="DH6" s="178" t="s">
        <v>119</v>
      </c>
      <c r="DI6" s="418" t="s">
        <v>119</v>
      </c>
      <c r="DJ6" s="409" t="s">
        <v>119</v>
      </c>
      <c r="DK6" s="409" t="s">
        <v>119</v>
      </c>
      <c r="DL6" s="409" t="s">
        <v>119</v>
      </c>
      <c r="DM6" s="409" t="s">
        <v>119</v>
      </c>
      <c r="DN6" s="409" t="s">
        <v>119</v>
      </c>
      <c r="DO6" s="409" t="s">
        <v>119</v>
      </c>
      <c r="DP6" s="409" t="s">
        <v>119</v>
      </c>
      <c r="DQ6" s="409" t="s">
        <v>119</v>
      </c>
      <c r="DR6" s="409" t="s">
        <v>119</v>
      </c>
      <c r="DS6" s="409" t="s">
        <v>119</v>
      </c>
      <c r="DT6" s="409" t="s">
        <v>119</v>
      </c>
      <c r="DU6" s="409" t="s">
        <v>119</v>
      </c>
      <c r="DV6" s="409" t="s">
        <v>119</v>
      </c>
      <c r="DW6" s="409" t="s">
        <v>119</v>
      </c>
      <c r="DX6" s="409" t="s">
        <v>119</v>
      </c>
      <c r="DY6" s="409" t="s">
        <v>119</v>
      </c>
      <c r="DZ6" s="409" t="s">
        <v>119</v>
      </c>
      <c r="EA6" s="409" t="s">
        <v>119</v>
      </c>
      <c r="EB6" s="409" t="s">
        <v>119</v>
      </c>
      <c r="EC6" s="409" t="s">
        <v>119</v>
      </c>
      <c r="ED6" s="409" t="s">
        <v>119</v>
      </c>
      <c r="EE6" s="409" t="s">
        <v>119</v>
      </c>
      <c r="EF6" s="409" t="s">
        <v>119</v>
      </c>
      <c r="EG6" s="409" t="s">
        <v>119</v>
      </c>
      <c r="EH6" s="409" t="s">
        <v>119</v>
      </c>
      <c r="EI6" s="409" t="s">
        <v>119</v>
      </c>
      <c r="EJ6" s="409" t="s">
        <v>119</v>
      </c>
      <c r="EK6" s="409" t="s">
        <v>119</v>
      </c>
      <c r="EL6" s="409" t="s">
        <v>119</v>
      </c>
      <c r="EM6" s="409" t="s">
        <v>119</v>
      </c>
      <c r="EN6" s="409" t="s">
        <v>119</v>
      </c>
      <c r="EO6" s="409" t="s">
        <v>119</v>
      </c>
      <c r="EP6" s="409" t="s">
        <v>119</v>
      </c>
      <c r="EQ6" s="409" t="s">
        <v>119</v>
      </c>
      <c r="ER6" s="409" t="s">
        <v>119</v>
      </c>
      <c r="ES6" s="409" t="s">
        <v>119</v>
      </c>
      <c r="ET6" s="409" t="s">
        <v>119</v>
      </c>
      <c r="EU6" s="409" t="s">
        <v>119</v>
      </c>
      <c r="EV6" s="409" t="s">
        <v>119</v>
      </c>
      <c r="EW6" s="409" t="s">
        <v>119</v>
      </c>
      <c r="EX6" s="409" t="s">
        <v>119</v>
      </c>
      <c r="EY6" s="409" t="s">
        <v>119</v>
      </c>
      <c r="EZ6" s="409" t="s">
        <v>119</v>
      </c>
      <c r="FA6" s="409" t="s">
        <v>119</v>
      </c>
      <c r="FB6" s="409" t="s">
        <v>119</v>
      </c>
      <c r="FC6" s="409" t="s">
        <v>119</v>
      </c>
      <c r="FD6" s="409" t="s">
        <v>119</v>
      </c>
      <c r="FE6" s="409" t="s">
        <v>119</v>
      </c>
      <c r="FF6" s="409" t="s">
        <v>119</v>
      </c>
      <c r="FG6" s="409" t="s">
        <v>119</v>
      </c>
      <c r="FH6" s="409" t="s">
        <v>119</v>
      </c>
      <c r="FI6" s="409" t="s">
        <v>119</v>
      </c>
      <c r="FJ6" s="409" t="s">
        <v>119</v>
      </c>
      <c r="FK6" s="409" t="s">
        <v>119</v>
      </c>
      <c r="FL6" s="409" t="s">
        <v>119</v>
      </c>
      <c r="FM6" s="409" t="s">
        <v>119</v>
      </c>
      <c r="FN6" s="409" t="s">
        <v>119</v>
      </c>
      <c r="FO6" s="409" t="s">
        <v>119</v>
      </c>
      <c r="FP6" s="409" t="s">
        <v>119</v>
      </c>
      <c r="FQ6" s="409" t="s">
        <v>119</v>
      </c>
      <c r="FR6" s="409" t="s">
        <v>119</v>
      </c>
      <c r="FS6" s="409" t="s">
        <v>119</v>
      </c>
      <c r="FT6" s="409" t="s">
        <v>119</v>
      </c>
      <c r="FU6" s="409" t="s">
        <v>119</v>
      </c>
      <c r="FV6" s="409" t="s">
        <v>119</v>
      </c>
      <c r="FW6" s="409" t="s">
        <v>119</v>
      </c>
      <c r="FX6" s="409" t="s">
        <v>119</v>
      </c>
      <c r="FY6" s="409" t="s">
        <v>119</v>
      </c>
      <c r="FZ6" s="409" t="s">
        <v>119</v>
      </c>
      <c r="GA6" s="409" t="s">
        <v>119</v>
      </c>
      <c r="GB6" s="409" t="s">
        <v>119</v>
      </c>
      <c r="GC6" s="409" t="s">
        <v>119</v>
      </c>
      <c r="GD6" s="409" t="s">
        <v>119</v>
      </c>
      <c r="GE6" s="409" t="s">
        <v>119</v>
      </c>
    </row>
    <row r="7" spans="1:187" hidden="1" x14ac:dyDescent="0.2">
      <c r="A7" s="1" t="s">
        <v>137</v>
      </c>
      <c r="B7" s="1" t="s">
        <v>137</v>
      </c>
      <c r="C7" s="1" t="s">
        <v>137</v>
      </c>
      <c r="D7" s="1" t="s">
        <v>137</v>
      </c>
      <c r="E7" s="1" t="s">
        <v>137</v>
      </c>
      <c r="F7" s="1" t="s">
        <v>137</v>
      </c>
      <c r="G7" s="1" t="s">
        <v>137</v>
      </c>
      <c r="H7" s="422" t="s">
        <v>137</v>
      </c>
      <c r="I7" s="404" t="s">
        <v>121</v>
      </c>
      <c r="J7" s="404" t="s">
        <v>122</v>
      </c>
      <c r="K7" s="447" t="s">
        <v>122</v>
      </c>
      <c r="L7" s="448" t="s">
        <v>122</v>
      </c>
      <c r="M7" s="448" t="s">
        <v>122</v>
      </c>
      <c r="N7" s="448" t="s">
        <v>122</v>
      </c>
      <c r="O7" s="448" t="s">
        <v>122</v>
      </c>
      <c r="P7" s="448" t="s">
        <v>122</v>
      </c>
      <c r="Q7" s="448" t="s">
        <v>122</v>
      </c>
      <c r="R7" s="448" t="s">
        <v>122</v>
      </c>
      <c r="S7" s="448" t="s">
        <v>122</v>
      </c>
      <c r="T7" s="448" t="s">
        <v>122</v>
      </c>
      <c r="U7" s="448" t="s">
        <v>122</v>
      </c>
      <c r="V7" s="448" t="s">
        <v>122</v>
      </c>
      <c r="W7" s="390" t="s">
        <v>122</v>
      </c>
      <c r="X7" s="390" t="s">
        <v>122</v>
      </c>
      <c r="Y7" s="390" t="s">
        <v>122</v>
      </c>
      <c r="Z7" s="390" t="s">
        <v>122</v>
      </c>
      <c r="AA7" s="390" t="s">
        <v>122</v>
      </c>
      <c r="AB7" s="390" t="s">
        <v>122</v>
      </c>
      <c r="AC7" s="390" t="s">
        <v>122</v>
      </c>
      <c r="AD7" s="390" t="s">
        <v>122</v>
      </c>
      <c r="AE7" s="390" t="s">
        <v>122</v>
      </c>
      <c r="AF7" s="390" t="s">
        <v>122</v>
      </c>
      <c r="AG7" s="390" t="s">
        <v>122</v>
      </c>
      <c r="AH7" s="390" t="s">
        <v>122</v>
      </c>
      <c r="AI7" s="390" t="s">
        <v>122</v>
      </c>
      <c r="AJ7" s="390" t="s">
        <v>122</v>
      </c>
      <c r="AK7" s="390" t="s">
        <v>122</v>
      </c>
      <c r="AL7" s="390" t="s">
        <v>122</v>
      </c>
      <c r="AM7" s="390" t="s">
        <v>122</v>
      </c>
      <c r="AN7" s="390" t="s">
        <v>122</v>
      </c>
      <c r="AO7" s="390" t="s">
        <v>122</v>
      </c>
      <c r="AP7" s="390" t="s">
        <v>122</v>
      </c>
      <c r="AQ7" s="390" t="s">
        <v>122</v>
      </c>
      <c r="AR7" s="390" t="s">
        <v>122</v>
      </c>
      <c r="AS7" s="390" t="s">
        <v>122</v>
      </c>
      <c r="AT7" s="390" t="s">
        <v>122</v>
      </c>
      <c r="AU7" s="390" t="s">
        <v>122</v>
      </c>
      <c r="AV7" s="390" t="s">
        <v>122</v>
      </c>
      <c r="AW7" s="390" t="s">
        <v>122</v>
      </c>
      <c r="AX7" s="390" t="s">
        <v>122</v>
      </c>
      <c r="AY7" s="390" t="s">
        <v>122</v>
      </c>
      <c r="AZ7" s="390" t="s">
        <v>122</v>
      </c>
      <c r="BA7" s="390" t="s">
        <v>122</v>
      </c>
      <c r="BB7" s="390" t="s">
        <v>122</v>
      </c>
      <c r="BC7" s="390" t="s">
        <v>122</v>
      </c>
      <c r="BD7" s="390" t="s">
        <v>122</v>
      </c>
      <c r="BE7" s="390" t="s">
        <v>122</v>
      </c>
      <c r="BF7" s="390" t="s">
        <v>122</v>
      </c>
      <c r="BG7" s="390" t="s">
        <v>122</v>
      </c>
      <c r="BH7" s="390" t="s">
        <v>122</v>
      </c>
      <c r="BI7" s="390" t="s">
        <v>122</v>
      </c>
      <c r="BJ7" s="390" t="s">
        <v>122</v>
      </c>
      <c r="BK7" s="390" t="s">
        <v>122</v>
      </c>
      <c r="BL7" s="390" t="s">
        <v>122</v>
      </c>
      <c r="BM7" s="390" t="s">
        <v>122</v>
      </c>
      <c r="BN7" s="390" t="s">
        <v>122</v>
      </c>
      <c r="BO7" s="390" t="s">
        <v>122</v>
      </c>
      <c r="BP7" s="390" t="s">
        <v>122</v>
      </c>
      <c r="BQ7" s="390" t="s">
        <v>122</v>
      </c>
      <c r="BR7" s="390" t="s">
        <v>122</v>
      </c>
      <c r="BS7" s="390" t="s">
        <v>122</v>
      </c>
      <c r="BT7" s="390" t="s">
        <v>122</v>
      </c>
      <c r="BU7" s="390" t="s">
        <v>122</v>
      </c>
      <c r="BV7" s="390" t="s">
        <v>122</v>
      </c>
      <c r="BW7" s="390" t="s">
        <v>122</v>
      </c>
      <c r="BX7" s="390" t="s">
        <v>122</v>
      </c>
      <c r="BY7" s="390" t="s">
        <v>122</v>
      </c>
      <c r="BZ7" s="390" t="s">
        <v>122</v>
      </c>
      <c r="CA7" s="390" t="s">
        <v>122</v>
      </c>
      <c r="CB7" s="390" t="s">
        <v>122</v>
      </c>
      <c r="CC7" s="390" t="s">
        <v>122</v>
      </c>
      <c r="CD7" s="390" t="s">
        <v>122</v>
      </c>
      <c r="CE7" s="390" t="s">
        <v>122</v>
      </c>
      <c r="CF7" s="390" t="s">
        <v>122</v>
      </c>
      <c r="CG7" s="390" t="s">
        <v>122</v>
      </c>
      <c r="CH7" s="464" t="s">
        <v>121</v>
      </c>
      <c r="CI7" s="455" t="s">
        <v>121</v>
      </c>
      <c r="CJ7" s="476" t="s">
        <v>137</v>
      </c>
      <c r="CK7" s="334" t="s">
        <v>122</v>
      </c>
      <c r="CL7" s="480" t="s">
        <v>137</v>
      </c>
      <c r="CM7" s="334" t="s">
        <v>122</v>
      </c>
      <c r="CN7" s="178" t="s">
        <v>121</v>
      </c>
      <c r="CO7" s="464" t="s">
        <v>121</v>
      </c>
      <c r="CP7" s="455" t="s">
        <v>121</v>
      </c>
      <c r="CQ7" s="476" t="s">
        <v>137</v>
      </c>
      <c r="CR7" s="334" t="s">
        <v>122</v>
      </c>
      <c r="CS7" s="480" t="s">
        <v>137</v>
      </c>
      <c r="CT7" s="470" t="s">
        <v>122</v>
      </c>
      <c r="CU7" s="178" t="s">
        <v>121</v>
      </c>
      <c r="CV7" s="464" t="s">
        <v>121</v>
      </c>
      <c r="CW7" s="455" t="s">
        <v>121</v>
      </c>
      <c r="CX7" s="476" t="s">
        <v>137</v>
      </c>
      <c r="CY7" s="334" t="s">
        <v>122</v>
      </c>
      <c r="CZ7" s="480" t="s">
        <v>137</v>
      </c>
      <c r="DA7" s="334" t="s">
        <v>122</v>
      </c>
      <c r="DB7" s="178" t="s">
        <v>121</v>
      </c>
      <c r="DC7" s="464" t="s">
        <v>121</v>
      </c>
      <c r="DD7" s="455" t="s">
        <v>121</v>
      </c>
      <c r="DE7" s="455" t="s">
        <v>121</v>
      </c>
      <c r="DF7" s="412" t="s">
        <v>121</v>
      </c>
      <c r="DG7" s="178" t="s">
        <v>121</v>
      </c>
      <c r="DH7" s="178" t="s">
        <v>121</v>
      </c>
      <c r="DI7" s="418" t="s">
        <v>121</v>
      </c>
      <c r="DJ7" s="409" t="s">
        <v>121</v>
      </c>
      <c r="DK7" s="409" t="s">
        <v>121</v>
      </c>
      <c r="DL7" s="409" t="s">
        <v>121</v>
      </c>
      <c r="DM7" s="409" t="s">
        <v>121</v>
      </c>
      <c r="DN7" s="409" t="s">
        <v>121</v>
      </c>
      <c r="DO7" s="409" t="s">
        <v>121</v>
      </c>
      <c r="DP7" s="409" t="s">
        <v>121</v>
      </c>
      <c r="DQ7" s="409" t="s">
        <v>121</v>
      </c>
      <c r="DR7" s="409" t="s">
        <v>121</v>
      </c>
      <c r="DS7" s="409" t="s">
        <v>121</v>
      </c>
      <c r="DT7" s="409" t="s">
        <v>121</v>
      </c>
      <c r="DU7" s="409" t="s">
        <v>121</v>
      </c>
      <c r="DV7" s="409" t="s">
        <v>121</v>
      </c>
      <c r="DW7" s="409" t="s">
        <v>121</v>
      </c>
      <c r="DX7" s="409" t="s">
        <v>121</v>
      </c>
      <c r="DY7" s="409" t="s">
        <v>121</v>
      </c>
      <c r="DZ7" s="409" t="s">
        <v>121</v>
      </c>
      <c r="EA7" s="409" t="s">
        <v>121</v>
      </c>
      <c r="EB7" s="409" t="s">
        <v>121</v>
      </c>
      <c r="EC7" s="409" t="s">
        <v>121</v>
      </c>
      <c r="ED7" s="409" t="s">
        <v>121</v>
      </c>
      <c r="EE7" s="409" t="s">
        <v>121</v>
      </c>
      <c r="EF7" s="409" t="s">
        <v>121</v>
      </c>
      <c r="EG7" s="409" t="s">
        <v>121</v>
      </c>
      <c r="EH7" s="409" t="s">
        <v>121</v>
      </c>
      <c r="EI7" s="409" t="s">
        <v>121</v>
      </c>
      <c r="EJ7" s="409" t="s">
        <v>121</v>
      </c>
      <c r="EK7" s="409" t="s">
        <v>121</v>
      </c>
      <c r="EL7" s="409" t="s">
        <v>121</v>
      </c>
      <c r="EM7" s="409" t="s">
        <v>121</v>
      </c>
      <c r="EN7" s="409" t="s">
        <v>121</v>
      </c>
      <c r="EO7" s="409" t="s">
        <v>121</v>
      </c>
      <c r="EP7" s="409" t="s">
        <v>121</v>
      </c>
      <c r="EQ7" s="409" t="s">
        <v>121</v>
      </c>
      <c r="ER7" s="409" t="s">
        <v>121</v>
      </c>
      <c r="ES7" s="409" t="s">
        <v>121</v>
      </c>
      <c r="ET7" s="409" t="s">
        <v>121</v>
      </c>
      <c r="EU7" s="409" t="s">
        <v>121</v>
      </c>
      <c r="EV7" s="409" t="s">
        <v>121</v>
      </c>
      <c r="EW7" s="409" t="s">
        <v>121</v>
      </c>
      <c r="EX7" s="409" t="s">
        <v>121</v>
      </c>
      <c r="EY7" s="409" t="s">
        <v>121</v>
      </c>
      <c r="EZ7" s="409" t="s">
        <v>121</v>
      </c>
      <c r="FA7" s="409" t="s">
        <v>121</v>
      </c>
      <c r="FB7" s="409" t="s">
        <v>121</v>
      </c>
      <c r="FC7" s="409" t="s">
        <v>121</v>
      </c>
      <c r="FD7" s="409" t="s">
        <v>121</v>
      </c>
      <c r="FE7" s="409" t="s">
        <v>121</v>
      </c>
      <c r="FF7" s="409" t="s">
        <v>121</v>
      </c>
      <c r="FG7" s="409" t="s">
        <v>121</v>
      </c>
      <c r="FH7" s="409" t="s">
        <v>121</v>
      </c>
      <c r="FI7" s="409" t="s">
        <v>121</v>
      </c>
      <c r="FJ7" s="409" t="s">
        <v>121</v>
      </c>
      <c r="FK7" s="409" t="s">
        <v>121</v>
      </c>
      <c r="FL7" s="409" t="s">
        <v>121</v>
      </c>
      <c r="FM7" s="409" t="s">
        <v>121</v>
      </c>
      <c r="FN7" s="409" t="s">
        <v>121</v>
      </c>
      <c r="FO7" s="409" t="s">
        <v>121</v>
      </c>
      <c r="FP7" s="409" t="s">
        <v>121</v>
      </c>
      <c r="FQ7" s="409" t="s">
        <v>121</v>
      </c>
      <c r="FR7" s="409" t="s">
        <v>121</v>
      </c>
      <c r="FS7" s="409" t="s">
        <v>121</v>
      </c>
      <c r="FT7" s="409" t="s">
        <v>121</v>
      </c>
      <c r="FU7" s="409" t="s">
        <v>121</v>
      </c>
      <c r="FV7" s="409" t="s">
        <v>121</v>
      </c>
      <c r="FW7" s="409" t="s">
        <v>121</v>
      </c>
      <c r="FX7" s="409" t="s">
        <v>121</v>
      </c>
      <c r="FY7" s="409" t="s">
        <v>121</v>
      </c>
      <c r="FZ7" s="409" t="s">
        <v>121</v>
      </c>
      <c r="GA7" s="409" t="s">
        <v>121</v>
      </c>
      <c r="GB7" s="409" t="s">
        <v>121</v>
      </c>
      <c r="GC7" s="409" t="s">
        <v>121</v>
      </c>
      <c r="GD7" s="409" t="s">
        <v>121</v>
      </c>
      <c r="GE7" s="409" t="s">
        <v>121</v>
      </c>
    </row>
    <row r="8" spans="1:187" hidden="1" x14ac:dyDescent="0.2">
      <c r="A8" s="1" t="s">
        <v>1007</v>
      </c>
      <c r="B8" s="1" t="s">
        <v>1007</v>
      </c>
      <c r="C8" s="1" t="s">
        <v>1007</v>
      </c>
      <c r="D8" s="1" t="s">
        <v>1007</v>
      </c>
      <c r="E8" s="1" t="s">
        <v>1007</v>
      </c>
      <c r="F8" s="46" t="s">
        <v>1007</v>
      </c>
      <c r="G8" s="1" t="s">
        <v>1007</v>
      </c>
      <c r="H8" s="422" t="s">
        <v>1007</v>
      </c>
      <c r="I8" s="404" t="s">
        <v>1007</v>
      </c>
      <c r="J8" s="404" t="s">
        <v>1007</v>
      </c>
      <c r="K8" s="447" t="s">
        <v>1007</v>
      </c>
      <c r="L8" s="448" t="s">
        <v>1007</v>
      </c>
      <c r="M8" s="448" t="s">
        <v>1007</v>
      </c>
      <c r="N8" s="448" t="s">
        <v>1007</v>
      </c>
      <c r="O8" s="448" t="s">
        <v>1007</v>
      </c>
      <c r="P8" s="448" t="s">
        <v>1007</v>
      </c>
      <c r="Q8" s="448" t="s">
        <v>1007</v>
      </c>
      <c r="R8" s="448" t="s">
        <v>1007</v>
      </c>
      <c r="S8" s="448" t="s">
        <v>1007</v>
      </c>
      <c r="T8" s="448" t="s">
        <v>1007</v>
      </c>
      <c r="U8" s="448" t="s">
        <v>1007</v>
      </c>
      <c r="V8" s="448" t="s">
        <v>1007</v>
      </c>
      <c r="W8" s="390" t="s">
        <v>1007</v>
      </c>
      <c r="X8" s="390" t="s">
        <v>1007</v>
      </c>
      <c r="Y8" s="390" t="s">
        <v>1007</v>
      </c>
      <c r="Z8" s="390" t="s">
        <v>1007</v>
      </c>
      <c r="AA8" s="390" t="s">
        <v>1007</v>
      </c>
      <c r="AB8" s="390" t="s">
        <v>1007</v>
      </c>
      <c r="AC8" s="390" t="s">
        <v>1007</v>
      </c>
      <c r="AD8" s="390" t="s">
        <v>1007</v>
      </c>
      <c r="AE8" s="390" t="s">
        <v>1007</v>
      </c>
      <c r="AF8" s="390" t="s">
        <v>1007</v>
      </c>
      <c r="AG8" s="390" t="s">
        <v>1007</v>
      </c>
      <c r="AH8" s="390" t="s">
        <v>1007</v>
      </c>
      <c r="AI8" s="390" t="s">
        <v>1007</v>
      </c>
      <c r="AJ8" s="390" t="s">
        <v>1007</v>
      </c>
      <c r="AK8" s="390" t="s">
        <v>1007</v>
      </c>
      <c r="AL8" s="390" t="s">
        <v>1007</v>
      </c>
      <c r="AM8" s="390" t="s">
        <v>1007</v>
      </c>
      <c r="AN8" s="390" t="s">
        <v>1007</v>
      </c>
      <c r="AO8" s="390" t="s">
        <v>1007</v>
      </c>
      <c r="AP8" s="390" t="s">
        <v>1007</v>
      </c>
      <c r="AQ8" s="390" t="s">
        <v>1007</v>
      </c>
      <c r="AR8" s="390" t="s">
        <v>1007</v>
      </c>
      <c r="AS8" s="390" t="s">
        <v>1007</v>
      </c>
      <c r="AT8" s="390" t="s">
        <v>1007</v>
      </c>
      <c r="AU8" s="390" t="s">
        <v>1007</v>
      </c>
      <c r="AV8" s="390" t="s">
        <v>1007</v>
      </c>
      <c r="AW8" s="390" t="s">
        <v>1007</v>
      </c>
      <c r="AX8" s="390" t="s">
        <v>1007</v>
      </c>
      <c r="AY8" s="390" t="s">
        <v>1007</v>
      </c>
      <c r="AZ8" s="390" t="s">
        <v>1007</v>
      </c>
      <c r="BA8" s="390" t="s">
        <v>1007</v>
      </c>
      <c r="BB8" s="390" t="s">
        <v>1007</v>
      </c>
      <c r="BC8" s="390" t="s">
        <v>1007</v>
      </c>
      <c r="BD8" s="390" t="s">
        <v>1007</v>
      </c>
      <c r="BE8" s="390" t="s">
        <v>1007</v>
      </c>
      <c r="BF8" s="390" t="s">
        <v>1007</v>
      </c>
      <c r="BG8" s="390" t="s">
        <v>1007</v>
      </c>
      <c r="BH8" s="390" t="s">
        <v>1007</v>
      </c>
      <c r="BI8" s="390" t="s">
        <v>1007</v>
      </c>
      <c r="BJ8" s="390" t="s">
        <v>1007</v>
      </c>
      <c r="BK8" s="390" t="s">
        <v>1007</v>
      </c>
      <c r="BL8" s="390" t="s">
        <v>1007</v>
      </c>
      <c r="BM8" s="390" t="s">
        <v>1007</v>
      </c>
      <c r="BN8" s="390" t="s">
        <v>1007</v>
      </c>
      <c r="BO8" s="390" t="s">
        <v>1007</v>
      </c>
      <c r="BP8" s="390" t="s">
        <v>1007</v>
      </c>
      <c r="BQ8" s="390" t="s">
        <v>1007</v>
      </c>
      <c r="BR8" s="390" t="s">
        <v>1007</v>
      </c>
      <c r="BS8" s="390" t="s">
        <v>1007</v>
      </c>
      <c r="BT8" s="390" t="s">
        <v>1007</v>
      </c>
      <c r="BU8" s="390" t="s">
        <v>1007</v>
      </c>
      <c r="BV8" s="390" t="s">
        <v>1007</v>
      </c>
      <c r="BW8" s="390" t="s">
        <v>1007</v>
      </c>
      <c r="BX8" s="390" t="s">
        <v>1007</v>
      </c>
      <c r="BY8" s="390" t="s">
        <v>1007</v>
      </c>
      <c r="BZ8" s="390" t="s">
        <v>1007</v>
      </c>
      <c r="CA8" s="390" t="s">
        <v>1007</v>
      </c>
      <c r="CB8" s="390" t="s">
        <v>1007</v>
      </c>
      <c r="CC8" s="390" t="s">
        <v>1007</v>
      </c>
      <c r="CD8" s="390" t="s">
        <v>1007</v>
      </c>
      <c r="CE8" s="390" t="s">
        <v>1007</v>
      </c>
      <c r="CF8" s="390" t="s">
        <v>1007</v>
      </c>
      <c r="CG8" s="390" t="s">
        <v>1007</v>
      </c>
      <c r="CH8" s="464" t="s">
        <v>1007</v>
      </c>
      <c r="CI8" s="455" t="s">
        <v>1007</v>
      </c>
      <c r="CJ8" s="476" t="s">
        <v>1007</v>
      </c>
      <c r="CK8" s="334" t="s">
        <v>1007</v>
      </c>
      <c r="CL8" s="480" t="s">
        <v>1007</v>
      </c>
      <c r="CM8" s="334" t="s">
        <v>1007</v>
      </c>
      <c r="CN8" s="178" t="s">
        <v>1007</v>
      </c>
      <c r="CO8" s="464" t="s">
        <v>1007</v>
      </c>
      <c r="CP8" s="455" t="s">
        <v>1007</v>
      </c>
      <c r="CQ8" s="476" t="s">
        <v>1007</v>
      </c>
      <c r="CR8" s="334" t="s">
        <v>1007</v>
      </c>
      <c r="CS8" s="480" t="s">
        <v>1007</v>
      </c>
      <c r="CT8" s="470" t="s">
        <v>1007</v>
      </c>
      <c r="CU8" s="178" t="s">
        <v>1007</v>
      </c>
      <c r="CV8" s="464" t="s">
        <v>1007</v>
      </c>
      <c r="CW8" s="455" t="s">
        <v>1007</v>
      </c>
      <c r="CX8" s="476" t="s">
        <v>1007</v>
      </c>
      <c r="CY8" s="334" t="s">
        <v>1007</v>
      </c>
      <c r="CZ8" s="480" t="s">
        <v>1007</v>
      </c>
      <c r="DA8" s="334" t="s">
        <v>1007</v>
      </c>
      <c r="DB8" s="178" t="s">
        <v>1007</v>
      </c>
      <c r="DC8" s="464" t="s">
        <v>1007</v>
      </c>
      <c r="DD8" s="455" t="s">
        <v>1007</v>
      </c>
      <c r="DE8" s="455" t="s">
        <v>1007</v>
      </c>
      <c r="DF8" s="412" t="s">
        <v>1007</v>
      </c>
      <c r="DG8" s="178" t="s">
        <v>1007</v>
      </c>
      <c r="DH8" s="178" t="s">
        <v>1007</v>
      </c>
      <c r="DI8" s="418" t="s">
        <v>1007</v>
      </c>
      <c r="DJ8" s="409" t="s">
        <v>1007</v>
      </c>
      <c r="DK8" s="409" t="s">
        <v>1007</v>
      </c>
      <c r="DL8" s="409" t="s">
        <v>1007</v>
      </c>
      <c r="DM8" s="409" t="s">
        <v>1007</v>
      </c>
      <c r="DN8" s="409" t="s">
        <v>1007</v>
      </c>
      <c r="DO8" s="409" t="s">
        <v>1007</v>
      </c>
      <c r="DP8" s="409" t="s">
        <v>1007</v>
      </c>
      <c r="DQ8" s="409" t="s">
        <v>1007</v>
      </c>
      <c r="DR8" s="409" t="s">
        <v>1007</v>
      </c>
      <c r="DS8" s="409" t="s">
        <v>1007</v>
      </c>
      <c r="DT8" s="409" t="s">
        <v>1007</v>
      </c>
      <c r="DU8" s="409" t="s">
        <v>1007</v>
      </c>
      <c r="DV8" s="409" t="s">
        <v>1007</v>
      </c>
      <c r="DW8" s="409" t="s">
        <v>1007</v>
      </c>
      <c r="DX8" s="409" t="s">
        <v>1007</v>
      </c>
      <c r="DY8" s="409" t="s">
        <v>1007</v>
      </c>
      <c r="DZ8" s="409" t="s">
        <v>1007</v>
      </c>
      <c r="EA8" s="409" t="s">
        <v>1007</v>
      </c>
      <c r="EB8" s="409" t="s">
        <v>1007</v>
      </c>
      <c r="EC8" s="409" t="s">
        <v>1007</v>
      </c>
      <c r="ED8" s="409" t="s">
        <v>1007</v>
      </c>
      <c r="EE8" s="409" t="s">
        <v>1007</v>
      </c>
      <c r="EF8" s="409" t="s">
        <v>1007</v>
      </c>
      <c r="EG8" s="409" t="s">
        <v>1007</v>
      </c>
      <c r="EH8" s="409" t="s">
        <v>1007</v>
      </c>
      <c r="EI8" s="409" t="s">
        <v>1007</v>
      </c>
      <c r="EJ8" s="409" t="s">
        <v>1007</v>
      </c>
      <c r="EK8" s="409" t="s">
        <v>1007</v>
      </c>
      <c r="EL8" s="409" t="s">
        <v>1007</v>
      </c>
      <c r="EM8" s="409" t="s">
        <v>1007</v>
      </c>
      <c r="EN8" s="409" t="s">
        <v>1007</v>
      </c>
      <c r="EO8" s="409" t="s">
        <v>1007</v>
      </c>
      <c r="EP8" s="409" t="s">
        <v>1007</v>
      </c>
      <c r="EQ8" s="409" t="s">
        <v>1007</v>
      </c>
      <c r="ER8" s="409" t="s">
        <v>1007</v>
      </c>
      <c r="ES8" s="409" t="s">
        <v>1007</v>
      </c>
      <c r="ET8" s="409" t="s">
        <v>1007</v>
      </c>
      <c r="EU8" s="409" t="s">
        <v>1007</v>
      </c>
      <c r="EV8" s="409" t="s">
        <v>1007</v>
      </c>
      <c r="EW8" s="409" t="s">
        <v>1007</v>
      </c>
      <c r="EX8" s="409" t="s">
        <v>1007</v>
      </c>
      <c r="EY8" s="409" t="s">
        <v>1007</v>
      </c>
      <c r="EZ8" s="409" t="s">
        <v>1007</v>
      </c>
      <c r="FA8" s="409" t="s">
        <v>1007</v>
      </c>
      <c r="FB8" s="409" t="s">
        <v>1007</v>
      </c>
      <c r="FC8" s="409" t="s">
        <v>1007</v>
      </c>
      <c r="FD8" s="409" t="s">
        <v>1007</v>
      </c>
      <c r="FE8" s="409" t="s">
        <v>1007</v>
      </c>
      <c r="FF8" s="409" t="s">
        <v>1007</v>
      </c>
      <c r="FG8" s="409" t="s">
        <v>1007</v>
      </c>
      <c r="FH8" s="409" t="s">
        <v>1007</v>
      </c>
      <c r="FI8" s="409" t="s">
        <v>1007</v>
      </c>
      <c r="FJ8" s="409" t="s">
        <v>1007</v>
      </c>
      <c r="FK8" s="409" t="s">
        <v>1007</v>
      </c>
      <c r="FL8" s="409" t="s">
        <v>1007</v>
      </c>
      <c r="FM8" s="409" t="s">
        <v>1007</v>
      </c>
      <c r="FN8" s="409" t="s">
        <v>1007</v>
      </c>
      <c r="FO8" s="409" t="s">
        <v>1007</v>
      </c>
      <c r="FP8" s="409" t="s">
        <v>1007</v>
      </c>
      <c r="FQ8" s="409" t="s">
        <v>1007</v>
      </c>
      <c r="FR8" s="409" t="s">
        <v>1007</v>
      </c>
      <c r="FS8" s="409" t="s">
        <v>1007</v>
      </c>
      <c r="FT8" s="409" t="s">
        <v>1007</v>
      </c>
      <c r="FU8" s="409" t="s">
        <v>1007</v>
      </c>
      <c r="FV8" s="409" t="s">
        <v>1007</v>
      </c>
      <c r="FW8" s="409" t="s">
        <v>1007</v>
      </c>
      <c r="FX8" s="409" t="s">
        <v>1007</v>
      </c>
      <c r="FY8" s="409" t="s">
        <v>1007</v>
      </c>
      <c r="FZ8" s="409" t="s">
        <v>1007</v>
      </c>
      <c r="GA8" s="409" t="s">
        <v>1007</v>
      </c>
      <c r="GB8" s="409" t="s">
        <v>1007</v>
      </c>
      <c r="GC8" s="409" t="s">
        <v>1007</v>
      </c>
      <c r="GD8" s="409" t="s">
        <v>1007</v>
      </c>
      <c r="GE8" s="409" t="s">
        <v>1007</v>
      </c>
    </row>
    <row r="9" spans="1:187" hidden="1" x14ac:dyDescent="0.2">
      <c r="A9" s="1" t="s">
        <v>1007</v>
      </c>
      <c r="B9" s="1" t="s">
        <v>1007</v>
      </c>
      <c r="C9" s="1" t="s">
        <v>1007</v>
      </c>
      <c r="D9" s="1" t="s">
        <v>1007</v>
      </c>
      <c r="E9" s="1" t="s">
        <v>1007</v>
      </c>
      <c r="F9" s="46" t="s">
        <v>1007</v>
      </c>
      <c r="G9" s="1" t="s">
        <v>1007</v>
      </c>
      <c r="H9" s="422" t="s">
        <v>1007</v>
      </c>
      <c r="I9" s="404" t="s">
        <v>1007</v>
      </c>
      <c r="J9" s="404" t="s">
        <v>1007</v>
      </c>
      <c r="K9" s="447" t="s">
        <v>1007</v>
      </c>
      <c r="L9" s="448" t="s">
        <v>1007</v>
      </c>
      <c r="M9" s="448" t="s">
        <v>1007</v>
      </c>
      <c r="N9" s="448" t="s">
        <v>1007</v>
      </c>
      <c r="O9" s="448" t="s">
        <v>1007</v>
      </c>
      <c r="P9" s="448" t="s">
        <v>1007</v>
      </c>
      <c r="Q9" s="448" t="s">
        <v>1007</v>
      </c>
      <c r="R9" s="448" t="s">
        <v>1007</v>
      </c>
      <c r="S9" s="448" t="s">
        <v>1007</v>
      </c>
      <c r="T9" s="448" t="s">
        <v>1007</v>
      </c>
      <c r="U9" s="448" t="s">
        <v>1007</v>
      </c>
      <c r="V9" s="448" t="s">
        <v>1007</v>
      </c>
      <c r="W9" s="390" t="s">
        <v>1007</v>
      </c>
      <c r="X9" s="390" t="s">
        <v>1007</v>
      </c>
      <c r="Y9" s="390" t="s">
        <v>1007</v>
      </c>
      <c r="Z9" s="390" t="s">
        <v>1007</v>
      </c>
      <c r="AA9" s="390" t="s">
        <v>1007</v>
      </c>
      <c r="AB9" s="390" t="s">
        <v>1007</v>
      </c>
      <c r="AC9" s="390" t="s">
        <v>1007</v>
      </c>
      <c r="AD9" s="390" t="s">
        <v>1007</v>
      </c>
      <c r="AE9" s="390" t="s">
        <v>1007</v>
      </c>
      <c r="AF9" s="390" t="s">
        <v>1007</v>
      </c>
      <c r="AG9" s="390" t="s">
        <v>1007</v>
      </c>
      <c r="AH9" s="390" t="s">
        <v>1007</v>
      </c>
      <c r="AI9" s="390" t="s">
        <v>1007</v>
      </c>
      <c r="AJ9" s="390" t="s">
        <v>1007</v>
      </c>
      <c r="AK9" s="390" t="s">
        <v>1007</v>
      </c>
      <c r="AL9" s="390" t="s">
        <v>1007</v>
      </c>
      <c r="AM9" s="390" t="s">
        <v>1007</v>
      </c>
      <c r="AN9" s="390" t="s">
        <v>1007</v>
      </c>
      <c r="AO9" s="390" t="s">
        <v>1007</v>
      </c>
      <c r="AP9" s="390" t="s">
        <v>1007</v>
      </c>
      <c r="AQ9" s="390" t="s">
        <v>1007</v>
      </c>
      <c r="AR9" s="390" t="s">
        <v>1007</v>
      </c>
      <c r="AS9" s="390" t="s">
        <v>1007</v>
      </c>
      <c r="AT9" s="390" t="s">
        <v>1007</v>
      </c>
      <c r="AU9" s="390" t="s">
        <v>1007</v>
      </c>
      <c r="AV9" s="390" t="s">
        <v>1007</v>
      </c>
      <c r="AW9" s="390" t="s">
        <v>1007</v>
      </c>
      <c r="AX9" s="390" t="s">
        <v>1007</v>
      </c>
      <c r="AY9" s="390" t="s">
        <v>1007</v>
      </c>
      <c r="AZ9" s="390" t="s">
        <v>1007</v>
      </c>
      <c r="BA9" s="390" t="s">
        <v>1007</v>
      </c>
      <c r="BB9" s="390" t="s">
        <v>1007</v>
      </c>
      <c r="BC9" s="390" t="s">
        <v>1007</v>
      </c>
      <c r="BD9" s="390" t="s">
        <v>1007</v>
      </c>
      <c r="BE9" s="390" t="s">
        <v>1007</v>
      </c>
      <c r="BF9" s="390" t="s">
        <v>1007</v>
      </c>
      <c r="BG9" s="390" t="s">
        <v>1007</v>
      </c>
      <c r="BH9" s="390" t="s">
        <v>1007</v>
      </c>
      <c r="BI9" s="390" t="s">
        <v>1007</v>
      </c>
      <c r="BJ9" s="390" t="s">
        <v>1007</v>
      </c>
      <c r="BK9" s="390" t="s">
        <v>1007</v>
      </c>
      <c r="BL9" s="390" t="s">
        <v>1007</v>
      </c>
      <c r="BM9" s="390" t="s">
        <v>1007</v>
      </c>
      <c r="BN9" s="390" t="s">
        <v>1007</v>
      </c>
      <c r="BO9" s="390" t="s">
        <v>1007</v>
      </c>
      <c r="BP9" s="390" t="s">
        <v>1007</v>
      </c>
      <c r="BQ9" s="390" t="s">
        <v>1007</v>
      </c>
      <c r="BR9" s="390" t="s">
        <v>1007</v>
      </c>
      <c r="BS9" s="390" t="s">
        <v>1007</v>
      </c>
      <c r="BT9" s="390" t="s">
        <v>1007</v>
      </c>
      <c r="BU9" s="390" t="s">
        <v>1007</v>
      </c>
      <c r="BV9" s="390" t="s">
        <v>1007</v>
      </c>
      <c r="BW9" s="390" t="s">
        <v>1007</v>
      </c>
      <c r="BX9" s="390" t="s">
        <v>1007</v>
      </c>
      <c r="BY9" s="390" t="s">
        <v>1007</v>
      </c>
      <c r="BZ9" s="390" t="s">
        <v>1007</v>
      </c>
      <c r="CA9" s="390" t="s">
        <v>1007</v>
      </c>
      <c r="CB9" s="390" t="s">
        <v>1007</v>
      </c>
      <c r="CC9" s="390" t="s">
        <v>1007</v>
      </c>
      <c r="CD9" s="390" t="s">
        <v>1007</v>
      </c>
      <c r="CE9" s="390" t="s">
        <v>1007</v>
      </c>
      <c r="CF9" s="390" t="s">
        <v>1007</v>
      </c>
      <c r="CG9" s="390" t="s">
        <v>1007</v>
      </c>
      <c r="CH9" s="464" t="s">
        <v>1007</v>
      </c>
      <c r="CI9" s="455" t="s">
        <v>1007</v>
      </c>
      <c r="CJ9" s="476" t="s">
        <v>1007</v>
      </c>
      <c r="CK9" s="334" t="s">
        <v>1007</v>
      </c>
      <c r="CL9" s="480" t="s">
        <v>1007</v>
      </c>
      <c r="CM9" s="334" t="s">
        <v>1007</v>
      </c>
      <c r="CN9" s="178" t="s">
        <v>1007</v>
      </c>
      <c r="CO9" s="464" t="s">
        <v>1007</v>
      </c>
      <c r="CP9" s="455" t="s">
        <v>1007</v>
      </c>
      <c r="CQ9" s="476" t="s">
        <v>1007</v>
      </c>
      <c r="CR9" s="334" t="s">
        <v>1007</v>
      </c>
      <c r="CS9" s="480" t="s">
        <v>1007</v>
      </c>
      <c r="CT9" s="470" t="s">
        <v>1007</v>
      </c>
      <c r="CU9" s="178" t="s">
        <v>1007</v>
      </c>
      <c r="CV9" s="464" t="s">
        <v>1007</v>
      </c>
      <c r="CW9" s="455" t="s">
        <v>1007</v>
      </c>
      <c r="CX9" s="476" t="s">
        <v>1007</v>
      </c>
      <c r="CY9" s="334" t="s">
        <v>1007</v>
      </c>
      <c r="CZ9" s="480" t="s">
        <v>1007</v>
      </c>
      <c r="DA9" s="334" t="s">
        <v>1007</v>
      </c>
      <c r="DB9" s="178" t="s">
        <v>1007</v>
      </c>
      <c r="DC9" s="464" t="s">
        <v>1007</v>
      </c>
      <c r="DD9" s="455" t="s">
        <v>1007</v>
      </c>
      <c r="DE9" s="455" t="s">
        <v>1007</v>
      </c>
      <c r="DF9" s="412" t="s">
        <v>1007</v>
      </c>
      <c r="DG9" s="178" t="s">
        <v>1007</v>
      </c>
      <c r="DH9" s="178" t="s">
        <v>1007</v>
      </c>
      <c r="DI9" s="418" t="s">
        <v>1007</v>
      </c>
      <c r="DJ9" s="409" t="s">
        <v>1007</v>
      </c>
      <c r="DK9" s="409" t="s">
        <v>1007</v>
      </c>
      <c r="DL9" s="409" t="s">
        <v>1007</v>
      </c>
      <c r="DM9" s="409" t="s">
        <v>1007</v>
      </c>
      <c r="DN9" s="409" t="s">
        <v>1007</v>
      </c>
      <c r="DO9" s="409" t="s">
        <v>1007</v>
      </c>
      <c r="DP9" s="409" t="s">
        <v>1007</v>
      </c>
      <c r="DQ9" s="409" t="s">
        <v>1007</v>
      </c>
      <c r="DR9" s="409" t="s">
        <v>1007</v>
      </c>
      <c r="DS9" s="409" t="s">
        <v>1007</v>
      </c>
      <c r="DT9" s="409" t="s">
        <v>1007</v>
      </c>
      <c r="DU9" s="409" t="s">
        <v>1007</v>
      </c>
      <c r="DV9" s="409" t="s">
        <v>1007</v>
      </c>
      <c r="DW9" s="409" t="s">
        <v>1007</v>
      </c>
      <c r="DX9" s="409" t="s">
        <v>1007</v>
      </c>
      <c r="DY9" s="409" t="s">
        <v>1007</v>
      </c>
      <c r="DZ9" s="409" t="s">
        <v>1007</v>
      </c>
      <c r="EA9" s="409" t="s">
        <v>1007</v>
      </c>
      <c r="EB9" s="409" t="s">
        <v>1007</v>
      </c>
      <c r="EC9" s="409" t="s">
        <v>1007</v>
      </c>
      <c r="ED9" s="409" t="s">
        <v>1007</v>
      </c>
      <c r="EE9" s="409" t="s">
        <v>1007</v>
      </c>
      <c r="EF9" s="409" t="s">
        <v>1007</v>
      </c>
      <c r="EG9" s="409" t="s">
        <v>1007</v>
      </c>
      <c r="EH9" s="409" t="s">
        <v>1007</v>
      </c>
      <c r="EI9" s="409" t="s">
        <v>1007</v>
      </c>
      <c r="EJ9" s="409" t="s">
        <v>1007</v>
      </c>
      <c r="EK9" s="409" t="s">
        <v>1007</v>
      </c>
      <c r="EL9" s="409" t="s">
        <v>1007</v>
      </c>
      <c r="EM9" s="409" t="s">
        <v>1007</v>
      </c>
      <c r="EN9" s="409" t="s">
        <v>1007</v>
      </c>
      <c r="EO9" s="409" t="s">
        <v>1007</v>
      </c>
      <c r="EP9" s="409" t="s">
        <v>1007</v>
      </c>
      <c r="EQ9" s="409" t="s">
        <v>1007</v>
      </c>
      <c r="ER9" s="409" t="s">
        <v>1007</v>
      </c>
      <c r="ES9" s="409" t="s">
        <v>1007</v>
      </c>
      <c r="ET9" s="409" t="s">
        <v>1007</v>
      </c>
      <c r="EU9" s="409" t="s">
        <v>1007</v>
      </c>
      <c r="EV9" s="409" t="s">
        <v>1007</v>
      </c>
      <c r="EW9" s="409" t="s">
        <v>1007</v>
      </c>
      <c r="EX9" s="409" t="s">
        <v>1007</v>
      </c>
      <c r="EY9" s="409" t="s">
        <v>1007</v>
      </c>
      <c r="EZ9" s="409" t="s">
        <v>1007</v>
      </c>
      <c r="FA9" s="409" t="s">
        <v>1007</v>
      </c>
      <c r="FB9" s="409" t="s">
        <v>1007</v>
      </c>
      <c r="FC9" s="409" t="s">
        <v>1007</v>
      </c>
      <c r="FD9" s="409" t="s">
        <v>1007</v>
      </c>
      <c r="FE9" s="409" t="s">
        <v>1007</v>
      </c>
      <c r="FF9" s="409" t="s">
        <v>1007</v>
      </c>
      <c r="FG9" s="409" t="s">
        <v>1007</v>
      </c>
      <c r="FH9" s="409" t="s">
        <v>1007</v>
      </c>
      <c r="FI9" s="409" t="s">
        <v>1007</v>
      </c>
      <c r="FJ9" s="409" t="s">
        <v>1007</v>
      </c>
      <c r="FK9" s="409" t="s">
        <v>1007</v>
      </c>
      <c r="FL9" s="409" t="s">
        <v>1007</v>
      </c>
      <c r="FM9" s="409" t="s">
        <v>1007</v>
      </c>
      <c r="FN9" s="409" t="s">
        <v>1007</v>
      </c>
      <c r="FO9" s="409" t="s">
        <v>1007</v>
      </c>
      <c r="FP9" s="409" t="s">
        <v>1007</v>
      </c>
      <c r="FQ9" s="409" t="s">
        <v>1007</v>
      </c>
      <c r="FR9" s="409" t="s">
        <v>1007</v>
      </c>
      <c r="FS9" s="409" t="s">
        <v>1007</v>
      </c>
      <c r="FT9" s="409" t="s">
        <v>1007</v>
      </c>
      <c r="FU9" s="409" t="s">
        <v>1007</v>
      </c>
      <c r="FV9" s="409" t="s">
        <v>1007</v>
      </c>
      <c r="FW9" s="409" t="s">
        <v>1007</v>
      </c>
      <c r="FX9" s="409" t="s">
        <v>1007</v>
      </c>
      <c r="FY9" s="409" t="s">
        <v>1007</v>
      </c>
      <c r="FZ9" s="409" t="s">
        <v>1007</v>
      </c>
      <c r="GA9" s="409" t="s">
        <v>1007</v>
      </c>
      <c r="GB9" s="409" t="s">
        <v>1007</v>
      </c>
      <c r="GC9" s="409" t="s">
        <v>1007</v>
      </c>
      <c r="GD9" s="409" t="s">
        <v>1007</v>
      </c>
      <c r="GE9" s="409" t="s">
        <v>1007</v>
      </c>
    </row>
    <row r="10" spans="1:187" hidden="1" x14ac:dyDescent="0.2">
      <c r="A10" s="1" t="s">
        <v>1007</v>
      </c>
      <c r="B10" s="1" t="s">
        <v>1007</v>
      </c>
      <c r="C10" s="1" t="s">
        <v>1007</v>
      </c>
      <c r="D10" s="1" t="s">
        <v>1007</v>
      </c>
      <c r="E10" s="1" t="s">
        <v>1007</v>
      </c>
      <c r="F10" s="46" t="s">
        <v>1007</v>
      </c>
      <c r="G10" s="1" t="s">
        <v>1007</v>
      </c>
      <c r="H10" s="422" t="s">
        <v>1007</v>
      </c>
      <c r="I10" s="404" t="s">
        <v>1007</v>
      </c>
      <c r="J10" s="404" t="s">
        <v>1007</v>
      </c>
      <c r="K10" s="447" t="s">
        <v>1007</v>
      </c>
      <c r="L10" s="448" t="s">
        <v>1007</v>
      </c>
      <c r="M10" s="448" t="s">
        <v>1007</v>
      </c>
      <c r="N10" s="448" t="s">
        <v>1007</v>
      </c>
      <c r="O10" s="448" t="s">
        <v>1007</v>
      </c>
      <c r="P10" s="448" t="s">
        <v>1007</v>
      </c>
      <c r="Q10" s="448" t="s">
        <v>1007</v>
      </c>
      <c r="R10" s="448" t="s">
        <v>1007</v>
      </c>
      <c r="S10" s="448" t="s">
        <v>1007</v>
      </c>
      <c r="T10" s="448" t="s">
        <v>1007</v>
      </c>
      <c r="U10" s="448" t="s">
        <v>1007</v>
      </c>
      <c r="V10" s="448" t="s">
        <v>1007</v>
      </c>
      <c r="W10" s="390" t="s">
        <v>1007</v>
      </c>
      <c r="X10" s="390" t="s">
        <v>1007</v>
      </c>
      <c r="Y10" s="390" t="s">
        <v>1007</v>
      </c>
      <c r="Z10" s="390" t="s">
        <v>1007</v>
      </c>
      <c r="AA10" s="390" t="s">
        <v>1007</v>
      </c>
      <c r="AB10" s="390" t="s">
        <v>1007</v>
      </c>
      <c r="AC10" s="390" t="s">
        <v>1007</v>
      </c>
      <c r="AD10" s="390" t="s">
        <v>1007</v>
      </c>
      <c r="AE10" s="390" t="s">
        <v>1007</v>
      </c>
      <c r="AF10" s="390" t="s">
        <v>1007</v>
      </c>
      <c r="AG10" s="390" t="s">
        <v>1007</v>
      </c>
      <c r="AH10" s="390" t="s">
        <v>1007</v>
      </c>
      <c r="AI10" s="390" t="s">
        <v>1007</v>
      </c>
      <c r="AJ10" s="390" t="s">
        <v>1007</v>
      </c>
      <c r="AK10" s="390" t="s">
        <v>1007</v>
      </c>
      <c r="AL10" s="390" t="s">
        <v>1007</v>
      </c>
      <c r="AM10" s="390" t="s">
        <v>1007</v>
      </c>
      <c r="AN10" s="390" t="s">
        <v>1007</v>
      </c>
      <c r="AO10" s="390" t="s">
        <v>1007</v>
      </c>
      <c r="AP10" s="390" t="s">
        <v>1007</v>
      </c>
      <c r="AQ10" s="390" t="s">
        <v>1007</v>
      </c>
      <c r="AR10" s="390" t="s">
        <v>1007</v>
      </c>
      <c r="AS10" s="390" t="s">
        <v>1007</v>
      </c>
      <c r="AT10" s="390" t="s">
        <v>1007</v>
      </c>
      <c r="AU10" s="390" t="s">
        <v>1007</v>
      </c>
      <c r="AV10" s="390" t="s">
        <v>1007</v>
      </c>
      <c r="AW10" s="390" t="s">
        <v>1007</v>
      </c>
      <c r="AX10" s="390" t="s">
        <v>1007</v>
      </c>
      <c r="AY10" s="390" t="s">
        <v>1007</v>
      </c>
      <c r="AZ10" s="390" t="s">
        <v>1007</v>
      </c>
      <c r="BA10" s="390" t="s">
        <v>1007</v>
      </c>
      <c r="BB10" s="390" t="s">
        <v>1007</v>
      </c>
      <c r="BC10" s="390" t="s">
        <v>1007</v>
      </c>
      <c r="BD10" s="390" t="s">
        <v>1007</v>
      </c>
      <c r="BE10" s="390" t="s">
        <v>1007</v>
      </c>
      <c r="BF10" s="390" t="s">
        <v>1007</v>
      </c>
      <c r="BG10" s="390" t="s">
        <v>1007</v>
      </c>
      <c r="BH10" s="390" t="s">
        <v>1007</v>
      </c>
      <c r="BI10" s="390" t="s">
        <v>1007</v>
      </c>
      <c r="BJ10" s="390" t="s">
        <v>1007</v>
      </c>
      <c r="BK10" s="390" t="s">
        <v>1007</v>
      </c>
      <c r="BL10" s="390" t="s">
        <v>1007</v>
      </c>
      <c r="BM10" s="390" t="s">
        <v>1007</v>
      </c>
      <c r="BN10" s="390" t="s">
        <v>1007</v>
      </c>
      <c r="BO10" s="390" t="s">
        <v>1007</v>
      </c>
      <c r="BP10" s="390" t="s">
        <v>1007</v>
      </c>
      <c r="BQ10" s="390" t="s">
        <v>1007</v>
      </c>
      <c r="BR10" s="390" t="s">
        <v>1007</v>
      </c>
      <c r="BS10" s="390" t="s">
        <v>1007</v>
      </c>
      <c r="BT10" s="390" t="s">
        <v>1007</v>
      </c>
      <c r="BU10" s="390" t="s">
        <v>1007</v>
      </c>
      <c r="BV10" s="390" t="s">
        <v>1007</v>
      </c>
      <c r="BW10" s="390" t="s">
        <v>1007</v>
      </c>
      <c r="BX10" s="390" t="s">
        <v>1007</v>
      </c>
      <c r="BY10" s="390" t="s">
        <v>1007</v>
      </c>
      <c r="BZ10" s="390" t="s">
        <v>1007</v>
      </c>
      <c r="CA10" s="390" t="s">
        <v>1007</v>
      </c>
      <c r="CB10" s="390" t="s">
        <v>1007</v>
      </c>
      <c r="CC10" s="390" t="s">
        <v>1007</v>
      </c>
      <c r="CD10" s="390" t="s">
        <v>1007</v>
      </c>
      <c r="CE10" s="390" t="s">
        <v>1007</v>
      </c>
      <c r="CF10" s="390" t="s">
        <v>1007</v>
      </c>
      <c r="CG10" s="390" t="s">
        <v>1007</v>
      </c>
      <c r="CH10" s="464" t="s">
        <v>1007</v>
      </c>
      <c r="CI10" s="455" t="s">
        <v>1007</v>
      </c>
      <c r="CJ10" s="476" t="s">
        <v>1007</v>
      </c>
      <c r="CK10" s="334" t="s">
        <v>1007</v>
      </c>
      <c r="CL10" s="480" t="s">
        <v>1007</v>
      </c>
      <c r="CM10" s="334" t="s">
        <v>1007</v>
      </c>
      <c r="CN10" s="178" t="s">
        <v>1007</v>
      </c>
      <c r="CO10" s="464" t="s">
        <v>1007</v>
      </c>
      <c r="CP10" s="455" t="s">
        <v>1007</v>
      </c>
      <c r="CQ10" s="476" t="s">
        <v>1007</v>
      </c>
      <c r="CR10" s="334" t="s">
        <v>1007</v>
      </c>
      <c r="CS10" s="480" t="s">
        <v>1007</v>
      </c>
      <c r="CT10" s="470" t="s">
        <v>1007</v>
      </c>
      <c r="CU10" s="178" t="s">
        <v>1007</v>
      </c>
      <c r="CV10" s="464" t="s">
        <v>1007</v>
      </c>
      <c r="CW10" s="455" t="s">
        <v>1007</v>
      </c>
      <c r="CX10" s="476" t="s">
        <v>1007</v>
      </c>
      <c r="CY10" s="334" t="s">
        <v>1007</v>
      </c>
      <c r="CZ10" s="480" t="s">
        <v>1007</v>
      </c>
      <c r="DA10" s="334" t="s">
        <v>1007</v>
      </c>
      <c r="DB10" s="178" t="s">
        <v>1007</v>
      </c>
      <c r="DC10" s="464" t="s">
        <v>1007</v>
      </c>
      <c r="DD10" s="455" t="s">
        <v>1007</v>
      </c>
      <c r="DE10" s="455" t="s">
        <v>1007</v>
      </c>
      <c r="DF10" s="412" t="s">
        <v>1007</v>
      </c>
      <c r="DG10" s="178" t="s">
        <v>1007</v>
      </c>
      <c r="DH10" s="178" t="s">
        <v>1007</v>
      </c>
      <c r="DI10" s="418" t="s">
        <v>1007</v>
      </c>
      <c r="DJ10" s="409" t="s">
        <v>1007</v>
      </c>
      <c r="DK10" s="409" t="s">
        <v>1007</v>
      </c>
      <c r="DL10" s="409" t="s">
        <v>1007</v>
      </c>
      <c r="DM10" s="409" t="s">
        <v>1007</v>
      </c>
      <c r="DN10" s="409" t="s">
        <v>1007</v>
      </c>
      <c r="DO10" s="409" t="s">
        <v>1007</v>
      </c>
      <c r="DP10" s="409" t="s">
        <v>1007</v>
      </c>
      <c r="DQ10" s="409" t="s">
        <v>1007</v>
      </c>
      <c r="DR10" s="409" t="s">
        <v>1007</v>
      </c>
      <c r="DS10" s="409" t="s">
        <v>1007</v>
      </c>
      <c r="DT10" s="409" t="s">
        <v>1007</v>
      </c>
      <c r="DU10" s="409" t="s">
        <v>1007</v>
      </c>
      <c r="DV10" s="409" t="s">
        <v>1007</v>
      </c>
      <c r="DW10" s="409" t="s">
        <v>1007</v>
      </c>
      <c r="DX10" s="409" t="s">
        <v>1007</v>
      </c>
      <c r="DY10" s="409" t="s">
        <v>1007</v>
      </c>
      <c r="DZ10" s="409" t="s">
        <v>1007</v>
      </c>
      <c r="EA10" s="409" t="s">
        <v>1007</v>
      </c>
      <c r="EB10" s="409" t="s">
        <v>1007</v>
      </c>
      <c r="EC10" s="409" t="s">
        <v>1007</v>
      </c>
      <c r="ED10" s="409" t="s">
        <v>1007</v>
      </c>
      <c r="EE10" s="409" t="s">
        <v>1007</v>
      </c>
      <c r="EF10" s="409" t="s">
        <v>1007</v>
      </c>
      <c r="EG10" s="409" t="s">
        <v>1007</v>
      </c>
      <c r="EH10" s="409" t="s">
        <v>1007</v>
      </c>
      <c r="EI10" s="409" t="s">
        <v>1007</v>
      </c>
      <c r="EJ10" s="409" t="s">
        <v>1007</v>
      </c>
      <c r="EK10" s="409" t="s">
        <v>1007</v>
      </c>
      <c r="EL10" s="409" t="s">
        <v>1007</v>
      </c>
      <c r="EM10" s="409" t="s">
        <v>1007</v>
      </c>
      <c r="EN10" s="409" t="s">
        <v>1007</v>
      </c>
      <c r="EO10" s="409" t="s">
        <v>1007</v>
      </c>
      <c r="EP10" s="409" t="s">
        <v>1007</v>
      </c>
      <c r="EQ10" s="409" t="s">
        <v>1007</v>
      </c>
      <c r="ER10" s="409" t="s">
        <v>1007</v>
      </c>
      <c r="ES10" s="409" t="s">
        <v>1007</v>
      </c>
      <c r="ET10" s="409" t="s">
        <v>1007</v>
      </c>
      <c r="EU10" s="409" t="s">
        <v>1007</v>
      </c>
      <c r="EV10" s="409" t="s">
        <v>1007</v>
      </c>
      <c r="EW10" s="409" t="s">
        <v>1007</v>
      </c>
      <c r="EX10" s="409" t="s">
        <v>1007</v>
      </c>
      <c r="EY10" s="409" t="s">
        <v>1007</v>
      </c>
      <c r="EZ10" s="409" t="s">
        <v>1007</v>
      </c>
      <c r="FA10" s="409" t="s">
        <v>1007</v>
      </c>
      <c r="FB10" s="409" t="s">
        <v>1007</v>
      </c>
      <c r="FC10" s="409" t="s">
        <v>1007</v>
      </c>
      <c r="FD10" s="409" t="s">
        <v>1007</v>
      </c>
      <c r="FE10" s="409" t="s">
        <v>1007</v>
      </c>
      <c r="FF10" s="409" t="s">
        <v>1007</v>
      </c>
      <c r="FG10" s="409" t="s">
        <v>1007</v>
      </c>
      <c r="FH10" s="409" t="s">
        <v>1007</v>
      </c>
      <c r="FI10" s="409" t="s">
        <v>1007</v>
      </c>
      <c r="FJ10" s="409" t="s">
        <v>1007</v>
      </c>
      <c r="FK10" s="409" t="s">
        <v>1007</v>
      </c>
      <c r="FL10" s="409" t="s">
        <v>1007</v>
      </c>
      <c r="FM10" s="409" t="s">
        <v>1007</v>
      </c>
      <c r="FN10" s="409" t="s">
        <v>1007</v>
      </c>
      <c r="FO10" s="409" t="s">
        <v>1007</v>
      </c>
      <c r="FP10" s="409" t="s">
        <v>1007</v>
      </c>
      <c r="FQ10" s="409" t="s">
        <v>1007</v>
      </c>
      <c r="FR10" s="409" t="s">
        <v>1007</v>
      </c>
      <c r="FS10" s="409" t="s">
        <v>1007</v>
      </c>
      <c r="FT10" s="409" t="s">
        <v>1007</v>
      </c>
      <c r="FU10" s="409" t="s">
        <v>1007</v>
      </c>
      <c r="FV10" s="409" t="s">
        <v>1007</v>
      </c>
      <c r="FW10" s="409" t="s">
        <v>1007</v>
      </c>
      <c r="FX10" s="409" t="s">
        <v>1007</v>
      </c>
      <c r="FY10" s="409" t="s">
        <v>1007</v>
      </c>
      <c r="FZ10" s="409" t="s">
        <v>1007</v>
      </c>
      <c r="GA10" s="409" t="s">
        <v>1007</v>
      </c>
      <c r="GB10" s="409" t="s">
        <v>1007</v>
      </c>
      <c r="GC10" s="409" t="s">
        <v>1007</v>
      </c>
      <c r="GD10" s="409" t="s">
        <v>1007</v>
      </c>
      <c r="GE10" s="409" t="s">
        <v>1007</v>
      </c>
    </row>
    <row r="11" spans="1:187" hidden="1" x14ac:dyDescent="0.2">
      <c r="A11" s="1" t="s">
        <v>1007</v>
      </c>
      <c r="B11" s="1" t="s">
        <v>1007</v>
      </c>
      <c r="C11" s="1" t="s">
        <v>1007</v>
      </c>
      <c r="D11" s="1" t="s">
        <v>1007</v>
      </c>
      <c r="E11" s="1" t="s">
        <v>1007</v>
      </c>
      <c r="F11" s="46" t="s">
        <v>1007</v>
      </c>
      <c r="G11" s="1" t="s">
        <v>1007</v>
      </c>
      <c r="H11" s="422" t="s">
        <v>1007</v>
      </c>
      <c r="I11" s="404" t="s">
        <v>1007</v>
      </c>
      <c r="J11" s="404" t="s">
        <v>1007</v>
      </c>
      <c r="K11" s="447" t="s">
        <v>1007</v>
      </c>
      <c r="L11" s="448" t="s">
        <v>1007</v>
      </c>
      <c r="M11" s="448" t="s">
        <v>1007</v>
      </c>
      <c r="N11" s="448" t="s">
        <v>1007</v>
      </c>
      <c r="O11" s="448" t="s">
        <v>1007</v>
      </c>
      <c r="P11" s="448" t="s">
        <v>1007</v>
      </c>
      <c r="Q11" s="448" t="s">
        <v>1007</v>
      </c>
      <c r="R11" s="448" t="s">
        <v>1007</v>
      </c>
      <c r="S11" s="448" t="s">
        <v>1007</v>
      </c>
      <c r="T11" s="448" t="s">
        <v>1007</v>
      </c>
      <c r="U11" s="448" t="s">
        <v>1007</v>
      </c>
      <c r="V11" s="448" t="s">
        <v>1007</v>
      </c>
      <c r="W11" s="390" t="s">
        <v>1007</v>
      </c>
      <c r="X11" s="390" t="s">
        <v>1007</v>
      </c>
      <c r="Y11" s="390" t="s">
        <v>1007</v>
      </c>
      <c r="Z11" s="390" t="s">
        <v>1007</v>
      </c>
      <c r="AA11" s="390" t="s">
        <v>1007</v>
      </c>
      <c r="AB11" s="390" t="s">
        <v>1007</v>
      </c>
      <c r="AC11" s="390" t="s">
        <v>1007</v>
      </c>
      <c r="AD11" s="390" t="s">
        <v>1007</v>
      </c>
      <c r="AE11" s="390" t="s">
        <v>1007</v>
      </c>
      <c r="AF11" s="390" t="s">
        <v>1007</v>
      </c>
      <c r="AG11" s="390" t="s">
        <v>1007</v>
      </c>
      <c r="AH11" s="390" t="s">
        <v>1007</v>
      </c>
      <c r="AI11" s="390" t="s">
        <v>1007</v>
      </c>
      <c r="AJ11" s="390" t="s">
        <v>1007</v>
      </c>
      <c r="AK11" s="390" t="s">
        <v>1007</v>
      </c>
      <c r="AL11" s="390" t="s">
        <v>1007</v>
      </c>
      <c r="AM11" s="390" t="s">
        <v>1007</v>
      </c>
      <c r="AN11" s="390" t="s">
        <v>1007</v>
      </c>
      <c r="AO11" s="390" t="s">
        <v>1007</v>
      </c>
      <c r="AP11" s="390" t="s">
        <v>1007</v>
      </c>
      <c r="AQ11" s="390" t="s">
        <v>1007</v>
      </c>
      <c r="AR11" s="390" t="s">
        <v>1007</v>
      </c>
      <c r="AS11" s="390" t="s">
        <v>1007</v>
      </c>
      <c r="AT11" s="390" t="s">
        <v>1007</v>
      </c>
      <c r="AU11" s="390" t="s">
        <v>1007</v>
      </c>
      <c r="AV11" s="390" t="s">
        <v>1007</v>
      </c>
      <c r="AW11" s="390" t="s">
        <v>1007</v>
      </c>
      <c r="AX11" s="390" t="s">
        <v>1007</v>
      </c>
      <c r="AY11" s="390" t="s">
        <v>1007</v>
      </c>
      <c r="AZ11" s="390" t="s">
        <v>1007</v>
      </c>
      <c r="BA11" s="390" t="s">
        <v>1007</v>
      </c>
      <c r="BB11" s="390" t="s">
        <v>1007</v>
      </c>
      <c r="BC11" s="390" t="s">
        <v>1007</v>
      </c>
      <c r="BD11" s="390" t="s">
        <v>1007</v>
      </c>
      <c r="BE11" s="390" t="s">
        <v>1007</v>
      </c>
      <c r="BF11" s="390" t="s">
        <v>1007</v>
      </c>
      <c r="BG11" s="390" t="s">
        <v>1007</v>
      </c>
      <c r="BH11" s="390" t="s">
        <v>1007</v>
      </c>
      <c r="BI11" s="390" t="s">
        <v>1007</v>
      </c>
      <c r="BJ11" s="390" t="s">
        <v>1007</v>
      </c>
      <c r="BK11" s="390" t="s">
        <v>1007</v>
      </c>
      <c r="BL11" s="390" t="s">
        <v>1007</v>
      </c>
      <c r="BM11" s="390" t="s">
        <v>1007</v>
      </c>
      <c r="BN11" s="390" t="s">
        <v>1007</v>
      </c>
      <c r="BO11" s="390" t="s">
        <v>1007</v>
      </c>
      <c r="BP11" s="390" t="s">
        <v>1007</v>
      </c>
      <c r="BQ11" s="390" t="s">
        <v>1007</v>
      </c>
      <c r="BR11" s="390" t="s">
        <v>1007</v>
      </c>
      <c r="BS11" s="390" t="s">
        <v>1007</v>
      </c>
      <c r="BT11" s="390" t="s">
        <v>1007</v>
      </c>
      <c r="BU11" s="390" t="s">
        <v>1007</v>
      </c>
      <c r="BV11" s="390" t="s">
        <v>1007</v>
      </c>
      <c r="BW11" s="390" t="s">
        <v>1007</v>
      </c>
      <c r="BX11" s="390" t="s">
        <v>1007</v>
      </c>
      <c r="BY11" s="390" t="s">
        <v>1007</v>
      </c>
      <c r="BZ11" s="390" t="s">
        <v>1007</v>
      </c>
      <c r="CA11" s="390" t="s">
        <v>1007</v>
      </c>
      <c r="CB11" s="390" t="s">
        <v>1007</v>
      </c>
      <c r="CC11" s="390" t="s">
        <v>1007</v>
      </c>
      <c r="CD11" s="390" t="s">
        <v>1007</v>
      </c>
      <c r="CE11" s="390" t="s">
        <v>1007</v>
      </c>
      <c r="CF11" s="390" t="s">
        <v>1007</v>
      </c>
      <c r="CG11" s="390" t="s">
        <v>1007</v>
      </c>
      <c r="CH11" s="464" t="s">
        <v>1007</v>
      </c>
      <c r="CI11" s="455" t="s">
        <v>1007</v>
      </c>
      <c r="CJ11" s="476" t="s">
        <v>1007</v>
      </c>
      <c r="CK11" s="334" t="s">
        <v>1007</v>
      </c>
      <c r="CL11" s="480" t="s">
        <v>1007</v>
      </c>
      <c r="CM11" s="334" t="s">
        <v>1007</v>
      </c>
      <c r="CN11" s="178" t="s">
        <v>1007</v>
      </c>
      <c r="CO11" s="464" t="s">
        <v>1007</v>
      </c>
      <c r="CP11" s="455" t="s">
        <v>1007</v>
      </c>
      <c r="CQ11" s="476" t="s">
        <v>1007</v>
      </c>
      <c r="CR11" s="334" t="s">
        <v>1007</v>
      </c>
      <c r="CS11" s="480" t="s">
        <v>1007</v>
      </c>
      <c r="CT11" s="470" t="s">
        <v>1007</v>
      </c>
      <c r="CU11" s="178" t="s">
        <v>1007</v>
      </c>
      <c r="CV11" s="464" t="s">
        <v>1007</v>
      </c>
      <c r="CW11" s="455" t="s">
        <v>1007</v>
      </c>
      <c r="CX11" s="476" t="s">
        <v>1007</v>
      </c>
      <c r="CY11" s="334" t="s">
        <v>1007</v>
      </c>
      <c r="CZ11" s="480" t="s">
        <v>1007</v>
      </c>
      <c r="DA11" s="334" t="s">
        <v>1007</v>
      </c>
      <c r="DB11" s="178" t="s">
        <v>1007</v>
      </c>
      <c r="DC11" s="464" t="s">
        <v>1007</v>
      </c>
      <c r="DD11" s="455" t="s">
        <v>1007</v>
      </c>
      <c r="DE11" s="455" t="s">
        <v>1007</v>
      </c>
      <c r="DF11" s="412" t="s">
        <v>1007</v>
      </c>
      <c r="DG11" s="178" t="s">
        <v>1007</v>
      </c>
      <c r="DH11" s="178" t="s">
        <v>1007</v>
      </c>
      <c r="DI11" s="418" t="s">
        <v>1007</v>
      </c>
      <c r="DJ11" s="409" t="s">
        <v>1007</v>
      </c>
      <c r="DK11" s="409" t="s">
        <v>1007</v>
      </c>
      <c r="DL11" s="409" t="s">
        <v>1007</v>
      </c>
      <c r="DM11" s="409" t="s">
        <v>1007</v>
      </c>
      <c r="DN11" s="409" t="s">
        <v>1007</v>
      </c>
      <c r="DO11" s="409" t="s">
        <v>1007</v>
      </c>
      <c r="DP11" s="409" t="s">
        <v>1007</v>
      </c>
      <c r="DQ11" s="409" t="s">
        <v>1007</v>
      </c>
      <c r="DR11" s="409" t="s">
        <v>1007</v>
      </c>
      <c r="DS11" s="409" t="s">
        <v>1007</v>
      </c>
      <c r="DT11" s="409" t="s">
        <v>1007</v>
      </c>
      <c r="DU11" s="409" t="s">
        <v>1007</v>
      </c>
      <c r="DV11" s="409" t="s">
        <v>1007</v>
      </c>
      <c r="DW11" s="409" t="s">
        <v>1007</v>
      </c>
      <c r="DX11" s="409" t="s">
        <v>1007</v>
      </c>
      <c r="DY11" s="409" t="s">
        <v>1007</v>
      </c>
      <c r="DZ11" s="409" t="s">
        <v>1007</v>
      </c>
      <c r="EA11" s="409" t="s">
        <v>1007</v>
      </c>
      <c r="EB11" s="409" t="s">
        <v>1007</v>
      </c>
      <c r="EC11" s="409" t="s">
        <v>1007</v>
      </c>
      <c r="ED11" s="409" t="s">
        <v>1007</v>
      </c>
      <c r="EE11" s="409" t="s">
        <v>1007</v>
      </c>
      <c r="EF11" s="409" t="s">
        <v>1007</v>
      </c>
      <c r="EG11" s="409" t="s">
        <v>1007</v>
      </c>
      <c r="EH11" s="409" t="s">
        <v>1007</v>
      </c>
      <c r="EI11" s="409" t="s">
        <v>1007</v>
      </c>
      <c r="EJ11" s="409" t="s">
        <v>1007</v>
      </c>
      <c r="EK11" s="409" t="s">
        <v>1007</v>
      </c>
      <c r="EL11" s="409" t="s">
        <v>1007</v>
      </c>
      <c r="EM11" s="409" t="s">
        <v>1007</v>
      </c>
      <c r="EN11" s="409" t="s">
        <v>1007</v>
      </c>
      <c r="EO11" s="409" t="s">
        <v>1007</v>
      </c>
      <c r="EP11" s="409" t="s">
        <v>1007</v>
      </c>
      <c r="EQ11" s="409" t="s">
        <v>1007</v>
      </c>
      <c r="ER11" s="409" t="s">
        <v>1007</v>
      </c>
      <c r="ES11" s="409" t="s">
        <v>1007</v>
      </c>
      <c r="ET11" s="409" t="s">
        <v>1007</v>
      </c>
      <c r="EU11" s="409" t="s">
        <v>1007</v>
      </c>
      <c r="EV11" s="409" t="s">
        <v>1007</v>
      </c>
      <c r="EW11" s="409" t="s">
        <v>1007</v>
      </c>
      <c r="EX11" s="409" t="s">
        <v>1007</v>
      </c>
      <c r="EY11" s="409" t="s">
        <v>1007</v>
      </c>
      <c r="EZ11" s="409" t="s">
        <v>1007</v>
      </c>
      <c r="FA11" s="409" t="s">
        <v>1007</v>
      </c>
      <c r="FB11" s="409" t="s">
        <v>1007</v>
      </c>
      <c r="FC11" s="409" t="s">
        <v>1007</v>
      </c>
      <c r="FD11" s="409" t="s">
        <v>1007</v>
      </c>
      <c r="FE11" s="409" t="s">
        <v>1007</v>
      </c>
      <c r="FF11" s="409" t="s">
        <v>1007</v>
      </c>
      <c r="FG11" s="409" t="s">
        <v>1007</v>
      </c>
      <c r="FH11" s="409" t="s">
        <v>1007</v>
      </c>
      <c r="FI11" s="409" t="s">
        <v>1007</v>
      </c>
      <c r="FJ11" s="409" t="s">
        <v>1007</v>
      </c>
      <c r="FK11" s="409" t="s">
        <v>1007</v>
      </c>
      <c r="FL11" s="409" t="s">
        <v>1007</v>
      </c>
      <c r="FM11" s="409" t="s">
        <v>1007</v>
      </c>
      <c r="FN11" s="409" t="s">
        <v>1007</v>
      </c>
      <c r="FO11" s="409" t="s">
        <v>1007</v>
      </c>
      <c r="FP11" s="409" t="s">
        <v>1007</v>
      </c>
      <c r="FQ11" s="409" t="s">
        <v>1007</v>
      </c>
      <c r="FR11" s="409" t="s">
        <v>1007</v>
      </c>
      <c r="FS11" s="409" t="s">
        <v>1007</v>
      </c>
      <c r="FT11" s="409" t="s">
        <v>1007</v>
      </c>
      <c r="FU11" s="409" t="s">
        <v>1007</v>
      </c>
      <c r="FV11" s="409" t="s">
        <v>1007</v>
      </c>
      <c r="FW11" s="409" t="s">
        <v>1007</v>
      </c>
      <c r="FX11" s="409" t="s">
        <v>1007</v>
      </c>
      <c r="FY11" s="409" t="s">
        <v>1007</v>
      </c>
      <c r="FZ11" s="409" t="s">
        <v>1007</v>
      </c>
      <c r="GA11" s="409" t="s">
        <v>1007</v>
      </c>
      <c r="GB11" s="409" t="s">
        <v>1007</v>
      </c>
      <c r="GC11" s="409" t="s">
        <v>1007</v>
      </c>
      <c r="GD11" s="409" t="s">
        <v>1007</v>
      </c>
      <c r="GE11" s="409" t="s">
        <v>1007</v>
      </c>
    </row>
    <row r="12" spans="1:187" hidden="1" x14ac:dyDescent="0.2">
      <c r="A12" s="1" t="s">
        <v>1007</v>
      </c>
      <c r="B12" s="1" t="s">
        <v>1007</v>
      </c>
      <c r="C12" s="1" t="s">
        <v>1007</v>
      </c>
      <c r="D12" s="1" t="s">
        <v>1007</v>
      </c>
      <c r="E12" s="1" t="s">
        <v>1007</v>
      </c>
      <c r="F12" s="46" t="s">
        <v>1007</v>
      </c>
      <c r="G12" s="1" t="s">
        <v>1007</v>
      </c>
      <c r="H12" s="422" t="s">
        <v>1007</v>
      </c>
      <c r="I12" s="404" t="s">
        <v>1007</v>
      </c>
      <c r="J12" s="404" t="s">
        <v>1007</v>
      </c>
      <c r="K12" s="447" t="s">
        <v>1007</v>
      </c>
      <c r="L12" s="448" t="s">
        <v>1007</v>
      </c>
      <c r="M12" s="448" t="s">
        <v>1007</v>
      </c>
      <c r="N12" s="448" t="s">
        <v>1007</v>
      </c>
      <c r="O12" s="448" t="s">
        <v>1007</v>
      </c>
      <c r="P12" s="448" t="s">
        <v>1007</v>
      </c>
      <c r="Q12" s="448" t="s">
        <v>1007</v>
      </c>
      <c r="R12" s="448" t="s">
        <v>1007</v>
      </c>
      <c r="S12" s="448" t="s">
        <v>1007</v>
      </c>
      <c r="T12" s="448" t="s">
        <v>1007</v>
      </c>
      <c r="U12" s="448" t="s">
        <v>1007</v>
      </c>
      <c r="V12" s="448" t="s">
        <v>1007</v>
      </c>
      <c r="W12" s="390" t="s">
        <v>1007</v>
      </c>
      <c r="X12" s="390" t="s">
        <v>1007</v>
      </c>
      <c r="Y12" s="390" t="s">
        <v>1007</v>
      </c>
      <c r="Z12" s="390" t="s">
        <v>1007</v>
      </c>
      <c r="AA12" s="390" t="s">
        <v>1007</v>
      </c>
      <c r="AB12" s="390" t="s">
        <v>1007</v>
      </c>
      <c r="AC12" s="390" t="s">
        <v>1007</v>
      </c>
      <c r="AD12" s="390" t="s">
        <v>1007</v>
      </c>
      <c r="AE12" s="390" t="s">
        <v>1007</v>
      </c>
      <c r="AF12" s="390" t="s">
        <v>1007</v>
      </c>
      <c r="AG12" s="390" t="s">
        <v>1007</v>
      </c>
      <c r="AH12" s="390" t="s">
        <v>1007</v>
      </c>
      <c r="AI12" s="390" t="s">
        <v>1007</v>
      </c>
      <c r="AJ12" s="390" t="s">
        <v>1007</v>
      </c>
      <c r="AK12" s="390" t="s">
        <v>1007</v>
      </c>
      <c r="AL12" s="390" t="s">
        <v>1007</v>
      </c>
      <c r="AM12" s="390" t="s">
        <v>1007</v>
      </c>
      <c r="AN12" s="390" t="s">
        <v>1007</v>
      </c>
      <c r="AO12" s="390" t="s">
        <v>1007</v>
      </c>
      <c r="AP12" s="390" t="s">
        <v>1007</v>
      </c>
      <c r="AQ12" s="390" t="s">
        <v>1007</v>
      </c>
      <c r="AR12" s="390" t="s">
        <v>1007</v>
      </c>
      <c r="AS12" s="390" t="s">
        <v>1007</v>
      </c>
      <c r="AT12" s="390" t="s">
        <v>1007</v>
      </c>
      <c r="AU12" s="390" t="s">
        <v>1007</v>
      </c>
      <c r="AV12" s="390" t="s">
        <v>1007</v>
      </c>
      <c r="AW12" s="390" t="s">
        <v>1007</v>
      </c>
      <c r="AX12" s="390" t="s">
        <v>1007</v>
      </c>
      <c r="AY12" s="390" t="s">
        <v>1007</v>
      </c>
      <c r="AZ12" s="390" t="s">
        <v>1007</v>
      </c>
      <c r="BA12" s="390" t="s">
        <v>1007</v>
      </c>
      <c r="BB12" s="390" t="s">
        <v>1007</v>
      </c>
      <c r="BC12" s="390" t="s">
        <v>1007</v>
      </c>
      <c r="BD12" s="390" t="s">
        <v>1007</v>
      </c>
      <c r="BE12" s="390" t="s">
        <v>1007</v>
      </c>
      <c r="BF12" s="390" t="s">
        <v>1007</v>
      </c>
      <c r="BG12" s="390" t="s">
        <v>1007</v>
      </c>
      <c r="BH12" s="390" t="s">
        <v>1007</v>
      </c>
      <c r="BI12" s="390" t="s">
        <v>1007</v>
      </c>
      <c r="BJ12" s="390" t="s">
        <v>1007</v>
      </c>
      <c r="BK12" s="390" t="s">
        <v>1007</v>
      </c>
      <c r="BL12" s="390" t="s">
        <v>1007</v>
      </c>
      <c r="BM12" s="390" t="s">
        <v>1007</v>
      </c>
      <c r="BN12" s="390" t="s">
        <v>1007</v>
      </c>
      <c r="BO12" s="390" t="s">
        <v>1007</v>
      </c>
      <c r="BP12" s="390" t="s">
        <v>1007</v>
      </c>
      <c r="BQ12" s="390" t="s">
        <v>1007</v>
      </c>
      <c r="BR12" s="390" t="s">
        <v>1007</v>
      </c>
      <c r="BS12" s="390" t="s">
        <v>1007</v>
      </c>
      <c r="BT12" s="390" t="s">
        <v>1007</v>
      </c>
      <c r="BU12" s="390" t="s">
        <v>1007</v>
      </c>
      <c r="BV12" s="390" t="s">
        <v>1007</v>
      </c>
      <c r="BW12" s="390" t="s">
        <v>1007</v>
      </c>
      <c r="BX12" s="390" t="s">
        <v>1007</v>
      </c>
      <c r="BY12" s="390" t="s">
        <v>1007</v>
      </c>
      <c r="BZ12" s="390" t="s">
        <v>1007</v>
      </c>
      <c r="CA12" s="390" t="s">
        <v>1007</v>
      </c>
      <c r="CB12" s="390" t="s">
        <v>1007</v>
      </c>
      <c r="CC12" s="390" t="s">
        <v>1007</v>
      </c>
      <c r="CD12" s="390" t="s">
        <v>1007</v>
      </c>
      <c r="CE12" s="390" t="s">
        <v>1007</v>
      </c>
      <c r="CF12" s="390" t="s">
        <v>1007</v>
      </c>
      <c r="CG12" s="390" t="s">
        <v>1007</v>
      </c>
      <c r="CH12" s="464" t="s">
        <v>1007</v>
      </c>
      <c r="CI12" s="455" t="s">
        <v>1007</v>
      </c>
      <c r="CJ12" s="476" t="s">
        <v>1007</v>
      </c>
      <c r="CK12" s="334" t="s">
        <v>1007</v>
      </c>
      <c r="CL12" s="480" t="s">
        <v>1007</v>
      </c>
      <c r="CM12" s="334" t="s">
        <v>1007</v>
      </c>
      <c r="CN12" s="178" t="s">
        <v>1007</v>
      </c>
      <c r="CO12" s="464" t="s">
        <v>1007</v>
      </c>
      <c r="CP12" s="455" t="s">
        <v>1007</v>
      </c>
      <c r="CQ12" s="476" t="s">
        <v>1007</v>
      </c>
      <c r="CR12" s="334" t="s">
        <v>1007</v>
      </c>
      <c r="CS12" s="480" t="s">
        <v>1007</v>
      </c>
      <c r="CT12" s="470" t="s">
        <v>1007</v>
      </c>
      <c r="CU12" s="178" t="s">
        <v>1007</v>
      </c>
      <c r="CV12" s="464" t="s">
        <v>1007</v>
      </c>
      <c r="CW12" s="455" t="s">
        <v>1007</v>
      </c>
      <c r="CX12" s="476" t="s">
        <v>1007</v>
      </c>
      <c r="CY12" s="334" t="s">
        <v>1007</v>
      </c>
      <c r="CZ12" s="480" t="s">
        <v>1007</v>
      </c>
      <c r="DA12" s="334" t="s">
        <v>1007</v>
      </c>
      <c r="DB12" s="178" t="s">
        <v>1007</v>
      </c>
      <c r="DC12" s="464" t="s">
        <v>1007</v>
      </c>
      <c r="DD12" s="455" t="s">
        <v>1007</v>
      </c>
      <c r="DE12" s="455" t="s">
        <v>1007</v>
      </c>
      <c r="DF12" s="412" t="s">
        <v>1007</v>
      </c>
      <c r="DG12" s="178" t="s">
        <v>1007</v>
      </c>
      <c r="DH12" s="178" t="s">
        <v>1007</v>
      </c>
      <c r="DI12" s="418" t="s">
        <v>1007</v>
      </c>
      <c r="DJ12" s="409" t="s">
        <v>1007</v>
      </c>
      <c r="DK12" s="409" t="s">
        <v>1007</v>
      </c>
      <c r="DL12" s="409" t="s">
        <v>1007</v>
      </c>
      <c r="DM12" s="409" t="s">
        <v>1007</v>
      </c>
      <c r="DN12" s="409" t="s">
        <v>1007</v>
      </c>
      <c r="DO12" s="409" t="s">
        <v>1007</v>
      </c>
      <c r="DP12" s="409" t="s">
        <v>1007</v>
      </c>
      <c r="DQ12" s="409" t="s">
        <v>1007</v>
      </c>
      <c r="DR12" s="409" t="s">
        <v>1007</v>
      </c>
      <c r="DS12" s="409" t="s">
        <v>1007</v>
      </c>
      <c r="DT12" s="409" t="s">
        <v>1007</v>
      </c>
      <c r="DU12" s="409" t="s">
        <v>1007</v>
      </c>
      <c r="DV12" s="409" t="s">
        <v>1007</v>
      </c>
      <c r="DW12" s="409" t="s">
        <v>1007</v>
      </c>
      <c r="DX12" s="409" t="s">
        <v>1007</v>
      </c>
      <c r="DY12" s="409" t="s">
        <v>1007</v>
      </c>
      <c r="DZ12" s="409" t="s">
        <v>1007</v>
      </c>
      <c r="EA12" s="409" t="s">
        <v>1007</v>
      </c>
      <c r="EB12" s="409" t="s">
        <v>1007</v>
      </c>
      <c r="EC12" s="409" t="s">
        <v>1007</v>
      </c>
      <c r="ED12" s="409" t="s">
        <v>1007</v>
      </c>
      <c r="EE12" s="409" t="s">
        <v>1007</v>
      </c>
      <c r="EF12" s="409" t="s">
        <v>1007</v>
      </c>
      <c r="EG12" s="409" t="s">
        <v>1007</v>
      </c>
      <c r="EH12" s="409" t="s">
        <v>1007</v>
      </c>
      <c r="EI12" s="409" t="s">
        <v>1007</v>
      </c>
      <c r="EJ12" s="409" t="s">
        <v>1007</v>
      </c>
      <c r="EK12" s="409" t="s">
        <v>1007</v>
      </c>
      <c r="EL12" s="409" t="s">
        <v>1007</v>
      </c>
      <c r="EM12" s="409" t="s">
        <v>1007</v>
      </c>
      <c r="EN12" s="409" t="s">
        <v>1007</v>
      </c>
      <c r="EO12" s="409" t="s">
        <v>1007</v>
      </c>
      <c r="EP12" s="409" t="s">
        <v>1007</v>
      </c>
      <c r="EQ12" s="409" t="s">
        <v>1007</v>
      </c>
      <c r="ER12" s="409" t="s">
        <v>1007</v>
      </c>
      <c r="ES12" s="409" t="s">
        <v>1007</v>
      </c>
      <c r="ET12" s="409" t="s">
        <v>1007</v>
      </c>
      <c r="EU12" s="409" t="s">
        <v>1007</v>
      </c>
      <c r="EV12" s="409" t="s">
        <v>1007</v>
      </c>
      <c r="EW12" s="409" t="s">
        <v>1007</v>
      </c>
      <c r="EX12" s="409" t="s">
        <v>1007</v>
      </c>
      <c r="EY12" s="409" t="s">
        <v>1007</v>
      </c>
      <c r="EZ12" s="409" t="s">
        <v>1007</v>
      </c>
      <c r="FA12" s="409" t="s">
        <v>1007</v>
      </c>
      <c r="FB12" s="409" t="s">
        <v>1007</v>
      </c>
      <c r="FC12" s="409" t="s">
        <v>1007</v>
      </c>
      <c r="FD12" s="409" t="s">
        <v>1007</v>
      </c>
      <c r="FE12" s="409" t="s">
        <v>1007</v>
      </c>
      <c r="FF12" s="409" t="s">
        <v>1007</v>
      </c>
      <c r="FG12" s="409" t="s">
        <v>1007</v>
      </c>
      <c r="FH12" s="409" t="s">
        <v>1007</v>
      </c>
      <c r="FI12" s="409" t="s">
        <v>1007</v>
      </c>
      <c r="FJ12" s="409" t="s">
        <v>1007</v>
      </c>
      <c r="FK12" s="409" t="s">
        <v>1007</v>
      </c>
      <c r="FL12" s="409" t="s">
        <v>1007</v>
      </c>
      <c r="FM12" s="409" t="s">
        <v>1007</v>
      </c>
      <c r="FN12" s="409" t="s">
        <v>1007</v>
      </c>
      <c r="FO12" s="409" t="s">
        <v>1007</v>
      </c>
      <c r="FP12" s="409" t="s">
        <v>1007</v>
      </c>
      <c r="FQ12" s="409" t="s">
        <v>1007</v>
      </c>
      <c r="FR12" s="409" t="s">
        <v>1007</v>
      </c>
      <c r="FS12" s="409" t="s">
        <v>1007</v>
      </c>
      <c r="FT12" s="409" t="s">
        <v>1007</v>
      </c>
      <c r="FU12" s="409" t="s">
        <v>1007</v>
      </c>
      <c r="FV12" s="409" t="s">
        <v>1007</v>
      </c>
      <c r="FW12" s="409" t="s">
        <v>1007</v>
      </c>
      <c r="FX12" s="409" t="s">
        <v>1007</v>
      </c>
      <c r="FY12" s="409" t="s">
        <v>1007</v>
      </c>
      <c r="FZ12" s="409" t="s">
        <v>1007</v>
      </c>
      <c r="GA12" s="409" t="s">
        <v>1007</v>
      </c>
      <c r="GB12" s="409" t="s">
        <v>1007</v>
      </c>
      <c r="GC12" s="409" t="s">
        <v>1007</v>
      </c>
      <c r="GD12" s="409" t="s">
        <v>1007</v>
      </c>
      <c r="GE12" s="409" t="s">
        <v>1007</v>
      </c>
    </row>
    <row r="13" spans="1:187" hidden="1" x14ac:dyDescent="0.2">
      <c r="A13" s="1" t="s">
        <v>1007</v>
      </c>
      <c r="B13" s="1" t="s">
        <v>1007</v>
      </c>
      <c r="C13" s="1" t="s">
        <v>1007</v>
      </c>
      <c r="D13" s="1" t="s">
        <v>1007</v>
      </c>
      <c r="E13" s="1" t="s">
        <v>1007</v>
      </c>
      <c r="F13" s="46" t="s">
        <v>1007</v>
      </c>
      <c r="G13" s="1" t="s">
        <v>1007</v>
      </c>
      <c r="H13" s="422" t="s">
        <v>1007</v>
      </c>
      <c r="I13" s="404" t="s">
        <v>1007</v>
      </c>
      <c r="J13" s="404" t="s">
        <v>1007</v>
      </c>
      <c r="K13" s="447" t="s">
        <v>1007</v>
      </c>
      <c r="L13" s="448" t="s">
        <v>1007</v>
      </c>
      <c r="M13" s="448" t="s">
        <v>1007</v>
      </c>
      <c r="N13" s="448" t="s">
        <v>1007</v>
      </c>
      <c r="O13" s="448" t="s">
        <v>1007</v>
      </c>
      <c r="P13" s="448" t="s">
        <v>1007</v>
      </c>
      <c r="Q13" s="448" t="s">
        <v>1007</v>
      </c>
      <c r="R13" s="448" t="s">
        <v>1007</v>
      </c>
      <c r="S13" s="448" t="s">
        <v>1007</v>
      </c>
      <c r="T13" s="448" t="s">
        <v>1007</v>
      </c>
      <c r="U13" s="448" t="s">
        <v>1007</v>
      </c>
      <c r="V13" s="448" t="s">
        <v>1007</v>
      </c>
      <c r="W13" s="448" t="s">
        <v>1007</v>
      </c>
      <c r="X13" s="448" t="s">
        <v>1007</v>
      </c>
      <c r="Y13" s="448" t="s">
        <v>1007</v>
      </c>
      <c r="Z13" s="448" t="s">
        <v>1007</v>
      </c>
      <c r="AA13" s="448" t="s">
        <v>1007</v>
      </c>
      <c r="AB13" s="448" t="s">
        <v>1007</v>
      </c>
      <c r="AC13" s="448" t="s">
        <v>1007</v>
      </c>
      <c r="AD13" s="448" t="s">
        <v>1007</v>
      </c>
      <c r="AE13" s="448" t="s">
        <v>1007</v>
      </c>
      <c r="AF13" s="448" t="s">
        <v>1007</v>
      </c>
      <c r="AG13" s="448" t="s">
        <v>1007</v>
      </c>
      <c r="AH13" s="448" t="s">
        <v>1007</v>
      </c>
      <c r="AI13" s="448" t="s">
        <v>1007</v>
      </c>
      <c r="AJ13" s="448" t="s">
        <v>1007</v>
      </c>
      <c r="AK13" s="448" t="s">
        <v>1007</v>
      </c>
      <c r="AL13" s="448" t="s">
        <v>1007</v>
      </c>
      <c r="AM13" s="448" t="s">
        <v>1007</v>
      </c>
      <c r="AN13" s="448" t="s">
        <v>1007</v>
      </c>
      <c r="AO13" s="448" t="s">
        <v>1007</v>
      </c>
      <c r="AP13" s="448" t="s">
        <v>1007</v>
      </c>
      <c r="AQ13" s="448" t="s">
        <v>1007</v>
      </c>
      <c r="AR13" s="448" t="s">
        <v>1007</v>
      </c>
      <c r="AS13" s="448" t="s">
        <v>1007</v>
      </c>
      <c r="AT13" s="448" t="s">
        <v>1007</v>
      </c>
      <c r="AU13" s="448" t="s">
        <v>1007</v>
      </c>
      <c r="AV13" s="448" t="s">
        <v>1007</v>
      </c>
      <c r="AW13" s="448" t="s">
        <v>1007</v>
      </c>
      <c r="AX13" s="448" t="s">
        <v>1007</v>
      </c>
      <c r="AY13" s="448" t="s">
        <v>1007</v>
      </c>
      <c r="AZ13" s="448" t="s">
        <v>1007</v>
      </c>
      <c r="BA13" s="448" t="s">
        <v>1007</v>
      </c>
      <c r="BB13" s="448" t="s">
        <v>1007</v>
      </c>
      <c r="BC13" s="448" t="s">
        <v>1007</v>
      </c>
      <c r="BD13" s="448" t="s">
        <v>1007</v>
      </c>
      <c r="BE13" s="448" t="s">
        <v>1007</v>
      </c>
      <c r="BF13" s="448" t="s">
        <v>1007</v>
      </c>
      <c r="BG13" s="448" t="s">
        <v>1007</v>
      </c>
      <c r="BH13" s="448" t="s">
        <v>1007</v>
      </c>
      <c r="BI13" s="448" t="s">
        <v>1007</v>
      </c>
      <c r="BJ13" s="448" t="s">
        <v>1007</v>
      </c>
      <c r="BK13" s="448" t="s">
        <v>1007</v>
      </c>
      <c r="BL13" s="448" t="s">
        <v>1007</v>
      </c>
      <c r="BM13" s="448" t="s">
        <v>1007</v>
      </c>
      <c r="BN13" s="448" t="s">
        <v>1007</v>
      </c>
      <c r="BO13" s="448" t="s">
        <v>1007</v>
      </c>
      <c r="BP13" s="448" t="s">
        <v>1007</v>
      </c>
      <c r="BQ13" s="448" t="s">
        <v>1007</v>
      </c>
      <c r="BR13" s="448" t="s">
        <v>1007</v>
      </c>
      <c r="BS13" s="448" t="s">
        <v>1007</v>
      </c>
      <c r="BT13" s="448" t="s">
        <v>1007</v>
      </c>
      <c r="BU13" s="448" t="s">
        <v>1007</v>
      </c>
      <c r="BV13" s="448" t="s">
        <v>1007</v>
      </c>
      <c r="BW13" s="448" t="s">
        <v>1007</v>
      </c>
      <c r="BX13" s="448" t="s">
        <v>1007</v>
      </c>
      <c r="BY13" s="448" t="s">
        <v>1007</v>
      </c>
      <c r="BZ13" s="448" t="s">
        <v>1007</v>
      </c>
      <c r="CA13" s="448" t="s">
        <v>1007</v>
      </c>
      <c r="CB13" s="448" t="s">
        <v>1007</v>
      </c>
      <c r="CC13" s="448" t="s">
        <v>1007</v>
      </c>
      <c r="CD13" s="448" t="s">
        <v>1007</v>
      </c>
      <c r="CE13" s="448" t="s">
        <v>1007</v>
      </c>
      <c r="CF13" s="448" t="s">
        <v>1007</v>
      </c>
      <c r="CG13" s="448" t="s">
        <v>1007</v>
      </c>
      <c r="CH13" s="464" t="s">
        <v>1007</v>
      </c>
      <c r="CI13" s="455" t="s">
        <v>1007</v>
      </c>
      <c r="CJ13" s="476" t="s">
        <v>1007</v>
      </c>
      <c r="CK13" s="334" t="s">
        <v>1007</v>
      </c>
      <c r="CL13" s="480" t="s">
        <v>1007</v>
      </c>
      <c r="CM13" s="334" t="s">
        <v>1007</v>
      </c>
      <c r="CN13" s="178" t="s">
        <v>1007</v>
      </c>
      <c r="CO13" s="464" t="s">
        <v>1007</v>
      </c>
      <c r="CP13" s="455" t="s">
        <v>1007</v>
      </c>
      <c r="CQ13" s="476" t="s">
        <v>1007</v>
      </c>
      <c r="CR13" s="334" t="s">
        <v>1007</v>
      </c>
      <c r="CS13" s="480" t="s">
        <v>1007</v>
      </c>
      <c r="CT13" s="470" t="s">
        <v>1007</v>
      </c>
      <c r="CU13" s="178" t="s">
        <v>1007</v>
      </c>
      <c r="CV13" s="464" t="s">
        <v>1007</v>
      </c>
      <c r="CW13" s="455" t="s">
        <v>1007</v>
      </c>
      <c r="CX13" s="476" t="s">
        <v>1007</v>
      </c>
      <c r="CY13" s="334" t="s">
        <v>1007</v>
      </c>
      <c r="CZ13" s="480" t="s">
        <v>1007</v>
      </c>
      <c r="DA13" s="334" t="s">
        <v>1007</v>
      </c>
      <c r="DB13" s="178" t="s">
        <v>1007</v>
      </c>
      <c r="DC13" s="464" t="s">
        <v>1007</v>
      </c>
      <c r="DD13" s="455" t="s">
        <v>1007</v>
      </c>
      <c r="DE13" s="455" t="s">
        <v>1007</v>
      </c>
      <c r="DF13" s="412" t="s">
        <v>1007</v>
      </c>
      <c r="DG13" s="178" t="s">
        <v>1007</v>
      </c>
      <c r="DH13" s="178" t="s">
        <v>1007</v>
      </c>
      <c r="DI13" s="418" t="s">
        <v>1007</v>
      </c>
      <c r="DJ13" s="409" t="s">
        <v>1007</v>
      </c>
      <c r="DK13" s="409" t="s">
        <v>1007</v>
      </c>
      <c r="DL13" s="409" t="s">
        <v>1007</v>
      </c>
      <c r="DM13" s="409" t="s">
        <v>1007</v>
      </c>
      <c r="DN13" s="409" t="s">
        <v>1007</v>
      </c>
      <c r="DO13" s="409" t="s">
        <v>1007</v>
      </c>
      <c r="DP13" s="409" t="s">
        <v>1007</v>
      </c>
      <c r="DQ13" s="409" t="s">
        <v>1007</v>
      </c>
      <c r="DR13" s="409" t="s">
        <v>1007</v>
      </c>
      <c r="DS13" s="409" t="s">
        <v>1007</v>
      </c>
      <c r="DT13" s="409" t="s">
        <v>1007</v>
      </c>
      <c r="DU13" s="409" t="s">
        <v>1007</v>
      </c>
      <c r="DV13" s="409" t="s">
        <v>1007</v>
      </c>
      <c r="DW13" s="409" t="s">
        <v>1007</v>
      </c>
      <c r="DX13" s="409" t="s">
        <v>1007</v>
      </c>
      <c r="DY13" s="409" t="s">
        <v>1007</v>
      </c>
      <c r="DZ13" s="409" t="s">
        <v>1007</v>
      </c>
      <c r="EA13" s="409" t="s">
        <v>1007</v>
      </c>
      <c r="EB13" s="409" t="s">
        <v>1007</v>
      </c>
      <c r="EC13" s="409" t="s">
        <v>1007</v>
      </c>
      <c r="ED13" s="409" t="s">
        <v>1007</v>
      </c>
      <c r="EE13" s="409" t="s">
        <v>1007</v>
      </c>
      <c r="EF13" s="409" t="s">
        <v>1007</v>
      </c>
      <c r="EG13" s="409" t="s">
        <v>1007</v>
      </c>
      <c r="EH13" s="409" t="s">
        <v>1007</v>
      </c>
      <c r="EI13" s="409" t="s">
        <v>1007</v>
      </c>
      <c r="EJ13" s="409" t="s">
        <v>1007</v>
      </c>
      <c r="EK13" s="409" t="s">
        <v>1007</v>
      </c>
      <c r="EL13" s="409" t="s">
        <v>1007</v>
      </c>
      <c r="EM13" s="409" t="s">
        <v>1007</v>
      </c>
      <c r="EN13" s="409" t="s">
        <v>1007</v>
      </c>
      <c r="EO13" s="409" t="s">
        <v>1007</v>
      </c>
      <c r="EP13" s="409" t="s">
        <v>1007</v>
      </c>
      <c r="EQ13" s="409" t="s">
        <v>1007</v>
      </c>
      <c r="ER13" s="409" t="s">
        <v>1007</v>
      </c>
      <c r="ES13" s="409" t="s">
        <v>1007</v>
      </c>
      <c r="ET13" s="409" t="s">
        <v>1007</v>
      </c>
      <c r="EU13" s="409" t="s">
        <v>1007</v>
      </c>
      <c r="EV13" s="409" t="s">
        <v>1007</v>
      </c>
      <c r="EW13" s="409" t="s">
        <v>1007</v>
      </c>
      <c r="EX13" s="409" t="s">
        <v>1007</v>
      </c>
      <c r="EY13" s="409" t="s">
        <v>1007</v>
      </c>
      <c r="EZ13" s="409" t="s">
        <v>1007</v>
      </c>
      <c r="FA13" s="409" t="s">
        <v>1007</v>
      </c>
      <c r="FB13" s="409" t="s">
        <v>1007</v>
      </c>
      <c r="FC13" s="409" t="s">
        <v>1007</v>
      </c>
      <c r="FD13" s="409" t="s">
        <v>1007</v>
      </c>
      <c r="FE13" s="409" t="s">
        <v>1007</v>
      </c>
      <c r="FF13" s="409" t="s">
        <v>1007</v>
      </c>
      <c r="FG13" s="409" t="s">
        <v>1007</v>
      </c>
      <c r="FH13" s="409" t="s">
        <v>1007</v>
      </c>
      <c r="FI13" s="409" t="s">
        <v>1007</v>
      </c>
      <c r="FJ13" s="409" t="s">
        <v>1007</v>
      </c>
      <c r="FK13" s="409" t="s">
        <v>1007</v>
      </c>
      <c r="FL13" s="409" t="s">
        <v>1007</v>
      </c>
      <c r="FM13" s="409" t="s">
        <v>1007</v>
      </c>
      <c r="FN13" s="409" t="s">
        <v>1007</v>
      </c>
      <c r="FO13" s="409" t="s">
        <v>1007</v>
      </c>
      <c r="FP13" s="409" t="s">
        <v>1007</v>
      </c>
      <c r="FQ13" s="409" t="s">
        <v>1007</v>
      </c>
      <c r="FR13" s="409" t="s">
        <v>1007</v>
      </c>
      <c r="FS13" s="409" t="s">
        <v>1007</v>
      </c>
      <c r="FT13" s="409" t="s">
        <v>1007</v>
      </c>
      <c r="FU13" s="409" t="s">
        <v>1007</v>
      </c>
      <c r="FV13" s="409" t="s">
        <v>1007</v>
      </c>
      <c r="FW13" s="409" t="s">
        <v>1007</v>
      </c>
      <c r="FX13" s="409" t="s">
        <v>1007</v>
      </c>
      <c r="FY13" s="409" t="s">
        <v>1007</v>
      </c>
      <c r="FZ13" s="409" t="s">
        <v>1007</v>
      </c>
      <c r="GA13" s="409" t="s">
        <v>1007</v>
      </c>
      <c r="GB13" s="409" t="s">
        <v>1007</v>
      </c>
      <c r="GC13" s="409" t="s">
        <v>1007</v>
      </c>
      <c r="GD13" s="409" t="s">
        <v>1007</v>
      </c>
      <c r="GE13" s="409" t="s">
        <v>1007</v>
      </c>
    </row>
    <row r="14" spans="1:187" ht="117" customHeight="1" x14ac:dyDescent="0.2">
      <c r="A14" s="424" t="s">
        <v>743</v>
      </c>
      <c r="B14" s="424" t="s">
        <v>5</v>
      </c>
      <c r="C14" s="425" t="s">
        <v>353</v>
      </c>
      <c r="D14" s="425" t="s">
        <v>37</v>
      </c>
      <c r="E14" s="425" t="s">
        <v>6</v>
      </c>
      <c r="F14" s="425" t="s">
        <v>79</v>
      </c>
      <c r="G14" s="425" t="s">
        <v>82</v>
      </c>
      <c r="H14" s="423" t="s">
        <v>118</v>
      </c>
      <c r="I14" s="420" t="s">
        <v>116</v>
      </c>
      <c r="J14" s="421" t="s">
        <v>117</v>
      </c>
      <c r="K14" s="451" t="s">
        <v>354</v>
      </c>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1106</v>
      </c>
      <c r="CI14" s="466" t="s">
        <v>1107</v>
      </c>
      <c r="CJ14" s="466" t="s">
        <v>1109</v>
      </c>
      <c r="CK14" s="467" t="s">
        <v>1108</v>
      </c>
      <c r="CL14" s="468" t="s">
        <v>1124</v>
      </c>
      <c r="CM14" s="391" t="s">
        <v>1123</v>
      </c>
      <c r="CN14" s="415" t="s">
        <v>1023</v>
      </c>
      <c r="CO14" s="465" t="s">
        <v>1065</v>
      </c>
      <c r="CP14" s="466" t="s">
        <v>1066</v>
      </c>
      <c r="CQ14" s="466" t="s">
        <v>1120</v>
      </c>
      <c r="CR14" s="467" t="s">
        <v>1121</v>
      </c>
      <c r="CS14" s="468" t="s">
        <v>1110</v>
      </c>
      <c r="CT14" s="471" t="s">
        <v>1122</v>
      </c>
      <c r="CU14" s="415" t="s">
        <v>1022</v>
      </c>
      <c r="CV14" s="465" t="s">
        <v>1104</v>
      </c>
      <c r="CW14" s="466" t="s">
        <v>1105</v>
      </c>
      <c r="CX14" s="466" t="s">
        <v>1119</v>
      </c>
      <c r="CY14" s="467" t="s">
        <v>1118</v>
      </c>
      <c r="CZ14" s="468" t="s">
        <v>1125</v>
      </c>
      <c r="DA14" s="391" t="s">
        <v>1122</v>
      </c>
      <c r="DB14" s="415" t="s">
        <v>1024</v>
      </c>
      <c r="DC14" s="465" t="s">
        <v>1009</v>
      </c>
      <c r="DD14" s="466" t="s">
        <v>1010</v>
      </c>
      <c r="DE14" s="466" t="s">
        <v>1011</v>
      </c>
      <c r="DF14" s="414" t="s">
        <v>1012</v>
      </c>
      <c r="DG14" s="413" t="s">
        <v>1013</v>
      </c>
      <c r="DH14" s="413" t="s">
        <v>1014</v>
      </c>
      <c r="DI14" s="419" t="str">
        <f t="shared" ref="DI14:EN14" si="0">IF(K14="","",K$14)</f>
        <v>12345_DSD</v>
      </c>
      <c r="DJ14" s="410" t="str">
        <f t="shared" si="0"/>
        <v/>
      </c>
      <c r="DK14" s="410" t="str">
        <f t="shared" si="0"/>
        <v/>
      </c>
      <c r="DL14" s="410" t="str">
        <f t="shared" si="0"/>
        <v/>
      </c>
      <c r="DM14" s="410" t="str">
        <f t="shared" si="0"/>
        <v/>
      </c>
      <c r="DN14" s="410" t="str">
        <f t="shared" si="0"/>
        <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G15" s="10" t="str">
        <f>$B15&amp;IF($D15&lt;&gt;"","|"&amp;$D15,"")&amp;IF($E15&lt;&gt;"","|"&amp;$E15,"")&amp;IF($F15&lt;&gt;"","|"&amp;$F15,"")</f>
        <v/>
      </c>
      <c r="I15" s="407"/>
      <c r="J15" s="127">
        <f>SUM($CU15,$DB15,$DH15)</f>
        <v>0</v>
      </c>
      <c r="K15" s="449"/>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t="str">
        <f>IF(AND(SUM($CU15)=0,SUM($DB15)=0),"",ROUND(SUM($CU15,$DB15),0))</f>
        <v/>
      </c>
      <c r="CI15" s="455">
        <f>ROUND(MAX($CU15,$DB15),0)</f>
        <v>0</v>
      </c>
      <c r="CJ15" s="476"/>
      <c r="CK15" s="334"/>
      <c r="CL15" s="476" t="str">
        <f>IF(SUM($CH15)&gt;0,"SUM","")</f>
        <v/>
      </c>
      <c r="CM15" s="334" t="str">
        <f>IF(AND(SUM($CH15)&gt;0,UPPER($CL15)="CUSTOM"),$CK15,"")</f>
        <v/>
      </c>
      <c r="CN15" s="178" t="str">
        <f>IF(SUM($CH15)=0,"",IF(UPPER($CL15)="SUM",$CH15,IF(UPPER($CL15)="MAX",$CI15,MAX(ROUND($CH15+$I15*($CM15),0),$CI15))))</f>
        <v/>
      </c>
      <c r="CO15" s="464" t="str">
        <f>IF(SUM($DD15)=0,"",SUM($DD15))</f>
        <v/>
      </c>
      <c r="CP15" s="126" cm="1">
        <f t="array" ref="CP15">MIN_DSD</f>
        <v>0</v>
      </c>
      <c r="CQ15" s="477"/>
      <c r="CS15" s="477" t="str">
        <f>IF(SUM($DD15)&gt;0,"SUM","")</f>
        <v/>
      </c>
      <c r="CT15" s="323" t="str">
        <f>IF(AND(SUM($CO15)&gt;0,UPPER($CS15)="CUSTOM"),$CR15,"")</f>
        <v/>
      </c>
      <c r="CU15" s="127" t="str">
        <f>IF(SUM($CO15)=0,"",IF(UPPER($CS15)="SUM",$CO15,IF(UPPER($CS15)="MAX",$CP15,MAX(ROUND($CO15+$I15*($CT15),0),$CP15))))</f>
        <v/>
      </c>
      <c r="CV15" s="464" t="str">
        <f>IF(SUM($DE15)=0,"",SUM($DE15))</f>
        <v/>
      </c>
      <c r="CW15" s="126" cm="1">
        <f t="array" ref="CW15">MIN_TA</f>
        <v>0</v>
      </c>
      <c r="CX15" s="477"/>
      <c r="CY15" s="49"/>
      <c r="CZ15" s="477" t="str">
        <f>IF(SUM($CV15)&gt;0,"SUM","")</f>
        <v/>
      </c>
      <c r="DA15" s="49" t="str">
        <f>IF(AND(SUM($CV15)&gt;0,UPPER($CZ15)="CUSTOM"),$CY15,"")</f>
        <v/>
      </c>
      <c r="DB15" s="127" t="str">
        <f>IF(SUM($CV15)=0,"",IF(UPPER($CZ15)="SUM",$CV15,IF(UPPER($CZ15)="MAX",$CW15,MAX(ROUND($CV15+$I15*($DA15),0),$CW15))))</f>
        <v/>
      </c>
      <c r="DC15" s="464" t="str">
        <f>IF(SUM($DD15,$DE15)=0,"",SUM($DD15,$DE15))</f>
        <v/>
      </c>
      <c r="DD15" s="126">
        <f>ROUND(SUMIFS($DI15:$GE15,$DI$14:$GE$14,"*DSD*"),0)</f>
        <v>0</v>
      </c>
      <c r="DE15" s="126">
        <f>ROUND(SUMIFS($DI15:$GE15,$DI$14:$GE$14,"*TA*"),0)</f>
        <v>0</v>
      </c>
      <c r="DF15" s="412" t="str">
        <f>IF(SUM($CU15)-SUM($DD15)=0,"",$CU15-$DD15)</f>
        <v/>
      </c>
      <c r="DG15" s="127" t="str">
        <f>IF(SUM($DB15)-SUM($DE15)=0,"",$DB15-$DE15)</f>
        <v/>
      </c>
      <c r="DH15" s="127" t="str">
        <f>IF(OR(SUM($I15)=0,SUM($CU15,$DB15)=0),"",MIN($CN15-$CH15,0))</f>
        <v/>
      </c>
      <c r="DI15" s="418" t="str">
        <f t="shared" ref="DI15:DR15" si="3">IF(OR(DI$14="",ROUND($I15*K15,0)=0),"",ROUND($I15*K15,0))</f>
        <v/>
      </c>
      <c r="DJ15" s="409" t="str">
        <f t="shared" si="3"/>
        <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5"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5"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5"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5"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5"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5"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5" si="10">IF(OR(GA$14="",ROUND($I15*CC15,0)=0),"",ROUND($I15*CC15,0))</f>
        <v/>
      </c>
      <c r="GB15" s="409" t="str">
        <f t="shared" si="10"/>
        <v/>
      </c>
      <c r="GC15" s="409" t="str">
        <f t="shared" si="10"/>
        <v/>
      </c>
      <c r="GD15" s="409" t="str">
        <f t="shared" si="10"/>
        <v/>
      </c>
      <c r="GE15" s="409" t="str">
        <f t="shared" si="10"/>
        <v/>
      </c>
    </row>
    <row r="16" spans="1:187" x14ac:dyDescent="0.2">
      <c r="I16" s="407"/>
      <c r="J16" s="127"/>
      <c r="K16" s="449"/>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c r="CI16" s="455"/>
      <c r="CJ16" s="476"/>
      <c r="CK16" s="334"/>
      <c r="CL16" s="476"/>
      <c r="CM16" s="334"/>
      <c r="CN16" s="178"/>
      <c r="CO16" s="464"/>
      <c r="CP16" s="126"/>
      <c r="CQ16" s="477"/>
      <c r="CS16" s="477"/>
      <c r="CT16" s="323"/>
      <c r="CU16" s="127"/>
      <c r="CV16" s="464"/>
      <c r="CW16" s="126"/>
      <c r="CX16" s="477"/>
      <c r="CY16" s="49"/>
      <c r="CZ16" s="477"/>
      <c r="DB16" s="127"/>
      <c r="DC16" s="464"/>
      <c r="DD16" s="126"/>
      <c r="DE16" s="126"/>
      <c r="DF16" s="412"/>
      <c r="DG16" s="127"/>
      <c r="DH16" s="127"/>
      <c r="DJ16" s="409"/>
      <c r="DK16" s="409"/>
      <c r="DL16" s="409"/>
      <c r="DM16" s="409"/>
      <c r="DN16" s="409"/>
      <c r="DO16" s="409"/>
      <c r="DP16" s="409"/>
      <c r="DQ16" s="409"/>
      <c r="DR16" s="409"/>
      <c r="DS16" s="409"/>
      <c r="DT16" s="409"/>
      <c r="DU16" s="409"/>
      <c r="DV16" s="409"/>
      <c r="DW16" s="409"/>
      <c r="DX16" s="409"/>
      <c r="DY16" s="409"/>
      <c r="DZ16" s="409"/>
      <c r="EA16" s="409"/>
      <c r="EB16" s="409"/>
      <c r="EC16" s="409"/>
      <c r="ED16" s="409"/>
      <c r="EE16" s="409"/>
      <c r="EF16" s="409"/>
      <c r="EG16" s="409"/>
      <c r="EH16" s="409"/>
      <c r="EI16" s="409"/>
      <c r="EJ16" s="409"/>
      <c r="EK16" s="409"/>
      <c r="EL16" s="409"/>
      <c r="EM16" s="409"/>
      <c r="EN16" s="409"/>
      <c r="EO16" s="409"/>
      <c r="EP16" s="409"/>
      <c r="EQ16" s="409"/>
      <c r="ER16" s="409"/>
      <c r="ES16" s="409"/>
      <c r="ET16" s="409"/>
      <c r="EU16" s="409"/>
      <c r="EV16" s="409"/>
      <c r="EW16" s="409"/>
      <c r="EX16" s="409"/>
      <c r="EY16" s="409"/>
      <c r="EZ16" s="409"/>
      <c r="FA16" s="409"/>
      <c r="FB16" s="409"/>
      <c r="FC16" s="409"/>
      <c r="FD16" s="409"/>
      <c r="FE16" s="409"/>
      <c r="FF16" s="409"/>
      <c r="FG16" s="409"/>
      <c r="FH16" s="409"/>
      <c r="FI16" s="409"/>
      <c r="FJ16" s="409"/>
      <c r="FK16" s="409"/>
      <c r="FL16" s="409"/>
      <c r="FM16" s="409"/>
      <c r="FN16" s="409"/>
      <c r="FO16" s="409"/>
      <c r="FP16" s="409"/>
      <c r="FQ16" s="409"/>
      <c r="FR16" s="409"/>
      <c r="FS16" s="409"/>
      <c r="FT16" s="409"/>
      <c r="FU16" s="409"/>
      <c r="FV16" s="409"/>
      <c r="FW16" s="409"/>
      <c r="FX16" s="409"/>
      <c r="FY16" s="409"/>
      <c r="FZ16" s="409"/>
      <c r="GA16" s="409"/>
      <c r="GB16" s="409"/>
      <c r="GC16" s="409"/>
      <c r="GD16" s="409"/>
      <c r="GE16" s="409"/>
    </row>
    <row r="17" spans="9:187" x14ac:dyDescent="0.2">
      <c r="I17" s="407"/>
      <c r="J17" s="127"/>
      <c r="K17" s="449"/>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c r="CI17" s="455"/>
      <c r="CJ17" s="476"/>
      <c r="CK17" s="334"/>
      <c r="CL17" s="476"/>
      <c r="CM17" s="334"/>
      <c r="CN17" s="178"/>
      <c r="CO17" s="464"/>
      <c r="CP17" s="126"/>
      <c r="CQ17" s="477"/>
      <c r="CS17" s="477"/>
      <c r="CT17" s="323"/>
      <c r="CU17" s="127"/>
      <c r="CV17" s="464"/>
      <c r="CW17" s="126"/>
      <c r="CX17" s="477"/>
      <c r="CY17" s="49"/>
      <c r="CZ17" s="477"/>
      <c r="DB17" s="127"/>
      <c r="DC17" s="464"/>
      <c r="DD17" s="126"/>
      <c r="DE17" s="126"/>
      <c r="DF17" s="412"/>
      <c r="DG17" s="127"/>
      <c r="DH17" s="127"/>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row>
    <row r="18" spans="9:187" x14ac:dyDescent="0.2">
      <c r="I18" s="407"/>
      <c r="J18" s="127"/>
      <c r="CH18" s="464"/>
      <c r="CI18" s="455"/>
      <c r="CJ18" s="476"/>
      <c r="CK18" s="334"/>
      <c r="CL18" s="476"/>
      <c r="CM18" s="334"/>
      <c r="CN18" s="178"/>
      <c r="CO18" s="464"/>
      <c r="CP18" s="126"/>
      <c r="CQ18" s="477"/>
      <c r="CS18" s="477"/>
      <c r="CT18" s="323"/>
      <c r="CU18" s="127"/>
      <c r="CV18" s="464"/>
      <c r="CW18" s="126"/>
      <c r="CX18" s="477"/>
      <c r="CY18" s="49"/>
      <c r="CZ18" s="477"/>
      <c r="DB18" s="127"/>
      <c r="DC18" s="464"/>
      <c r="DD18" s="126"/>
      <c r="DE18" s="126"/>
      <c r="DF18" s="412"/>
      <c r="DG18" s="127"/>
      <c r="DH18" s="127"/>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row>
    <row r="19" spans="9:187" x14ac:dyDescent="0.2">
      <c r="I19" s="407"/>
      <c r="J19" s="127"/>
      <c r="CH19" s="464"/>
      <c r="CI19" s="455"/>
      <c r="CJ19" s="476"/>
      <c r="CK19" s="334"/>
      <c r="CL19" s="476"/>
      <c r="CM19" s="334"/>
      <c r="CN19" s="178"/>
      <c r="CO19" s="464"/>
      <c r="CP19" s="126"/>
      <c r="CQ19" s="477"/>
      <c r="CS19" s="477"/>
      <c r="CT19" s="323"/>
      <c r="CU19" s="127"/>
      <c r="CV19" s="464"/>
      <c r="CW19" s="126"/>
      <c r="CX19" s="477"/>
      <c r="CY19" s="49"/>
      <c r="CZ19" s="477"/>
      <c r="DB19" s="127"/>
      <c r="DC19" s="464"/>
      <c r="DD19" s="126"/>
      <c r="DE19" s="126"/>
      <c r="DF19" s="412"/>
      <c r="DG19" s="127"/>
      <c r="DH19" s="127"/>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row>
    <row r="20" spans="9:187" x14ac:dyDescent="0.2">
      <c r="I20" s="407"/>
      <c r="J20" s="127"/>
      <c r="CH20" s="464"/>
      <c r="CI20" s="455"/>
      <c r="CJ20" s="476"/>
      <c r="CK20" s="334"/>
      <c r="CL20" s="476"/>
      <c r="CM20" s="334"/>
      <c r="CN20" s="178"/>
      <c r="CO20" s="464"/>
      <c r="CP20" s="126"/>
      <c r="CQ20" s="477"/>
      <c r="CS20" s="477"/>
      <c r="CT20" s="323"/>
      <c r="CU20" s="127"/>
      <c r="CV20" s="464"/>
      <c r="CW20" s="126"/>
      <c r="CX20" s="477"/>
      <c r="CY20" s="49"/>
      <c r="CZ20" s="477"/>
      <c r="DB20" s="127"/>
      <c r="DC20" s="464"/>
      <c r="DD20" s="126"/>
      <c r="DE20" s="126"/>
      <c r="DF20" s="412"/>
      <c r="DG20" s="127"/>
      <c r="DH20" s="127"/>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row>
    <row r="21" spans="9:187" x14ac:dyDescent="0.2">
      <c r="I21" s="407"/>
      <c r="J21" s="127"/>
      <c r="CH21" s="464"/>
      <c r="CI21" s="455"/>
      <c r="CJ21" s="476"/>
      <c r="CK21" s="334"/>
      <c r="CL21" s="476"/>
      <c r="CM21" s="334"/>
      <c r="CN21" s="178"/>
      <c r="CO21" s="464"/>
      <c r="CP21" s="126"/>
      <c r="CQ21" s="477"/>
      <c r="CS21" s="477"/>
      <c r="CT21" s="323"/>
      <c r="CU21" s="127"/>
      <c r="CV21" s="464"/>
      <c r="CW21" s="126"/>
      <c r="CX21" s="477"/>
      <c r="CY21" s="49"/>
      <c r="CZ21" s="477"/>
      <c r="DB21" s="127"/>
      <c r="DC21" s="464"/>
      <c r="DD21" s="126"/>
      <c r="DE21" s="126"/>
      <c r="DF21" s="412"/>
      <c r="DG21" s="127"/>
      <c r="DH21" s="127"/>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row>
    <row r="22" spans="9:187" x14ac:dyDescent="0.2">
      <c r="I22" s="407"/>
      <c r="J22" s="127"/>
      <c r="CH22" s="464"/>
      <c r="CI22" s="455"/>
      <c r="CJ22" s="476"/>
      <c r="CK22" s="334"/>
      <c r="CL22" s="476"/>
      <c r="CM22" s="334"/>
      <c r="CN22" s="178"/>
      <c r="CO22" s="464"/>
      <c r="CP22" s="126"/>
      <c r="CQ22" s="477"/>
      <c r="CS22" s="477"/>
      <c r="CT22" s="323"/>
      <c r="CU22" s="127"/>
      <c r="CV22" s="464"/>
      <c r="CW22" s="126"/>
      <c r="CX22" s="477"/>
      <c r="CY22" s="49"/>
      <c r="CZ22" s="477"/>
      <c r="DB22" s="127"/>
      <c r="DC22" s="464"/>
      <c r="DD22" s="126"/>
      <c r="DE22" s="126"/>
      <c r="DF22" s="412"/>
      <c r="DG22" s="127"/>
      <c r="DH22" s="127"/>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row>
  </sheetData>
  <mergeCells count="1">
    <mergeCell ref="A3:B3"/>
  </mergeCells>
  <conditionalFormatting sqref="CS1:CS1048576">
    <cfRule type="expression" dxfId="25" priority="15">
      <formula>AND(ROW(CS1)&gt;14,UPPER(CS1)&lt;&gt;"CUSTOM",UPPER(CS1)&lt;&gt;"MAX",UPPER(CS1)&lt;&gt;"SUM",CS1&lt;&gt;"")</formula>
    </cfRule>
  </conditionalFormatting>
  <conditionalFormatting sqref="J1:J1048576">
    <cfRule type="expression" dxfId="24" priority="10">
      <formula>AND(ROW($J1)&gt;14,ABS(ROUND(SUM($J1),0)-ROUND(SUM($I1),0))&gt;2)</formula>
    </cfRule>
    <cfRule type="expression" dxfId="23" priority="14">
      <formula>AND(ROW($J1)&gt;14,ROUND(SUM($J1),0)&lt;&gt;ROUND(SUM($I1),0))</formula>
    </cfRule>
  </conditionalFormatting>
  <conditionalFormatting sqref="CZ1:DA1048576 CL1:CL1048576 CS1:CS1048576">
    <cfRule type="expression" dxfId="22" priority="13">
      <formula>AND(ROW(CL1)&gt;14,UPPER(CL1)="CUSTOM")</formula>
    </cfRule>
  </conditionalFormatting>
  <conditionalFormatting sqref="CU1:CU1048576">
    <cfRule type="expression" dxfId="21" priority="11">
      <formula>AND(ROW(CU1)&gt;14,OR(CU1&gt;CO1,CU1&lt;CP1))</formula>
    </cfRule>
  </conditionalFormatting>
  <conditionalFormatting sqref="DB1:DB1048576">
    <cfRule type="expression" dxfId="20" priority="1282">
      <formula>AND(ROW(DB1)&gt;14,OR(DB1&gt;CV1,DB1&lt;CW1))</formula>
    </cfRule>
  </conditionalFormatting>
  <conditionalFormatting sqref="CN1:CN1048576">
    <cfRule type="expression" dxfId="19" priority="1284">
      <formula>AND(ROW(CN1)&gt;14,OR(CN1&gt;CH1,CN1&lt;CI1))</formula>
    </cfRule>
  </conditionalFormatting>
  <conditionalFormatting sqref="K1:CG1048576">
    <cfRule type="expression" dxfId="18" priority="9">
      <formula>AND(ROW(K1)&gt;14,OR(SUM(K1)&gt;1,SUM(K1)&lt;0))</formula>
    </cfRule>
  </conditionalFormatting>
  <conditionalFormatting sqref="CV1:DB1048576">
    <cfRule type="expression" dxfId="17" priority="8">
      <formula>AND(ROW(CV1)&gt;14,$G1&lt;&gt;"",SUM($DE1)=0)</formula>
    </cfRule>
  </conditionalFormatting>
  <conditionalFormatting sqref="CO1:CU1048576">
    <cfRule type="expression" dxfId="16" priority="7">
      <formula>AND(ROW(CO1)&gt;14,$G1&lt;&gt;"",SUM($DD1)=0)</formula>
    </cfRule>
  </conditionalFormatting>
  <conditionalFormatting sqref="CH1:CN1048576">
    <cfRule type="expression" dxfId="15" priority="6">
      <formula>AND(ROW(CH1)&gt;14,$G1&lt;&gt;"",OR(SUM($DD1)=0,SUM($DE1)=0))</formula>
    </cfRule>
  </conditionalFormatting>
  <conditionalFormatting sqref="CH1:DB1048576">
    <cfRule type="expression" dxfId="13" priority="2">
      <formula>AND(ROW($CH1)&gt;14,$G1&lt;&gt;"",SUM($DC1)&lt;=SUM($I1))</formula>
    </cfRule>
  </conditionalFormatting>
  <conditionalFormatting sqref="DA1:DA1048576 CY1:CY1048576 CT1:CT1048576 CR1:CR1048576 CM1:CM1048576 CK1:CK1048576">
    <cfRule type="expression" dxfId="14"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2021-01-07T21:35:13Z</dcterms:modified>
</cp:coreProperties>
</file>