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showInkAnnotation="0" codeName="ThisWorkbook" defaultThemeVersion="124226"/>
  <bookViews>
    <workbookView xWindow="765" yWindow="390" windowWidth="11055" windowHeight="6225" activeTab="1"/>
  </bookViews>
  <sheets>
    <sheet name="Verkoopcijfers augustus" sheetId="1" r:id="rId1"/>
    <sheet name="Verkoopcijfers analyse aug" sheetId="2" r:id="rId2"/>
  </sheets>
  <definedNames>
    <definedName name="_xlnm._FilterDatabase" localSheetId="0" hidden="1">'Verkoopcijfers augustus'!$A$6:$K$93</definedName>
  </definedNames>
  <calcPr calcId="171027"/>
</workbook>
</file>

<file path=xl/calcChain.xml><?xml version="1.0" encoding="utf-8"?>
<calcChain xmlns="http://schemas.openxmlformats.org/spreadsheetml/2006/main">
  <c r="D103" i="1" l="1"/>
  <c r="D102" i="1"/>
  <c r="D101" i="1"/>
  <c r="D99" i="1"/>
  <c r="D98" i="1"/>
  <c r="G52" i="1" l="1"/>
  <c r="I52" i="1" s="1"/>
  <c r="K52" i="1" s="1"/>
  <c r="G56" i="1" l="1"/>
  <c r="I56" i="1" s="1"/>
  <c r="K56" i="1" s="1"/>
  <c r="G57" i="1"/>
  <c r="I57" i="1" s="1"/>
  <c r="K57" i="1" s="1"/>
  <c r="G58" i="1"/>
  <c r="I58" i="1" s="1"/>
  <c r="K58" i="1" s="1"/>
  <c r="G26" i="1"/>
  <c r="I26" i="1" s="1"/>
  <c r="K26" i="1" s="1"/>
  <c r="G27" i="1"/>
  <c r="I27" i="1" s="1"/>
  <c r="K27" i="1" s="1"/>
  <c r="G65" i="1"/>
  <c r="I65" i="1" s="1"/>
  <c r="K65" i="1" s="1"/>
  <c r="G19" i="1"/>
  <c r="I19" i="1" s="1"/>
  <c r="K19" i="1" s="1"/>
  <c r="G20" i="1"/>
  <c r="I20" i="1" s="1"/>
  <c r="K20" i="1" s="1"/>
  <c r="G21" i="1"/>
  <c r="I21" i="1" s="1"/>
  <c r="K21" i="1" s="1"/>
  <c r="G17" i="1"/>
  <c r="I17" i="1" s="1"/>
  <c r="K17" i="1" s="1"/>
  <c r="G79" i="1"/>
  <c r="I79" i="1" s="1"/>
  <c r="K79" i="1" s="1"/>
  <c r="G80" i="1"/>
  <c r="I80" i="1" s="1"/>
  <c r="K80" i="1" s="1"/>
  <c r="G18" i="1"/>
  <c r="I18" i="1" s="1"/>
  <c r="K18" i="1" s="1"/>
  <c r="G91" i="1"/>
  <c r="I91" i="1" s="1"/>
  <c r="K91" i="1" s="1"/>
  <c r="G29" i="1"/>
  <c r="I29" i="1" s="1"/>
  <c r="K29" i="1" s="1"/>
  <c r="G30" i="1"/>
  <c r="I30" i="1" s="1"/>
  <c r="K30" i="1" s="1"/>
  <c r="G31" i="1"/>
  <c r="I31" i="1" s="1"/>
  <c r="K31" i="1" s="1"/>
  <c r="G64" i="1"/>
  <c r="I64" i="1" s="1"/>
  <c r="K64" i="1" s="1"/>
  <c r="G32" i="1"/>
  <c r="I32" i="1" s="1"/>
  <c r="K32" i="1" s="1"/>
  <c r="G33" i="1"/>
  <c r="I33" i="1" s="1"/>
  <c r="K33" i="1" s="1"/>
  <c r="G28" i="1"/>
  <c r="I28" i="1" s="1"/>
  <c r="K28" i="1" s="1"/>
  <c r="G16" i="1"/>
  <c r="I16" i="1" s="1"/>
  <c r="K16" i="1" s="1"/>
  <c r="G61" i="1"/>
  <c r="I61" i="1" s="1"/>
  <c r="K61" i="1" s="1"/>
  <c r="G11" i="1"/>
  <c r="I11" i="1" s="1"/>
  <c r="K11" i="1" s="1"/>
  <c r="G12" i="1"/>
  <c r="I12" i="1" s="1"/>
  <c r="K12" i="1" s="1"/>
  <c r="G13" i="1"/>
  <c r="I13" i="1" s="1"/>
  <c r="K13" i="1" s="1"/>
  <c r="G14" i="1"/>
  <c r="I14" i="1" s="1"/>
  <c r="K14" i="1" s="1"/>
  <c r="G15" i="1"/>
  <c r="I15" i="1" s="1"/>
  <c r="K15" i="1" s="1"/>
  <c r="G90" i="1"/>
  <c r="I90" i="1" s="1"/>
  <c r="K90" i="1" s="1"/>
  <c r="G46" i="1"/>
  <c r="I46" i="1" s="1"/>
  <c r="K46" i="1" s="1"/>
  <c r="G50" i="1"/>
  <c r="I50" i="1" s="1"/>
  <c r="K50" i="1" s="1"/>
  <c r="G34" i="1"/>
  <c r="I34" i="1" s="1"/>
  <c r="K34" i="1" s="1"/>
  <c r="G10" i="1"/>
  <c r="I10" i="1" s="1"/>
  <c r="K10" i="1" s="1"/>
  <c r="G47" i="1"/>
  <c r="I47" i="1" s="1"/>
  <c r="K47" i="1" s="1"/>
  <c r="G49" i="1"/>
  <c r="I49" i="1" s="1"/>
  <c r="K49" i="1" s="1"/>
  <c r="G48" i="1"/>
  <c r="I48" i="1" s="1"/>
  <c r="K48" i="1" s="1"/>
  <c r="G7" i="1"/>
  <c r="I7" i="1" s="1"/>
  <c r="K7" i="1" s="1"/>
  <c r="G9" i="1"/>
  <c r="I9" i="1" s="1"/>
  <c r="K9" i="1" s="1"/>
  <c r="G8" i="1"/>
  <c r="I8" i="1" s="1"/>
  <c r="K8" i="1" s="1"/>
  <c r="G93" i="1"/>
  <c r="I93" i="1" s="1"/>
  <c r="K93" i="1" s="1"/>
  <c r="G92" i="1"/>
  <c r="I92" i="1" s="1"/>
  <c r="K92" i="1" s="1"/>
  <c r="G59" i="1"/>
  <c r="I59" i="1" s="1"/>
  <c r="K59" i="1" s="1"/>
  <c r="G60" i="1"/>
  <c r="I60" i="1" s="1"/>
  <c r="K60" i="1" s="1"/>
  <c r="G35" i="1"/>
  <c r="I35" i="1" s="1"/>
  <c r="K35" i="1" s="1"/>
  <c r="G36" i="1"/>
  <c r="I36" i="1" s="1"/>
  <c r="K36" i="1" s="1"/>
  <c r="G37" i="1"/>
  <c r="I37" i="1" s="1"/>
  <c r="K37" i="1" s="1"/>
  <c r="G38" i="1"/>
  <c r="I38" i="1" s="1"/>
  <c r="K38" i="1" s="1"/>
  <c r="G39" i="1"/>
  <c r="I39" i="1" s="1"/>
  <c r="K39" i="1" s="1"/>
  <c r="G54" i="1"/>
  <c r="I54" i="1" s="1"/>
  <c r="K54" i="1" s="1"/>
  <c r="G73" i="1"/>
  <c r="I73" i="1" s="1"/>
  <c r="K73" i="1" s="1"/>
  <c r="G51" i="1"/>
  <c r="I51" i="1" s="1"/>
  <c r="K51" i="1" s="1"/>
  <c r="G74" i="1"/>
  <c r="I74" i="1" s="1"/>
  <c r="K74" i="1" s="1"/>
  <c r="G75" i="1"/>
  <c r="I75" i="1" s="1"/>
  <c r="K75" i="1" s="1"/>
  <c r="G76" i="1"/>
  <c r="I76" i="1" s="1"/>
  <c r="K76" i="1" s="1"/>
  <c r="G77" i="1"/>
  <c r="I77" i="1" s="1"/>
  <c r="K77" i="1" s="1"/>
  <c r="G78" i="1"/>
  <c r="I78" i="1" s="1"/>
  <c r="K78" i="1" s="1"/>
  <c r="G55" i="1"/>
  <c r="I55" i="1" s="1"/>
  <c r="K55" i="1" s="1"/>
  <c r="G53" i="1"/>
  <c r="I53" i="1" s="1"/>
  <c r="K53" i="1" s="1"/>
  <c r="G81" i="1"/>
  <c r="I81" i="1" s="1"/>
  <c r="K81" i="1" s="1"/>
  <c r="G82" i="1"/>
  <c r="I82" i="1" s="1"/>
  <c r="K82" i="1" s="1"/>
  <c r="G83" i="1"/>
  <c r="I83" i="1" s="1"/>
  <c r="K83" i="1" s="1"/>
  <c r="G84" i="1"/>
  <c r="I84" i="1" s="1"/>
  <c r="K84" i="1" s="1"/>
  <c r="G85" i="1"/>
  <c r="I85" i="1" s="1"/>
  <c r="K85" i="1" s="1"/>
  <c r="G86" i="1"/>
  <c r="I86" i="1" s="1"/>
  <c r="K86" i="1" s="1"/>
  <c r="G87" i="1"/>
  <c r="I87" i="1" s="1"/>
  <c r="K87" i="1" s="1"/>
  <c r="G88" i="1"/>
  <c r="I88" i="1" s="1"/>
  <c r="K88" i="1" s="1"/>
  <c r="G89" i="1"/>
  <c r="I89" i="1" s="1"/>
  <c r="K89" i="1" s="1"/>
  <c r="G70" i="1"/>
  <c r="I70" i="1" s="1"/>
  <c r="K70" i="1" s="1"/>
  <c r="G71" i="1"/>
  <c r="I71" i="1" s="1"/>
  <c r="K71" i="1" s="1"/>
  <c r="G72" i="1"/>
  <c r="I72" i="1" s="1"/>
  <c r="K72" i="1" s="1"/>
  <c r="G25" i="1"/>
  <c r="I25" i="1" s="1"/>
  <c r="K25" i="1" s="1"/>
  <c r="G24" i="1"/>
  <c r="I24" i="1" s="1"/>
  <c r="K24" i="1" s="1"/>
  <c r="G22" i="1"/>
  <c r="I22" i="1" s="1"/>
  <c r="K22" i="1" s="1"/>
  <c r="G23" i="1"/>
  <c r="I23" i="1" s="1"/>
  <c r="K23" i="1" s="1"/>
  <c r="G66" i="1"/>
  <c r="I66" i="1" s="1"/>
  <c r="K66" i="1" s="1"/>
  <c r="G67" i="1"/>
  <c r="I67" i="1" s="1"/>
  <c r="K67" i="1" s="1"/>
  <c r="G68" i="1"/>
  <c r="I68" i="1" s="1"/>
  <c r="K68" i="1" s="1"/>
  <c r="G43" i="1"/>
  <c r="I43" i="1" s="1"/>
  <c r="K43" i="1" s="1"/>
  <c r="G41" i="1"/>
  <c r="I41" i="1" s="1"/>
  <c r="K41" i="1" s="1"/>
  <c r="G40" i="1"/>
  <c r="I40" i="1" s="1"/>
  <c r="K40" i="1" s="1"/>
  <c r="G42" i="1"/>
  <c r="I42" i="1" s="1"/>
  <c r="K42" i="1" s="1"/>
  <c r="G62" i="1"/>
  <c r="I62" i="1" s="1"/>
  <c r="K62" i="1" s="1"/>
  <c r="G63" i="1"/>
  <c r="I63" i="1" s="1"/>
  <c r="K63" i="1" s="1"/>
  <c r="G69" i="1"/>
  <c r="I69" i="1" s="1"/>
  <c r="K69" i="1" s="1"/>
  <c r="G44" i="1"/>
  <c r="I44" i="1" s="1"/>
  <c r="K44" i="1" s="1"/>
  <c r="G45" i="1"/>
  <c r="I45" i="1" s="1"/>
  <c r="K45" i="1" s="1"/>
  <c r="D97" i="1" l="1"/>
  <c r="D104" i="1" l="1"/>
</calcChain>
</file>

<file path=xl/sharedStrings.xml><?xml version="1.0" encoding="utf-8"?>
<sst xmlns="http://schemas.openxmlformats.org/spreadsheetml/2006/main" count="384" uniqueCount="384">
  <si>
    <r>
      <rPr>
        <sz val="24"/>
        <rFont val="Lucida Handwriting"/>
        <family val="4"/>
      </rPr>
      <t>Wood Hills Dierenkliniek</t>
    </r>
  </si>
  <si>
    <r>
      <rPr>
        <sz val="12"/>
        <rFont val="Cambria"/>
        <family val="1"/>
      </rPr>
      <t>Verkoop geneesmiddelen augustus</t>
    </r>
  </si>
  <si>
    <r>
      <rPr>
        <b/>
        <sz val="11"/>
        <color rgb="FFFFFF99"/>
        <rFont val="Cambria"/>
        <family val="1"/>
      </rPr>
      <t>Start inventaris</t>
    </r>
  </si>
  <si>
    <r>
      <rPr>
        <b/>
        <sz val="11"/>
        <color rgb="FFFFFF99"/>
        <rFont val="Cambria"/>
        <family val="1"/>
      </rPr>
      <t>Einde inventaris</t>
    </r>
  </si>
  <si>
    <r>
      <rPr>
        <b/>
        <sz val="11"/>
        <color rgb="FFFFFF99"/>
        <rFont val="Cambria"/>
        <family val="1"/>
      </rPr>
      <t>Geneesmiddel</t>
    </r>
  </si>
  <si>
    <r>
      <rPr>
        <b/>
        <sz val="11"/>
        <color rgb="FFFFFF99"/>
        <rFont val="Cambria"/>
        <family val="1"/>
      </rPr>
      <t>Voor gebruik bij</t>
    </r>
  </si>
  <si>
    <r>
      <rPr>
        <b/>
        <sz val="11"/>
        <color rgb="FFFFFF99"/>
        <rFont val="Cambria"/>
        <family val="1"/>
      </rPr>
      <t>Ter behandeling van</t>
    </r>
  </si>
  <si>
    <r>
      <rPr>
        <b/>
        <sz val="11"/>
        <color rgb="FFFFFF99"/>
        <rFont val="Cambria"/>
        <family val="1"/>
      </rPr>
      <t>Aantal dozen</t>
    </r>
  </si>
  <si>
    <r>
      <rPr>
        <b/>
        <sz val="11"/>
        <color rgb="FFFFFF99"/>
        <rFont val="Cambria"/>
        <family val="1"/>
      </rPr>
      <t>Stuks per doos</t>
    </r>
  </si>
  <si>
    <r>
      <rPr>
        <b/>
        <sz val="11"/>
        <color rgb="FFFFFF99"/>
        <rFont val="Cambria"/>
        <family val="1"/>
      </rPr>
      <t>Losse artikelen</t>
    </r>
  </si>
  <si>
    <r>
      <rPr>
        <b/>
        <sz val="11"/>
        <color rgb="FFFFFF99"/>
        <rFont val="Cambria"/>
        <family val="1"/>
      </rPr>
      <t>Aantal op voorraad</t>
    </r>
  </si>
  <si>
    <r>
      <rPr>
        <b/>
        <sz val="11"/>
        <color rgb="FFFFFF99"/>
        <rFont val="Cambria"/>
        <family val="1"/>
      </rPr>
      <t>Aantal resterend</t>
    </r>
  </si>
  <si>
    <r>
      <rPr>
        <b/>
        <sz val="11"/>
        <color rgb="FFFFFF99"/>
        <rFont val="Cambria"/>
        <family val="1"/>
      </rPr>
      <t>Aantal verkocht</t>
    </r>
  </si>
  <si>
    <r>
      <rPr>
        <b/>
        <sz val="11"/>
        <color rgb="FFFFFF99"/>
        <rFont val="Cambria"/>
        <family val="1"/>
      </rPr>
      <t>Stukprijs</t>
    </r>
  </si>
  <si>
    <r>
      <rPr>
        <b/>
        <sz val="11"/>
        <color rgb="FFFFFF99"/>
        <rFont val="Cambria"/>
        <family val="1"/>
      </rPr>
      <t>Totale verkoop</t>
    </r>
  </si>
  <si>
    <r>
      <rPr>
        <sz val="11"/>
        <rFont val="Cambria"/>
        <family val="1"/>
      </rPr>
      <t>Advantage Blue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</si>
  <si>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</si>
  <si>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</si>
  <si>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Advantage Green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</si>
  <si>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</si>
  <si>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</si>
  <si>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Advantage Red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</si>
  <si>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</si>
  <si>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</si>
  <si>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Advantage Teal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</si>
  <si>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</si>
  <si>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</si>
  <si>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Anipryl</t>
    </r>
  </si>
  <si>
    <r>
      <rPr>
        <sz val="11"/>
        <rFont val="Cambria"/>
        <family val="1"/>
      </rPr>
      <t>Endocrien systeem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</si>
  <si>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</si>
  <si>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Anipryl</t>
    </r>
  </si>
  <si>
    <r>
      <rPr>
        <sz val="11"/>
        <rFont val="Cambria"/>
        <family val="1"/>
      </rPr>
      <t>Endocrien systeem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</si>
  <si>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</si>
  <si>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Anipryl</t>
    </r>
  </si>
  <si>
    <r>
      <rPr>
        <sz val="11"/>
        <rFont val="Cambria"/>
        <family val="1"/>
      </rPr>
      <t>Endocrien systeem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</si>
  <si>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</si>
  <si>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Anipryl</t>
    </r>
  </si>
  <si>
    <r>
      <rPr>
        <sz val="11"/>
        <rFont val="Cambria"/>
        <family val="1"/>
      </rPr>
      <t>Endocrien systeem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</si>
  <si>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</si>
  <si>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Anipryl</t>
    </r>
  </si>
  <si>
    <r>
      <rPr>
        <sz val="11"/>
        <rFont val="Cambria"/>
        <family val="1"/>
      </rPr>
      <t>Endocrien systeem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</si>
  <si>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</si>
  <si>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Aristopet Ear Canker</t>
    </r>
  </si>
  <si>
    <r>
      <rPr>
        <sz val="11"/>
        <rFont val="Cambria"/>
        <family val="1"/>
      </rPr>
      <t>Oor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</si>
  <si>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</si>
  <si>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Bomazeal Cat</t>
    </r>
  </si>
  <si>
    <r>
      <rPr>
        <sz val="11"/>
        <rFont val="Cambria"/>
        <family val="1"/>
      </rPr>
      <t>Artrose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</si>
  <si>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</si>
  <si>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Bomazeal Senior</t>
    </r>
  </si>
  <si>
    <r>
      <rPr>
        <sz val="11"/>
        <rFont val="Cambria"/>
        <family val="1"/>
      </rPr>
      <t>Artrose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</si>
  <si>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</si>
  <si>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Clomicalm</t>
    </r>
  </si>
  <si>
    <r>
      <rPr>
        <sz val="11"/>
        <rFont val="Cambria"/>
        <family val="1"/>
      </rPr>
      <t>Angst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</si>
  <si>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</si>
  <si>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Clomicalm</t>
    </r>
  </si>
  <si>
    <r>
      <rPr>
        <sz val="11"/>
        <rFont val="Cambria"/>
        <family val="1"/>
      </rPr>
      <t>Angst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</si>
  <si>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</si>
  <si>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Clomicalm</t>
    </r>
  </si>
  <si>
    <r>
      <rPr>
        <sz val="11"/>
        <rFont val="Cambria"/>
        <family val="1"/>
      </rPr>
      <t>Angst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</si>
  <si>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</si>
  <si>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Cosequin Chewable</t>
    </r>
  </si>
  <si>
    <r>
      <rPr>
        <sz val="11"/>
        <rFont val="Cambria"/>
        <family val="1"/>
      </rPr>
      <t>Gewrichten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</si>
  <si>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</si>
  <si>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Cosequin Double</t>
    </r>
  </si>
  <si>
    <r>
      <rPr>
        <sz val="11"/>
        <rFont val="Cambria"/>
        <family val="1"/>
      </rPr>
      <t>Gewrichten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</si>
  <si>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</si>
  <si>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Cosequin voor katten</t>
    </r>
  </si>
  <si>
    <r>
      <rPr>
        <sz val="11"/>
        <rFont val="Cambria"/>
        <family val="1"/>
      </rPr>
      <t>Gewrichten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</si>
  <si>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</si>
  <si>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Cosequin Standaard</t>
    </r>
  </si>
  <si>
    <r>
      <rPr>
        <sz val="11"/>
        <rFont val="Cambria"/>
        <family val="1"/>
      </rPr>
      <t>Gewrichten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</si>
  <si>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</si>
  <si>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Deramaxx</t>
    </r>
  </si>
  <si>
    <r>
      <rPr>
        <sz val="11"/>
        <rFont val="Cambria"/>
        <family val="1"/>
      </rPr>
      <t>Anti-inflammatoir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</si>
  <si>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</si>
  <si>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Deramaxx</t>
    </r>
  </si>
  <si>
    <r>
      <rPr>
        <sz val="11"/>
        <rFont val="Cambria"/>
        <family val="1"/>
      </rPr>
      <t>Anti-inflammatoir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</si>
  <si>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</si>
  <si>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Droncit Tapewormer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</si>
  <si>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</si>
  <si>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</si>
  <si>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Drontal Allwormer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</si>
  <si>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</si>
  <si>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</si>
  <si>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Drontal Allwormer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</si>
  <si>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</si>
  <si>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Puppy</t>
    </r>
  </si>
  <si>
    <r>
      <rPr>
        <sz val="11"/>
        <rFont val="Cambria"/>
        <family val="1"/>
      </rPr>
      <t>Drontal Allwormer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</si>
  <si>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</si>
  <si>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</si>
  <si>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Drontal Allwormer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</si>
  <si>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</si>
  <si>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</si>
  <si>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Drontal Allwormer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</si>
  <si>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</si>
  <si>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</si>
  <si>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Ectosoothe 3X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</si>
  <si>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</si>
  <si>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</si>
  <si>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Enacard</t>
    </r>
  </si>
  <si>
    <r>
      <rPr>
        <sz val="11"/>
        <rFont val="Cambria"/>
        <family val="1"/>
      </rPr>
      <t>Hart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</si>
  <si>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</si>
  <si>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Enacard</t>
    </r>
  </si>
  <si>
    <r>
      <rPr>
        <sz val="11"/>
        <rFont val="Cambria"/>
        <family val="1"/>
      </rPr>
      <t>Hart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</si>
  <si>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</si>
  <si>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Enacard</t>
    </r>
  </si>
  <si>
    <r>
      <rPr>
        <sz val="11"/>
        <rFont val="Cambria"/>
        <family val="1"/>
      </rPr>
      <t>Hart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</si>
  <si>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</si>
  <si>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Enacard</t>
    </r>
  </si>
  <si>
    <r>
      <rPr>
        <sz val="11"/>
        <rFont val="Cambria"/>
        <family val="1"/>
      </rPr>
      <t>Hart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</si>
  <si>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</si>
  <si>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Enacard</t>
    </r>
  </si>
  <si>
    <r>
      <rPr>
        <sz val="11"/>
        <rFont val="Cambria"/>
        <family val="1"/>
      </rPr>
      <t xml:space="preserve">Hart 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</si>
  <si>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</si>
  <si>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Epismoothe Havermout</t>
    </r>
  </si>
  <si>
    <r>
      <rPr>
        <sz val="11"/>
        <rFont val="Cambria"/>
        <family val="1"/>
      </rPr>
      <t>Shampoo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</si>
  <si>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</si>
  <si>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Epismoothe Rinse</t>
    </r>
  </si>
  <si>
    <r>
      <rPr>
        <sz val="11"/>
        <rFont val="Cambria"/>
        <family val="1"/>
      </rPr>
      <t>Spoelen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</si>
  <si>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</si>
  <si>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Etiderm</t>
    </r>
  </si>
  <si>
    <r>
      <rPr>
        <sz val="11"/>
        <rFont val="Cambria"/>
        <family val="1"/>
      </rPr>
      <t>Shampoo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</si>
  <si>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</si>
  <si>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Exetick</t>
    </r>
  </si>
  <si>
    <r>
      <rPr>
        <sz val="11"/>
        <rFont val="Cambria"/>
        <family val="1"/>
      </rPr>
      <t>Verlamming teken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</si>
  <si>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</si>
  <si>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Feline 3 Way</t>
    </r>
  </si>
  <si>
    <r>
      <rPr>
        <sz val="11"/>
        <rFont val="Cambria"/>
        <family val="1"/>
      </rPr>
      <t>Vaccin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</si>
  <si>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</si>
  <si>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Fel-O-Vax</t>
    </r>
  </si>
  <si>
    <r>
      <rPr>
        <sz val="11"/>
        <rFont val="Cambria"/>
        <family val="1"/>
      </rPr>
      <t>Vaccin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</si>
  <si>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</si>
  <si>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Frontline Plus Blue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</si>
  <si>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</si>
  <si>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</si>
  <si>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Frontline Plus Green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</si>
  <si>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</si>
  <si>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Kat of kitten</t>
    </r>
  </si>
  <si>
    <r>
      <rPr>
        <sz val="11"/>
        <rFont val="Cambria"/>
        <family val="1"/>
      </rPr>
      <t>Frontline Plus Orange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</si>
  <si>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</si>
  <si>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</si>
  <si>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Frontline Plus Purple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</si>
  <si>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</si>
  <si>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</si>
  <si>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Frontline Plus Red</t>
    </r>
  </si>
  <si>
    <r>
      <rPr>
        <sz val="11"/>
        <rFont val="Cambria"/>
        <family val="1"/>
      </rPr>
      <t>Vlooien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</si>
  <si>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</si>
  <si>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Heartgard FX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</si>
  <si>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</si>
  <si>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</si>
  <si>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Heartgard FX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</si>
  <si>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</si>
  <si>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</si>
  <si>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Heartgard Plus Blue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</si>
  <si>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</si>
  <si>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</si>
  <si>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Heartgard Plus Brown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</si>
  <si>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</si>
  <si>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</si>
  <si>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Heartgard Plus Green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</si>
  <si>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</si>
  <si>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</si>
  <si>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Hydroxyzine HCL</t>
    </r>
  </si>
  <si>
    <r>
      <rPr>
        <sz val="11"/>
        <rFont val="Cambria"/>
        <family val="1"/>
      </rPr>
      <t>Allergieën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</si>
  <si>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</si>
  <si>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Hydroxyzine HCL</t>
    </r>
  </si>
  <si>
    <r>
      <rPr>
        <sz val="11"/>
        <rFont val="Cambria"/>
        <family val="1"/>
      </rPr>
      <t>Allergieën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</si>
  <si>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</si>
  <si>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Hydroxyzine HCL</t>
    </r>
  </si>
  <si>
    <r>
      <rPr>
        <sz val="11"/>
        <rFont val="Cambria"/>
        <family val="1"/>
      </rPr>
      <t>Allergieën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</si>
  <si>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</si>
  <si>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Laxatone</t>
    </r>
  </si>
  <si>
    <r>
      <rPr>
        <sz val="11"/>
        <rFont val="Cambria"/>
        <family val="1"/>
      </rPr>
      <t>Haarballen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</si>
  <si>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</si>
  <si>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Laxatone</t>
    </r>
  </si>
  <si>
    <r>
      <rPr>
        <sz val="11"/>
        <rFont val="Cambria"/>
        <family val="1"/>
      </rPr>
      <t>Haarballen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</si>
  <si>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</si>
  <si>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Leo Oorreiniger</t>
    </r>
  </si>
  <si>
    <r>
      <rPr>
        <sz val="11"/>
        <rFont val="Cambria"/>
        <family val="1"/>
      </rPr>
      <t>Oor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</si>
  <si>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</si>
  <si>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Lotagen</t>
    </r>
  </si>
  <si>
    <r>
      <rPr>
        <sz val="11"/>
        <rFont val="Cambria"/>
        <family val="1"/>
      </rPr>
      <t>Huidwonden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</si>
  <si>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</si>
  <si>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Lotagen Gel</t>
    </r>
  </si>
  <si>
    <r>
      <rPr>
        <sz val="11"/>
        <rFont val="Cambria"/>
        <family val="1"/>
      </rPr>
      <t>Huidwonden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</si>
  <si>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</si>
  <si>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MAXICAT All Wormer</t>
    </r>
  </si>
  <si>
    <r>
      <rPr>
        <sz val="11"/>
        <rFont val="Cambria"/>
        <family val="1"/>
      </rPr>
      <t>Ontwormingsmiddel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</si>
  <si>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</si>
  <si>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Otomax</t>
    </r>
  </si>
  <si>
    <r>
      <rPr>
        <sz val="11"/>
        <rFont val="Cambria"/>
        <family val="1"/>
      </rPr>
      <t>Anti-inflammatoir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</si>
  <si>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</si>
  <si>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Pancrezyme</t>
    </r>
  </si>
  <si>
    <r>
      <rPr>
        <sz val="11"/>
        <rFont val="Cambria"/>
        <family val="1"/>
      </rPr>
      <t>Pancreasenzym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</si>
  <si>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</si>
  <si>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Pancrezyme</t>
    </r>
  </si>
  <si>
    <r>
      <rPr>
        <sz val="11"/>
        <rFont val="Cambria"/>
        <family val="1"/>
      </rPr>
      <t>Pancreasenzym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</si>
  <si>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</si>
  <si>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Pancrezyme</t>
    </r>
  </si>
  <si>
    <r>
      <rPr>
        <sz val="11"/>
        <rFont val="Cambria"/>
        <family val="1"/>
      </rPr>
      <t>Pancreasenzym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</si>
  <si>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</si>
  <si>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Preventic</t>
    </r>
  </si>
  <si>
    <r>
      <rPr>
        <sz val="11"/>
        <rFont val="Cambria"/>
        <family val="1"/>
      </rPr>
      <t>Teek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</si>
  <si>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</si>
  <si>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Proin</t>
    </r>
  </si>
  <si>
    <r>
      <rPr>
        <sz val="11"/>
        <rFont val="Cambria"/>
        <family val="1"/>
      </rPr>
      <t>Incontinentie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</si>
  <si>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</si>
  <si>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Proin</t>
    </r>
  </si>
  <si>
    <r>
      <rPr>
        <sz val="11"/>
        <rFont val="Cambria"/>
        <family val="1"/>
      </rPr>
      <t>Incontinentie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</si>
  <si>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</si>
  <si>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Proin</t>
    </r>
  </si>
  <si>
    <r>
      <rPr>
        <sz val="11"/>
        <rFont val="Cambria"/>
        <family val="1"/>
      </rPr>
      <t>Incontinentie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</si>
  <si>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</si>
  <si>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</si>
  <si>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</si>
  <si>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</si>
  <si>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</si>
  <si>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</si>
  <si>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</si>
  <si>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</si>
  <si>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</si>
  <si>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</si>
  <si>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</si>
  <si>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</si>
  <si>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Pup of Kitten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</si>
  <si>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</si>
  <si>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</si>
  <si>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</si>
  <si>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Revolution</t>
    </r>
  </si>
  <si>
    <r>
      <rPr>
        <sz val="11"/>
        <rFont val="Cambria"/>
        <family val="1"/>
      </rPr>
      <t>Hartworm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</si>
  <si>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</si>
  <si>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Rimyadyl Chewable</t>
    </r>
  </si>
  <si>
    <r>
      <rPr>
        <sz val="11"/>
        <rFont val="Cambria"/>
        <family val="1"/>
      </rPr>
      <t>Artrose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</si>
  <si>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</si>
  <si>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Rimyadyl Chewable</t>
    </r>
  </si>
  <si>
    <r>
      <rPr>
        <sz val="11"/>
        <rFont val="Cambria"/>
        <family val="1"/>
      </rPr>
      <t>Artrose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</si>
  <si>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</si>
  <si>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</si>
  <si>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</si>
  <si>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</si>
  <si>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</si>
  <si>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</si>
  <si>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</si>
  <si>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</si>
  <si>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</si>
  <si>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</si>
  <si>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</si>
  <si>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</si>
  <si>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</si>
  <si>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</si>
  <si>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</si>
  <si>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</si>
  <si>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</si>
  <si>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</si>
  <si>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</si>
  <si>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Soloxine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</si>
  <si>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</si>
  <si>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</si>
  <si>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Tapazole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</si>
  <si>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</si>
  <si>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</si>
  <si>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Tapazole</t>
    </r>
  </si>
  <si>
    <r>
      <rPr>
        <sz val="11"/>
        <rFont val="Cambria"/>
        <family val="1"/>
      </rPr>
      <t>Hyperthyreoïdie</t>
    </r>
  </si>
  <si>
    <r>
      <rPr>
        <sz val="11"/>
        <rFont val="Cambria"/>
        <family val="1"/>
      </rPr>
      <t>Kat</t>
    </r>
  </si>
  <si>
    <r>
      <rPr>
        <sz val="11"/>
        <rFont val="Cambria"/>
        <family val="1"/>
      </rPr>
      <t>Tear Stain Remover</t>
    </r>
  </si>
  <si>
    <r>
      <rPr>
        <sz val="11"/>
        <rFont val="Cambria"/>
        <family val="1"/>
      </rPr>
      <t>Oog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</si>
  <si>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</si>
  <si>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Virbac</t>
    </r>
  </si>
  <si>
    <r>
      <rPr>
        <sz val="11"/>
        <rFont val="Cambria"/>
        <family val="1"/>
      </rPr>
      <t>Dermatosen</t>
    </r>
  </si>
  <si>
    <r>
      <rPr>
        <sz val="11"/>
        <rFont val="Cambria"/>
        <family val="1"/>
      </rPr>
      <t>Hond of kat</t>
    </r>
  </si>
  <si>
    <r>
      <rPr>
        <sz val="11"/>
        <rFont val="Cambria"/>
        <family val="1"/>
      </rPr>
      <t>Virbac</t>
    </r>
  </si>
  <si>
    <r>
      <rPr>
        <sz val="11"/>
        <rFont val="Cambria"/>
        <family val="1"/>
      </rPr>
      <t>Vlooien en teken</t>
    </r>
  </si>
  <si>
    <r>
      <rPr>
        <sz val="11"/>
        <rFont val="Cambria"/>
        <family val="1"/>
      </rPr>
      <t>Hond</t>
    </r>
  </si>
  <si>
    <r>
      <rPr>
        <sz val="11"/>
        <rFont val="Cambria"/>
        <family val="1"/>
      </rPr>
      <t>Working Dog</t>
    </r>
  </si>
  <si>
    <r>
      <rPr>
        <sz val="11"/>
        <rFont val="Cambria"/>
        <family val="1"/>
      </rPr>
      <t>Vlooien en teken</t>
    </r>
  </si>
  <si>
    <r>
      <rPr>
        <sz val="11"/>
        <rFont val="Cambria"/>
        <family val="1"/>
      </rPr>
      <t>Hond</t>
    </r>
  </si>
  <si>
    <r>
      <rPr>
        <b/>
        <sz val="11"/>
        <color rgb="FFFFFF99"/>
        <rFont val="Cambria"/>
        <family val="1"/>
      </rPr>
      <t>Verkoopanalyse</t>
    </r>
  </si>
  <si>
    <r>
      <rPr>
        <b/>
        <sz val="11"/>
        <color rgb="FFFFFF99"/>
        <rFont val="Cambria"/>
        <family val="1"/>
      </rPr>
      <t>Totale verkoop</t>
    </r>
  </si>
  <si>
    <r>
      <rPr>
        <b/>
        <sz val="11"/>
        <color rgb="FFFFFF99"/>
        <rFont val="Cambria"/>
        <family val="1"/>
      </rPr>
      <t>De verkoop van producten alleen voor honden</t>
    </r>
  </si>
  <si>
    <r>
      <rPr>
        <b/>
        <sz val="11"/>
        <color rgb="FFFFFF99"/>
        <rFont val="Cambria"/>
        <family val="1"/>
      </rPr>
      <t>De verkoop van producten alleen voor katten</t>
    </r>
  </si>
  <si>
    <r>
      <rPr>
        <b/>
        <sz val="11"/>
        <color rgb="FFFFFF99"/>
        <rFont val="Cambria"/>
        <family val="1"/>
      </rPr>
      <t>De verkoop van producten tegen vlooien</t>
    </r>
  </si>
  <si>
    <r>
      <rPr>
        <b/>
        <sz val="11"/>
        <color rgb="FFFFFF99"/>
        <rFont val="Cambria"/>
        <family val="1"/>
      </rPr>
      <t>De verkoop van producten tegen vlooien en teken</t>
    </r>
  </si>
  <si>
    <r>
      <rPr>
        <b/>
        <sz val="11"/>
        <color rgb="FFFFFF99"/>
        <rFont val="Cambria"/>
        <family val="1"/>
      </rPr>
      <t>De verkoop van hartworm producten</t>
    </r>
  </si>
  <si>
    <r>
      <rPr>
        <b/>
        <sz val="11"/>
        <color rgb="FFFFFF99"/>
        <rFont val="Cambria"/>
        <family val="1"/>
      </rPr>
      <t>Andere producten</t>
    </r>
  </si>
  <si>
    <r>
      <rPr>
        <b/>
        <sz val="10.5"/>
        <color rgb="FFFFFF99"/>
        <rFont val="Cambria"/>
        <family val="1"/>
      </rPr>
      <t>Start inventaris</t>
    </r>
  </si>
  <si>
    <r>
      <rPr>
        <b/>
        <sz val="10.5"/>
        <color rgb="FFFFFF99"/>
        <rFont val="Cambria"/>
        <family val="1"/>
      </rPr>
      <t>Einde inventaris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</si>
  <si>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</si>
  <si>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</si>
  <si>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</si>
  <si>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</si>
  <si>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</si>
  <si>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</si>
  <si>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</si>
  <si>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</si>
  <si>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</si>
  <si>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</si>
  <si>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</si>
  <si>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</si>
  <si>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</si>
  <si>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Hoogst scorende product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</si>
  <si>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</si>
  <si>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</si>
  <si>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</si>
  <si>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</si>
  <si>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</si>
  <si>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</si>
  <si>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</si>
  <si>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</si>
  <si>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</si>
  <si>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</si>
  <si>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</si>
  <si>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</si>
  <si>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</si>
  <si>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Best verkopende vlooien medicatie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</si>
  <si>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</si>
  <si>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</si>
  <si>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</si>
  <si>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</si>
  <si>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</si>
  <si>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</si>
  <si>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</si>
  <si>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</si>
  <si>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</si>
  <si>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</si>
  <si>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</si>
  <si>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</si>
  <si>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</si>
  <si>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Gemiddeld op voorraad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</si>
  <si>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</si>
  <si>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</si>
  <si>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</si>
  <si>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</si>
  <si>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</si>
  <si>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</si>
  <si>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</si>
  <si>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</si>
  <si>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</si>
  <si>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</si>
  <si>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</si>
  <si>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</si>
  <si>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</si>
  <si>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Artikelen in voorraad in boven-gemiddelde hoeveelheid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</si>
  <si>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</si>
  <si>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</si>
  <si>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</si>
  <si>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</si>
  <si>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</si>
  <si>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</si>
  <si>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</si>
  <si>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</si>
  <si>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</si>
  <si>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</si>
  <si>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</si>
  <si>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</si>
  <si>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</si>
  <si>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Laagst verkopend onder sterk gerangschikte artikelen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</si>
  <si>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</si>
  <si>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</si>
  <si>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</si>
  <si>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</si>
  <si>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</si>
  <si>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</si>
  <si>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</si>
  <si>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</si>
  <si>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</si>
  <si>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</si>
  <si>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</si>
  <si>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</si>
  <si>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</si>
  <si>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Totale verkoopcijfers kattenproducten</t>
    </r>
  </si>
  <si>
    <r>
      <rPr>
        <b/>
        <sz val="10.5"/>
        <color rgb="FFFFFFFF"/>
        <rFont val="Cambria"/>
        <family val="1"/>
      </rPr>
      <t>Resultaat</t>
    </r>
  </si>
  <si>
    <r>
      <rPr>
        <b/>
        <sz val="10.5"/>
        <color rgb="FFFFFFFF"/>
        <rFont val="Cambria"/>
        <family val="1"/>
      </rPr>
      <t>Waarde</t>
    </r>
  </si>
  <si>
    <r>
      <rPr>
        <b/>
        <sz val="10.5"/>
        <color rgb="FFFFFF99"/>
        <rFont val="Cambria"/>
        <family val="1"/>
      </rPr>
      <t>Geneesmiddel</t>
    </r>
  </si>
  <si>
    <r>
      <rPr>
        <b/>
        <sz val="10.5"/>
        <color rgb="FFFFFF99"/>
        <rFont val="Cambria"/>
        <family val="1"/>
      </rPr>
      <t>Voor gebruik bij</t>
    </r>
  </si>
  <si>
    <r>
      <rPr>
        <b/>
        <sz val="10.5"/>
        <color rgb="FFFFFF99"/>
        <rFont val="Cambria"/>
        <family val="1"/>
      </rPr>
      <t>Ter behandeling van</t>
    </r>
  </si>
  <si>
    <r>
      <rPr>
        <b/>
        <sz val="10.5"/>
        <color rgb="FFFFFF99"/>
        <rFont val="Cambria"/>
        <family val="1"/>
      </rPr>
      <t>Aantal dozen</t>
    </r>
  </si>
  <si>
    <r>
      <rPr>
        <b/>
        <sz val="10.5"/>
        <color rgb="FFFFFF99"/>
        <rFont val="Cambria"/>
        <family val="1"/>
      </rPr>
      <t>Stuks per doos</t>
    </r>
  </si>
  <si>
    <r>
      <rPr>
        <b/>
        <sz val="10.5"/>
        <color rgb="FFFFFF99"/>
        <rFont val="Cambria"/>
        <family val="1"/>
      </rPr>
      <t>Losse artikelen</t>
    </r>
  </si>
  <si>
    <r>
      <rPr>
        <b/>
        <sz val="10.5"/>
        <color rgb="FFFFFF99"/>
        <rFont val="Cambria"/>
        <family val="1"/>
      </rPr>
      <t>Aantal op voorraad</t>
    </r>
  </si>
  <si>
    <r>
      <rPr>
        <b/>
        <sz val="10.5"/>
        <color rgb="FFFFFF99"/>
        <rFont val="Cambria"/>
        <family val="1"/>
      </rPr>
      <t>Aantal resterend</t>
    </r>
  </si>
  <si>
    <r>
      <rPr>
        <b/>
        <sz val="10.5"/>
        <color rgb="FFFFFF99"/>
        <rFont val="Cambria"/>
        <family val="1"/>
      </rPr>
      <t>Aantal verkocht</t>
    </r>
  </si>
  <si>
    <r>
      <rPr>
        <b/>
        <sz val="10.5"/>
        <color rgb="FFFFFF99"/>
        <rFont val="Cambria"/>
        <family val="1"/>
      </rPr>
      <t>Stukprijs</t>
    </r>
  </si>
  <si>
    <r>
      <rPr>
        <b/>
        <sz val="10.5"/>
        <color rgb="FFFFFF99"/>
        <rFont val="Cambria"/>
        <family val="1"/>
      </rPr>
      <t>Totale verkoop</t>
    </r>
  </si>
  <si>
    <r>
      <rPr>
        <sz val="10.5"/>
        <rFont val="Cambria"/>
        <family val="1"/>
      </rPr>
      <t>De totale omzet van Drontal Allwormer voor honden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</si>
</sst>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mbria"/>
      <family val="1"/>
      <scheme val="major"/>
    </font>
    <font>
      <sz val="24"/>
      <name val="Lucida Handwriting"/>
      <family val="4"/>
    </font>
    <font>
      <sz val="12"/>
      <name val="Cambria"/>
      <family val="1"/>
      <scheme val="major"/>
    </font>
    <font>
      <b/>
      <sz val="11"/>
      <color indexed="43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9"/>
      <name val="Cambria"/>
      <family val="1"/>
      <scheme val="major"/>
    </font>
    <font>
      <b/>
      <sz val="10.5"/>
      <color indexed="43"/>
      <name val="Cambria"/>
      <family val="1"/>
      <scheme val="major"/>
    </font>
    <font>
      <sz val="12"/>
      <name val="Cambria"/>
      <family val="1"/>
    </font>
    <font>
      <b/>
      <sz val="11"/>
      <color rgb="FFFFFF99"/>
      <name val="Cambria"/>
      <family val="1"/>
    </font>
    <font>
      <sz val="11"/>
      <name val="Cambria"/>
      <family val="1"/>
    </font>
    <font>
      <b/>
      <sz val="10.5"/>
      <color rgb="FFFFFF99"/>
      <name val="Cambria"/>
      <family val="1"/>
    </font>
    <font>
      <b/>
      <sz val="10.5"/>
      <color rgb="FFFFFFFF"/>
      <name val="Cambria"/>
      <family val="1"/>
    </font>
    <font>
      <sz val="10.5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indexed="4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3" fillId="0" borderId="0" xfId="0" applyFont="1" applyFill="1"/>
    <xf numFmtId="164" fontId="3" fillId="0" borderId="0" xfId="1" applyNumberFormat="1" applyFont="1" applyFill="1"/>
    <xf numFmtId="44" fontId="3" fillId="0" borderId="0" xfId="2" applyFont="1" applyFill="1"/>
    <xf numFmtId="0" fontId="3" fillId="0" borderId="0" xfId="0" applyFont="1"/>
    <xf numFmtId="165" fontId="3" fillId="2" borderId="0" xfId="0" applyNumberFormat="1" applyFont="1" applyFill="1"/>
    <xf numFmtId="0" fontId="6" fillId="5" borderId="0" xfId="0" applyFont="1" applyFill="1"/>
    <xf numFmtId="0" fontId="6" fillId="5" borderId="0" xfId="0" applyFont="1" applyFill="1" applyBorder="1" applyAlignment="1"/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6" fillId="5" borderId="1" xfId="0" applyFont="1" applyFill="1" applyBorder="1" applyAlignment="1">
      <alignment vertical="center"/>
    </xf>
    <xf numFmtId="0" fontId="7" fillId="0" borderId="0" xfId="0" applyFont="1"/>
    <xf numFmtId="0" fontId="8" fillId="3" borderId="0" xfId="0" applyFont="1" applyFill="1"/>
    <xf numFmtId="0" fontId="9" fillId="5" borderId="0" xfId="0" applyFont="1" applyFill="1"/>
    <xf numFmtId="0" fontId="9" fillId="5" borderId="1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44" fontId="7" fillId="0" borderId="0" xfId="0" applyNumberFormat="1" applyFont="1"/>
    <xf numFmtId="0" fontId="6" fillId="5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"/>
  <sheetViews>
    <sheetView workbookViewId="0">
      <selection activeCell="B76" sqref="B1:B1048576"/>
    </sheetView>
  </sheetViews>
  <sheetFormatPr defaultRowHeight="12.75" x14ac:dyDescent="0.2"/>
  <cols>
    <col min="1" max="1" width="21.140625" bestFit="1" customWidth="1"/>
    <col min="2" max="2" width="23.140625" customWidth="1"/>
    <col min="3" max="3" width="27.5703125" customWidth="1"/>
    <col min="4" max="4" width="16.7109375" customWidth="1"/>
    <col min="5" max="5" width="19.140625" customWidth="1"/>
    <col min="6" max="6" width="18.42578125" customWidth="1"/>
    <col min="7" max="7" width="21.7109375" customWidth="1"/>
    <col min="8" max="8" width="19.140625" bestFit="1" customWidth="1"/>
    <col min="9" max="9" width="18" customWidth="1"/>
    <col min="10" max="10" width="11.7109375" customWidth="1"/>
    <col min="11" max="11" width="19.28515625" customWidth="1"/>
    <col min="13" max="13" width="18.85546875" bestFit="1" customWidth="1"/>
    <col min="19" max="19" width="13.7109375" bestFit="1" customWidth="1"/>
    <col min="23" max="23" width="11.42578125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3.75" x14ac:dyDescent="0.6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.75" x14ac:dyDescent="0.25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 customHeight="1" x14ac:dyDescent="0.2">
      <c r="A5" s="7"/>
      <c r="B5" s="7"/>
      <c r="C5" s="7"/>
      <c r="D5" s="20" t="s">
        <v>2</v>
      </c>
      <c r="E5" s="20"/>
      <c r="F5" s="20"/>
      <c r="G5" s="20"/>
      <c r="H5" s="11" t="s">
        <v>3</v>
      </c>
      <c r="I5" s="8"/>
      <c r="J5" s="7"/>
      <c r="K5" s="8"/>
    </row>
    <row r="6" spans="1:11" ht="15.75" customHeight="1" x14ac:dyDescent="0.2">
      <c r="A6" s="7" t="s">
        <v>4</v>
      </c>
      <c r="B6" s="7" t="s">
        <v>5</v>
      </c>
      <c r="C6" s="7" t="s">
        <v>6</v>
      </c>
      <c r="D6" s="9" t="s">
        <v>7</v>
      </c>
      <c r="E6" s="10" t="s">
        <v>8</v>
      </c>
      <c r="F6" s="10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</row>
    <row r="7" spans="1:11" ht="14.25" x14ac:dyDescent="0.2">
      <c r="A7" s="2" t="s">
        <v>15</v>
      </c>
      <c r="B7" s="2" t="s">
        <v>16</v>
      </c>
      <c r="C7" s="2" t="s">
        <v>17</v>
      </c>
      <c r="D7" s="2">
        <v>12</v>
      </c>
      <c r="E7" s="2">
        <v>20</v>
      </c>
      <c r="F7" s="2">
        <v>6</v>
      </c>
      <c r="G7" s="3">
        <f t="shared" ref="G7:G38" si="0">D7*E7+F7</f>
        <v>246</v>
      </c>
      <c r="H7" s="3">
        <v>218</v>
      </c>
      <c r="I7" s="3">
        <f t="shared" ref="I7:I38" si="1">G7-H7</f>
        <v>28</v>
      </c>
      <c r="J7" s="4">
        <v>32.950000000000003</v>
      </c>
      <c r="K7" s="4">
        <f t="shared" ref="K7:K38" si="2">I7*J7</f>
        <v>922.60000000000014</v>
      </c>
    </row>
    <row r="8" spans="1:11" ht="14.25" x14ac:dyDescent="0.2">
      <c r="A8" s="2" t="s">
        <v>18</v>
      </c>
      <c r="B8" s="2" t="s">
        <v>19</v>
      </c>
      <c r="C8" s="2" t="s">
        <v>20</v>
      </c>
      <c r="D8" s="2">
        <v>22</v>
      </c>
      <c r="E8" s="2">
        <v>25</v>
      </c>
      <c r="F8" s="2">
        <v>14</v>
      </c>
      <c r="G8" s="3">
        <f t="shared" si="0"/>
        <v>564</v>
      </c>
      <c r="H8" s="3">
        <v>268</v>
      </c>
      <c r="I8" s="3">
        <f t="shared" si="1"/>
        <v>296</v>
      </c>
      <c r="J8" s="4">
        <v>19.95</v>
      </c>
      <c r="K8" s="4">
        <f t="shared" si="2"/>
        <v>5905.2</v>
      </c>
    </row>
    <row r="9" spans="1:11" ht="14.25" x14ac:dyDescent="0.2">
      <c r="A9" s="2" t="s">
        <v>21</v>
      </c>
      <c r="B9" s="2" t="s">
        <v>22</v>
      </c>
      <c r="C9" s="2" t="s">
        <v>23</v>
      </c>
      <c r="D9" s="2">
        <v>15</v>
      </c>
      <c r="E9" s="2">
        <v>20</v>
      </c>
      <c r="F9" s="2">
        <v>19</v>
      </c>
      <c r="G9" s="3">
        <f t="shared" si="0"/>
        <v>319</v>
      </c>
      <c r="H9" s="3">
        <v>234</v>
      </c>
      <c r="I9" s="3">
        <f t="shared" si="1"/>
        <v>85</v>
      </c>
      <c r="J9" s="4">
        <v>22.95</v>
      </c>
      <c r="K9" s="4">
        <f t="shared" si="2"/>
        <v>1950.75</v>
      </c>
    </row>
    <row r="10" spans="1:11" ht="14.25" x14ac:dyDescent="0.2">
      <c r="A10" s="2" t="s">
        <v>24</v>
      </c>
      <c r="B10" s="2" t="s">
        <v>25</v>
      </c>
      <c r="C10" s="2" t="s">
        <v>26</v>
      </c>
      <c r="D10" s="2">
        <v>8</v>
      </c>
      <c r="E10" s="2">
        <v>25</v>
      </c>
      <c r="F10" s="2">
        <v>21</v>
      </c>
      <c r="G10" s="3">
        <f t="shared" si="0"/>
        <v>221</v>
      </c>
      <c r="H10" s="3">
        <v>191</v>
      </c>
      <c r="I10" s="3">
        <f t="shared" si="1"/>
        <v>30</v>
      </c>
      <c r="J10" s="4">
        <v>21.95</v>
      </c>
      <c r="K10" s="4">
        <f t="shared" si="2"/>
        <v>658.5</v>
      </c>
    </row>
    <row r="11" spans="1:11" ht="14.25" x14ac:dyDescent="0.2">
      <c r="A11" s="2" t="s">
        <v>27</v>
      </c>
      <c r="B11" s="2" t="s">
        <v>28</v>
      </c>
      <c r="C11" s="2" t="s">
        <v>29</v>
      </c>
      <c r="D11" s="2">
        <v>8</v>
      </c>
      <c r="E11" s="2">
        <v>20</v>
      </c>
      <c r="F11" s="2">
        <v>11</v>
      </c>
      <c r="G11" s="3">
        <f t="shared" si="0"/>
        <v>171</v>
      </c>
      <c r="H11" s="3">
        <v>110</v>
      </c>
      <c r="I11" s="3">
        <f t="shared" si="1"/>
        <v>61</v>
      </c>
      <c r="J11" s="4">
        <v>49</v>
      </c>
      <c r="K11" s="4">
        <f t="shared" si="2"/>
        <v>2989</v>
      </c>
    </row>
    <row r="12" spans="1:11" ht="14.25" x14ac:dyDescent="0.2">
      <c r="A12" s="2" t="s">
        <v>30</v>
      </c>
      <c r="B12" s="2" t="s">
        <v>31</v>
      </c>
      <c r="C12" s="2" t="s">
        <v>32</v>
      </c>
      <c r="D12" s="2">
        <v>9</v>
      </c>
      <c r="E12" s="2">
        <v>20</v>
      </c>
      <c r="F12" s="2">
        <v>4</v>
      </c>
      <c r="G12" s="3">
        <f t="shared" si="0"/>
        <v>184</v>
      </c>
      <c r="H12" s="3">
        <v>135</v>
      </c>
      <c r="I12" s="3">
        <f t="shared" si="1"/>
        <v>49</v>
      </c>
      <c r="J12" s="4">
        <v>60</v>
      </c>
      <c r="K12" s="4">
        <f t="shared" si="2"/>
        <v>2940</v>
      </c>
    </row>
    <row r="13" spans="1:11" ht="14.25" x14ac:dyDescent="0.2">
      <c r="A13" s="2" t="s">
        <v>33</v>
      </c>
      <c r="B13" s="2" t="s">
        <v>34</v>
      </c>
      <c r="C13" s="2" t="s">
        <v>35</v>
      </c>
      <c r="D13" s="2">
        <v>10</v>
      </c>
      <c r="E13" s="2">
        <v>20</v>
      </c>
      <c r="F13" s="2">
        <v>4</v>
      </c>
      <c r="G13" s="3">
        <f t="shared" si="0"/>
        <v>204</v>
      </c>
      <c r="H13" s="3">
        <v>171</v>
      </c>
      <c r="I13" s="3">
        <f t="shared" si="1"/>
        <v>33</v>
      </c>
      <c r="J13" s="4">
        <v>50</v>
      </c>
      <c r="K13" s="4">
        <f t="shared" si="2"/>
        <v>1650</v>
      </c>
    </row>
    <row r="14" spans="1:11" ht="14.25" x14ac:dyDescent="0.2">
      <c r="A14" s="2" t="s">
        <v>36</v>
      </c>
      <c r="B14" s="2" t="s">
        <v>37</v>
      </c>
      <c r="C14" s="2" t="s">
        <v>38</v>
      </c>
      <c r="D14" s="2">
        <v>12</v>
      </c>
      <c r="E14" s="2">
        <v>20</v>
      </c>
      <c r="F14" s="2">
        <v>19</v>
      </c>
      <c r="G14" s="3">
        <f t="shared" si="0"/>
        <v>259</v>
      </c>
      <c r="H14" s="3">
        <v>152</v>
      </c>
      <c r="I14" s="3">
        <f t="shared" si="1"/>
        <v>107</v>
      </c>
      <c r="J14" s="4">
        <v>53</v>
      </c>
      <c r="K14" s="4">
        <f t="shared" si="2"/>
        <v>5671</v>
      </c>
    </row>
    <row r="15" spans="1:11" ht="14.25" x14ac:dyDescent="0.2">
      <c r="A15" s="2" t="s">
        <v>39</v>
      </c>
      <c r="B15" s="2" t="s">
        <v>40</v>
      </c>
      <c r="C15" s="2" t="s">
        <v>41</v>
      </c>
      <c r="D15" s="2">
        <v>12</v>
      </c>
      <c r="E15" s="2">
        <v>20</v>
      </c>
      <c r="F15" s="2">
        <v>6</v>
      </c>
      <c r="G15" s="3">
        <f t="shared" si="0"/>
        <v>246</v>
      </c>
      <c r="H15" s="3">
        <v>202</v>
      </c>
      <c r="I15" s="3">
        <f t="shared" si="1"/>
        <v>44</v>
      </c>
      <c r="J15" s="4">
        <v>55</v>
      </c>
      <c r="K15" s="4">
        <f t="shared" si="2"/>
        <v>2420</v>
      </c>
    </row>
    <row r="16" spans="1:11" ht="14.25" x14ac:dyDescent="0.2">
      <c r="A16" s="2" t="s">
        <v>42</v>
      </c>
      <c r="B16" s="2" t="s">
        <v>43</v>
      </c>
      <c r="C16" s="2" t="s">
        <v>44</v>
      </c>
      <c r="D16" s="2">
        <v>8</v>
      </c>
      <c r="E16" s="2">
        <v>50</v>
      </c>
      <c r="F16" s="2">
        <v>24</v>
      </c>
      <c r="G16" s="3">
        <f t="shared" si="0"/>
        <v>424</v>
      </c>
      <c r="H16" s="3">
        <v>171</v>
      </c>
      <c r="I16" s="3">
        <f t="shared" si="1"/>
        <v>253</v>
      </c>
      <c r="J16" s="4">
        <v>3.9</v>
      </c>
      <c r="K16" s="4">
        <f t="shared" si="2"/>
        <v>986.69999999999993</v>
      </c>
    </row>
    <row r="17" spans="1:11" ht="14.25" x14ac:dyDescent="0.2">
      <c r="A17" s="2" t="s">
        <v>45</v>
      </c>
      <c r="B17" s="2" t="s">
        <v>46</v>
      </c>
      <c r="C17" s="2" t="s">
        <v>47</v>
      </c>
      <c r="D17" s="2">
        <v>6</v>
      </c>
      <c r="E17" s="2">
        <v>50</v>
      </c>
      <c r="F17" s="2">
        <v>21</v>
      </c>
      <c r="G17" s="3">
        <f t="shared" si="0"/>
        <v>321</v>
      </c>
      <c r="H17" s="3">
        <v>268</v>
      </c>
      <c r="I17" s="3">
        <f t="shared" si="1"/>
        <v>53</v>
      </c>
      <c r="J17" s="4">
        <v>17.149999999999999</v>
      </c>
      <c r="K17" s="4">
        <f t="shared" si="2"/>
        <v>908.94999999999993</v>
      </c>
    </row>
    <row r="18" spans="1:11" ht="14.25" x14ac:dyDescent="0.2">
      <c r="A18" s="2" t="s">
        <v>48</v>
      </c>
      <c r="B18" s="2" t="s">
        <v>49</v>
      </c>
      <c r="C18" s="2" t="s">
        <v>50</v>
      </c>
      <c r="D18" s="2">
        <v>14</v>
      </c>
      <c r="E18" s="2">
        <v>50</v>
      </c>
      <c r="F18" s="2">
        <v>42</v>
      </c>
      <c r="G18" s="3">
        <f t="shared" si="0"/>
        <v>742</v>
      </c>
      <c r="H18" s="3">
        <v>382</v>
      </c>
      <c r="I18" s="3">
        <f t="shared" si="1"/>
        <v>360</v>
      </c>
      <c r="J18" s="4">
        <v>24.95</v>
      </c>
      <c r="K18" s="4">
        <f t="shared" si="2"/>
        <v>8982</v>
      </c>
    </row>
    <row r="19" spans="1:11" ht="14.25" x14ac:dyDescent="0.2">
      <c r="A19" s="2" t="s">
        <v>51</v>
      </c>
      <c r="B19" s="2" t="s">
        <v>52</v>
      </c>
      <c r="C19" s="2" t="s">
        <v>53</v>
      </c>
      <c r="D19" s="2">
        <v>7</v>
      </c>
      <c r="E19" s="2">
        <v>18</v>
      </c>
      <c r="F19" s="2">
        <v>5</v>
      </c>
      <c r="G19" s="3">
        <f t="shared" si="0"/>
        <v>131</v>
      </c>
      <c r="H19" s="3">
        <v>103</v>
      </c>
      <c r="I19" s="3">
        <f t="shared" si="1"/>
        <v>28</v>
      </c>
      <c r="J19" s="4">
        <v>29</v>
      </c>
      <c r="K19" s="4">
        <f t="shared" si="2"/>
        <v>812</v>
      </c>
    </row>
    <row r="20" spans="1:11" ht="14.25" x14ac:dyDescent="0.2">
      <c r="A20" s="2" t="s">
        <v>54</v>
      </c>
      <c r="B20" s="2" t="s">
        <v>55</v>
      </c>
      <c r="C20" s="2" t="s">
        <v>56</v>
      </c>
      <c r="D20" s="2">
        <v>9</v>
      </c>
      <c r="E20" s="2">
        <v>18</v>
      </c>
      <c r="F20" s="2">
        <v>6</v>
      </c>
      <c r="G20" s="3">
        <f t="shared" si="0"/>
        <v>168</v>
      </c>
      <c r="H20" s="3">
        <v>149</v>
      </c>
      <c r="I20" s="3">
        <f t="shared" si="1"/>
        <v>19</v>
      </c>
      <c r="J20" s="4">
        <v>39</v>
      </c>
      <c r="K20" s="4">
        <f t="shared" si="2"/>
        <v>741</v>
      </c>
    </row>
    <row r="21" spans="1:11" ht="14.25" x14ac:dyDescent="0.2">
      <c r="A21" s="2" t="s">
        <v>57</v>
      </c>
      <c r="B21" s="2" t="s">
        <v>58</v>
      </c>
      <c r="C21" s="2" t="s">
        <v>59</v>
      </c>
      <c r="D21" s="2">
        <v>15</v>
      </c>
      <c r="E21" s="2">
        <v>18</v>
      </c>
      <c r="F21" s="2">
        <v>15</v>
      </c>
      <c r="G21" s="3">
        <f t="shared" si="0"/>
        <v>285</v>
      </c>
      <c r="H21" s="3">
        <v>187</v>
      </c>
      <c r="I21" s="3">
        <f t="shared" si="1"/>
        <v>98</v>
      </c>
      <c r="J21" s="4">
        <v>34</v>
      </c>
      <c r="K21" s="4">
        <f t="shared" si="2"/>
        <v>3332</v>
      </c>
    </row>
    <row r="22" spans="1:11" ht="14.25" x14ac:dyDescent="0.2">
      <c r="A22" s="2" t="s">
        <v>60</v>
      </c>
      <c r="B22" s="2" t="s">
        <v>61</v>
      </c>
      <c r="C22" s="2" t="s">
        <v>62</v>
      </c>
      <c r="D22" s="2">
        <v>8</v>
      </c>
      <c r="E22" s="2">
        <v>30</v>
      </c>
      <c r="F22" s="2">
        <v>3</v>
      </c>
      <c r="G22" s="3">
        <f t="shared" si="0"/>
        <v>243</v>
      </c>
      <c r="H22" s="3">
        <v>215</v>
      </c>
      <c r="I22" s="3">
        <f t="shared" si="1"/>
        <v>28</v>
      </c>
      <c r="J22" s="4">
        <v>47.9</v>
      </c>
      <c r="K22" s="4">
        <f t="shared" si="2"/>
        <v>1341.2</v>
      </c>
    </row>
    <row r="23" spans="1:11" ht="14.25" x14ac:dyDescent="0.2">
      <c r="A23" s="2" t="s">
        <v>63</v>
      </c>
      <c r="B23" s="2" t="s">
        <v>64</v>
      </c>
      <c r="C23" s="2" t="s">
        <v>65</v>
      </c>
      <c r="D23" s="2">
        <v>8</v>
      </c>
      <c r="E23" s="2">
        <v>30</v>
      </c>
      <c r="F23" s="2">
        <v>21</v>
      </c>
      <c r="G23" s="3">
        <f t="shared" si="0"/>
        <v>261</v>
      </c>
      <c r="H23" s="3">
        <v>168</v>
      </c>
      <c r="I23" s="3">
        <f t="shared" si="1"/>
        <v>93</v>
      </c>
      <c r="J23" s="4">
        <v>49.5</v>
      </c>
      <c r="K23" s="4">
        <f t="shared" si="2"/>
        <v>4603.5</v>
      </c>
    </row>
    <row r="24" spans="1:11" ht="14.25" x14ac:dyDescent="0.2">
      <c r="A24" s="2" t="s">
        <v>66</v>
      </c>
      <c r="B24" s="2" t="s">
        <v>67</v>
      </c>
      <c r="C24" s="2" t="s">
        <v>68</v>
      </c>
      <c r="D24" s="2">
        <v>8</v>
      </c>
      <c r="E24" s="2">
        <v>30</v>
      </c>
      <c r="F24" s="2">
        <v>27</v>
      </c>
      <c r="G24" s="3">
        <f t="shared" si="0"/>
        <v>267</v>
      </c>
      <c r="H24" s="3">
        <v>152</v>
      </c>
      <c r="I24" s="3">
        <f t="shared" si="1"/>
        <v>115</v>
      </c>
      <c r="J24" s="4">
        <v>24.9</v>
      </c>
      <c r="K24" s="4">
        <f t="shared" si="2"/>
        <v>2863.5</v>
      </c>
    </row>
    <row r="25" spans="1:11" ht="14.25" x14ac:dyDescent="0.2">
      <c r="A25" s="2" t="s">
        <v>69</v>
      </c>
      <c r="B25" s="2" t="s">
        <v>70</v>
      </c>
      <c r="C25" s="2" t="s">
        <v>71</v>
      </c>
      <c r="D25" s="2">
        <v>4</v>
      </c>
      <c r="E25" s="2">
        <v>30</v>
      </c>
      <c r="F25" s="2">
        <v>14</v>
      </c>
      <c r="G25" s="3">
        <f t="shared" si="0"/>
        <v>134</v>
      </c>
      <c r="H25" s="3">
        <v>81</v>
      </c>
      <c r="I25" s="3">
        <f t="shared" si="1"/>
        <v>53</v>
      </c>
      <c r="J25" s="4">
        <v>27.9</v>
      </c>
      <c r="K25" s="4">
        <f t="shared" si="2"/>
        <v>1478.6999999999998</v>
      </c>
    </row>
    <row r="26" spans="1:11" ht="14.25" x14ac:dyDescent="0.2">
      <c r="A26" s="2" t="s">
        <v>72</v>
      </c>
      <c r="B26" s="2" t="s">
        <v>73</v>
      </c>
      <c r="C26" s="2" t="s">
        <v>74</v>
      </c>
      <c r="D26" s="2">
        <v>9</v>
      </c>
      <c r="E26" s="2">
        <v>12</v>
      </c>
      <c r="F26" s="2">
        <v>7</v>
      </c>
      <c r="G26" s="3">
        <f t="shared" si="0"/>
        <v>115</v>
      </c>
      <c r="H26" s="3">
        <v>89</v>
      </c>
      <c r="I26" s="3">
        <f t="shared" si="1"/>
        <v>26</v>
      </c>
      <c r="J26" s="4">
        <v>38.450000000000003</v>
      </c>
      <c r="K26" s="4">
        <f t="shared" si="2"/>
        <v>999.7</v>
      </c>
    </row>
    <row r="27" spans="1:11" ht="14.25" x14ac:dyDescent="0.2">
      <c r="A27" s="2" t="s">
        <v>75</v>
      </c>
      <c r="B27" s="2" t="s">
        <v>76</v>
      </c>
      <c r="C27" s="2" t="s">
        <v>77</v>
      </c>
      <c r="D27" s="2">
        <v>10</v>
      </c>
      <c r="E27" s="2">
        <v>12</v>
      </c>
      <c r="F27" s="2">
        <v>8</v>
      </c>
      <c r="G27" s="3">
        <f t="shared" si="0"/>
        <v>128</v>
      </c>
      <c r="H27" s="3">
        <v>67</v>
      </c>
      <c r="I27" s="3">
        <f t="shared" si="1"/>
        <v>61</v>
      </c>
      <c r="J27" s="4">
        <v>62.5</v>
      </c>
      <c r="K27" s="4">
        <f t="shared" si="2"/>
        <v>3812.5</v>
      </c>
    </row>
    <row r="28" spans="1:11" ht="14.25" x14ac:dyDescent="0.2">
      <c r="A28" s="2" t="s">
        <v>78</v>
      </c>
      <c r="B28" s="2" t="s">
        <v>79</v>
      </c>
      <c r="C28" s="2" t="s">
        <v>80</v>
      </c>
      <c r="D28" s="2">
        <v>6</v>
      </c>
      <c r="E28" s="2">
        <v>100</v>
      </c>
      <c r="F28" s="2">
        <v>88</v>
      </c>
      <c r="G28" s="3">
        <f t="shared" si="0"/>
        <v>688</v>
      </c>
      <c r="H28" s="3">
        <v>432</v>
      </c>
      <c r="I28" s="3">
        <f t="shared" si="1"/>
        <v>256</v>
      </c>
      <c r="J28" s="4">
        <v>28.95</v>
      </c>
      <c r="K28" s="4">
        <f t="shared" si="2"/>
        <v>7411.2</v>
      </c>
    </row>
    <row r="29" spans="1:11" ht="14.25" x14ac:dyDescent="0.2">
      <c r="A29" s="2" t="s">
        <v>81</v>
      </c>
      <c r="B29" s="2" t="s">
        <v>82</v>
      </c>
      <c r="C29" s="2" t="s">
        <v>83</v>
      </c>
      <c r="D29" s="2">
        <v>8</v>
      </c>
      <c r="E29" s="2">
        <v>100</v>
      </c>
      <c r="F29" s="2">
        <v>98</v>
      </c>
      <c r="G29" s="3">
        <f t="shared" si="0"/>
        <v>898</v>
      </c>
      <c r="H29" s="3">
        <v>318</v>
      </c>
      <c r="I29" s="3">
        <f t="shared" si="1"/>
        <v>580</v>
      </c>
      <c r="J29" s="4">
        <v>8.5</v>
      </c>
      <c r="K29" s="4">
        <f t="shared" si="2"/>
        <v>4930</v>
      </c>
    </row>
    <row r="30" spans="1:11" ht="14.25" x14ac:dyDescent="0.2">
      <c r="A30" s="2" t="s">
        <v>84</v>
      </c>
      <c r="B30" s="2" t="s">
        <v>85</v>
      </c>
      <c r="C30" s="2" t="s">
        <v>86</v>
      </c>
      <c r="D30" s="2">
        <v>6</v>
      </c>
      <c r="E30" s="2">
        <v>25</v>
      </c>
      <c r="F30" s="2">
        <v>9</v>
      </c>
      <c r="G30" s="3">
        <f t="shared" si="0"/>
        <v>159</v>
      </c>
      <c r="H30" s="3">
        <v>127</v>
      </c>
      <c r="I30" s="3">
        <f t="shared" si="1"/>
        <v>32</v>
      </c>
      <c r="J30" s="4">
        <v>9.5</v>
      </c>
      <c r="K30" s="4">
        <f t="shared" si="2"/>
        <v>304</v>
      </c>
    </row>
    <row r="31" spans="1:11" ht="14.25" x14ac:dyDescent="0.2">
      <c r="A31" s="2" t="s">
        <v>87</v>
      </c>
      <c r="B31" s="2" t="s">
        <v>88</v>
      </c>
      <c r="C31" s="2" t="s">
        <v>89</v>
      </c>
      <c r="D31" s="2">
        <v>8</v>
      </c>
      <c r="E31" s="2">
        <v>18</v>
      </c>
      <c r="F31" s="2">
        <v>7</v>
      </c>
      <c r="G31" s="3">
        <f t="shared" si="0"/>
        <v>151</v>
      </c>
      <c r="H31" s="3">
        <v>131</v>
      </c>
      <c r="I31" s="3">
        <f t="shared" si="1"/>
        <v>20</v>
      </c>
      <c r="J31" s="4">
        <v>68.3</v>
      </c>
      <c r="K31" s="4">
        <f t="shared" si="2"/>
        <v>1366</v>
      </c>
    </row>
    <row r="32" spans="1:11" ht="14.25" x14ac:dyDescent="0.2">
      <c r="A32" s="2" t="s">
        <v>90</v>
      </c>
      <c r="B32" s="2" t="s">
        <v>91</v>
      </c>
      <c r="C32" s="2" t="s">
        <v>92</v>
      </c>
      <c r="D32" s="2">
        <v>15</v>
      </c>
      <c r="E32" s="2">
        <v>18</v>
      </c>
      <c r="F32" s="2">
        <v>11</v>
      </c>
      <c r="G32" s="3">
        <f t="shared" si="0"/>
        <v>281</v>
      </c>
      <c r="H32" s="3">
        <v>220</v>
      </c>
      <c r="I32" s="3">
        <f t="shared" si="1"/>
        <v>61</v>
      </c>
      <c r="J32" s="4">
        <v>5.95</v>
      </c>
      <c r="K32" s="4">
        <f t="shared" si="2"/>
        <v>362.95</v>
      </c>
    </row>
    <row r="33" spans="1:11" ht="14.25" x14ac:dyDescent="0.2">
      <c r="A33" s="2" t="s">
        <v>93</v>
      </c>
      <c r="B33" s="2" t="s">
        <v>94</v>
      </c>
      <c r="C33" s="2" t="s">
        <v>95</v>
      </c>
      <c r="D33" s="2">
        <v>20</v>
      </c>
      <c r="E33" s="2">
        <v>18</v>
      </c>
      <c r="F33" s="2">
        <v>6</v>
      </c>
      <c r="G33" s="3">
        <f t="shared" si="0"/>
        <v>366</v>
      </c>
      <c r="H33" s="3">
        <v>295</v>
      </c>
      <c r="I33" s="3">
        <f t="shared" si="1"/>
        <v>71</v>
      </c>
      <c r="J33" s="4">
        <v>7.3</v>
      </c>
      <c r="K33" s="4">
        <f t="shared" si="2"/>
        <v>518.29999999999995</v>
      </c>
    </row>
    <row r="34" spans="1:11" ht="14.25" x14ac:dyDescent="0.2">
      <c r="A34" s="2" t="s">
        <v>96</v>
      </c>
      <c r="B34" s="2" t="s">
        <v>97</v>
      </c>
      <c r="C34" s="2" t="s">
        <v>98</v>
      </c>
      <c r="D34" s="2">
        <v>29</v>
      </c>
      <c r="E34" s="2">
        <v>12</v>
      </c>
      <c r="F34" s="2">
        <v>9</v>
      </c>
      <c r="G34" s="3">
        <f t="shared" si="0"/>
        <v>357</v>
      </c>
      <c r="H34" s="3">
        <v>274</v>
      </c>
      <c r="I34" s="3">
        <f t="shared" si="1"/>
        <v>83</v>
      </c>
      <c r="J34" s="4">
        <v>15.95</v>
      </c>
      <c r="K34" s="4">
        <f t="shared" si="2"/>
        <v>1323.85</v>
      </c>
    </row>
    <row r="35" spans="1:11" ht="14.25" x14ac:dyDescent="0.2">
      <c r="A35" s="2" t="s">
        <v>99</v>
      </c>
      <c r="B35" s="2" t="s">
        <v>100</v>
      </c>
      <c r="C35" s="2" t="s">
        <v>101</v>
      </c>
      <c r="D35" s="2">
        <v>10</v>
      </c>
      <c r="E35" s="2">
        <v>30</v>
      </c>
      <c r="F35" s="2">
        <v>14</v>
      </c>
      <c r="G35" s="3">
        <f t="shared" si="0"/>
        <v>314</v>
      </c>
      <c r="H35" s="3">
        <v>158</v>
      </c>
      <c r="I35" s="3">
        <f t="shared" si="1"/>
        <v>156</v>
      </c>
      <c r="J35" s="4">
        <v>32.950000000000003</v>
      </c>
      <c r="K35" s="4">
        <f t="shared" si="2"/>
        <v>5140.2000000000007</v>
      </c>
    </row>
    <row r="36" spans="1:11" ht="14.25" x14ac:dyDescent="0.2">
      <c r="A36" s="2" t="s">
        <v>102</v>
      </c>
      <c r="B36" s="2" t="s">
        <v>103</v>
      </c>
      <c r="C36" s="2" t="s">
        <v>104</v>
      </c>
      <c r="D36" s="2">
        <v>6</v>
      </c>
      <c r="E36" s="2">
        <v>30</v>
      </c>
      <c r="F36" s="2">
        <v>8</v>
      </c>
      <c r="G36" s="3">
        <f t="shared" si="0"/>
        <v>188</v>
      </c>
      <c r="H36" s="3">
        <v>126</v>
      </c>
      <c r="I36" s="3">
        <f t="shared" si="1"/>
        <v>62</v>
      </c>
      <c r="J36" s="4">
        <v>41</v>
      </c>
      <c r="K36" s="4">
        <f t="shared" si="2"/>
        <v>2542</v>
      </c>
    </row>
    <row r="37" spans="1:11" ht="14.25" x14ac:dyDescent="0.2">
      <c r="A37" s="2" t="s">
        <v>105</v>
      </c>
      <c r="B37" s="2" t="s">
        <v>106</v>
      </c>
      <c r="C37" s="2" t="s">
        <v>107</v>
      </c>
      <c r="D37" s="2">
        <v>6</v>
      </c>
      <c r="E37" s="2">
        <v>22</v>
      </c>
      <c r="F37" s="2">
        <v>8</v>
      </c>
      <c r="G37" s="3">
        <f t="shared" si="0"/>
        <v>140</v>
      </c>
      <c r="H37" s="3">
        <v>116</v>
      </c>
      <c r="I37" s="3">
        <f t="shared" si="1"/>
        <v>24</v>
      </c>
      <c r="J37" s="4">
        <v>30</v>
      </c>
      <c r="K37" s="4">
        <f t="shared" si="2"/>
        <v>720</v>
      </c>
    </row>
    <row r="38" spans="1:11" ht="14.25" x14ac:dyDescent="0.2">
      <c r="A38" s="2" t="s">
        <v>108</v>
      </c>
      <c r="B38" s="2" t="s">
        <v>109</v>
      </c>
      <c r="C38" s="2" t="s">
        <v>110</v>
      </c>
      <c r="D38" s="2">
        <v>14</v>
      </c>
      <c r="E38" s="2">
        <v>30</v>
      </c>
      <c r="F38" s="2">
        <v>3</v>
      </c>
      <c r="G38" s="3">
        <f t="shared" si="0"/>
        <v>423</v>
      </c>
      <c r="H38" s="3">
        <v>222</v>
      </c>
      <c r="I38" s="3">
        <f t="shared" si="1"/>
        <v>201</v>
      </c>
      <c r="J38" s="4">
        <v>31.95</v>
      </c>
      <c r="K38" s="4">
        <f t="shared" si="2"/>
        <v>6421.95</v>
      </c>
    </row>
    <row r="39" spans="1:11" ht="14.25" x14ac:dyDescent="0.2">
      <c r="A39" s="2" t="s">
        <v>111</v>
      </c>
      <c r="B39" s="2" t="s">
        <v>112</v>
      </c>
      <c r="C39" s="2" t="s">
        <v>113</v>
      </c>
      <c r="D39" s="2">
        <v>12</v>
      </c>
      <c r="E39" s="2">
        <v>22</v>
      </c>
      <c r="F39" s="2">
        <v>20</v>
      </c>
      <c r="G39" s="3">
        <f t="shared" ref="G39:G70" si="3">D39*E39+F39</f>
        <v>284</v>
      </c>
      <c r="H39" s="3">
        <v>61</v>
      </c>
      <c r="I39" s="3">
        <f t="shared" ref="I39:I70" si="4">G39-H39</f>
        <v>223</v>
      </c>
      <c r="J39" s="4">
        <v>25</v>
      </c>
      <c r="K39" s="4">
        <f t="shared" ref="K39:K70" si="5">I39*J39</f>
        <v>5575</v>
      </c>
    </row>
    <row r="40" spans="1:11" ht="14.25" x14ac:dyDescent="0.2">
      <c r="A40" s="2" t="s">
        <v>114</v>
      </c>
      <c r="B40" s="2" t="s">
        <v>115</v>
      </c>
      <c r="C40" s="2" t="s">
        <v>116</v>
      </c>
      <c r="D40" s="2">
        <v>25</v>
      </c>
      <c r="E40" s="2">
        <v>12</v>
      </c>
      <c r="F40" s="2">
        <v>10</v>
      </c>
      <c r="G40" s="3">
        <f t="shared" si="3"/>
        <v>310</v>
      </c>
      <c r="H40" s="3">
        <v>221</v>
      </c>
      <c r="I40" s="3">
        <f t="shared" si="4"/>
        <v>89</v>
      </c>
      <c r="J40" s="4">
        <v>13.95</v>
      </c>
      <c r="K40" s="4">
        <f t="shared" si="5"/>
        <v>1241.55</v>
      </c>
    </row>
    <row r="41" spans="1:11" ht="14.25" x14ac:dyDescent="0.2">
      <c r="A41" s="2" t="s">
        <v>117</v>
      </c>
      <c r="B41" s="2" t="s">
        <v>118</v>
      </c>
      <c r="C41" s="2" t="s">
        <v>119</v>
      </c>
      <c r="D41" s="2">
        <v>19</v>
      </c>
      <c r="E41" s="2">
        <v>12</v>
      </c>
      <c r="F41" s="2">
        <v>8</v>
      </c>
      <c r="G41" s="3">
        <f t="shared" si="3"/>
        <v>236</v>
      </c>
      <c r="H41" s="3">
        <v>208</v>
      </c>
      <c r="I41" s="3">
        <f t="shared" si="4"/>
        <v>28</v>
      </c>
      <c r="J41" s="4">
        <v>9.9499999999999993</v>
      </c>
      <c r="K41" s="4">
        <f t="shared" si="5"/>
        <v>278.59999999999997</v>
      </c>
    </row>
    <row r="42" spans="1:11" ht="14.25" x14ac:dyDescent="0.2">
      <c r="A42" s="2" t="s">
        <v>120</v>
      </c>
      <c r="B42" s="2" t="s">
        <v>121</v>
      </c>
      <c r="C42" s="2" t="s">
        <v>122</v>
      </c>
      <c r="D42" s="2">
        <v>4</v>
      </c>
      <c r="E42" s="2">
        <v>12</v>
      </c>
      <c r="F42" s="2">
        <v>0</v>
      </c>
      <c r="G42" s="3">
        <f t="shared" si="3"/>
        <v>48</v>
      </c>
      <c r="H42" s="3">
        <v>31</v>
      </c>
      <c r="I42" s="3">
        <f t="shared" si="4"/>
        <v>17</v>
      </c>
      <c r="J42" s="4">
        <v>17.5</v>
      </c>
      <c r="K42" s="4">
        <f t="shared" si="5"/>
        <v>297.5</v>
      </c>
    </row>
    <row r="43" spans="1:11" ht="14.25" x14ac:dyDescent="0.2">
      <c r="A43" s="2" t="s">
        <v>123</v>
      </c>
      <c r="B43" s="2" t="s">
        <v>124</v>
      </c>
      <c r="C43" s="2" t="s">
        <v>125</v>
      </c>
      <c r="D43" s="2">
        <v>8</v>
      </c>
      <c r="E43" s="2">
        <v>35</v>
      </c>
      <c r="F43" s="2">
        <v>7</v>
      </c>
      <c r="G43" s="3">
        <f t="shared" si="3"/>
        <v>287</v>
      </c>
      <c r="H43" s="3">
        <v>193</v>
      </c>
      <c r="I43" s="3">
        <f t="shared" si="4"/>
        <v>94</v>
      </c>
      <c r="J43" s="4">
        <v>18.95</v>
      </c>
      <c r="K43" s="4">
        <f t="shared" si="5"/>
        <v>1781.3</v>
      </c>
    </row>
    <row r="44" spans="1:11" ht="14.25" x14ac:dyDescent="0.2">
      <c r="A44" s="2" t="s">
        <v>126</v>
      </c>
      <c r="B44" s="2" t="s">
        <v>127</v>
      </c>
      <c r="C44" s="2" t="s">
        <v>128</v>
      </c>
      <c r="D44" s="2">
        <v>16</v>
      </c>
      <c r="E44" s="2">
        <v>40</v>
      </c>
      <c r="F44" s="2">
        <v>12</v>
      </c>
      <c r="G44" s="3">
        <f t="shared" si="3"/>
        <v>652</v>
      </c>
      <c r="H44" s="3">
        <v>578</v>
      </c>
      <c r="I44" s="3">
        <f t="shared" si="4"/>
        <v>74</v>
      </c>
      <c r="J44" s="4">
        <v>4.6900000000000004</v>
      </c>
      <c r="K44" s="4">
        <f t="shared" si="5"/>
        <v>347.06</v>
      </c>
    </row>
    <row r="45" spans="1:11" ht="14.25" x14ac:dyDescent="0.2">
      <c r="A45" s="2" t="s">
        <v>129</v>
      </c>
      <c r="B45" s="2" t="s">
        <v>130</v>
      </c>
      <c r="C45" s="2" t="s">
        <v>131</v>
      </c>
      <c r="D45" s="2">
        <v>14</v>
      </c>
      <c r="E45" s="2">
        <v>38</v>
      </c>
      <c r="F45" s="2">
        <v>31</v>
      </c>
      <c r="G45" s="3">
        <f t="shared" si="3"/>
        <v>563</v>
      </c>
      <c r="H45" s="3">
        <v>483</v>
      </c>
      <c r="I45" s="3">
        <f t="shared" si="4"/>
        <v>80</v>
      </c>
      <c r="J45" s="4">
        <v>35.99</v>
      </c>
      <c r="K45" s="4">
        <f t="shared" si="5"/>
        <v>2879.2000000000003</v>
      </c>
    </row>
    <row r="46" spans="1:11" ht="14.25" x14ac:dyDescent="0.2">
      <c r="A46" s="2" t="s">
        <v>132</v>
      </c>
      <c r="B46" s="2" t="s">
        <v>133</v>
      </c>
      <c r="C46" s="2" t="s">
        <v>134</v>
      </c>
      <c r="D46" s="2">
        <v>5</v>
      </c>
      <c r="E46" s="2">
        <v>30</v>
      </c>
      <c r="F46" s="2">
        <v>6</v>
      </c>
      <c r="G46" s="3">
        <f t="shared" si="3"/>
        <v>156</v>
      </c>
      <c r="H46" s="3">
        <v>138</v>
      </c>
      <c r="I46" s="3">
        <f t="shared" si="4"/>
        <v>18</v>
      </c>
      <c r="J46" s="4">
        <v>23.95</v>
      </c>
      <c r="K46" s="4">
        <f t="shared" si="5"/>
        <v>431.09999999999997</v>
      </c>
    </row>
    <row r="47" spans="1:11" ht="14.25" x14ac:dyDescent="0.2">
      <c r="A47" s="2" t="s">
        <v>135</v>
      </c>
      <c r="B47" s="2" t="s">
        <v>136</v>
      </c>
      <c r="C47" s="2" t="s">
        <v>137</v>
      </c>
      <c r="D47" s="2">
        <v>20</v>
      </c>
      <c r="E47" s="2">
        <v>20</v>
      </c>
      <c r="F47" s="2">
        <v>4</v>
      </c>
      <c r="G47" s="3">
        <f t="shared" si="3"/>
        <v>404</v>
      </c>
      <c r="H47" s="3">
        <v>319</v>
      </c>
      <c r="I47" s="3">
        <f t="shared" si="4"/>
        <v>85</v>
      </c>
      <c r="J47" s="4">
        <v>22.95</v>
      </c>
      <c r="K47" s="4">
        <f t="shared" si="5"/>
        <v>1950.75</v>
      </c>
    </row>
    <row r="48" spans="1:11" ht="14.25" x14ac:dyDescent="0.2">
      <c r="A48" s="2" t="s">
        <v>138</v>
      </c>
      <c r="B48" s="2" t="s">
        <v>139</v>
      </c>
      <c r="C48" s="2" t="s">
        <v>140</v>
      </c>
      <c r="D48" s="2">
        <v>10</v>
      </c>
      <c r="E48" s="2">
        <v>30</v>
      </c>
      <c r="F48" s="2">
        <v>21</v>
      </c>
      <c r="G48" s="3">
        <f t="shared" si="3"/>
        <v>321</v>
      </c>
      <c r="H48" s="3">
        <v>187</v>
      </c>
      <c r="I48" s="3">
        <f t="shared" si="4"/>
        <v>134</v>
      </c>
      <c r="J48" s="4">
        <v>22.95</v>
      </c>
      <c r="K48" s="4">
        <f t="shared" si="5"/>
        <v>3075.2999999999997</v>
      </c>
    </row>
    <row r="49" spans="1:11" ht="14.25" x14ac:dyDescent="0.2">
      <c r="A49" s="2" t="s">
        <v>141</v>
      </c>
      <c r="B49" s="2" t="s">
        <v>142</v>
      </c>
      <c r="C49" s="2" t="s">
        <v>143</v>
      </c>
      <c r="D49" s="2">
        <v>9</v>
      </c>
      <c r="E49" s="2">
        <v>30</v>
      </c>
      <c r="F49" s="2">
        <v>23</v>
      </c>
      <c r="G49" s="3">
        <f t="shared" si="3"/>
        <v>293</v>
      </c>
      <c r="H49" s="3">
        <v>261</v>
      </c>
      <c r="I49" s="3">
        <f t="shared" si="4"/>
        <v>32</v>
      </c>
      <c r="J49" s="4">
        <v>24.95</v>
      </c>
      <c r="K49" s="4">
        <f t="shared" si="5"/>
        <v>798.4</v>
      </c>
    </row>
    <row r="50" spans="1:11" ht="14.25" x14ac:dyDescent="0.2">
      <c r="A50" s="2" t="s">
        <v>144</v>
      </c>
      <c r="B50" s="2" t="s">
        <v>145</v>
      </c>
      <c r="C50" s="2" t="s">
        <v>146</v>
      </c>
      <c r="D50" s="2">
        <v>6</v>
      </c>
      <c r="E50" s="2">
        <v>30</v>
      </c>
      <c r="F50" s="2">
        <v>18</v>
      </c>
      <c r="G50" s="3">
        <f t="shared" si="3"/>
        <v>198</v>
      </c>
      <c r="H50" s="3">
        <v>169</v>
      </c>
      <c r="I50" s="3">
        <f t="shared" si="4"/>
        <v>29</v>
      </c>
      <c r="J50" s="4">
        <v>25.95</v>
      </c>
      <c r="K50" s="4">
        <f t="shared" si="5"/>
        <v>752.55</v>
      </c>
    </row>
    <row r="51" spans="1:11" ht="14.25" x14ac:dyDescent="0.2">
      <c r="A51" s="2" t="s">
        <v>147</v>
      </c>
      <c r="B51" s="2" t="s">
        <v>148</v>
      </c>
      <c r="C51" s="2" t="s">
        <v>149</v>
      </c>
      <c r="D51" s="2">
        <v>4</v>
      </c>
      <c r="E51" s="2">
        <v>50</v>
      </c>
      <c r="F51" s="2">
        <v>18</v>
      </c>
      <c r="G51" s="3">
        <f t="shared" si="3"/>
        <v>218</v>
      </c>
      <c r="H51" s="3">
        <v>172</v>
      </c>
      <c r="I51" s="3">
        <f t="shared" si="4"/>
        <v>46</v>
      </c>
      <c r="J51" s="4">
        <v>17.95</v>
      </c>
      <c r="K51" s="4">
        <f t="shared" si="5"/>
        <v>825.69999999999993</v>
      </c>
    </row>
    <row r="52" spans="1:11" ht="14.25" x14ac:dyDescent="0.2">
      <c r="A52" s="2" t="s">
        <v>150</v>
      </c>
      <c r="B52" s="2" t="s">
        <v>151</v>
      </c>
      <c r="C52" s="2" t="s">
        <v>152</v>
      </c>
      <c r="D52" s="2">
        <v>5</v>
      </c>
      <c r="E52" s="2">
        <v>32</v>
      </c>
      <c r="F52" s="2">
        <v>14</v>
      </c>
      <c r="G52" s="3">
        <f t="shared" si="3"/>
        <v>174</v>
      </c>
      <c r="H52" s="3">
        <v>38</v>
      </c>
      <c r="I52" s="3">
        <f t="shared" si="4"/>
        <v>136</v>
      </c>
      <c r="J52" s="4">
        <v>17.95</v>
      </c>
      <c r="K52" s="4">
        <f t="shared" si="5"/>
        <v>2441.1999999999998</v>
      </c>
    </row>
    <row r="53" spans="1:11" ht="14.25" x14ac:dyDescent="0.2">
      <c r="A53" s="2" t="s">
        <v>153</v>
      </c>
      <c r="B53" s="2" t="s">
        <v>154</v>
      </c>
      <c r="C53" s="2" t="s">
        <v>155</v>
      </c>
      <c r="D53" s="2">
        <v>18</v>
      </c>
      <c r="E53" s="2">
        <v>75</v>
      </c>
      <c r="F53" s="2">
        <v>42</v>
      </c>
      <c r="G53" s="3">
        <f t="shared" si="3"/>
        <v>1392</v>
      </c>
      <c r="H53" s="3">
        <v>968</v>
      </c>
      <c r="I53" s="3">
        <f t="shared" si="4"/>
        <v>424</v>
      </c>
      <c r="J53" s="4">
        <v>14.95</v>
      </c>
      <c r="K53" s="4">
        <f t="shared" si="5"/>
        <v>6338.7999999999993</v>
      </c>
    </row>
    <row r="54" spans="1:11" ht="14.25" x14ac:dyDescent="0.2">
      <c r="A54" s="2" t="s">
        <v>156</v>
      </c>
      <c r="B54" s="2" t="s">
        <v>157</v>
      </c>
      <c r="C54" s="2" t="s">
        <v>158</v>
      </c>
      <c r="D54" s="2">
        <v>30</v>
      </c>
      <c r="E54" s="2">
        <v>75</v>
      </c>
      <c r="F54" s="2">
        <v>19</v>
      </c>
      <c r="G54" s="3">
        <f t="shared" si="3"/>
        <v>2269</v>
      </c>
      <c r="H54" s="3">
        <v>918</v>
      </c>
      <c r="I54" s="3">
        <f t="shared" si="4"/>
        <v>1351</v>
      </c>
      <c r="J54" s="4">
        <v>24.95</v>
      </c>
      <c r="K54" s="4">
        <f t="shared" si="5"/>
        <v>33707.449999999997</v>
      </c>
    </row>
    <row r="55" spans="1:11" ht="14.25" x14ac:dyDescent="0.2">
      <c r="A55" s="2" t="s">
        <v>159</v>
      </c>
      <c r="B55" s="2" t="s">
        <v>160</v>
      </c>
      <c r="C55" s="2" t="s">
        <v>161</v>
      </c>
      <c r="D55" s="2">
        <v>22</v>
      </c>
      <c r="E55" s="2">
        <v>75</v>
      </c>
      <c r="F55" s="2">
        <v>36</v>
      </c>
      <c r="G55" s="3">
        <f t="shared" si="3"/>
        <v>1686</v>
      </c>
      <c r="H55" s="3">
        <v>1296</v>
      </c>
      <c r="I55" s="3">
        <f t="shared" si="4"/>
        <v>390</v>
      </c>
      <c r="J55" s="4">
        <v>19.95</v>
      </c>
      <c r="K55" s="4">
        <f t="shared" si="5"/>
        <v>7780.5</v>
      </c>
    </row>
    <row r="56" spans="1:11" ht="14.25" x14ac:dyDescent="0.2">
      <c r="A56" s="2" t="s">
        <v>162</v>
      </c>
      <c r="B56" s="2" t="s">
        <v>163</v>
      </c>
      <c r="C56" s="2" t="s">
        <v>164</v>
      </c>
      <c r="D56" s="2">
        <v>5</v>
      </c>
      <c r="E56" s="2">
        <v>600</v>
      </c>
      <c r="F56" s="2">
        <v>419</v>
      </c>
      <c r="G56" s="3">
        <f t="shared" si="3"/>
        <v>3419</v>
      </c>
      <c r="H56" s="3">
        <v>1528</v>
      </c>
      <c r="I56" s="3">
        <f t="shared" si="4"/>
        <v>1891</v>
      </c>
      <c r="J56" s="4">
        <v>0.5</v>
      </c>
      <c r="K56" s="4">
        <f t="shared" si="5"/>
        <v>945.5</v>
      </c>
    </row>
    <row r="57" spans="1:11" ht="14.25" x14ac:dyDescent="0.2">
      <c r="A57" s="2" t="s">
        <v>165</v>
      </c>
      <c r="B57" s="2" t="s">
        <v>166</v>
      </c>
      <c r="C57" s="2" t="s">
        <v>167</v>
      </c>
      <c r="D57" s="2">
        <v>5</v>
      </c>
      <c r="E57" s="2">
        <v>600</v>
      </c>
      <c r="F57" s="2">
        <v>295</v>
      </c>
      <c r="G57" s="3">
        <f t="shared" si="3"/>
        <v>3295</v>
      </c>
      <c r="H57" s="3">
        <v>1341</v>
      </c>
      <c r="I57" s="3">
        <f t="shared" si="4"/>
        <v>1954</v>
      </c>
      <c r="J57" s="4">
        <v>0.7</v>
      </c>
      <c r="K57" s="4">
        <f t="shared" si="5"/>
        <v>1367.8</v>
      </c>
    </row>
    <row r="58" spans="1:11" ht="14.25" x14ac:dyDescent="0.2">
      <c r="A58" s="2" t="s">
        <v>168</v>
      </c>
      <c r="B58" s="2" t="s">
        <v>169</v>
      </c>
      <c r="C58" s="2" t="s">
        <v>170</v>
      </c>
      <c r="D58" s="2">
        <v>8</v>
      </c>
      <c r="E58" s="2">
        <v>600</v>
      </c>
      <c r="F58" s="2">
        <v>131</v>
      </c>
      <c r="G58" s="3">
        <f t="shared" si="3"/>
        <v>4931</v>
      </c>
      <c r="H58" s="3">
        <v>1945</v>
      </c>
      <c r="I58" s="3">
        <f t="shared" si="4"/>
        <v>2986</v>
      </c>
      <c r="J58" s="4">
        <v>0.6</v>
      </c>
      <c r="K58" s="4">
        <f t="shared" si="5"/>
        <v>1791.6</v>
      </c>
    </row>
    <row r="59" spans="1:11" ht="14.25" x14ac:dyDescent="0.2">
      <c r="A59" s="2" t="s">
        <v>171</v>
      </c>
      <c r="B59" s="2" t="s">
        <v>172</v>
      </c>
      <c r="C59" s="2" t="s">
        <v>173</v>
      </c>
      <c r="D59" s="2">
        <v>9</v>
      </c>
      <c r="E59" s="2">
        <v>50</v>
      </c>
      <c r="F59" s="2">
        <v>43</v>
      </c>
      <c r="G59" s="3">
        <f t="shared" si="3"/>
        <v>493</v>
      </c>
      <c r="H59" s="3">
        <v>379</v>
      </c>
      <c r="I59" s="3">
        <f t="shared" si="4"/>
        <v>114</v>
      </c>
      <c r="J59" s="4">
        <v>7.75</v>
      </c>
      <c r="K59" s="4">
        <f t="shared" si="5"/>
        <v>883.5</v>
      </c>
    </row>
    <row r="60" spans="1:11" ht="14.25" x14ac:dyDescent="0.2">
      <c r="A60" s="2" t="s">
        <v>174</v>
      </c>
      <c r="B60" s="2" t="s">
        <v>175</v>
      </c>
      <c r="C60" s="2" t="s">
        <v>176</v>
      </c>
      <c r="D60" s="2">
        <v>13</v>
      </c>
      <c r="E60" s="2">
        <v>50</v>
      </c>
      <c r="F60" s="2">
        <v>32</v>
      </c>
      <c r="G60" s="3">
        <f t="shared" si="3"/>
        <v>682</v>
      </c>
      <c r="H60" s="3">
        <v>638</v>
      </c>
      <c r="I60" s="3">
        <f t="shared" si="4"/>
        <v>44</v>
      </c>
      <c r="J60" s="4">
        <v>4.5</v>
      </c>
      <c r="K60" s="4">
        <f t="shared" si="5"/>
        <v>198</v>
      </c>
    </row>
    <row r="61" spans="1:11" ht="14.25" x14ac:dyDescent="0.2">
      <c r="A61" s="2" t="s">
        <v>177</v>
      </c>
      <c r="B61" s="2" t="s">
        <v>178</v>
      </c>
      <c r="C61" s="2" t="s">
        <v>179</v>
      </c>
      <c r="D61" s="2">
        <v>7</v>
      </c>
      <c r="E61" s="2">
        <v>25</v>
      </c>
      <c r="F61" s="2">
        <v>23</v>
      </c>
      <c r="G61" s="3">
        <f t="shared" si="3"/>
        <v>198</v>
      </c>
      <c r="H61" s="3">
        <v>143</v>
      </c>
      <c r="I61" s="3">
        <f t="shared" si="4"/>
        <v>55</v>
      </c>
      <c r="J61" s="4">
        <v>9.3000000000000007</v>
      </c>
      <c r="K61" s="4">
        <f t="shared" si="5"/>
        <v>511.50000000000006</v>
      </c>
    </row>
    <row r="62" spans="1:11" ht="14.25" x14ac:dyDescent="0.2">
      <c r="A62" s="2" t="s">
        <v>180</v>
      </c>
      <c r="B62" s="2" t="s">
        <v>181</v>
      </c>
      <c r="C62" s="2" t="s">
        <v>182</v>
      </c>
      <c r="D62" s="2">
        <v>10</v>
      </c>
      <c r="E62" s="2">
        <v>15</v>
      </c>
      <c r="F62" s="2">
        <v>9</v>
      </c>
      <c r="G62" s="3">
        <f t="shared" si="3"/>
        <v>159</v>
      </c>
      <c r="H62" s="3">
        <v>104</v>
      </c>
      <c r="I62" s="3">
        <f t="shared" si="4"/>
        <v>55</v>
      </c>
      <c r="J62" s="4">
        <v>72.150000000000006</v>
      </c>
      <c r="K62" s="4">
        <f t="shared" si="5"/>
        <v>3968.2500000000005</v>
      </c>
    </row>
    <row r="63" spans="1:11" ht="14.25" x14ac:dyDescent="0.2">
      <c r="A63" s="2" t="s">
        <v>183</v>
      </c>
      <c r="B63" s="2" t="s">
        <v>184</v>
      </c>
      <c r="C63" s="2" t="s">
        <v>185</v>
      </c>
      <c r="D63" s="2">
        <v>7</v>
      </c>
      <c r="E63" s="2">
        <v>25</v>
      </c>
      <c r="F63" s="2">
        <v>13</v>
      </c>
      <c r="G63" s="3">
        <f t="shared" si="3"/>
        <v>188</v>
      </c>
      <c r="H63" s="3">
        <v>112</v>
      </c>
      <c r="I63" s="3">
        <f t="shared" si="4"/>
        <v>76</v>
      </c>
      <c r="J63" s="4">
        <v>17.45</v>
      </c>
      <c r="K63" s="4">
        <f t="shared" si="5"/>
        <v>1326.2</v>
      </c>
    </row>
    <row r="64" spans="1:11" ht="14.25" x14ac:dyDescent="0.2">
      <c r="A64" s="2" t="s">
        <v>186</v>
      </c>
      <c r="B64" s="2" t="s">
        <v>187</v>
      </c>
      <c r="C64" s="2" t="s">
        <v>188</v>
      </c>
      <c r="D64" s="2">
        <v>5</v>
      </c>
      <c r="E64" s="2">
        <v>100</v>
      </c>
      <c r="F64" s="2">
        <v>38</v>
      </c>
      <c r="G64" s="3">
        <f t="shared" si="3"/>
        <v>538</v>
      </c>
      <c r="H64" s="3">
        <v>241</v>
      </c>
      <c r="I64" s="3">
        <f t="shared" si="4"/>
        <v>297</v>
      </c>
      <c r="J64" s="4">
        <v>4.45</v>
      </c>
      <c r="K64" s="4">
        <f t="shared" si="5"/>
        <v>1321.65</v>
      </c>
    </row>
    <row r="65" spans="1:11" ht="14.25" x14ac:dyDescent="0.2">
      <c r="A65" s="2" t="s">
        <v>189</v>
      </c>
      <c r="B65" s="2" t="s">
        <v>190</v>
      </c>
      <c r="C65" s="2" t="s">
        <v>191</v>
      </c>
      <c r="D65" s="2">
        <v>7</v>
      </c>
      <c r="E65" s="2">
        <v>12</v>
      </c>
      <c r="F65" s="2">
        <v>6</v>
      </c>
      <c r="G65" s="3">
        <f t="shared" si="3"/>
        <v>90</v>
      </c>
      <c r="H65" s="3">
        <v>63</v>
      </c>
      <c r="I65" s="3">
        <f t="shared" si="4"/>
        <v>27</v>
      </c>
      <c r="J65" s="4">
        <v>19.75</v>
      </c>
      <c r="K65" s="4">
        <f t="shared" si="5"/>
        <v>533.25</v>
      </c>
    </row>
    <row r="66" spans="1:11" ht="14.25" x14ac:dyDescent="0.2">
      <c r="A66" s="2" t="s">
        <v>192</v>
      </c>
      <c r="B66" s="2" t="s">
        <v>193</v>
      </c>
      <c r="C66" s="2" t="s">
        <v>194</v>
      </c>
      <c r="D66" s="2">
        <v>6</v>
      </c>
      <c r="E66" s="2">
        <v>18</v>
      </c>
      <c r="F66" s="2">
        <v>8</v>
      </c>
      <c r="G66" s="3">
        <f t="shared" si="3"/>
        <v>116</v>
      </c>
      <c r="H66" s="3">
        <v>84</v>
      </c>
      <c r="I66" s="3">
        <f t="shared" si="4"/>
        <v>32</v>
      </c>
      <c r="J66" s="4">
        <v>19.25</v>
      </c>
      <c r="K66" s="4">
        <f t="shared" si="5"/>
        <v>616</v>
      </c>
    </row>
    <row r="67" spans="1:11" ht="14.25" x14ac:dyDescent="0.2">
      <c r="A67" s="2" t="s">
        <v>195</v>
      </c>
      <c r="B67" s="2" t="s">
        <v>196</v>
      </c>
      <c r="C67" s="2" t="s">
        <v>197</v>
      </c>
      <c r="D67" s="2">
        <v>7</v>
      </c>
      <c r="E67" s="2">
        <v>50</v>
      </c>
      <c r="F67" s="2">
        <v>16</v>
      </c>
      <c r="G67" s="3">
        <f t="shared" si="3"/>
        <v>366</v>
      </c>
      <c r="H67" s="3">
        <v>329</v>
      </c>
      <c r="I67" s="3">
        <f t="shared" si="4"/>
        <v>37</v>
      </c>
      <c r="J67" s="4">
        <v>109</v>
      </c>
      <c r="K67" s="4">
        <f t="shared" si="5"/>
        <v>4033</v>
      </c>
    </row>
    <row r="68" spans="1:11" ht="14.25" x14ac:dyDescent="0.2">
      <c r="A68" s="2" t="s">
        <v>198</v>
      </c>
      <c r="B68" s="2" t="s">
        <v>199</v>
      </c>
      <c r="C68" s="2" t="s">
        <v>200</v>
      </c>
      <c r="D68" s="2">
        <v>9</v>
      </c>
      <c r="E68" s="2">
        <v>50</v>
      </c>
      <c r="F68" s="2">
        <v>41</v>
      </c>
      <c r="G68" s="3">
        <f t="shared" si="3"/>
        <v>491</v>
      </c>
      <c r="H68" s="3">
        <v>388</v>
      </c>
      <c r="I68" s="3">
        <f t="shared" si="4"/>
        <v>103</v>
      </c>
      <c r="J68" s="4">
        <v>45</v>
      </c>
      <c r="K68" s="4">
        <f t="shared" si="5"/>
        <v>4635</v>
      </c>
    </row>
    <row r="69" spans="1:11" ht="14.25" x14ac:dyDescent="0.2">
      <c r="A69" s="2" t="s">
        <v>201</v>
      </c>
      <c r="B69" s="2" t="s">
        <v>202</v>
      </c>
      <c r="C69" s="2" t="s">
        <v>203</v>
      </c>
      <c r="D69" s="2">
        <v>9</v>
      </c>
      <c r="E69" s="2">
        <v>100</v>
      </c>
      <c r="F69" s="2">
        <v>84</v>
      </c>
      <c r="G69" s="3">
        <f t="shared" si="3"/>
        <v>984</v>
      </c>
      <c r="H69" s="3">
        <v>363</v>
      </c>
      <c r="I69" s="3">
        <f t="shared" si="4"/>
        <v>621</v>
      </c>
      <c r="J69" s="4">
        <v>4.95</v>
      </c>
      <c r="K69" s="4">
        <f t="shared" si="5"/>
        <v>3073.9500000000003</v>
      </c>
    </row>
    <row r="70" spans="1:11" ht="14.25" x14ac:dyDescent="0.2">
      <c r="A70" s="2" t="s">
        <v>204</v>
      </c>
      <c r="B70" s="2" t="s">
        <v>205</v>
      </c>
      <c r="C70" s="2" t="s">
        <v>206</v>
      </c>
      <c r="D70" s="2">
        <v>7</v>
      </c>
      <c r="E70" s="2">
        <v>35</v>
      </c>
      <c r="F70" s="2">
        <v>14</v>
      </c>
      <c r="G70" s="3">
        <f t="shared" si="3"/>
        <v>259</v>
      </c>
      <c r="H70" s="3">
        <v>193</v>
      </c>
      <c r="I70" s="3">
        <f t="shared" si="4"/>
        <v>66</v>
      </c>
      <c r="J70" s="4">
        <v>28</v>
      </c>
      <c r="K70" s="4">
        <f t="shared" si="5"/>
        <v>1848</v>
      </c>
    </row>
    <row r="71" spans="1:11" ht="14.25" x14ac:dyDescent="0.2">
      <c r="A71" s="2" t="s">
        <v>207</v>
      </c>
      <c r="B71" s="2" t="s">
        <v>208</v>
      </c>
      <c r="C71" s="2" t="s">
        <v>209</v>
      </c>
      <c r="D71" s="2">
        <v>10</v>
      </c>
      <c r="E71" s="2">
        <v>35</v>
      </c>
      <c r="F71" s="2">
        <v>21</v>
      </c>
      <c r="G71" s="3">
        <f t="shared" ref="G71:G93" si="6">D71*E71+F71</f>
        <v>371</v>
      </c>
      <c r="H71" s="3">
        <v>273</v>
      </c>
      <c r="I71" s="3">
        <f t="shared" ref="I71:I93" si="7">G71-H71</f>
        <v>98</v>
      </c>
      <c r="J71" s="4">
        <v>20</v>
      </c>
      <c r="K71" s="4">
        <f t="shared" ref="K71:K93" si="8">I71*J71</f>
        <v>1960</v>
      </c>
    </row>
    <row r="72" spans="1:11" ht="14.25" x14ac:dyDescent="0.2">
      <c r="A72" s="2" t="s">
        <v>210</v>
      </c>
      <c r="B72" s="2" t="s">
        <v>211</v>
      </c>
      <c r="C72" s="2" t="s">
        <v>212</v>
      </c>
      <c r="D72" s="2">
        <v>15</v>
      </c>
      <c r="E72" s="2">
        <v>35</v>
      </c>
      <c r="F72" s="2">
        <v>33</v>
      </c>
      <c r="G72" s="3">
        <f t="shared" si="6"/>
        <v>558</v>
      </c>
      <c r="H72" s="3">
        <v>390</v>
      </c>
      <c r="I72" s="3">
        <f t="shared" si="7"/>
        <v>168</v>
      </c>
      <c r="J72" s="4">
        <v>30</v>
      </c>
      <c r="K72" s="4">
        <f t="shared" si="8"/>
        <v>5040</v>
      </c>
    </row>
    <row r="73" spans="1:11" ht="14.25" x14ac:dyDescent="0.2">
      <c r="A73" s="2" t="s">
        <v>213</v>
      </c>
      <c r="B73" s="2" t="s">
        <v>214</v>
      </c>
      <c r="C73" s="2" t="s">
        <v>215</v>
      </c>
      <c r="D73" s="2">
        <v>7</v>
      </c>
      <c r="E73" s="2">
        <v>32</v>
      </c>
      <c r="F73" s="2">
        <v>21</v>
      </c>
      <c r="G73" s="3">
        <f t="shared" si="6"/>
        <v>245</v>
      </c>
      <c r="H73" s="3">
        <v>146</v>
      </c>
      <c r="I73" s="3">
        <f t="shared" si="7"/>
        <v>99</v>
      </c>
      <c r="J73" s="4">
        <v>25.95</v>
      </c>
      <c r="K73" s="4">
        <f t="shared" si="8"/>
        <v>2569.0499999999997</v>
      </c>
    </row>
    <row r="74" spans="1:11" ht="14.25" x14ac:dyDescent="0.2">
      <c r="A74" s="2" t="s">
        <v>216</v>
      </c>
      <c r="B74" s="2" t="s">
        <v>217</v>
      </c>
      <c r="C74" s="2" t="s">
        <v>218</v>
      </c>
      <c r="D74" s="2">
        <v>9</v>
      </c>
      <c r="E74" s="2">
        <v>32</v>
      </c>
      <c r="F74" s="2">
        <v>27</v>
      </c>
      <c r="G74" s="3">
        <f t="shared" si="6"/>
        <v>315</v>
      </c>
      <c r="H74" s="3">
        <v>145</v>
      </c>
      <c r="I74" s="3">
        <f t="shared" si="7"/>
        <v>170</v>
      </c>
      <c r="J74" s="4">
        <v>27.95</v>
      </c>
      <c r="K74" s="4">
        <f t="shared" si="8"/>
        <v>4751.5</v>
      </c>
    </row>
    <row r="75" spans="1:11" ht="14.25" x14ac:dyDescent="0.2">
      <c r="A75" s="2" t="s">
        <v>219</v>
      </c>
      <c r="B75" s="2" t="s">
        <v>220</v>
      </c>
      <c r="C75" s="2" t="s">
        <v>221</v>
      </c>
      <c r="D75" s="2">
        <v>12</v>
      </c>
      <c r="E75" s="2">
        <v>32</v>
      </c>
      <c r="F75" s="2">
        <v>15</v>
      </c>
      <c r="G75" s="3">
        <f t="shared" si="6"/>
        <v>399</v>
      </c>
      <c r="H75" s="3">
        <v>304</v>
      </c>
      <c r="I75" s="3">
        <f t="shared" si="7"/>
        <v>95</v>
      </c>
      <c r="J75" s="4">
        <v>28.95</v>
      </c>
      <c r="K75" s="4">
        <f t="shared" si="8"/>
        <v>2750.25</v>
      </c>
    </row>
    <row r="76" spans="1:11" ht="14.25" x14ac:dyDescent="0.2">
      <c r="A76" s="2" t="s">
        <v>222</v>
      </c>
      <c r="B76" s="2" t="s">
        <v>223</v>
      </c>
      <c r="C76" s="2" t="s">
        <v>224</v>
      </c>
      <c r="D76" s="2">
        <v>10</v>
      </c>
      <c r="E76" s="2">
        <v>32</v>
      </c>
      <c r="F76" s="2">
        <v>16</v>
      </c>
      <c r="G76" s="3">
        <f t="shared" si="6"/>
        <v>336</v>
      </c>
      <c r="H76" s="3">
        <v>252</v>
      </c>
      <c r="I76" s="3">
        <f t="shared" si="7"/>
        <v>84</v>
      </c>
      <c r="J76" s="4">
        <v>22.95</v>
      </c>
      <c r="K76" s="4">
        <f t="shared" si="8"/>
        <v>1927.8</v>
      </c>
    </row>
    <row r="77" spans="1:11" ht="14.25" x14ac:dyDescent="0.2">
      <c r="A77" s="2" t="s">
        <v>225</v>
      </c>
      <c r="B77" s="2" t="s">
        <v>226</v>
      </c>
      <c r="C77" s="2" t="s">
        <v>227</v>
      </c>
      <c r="D77" s="2">
        <v>12</v>
      </c>
      <c r="E77" s="2">
        <v>32</v>
      </c>
      <c r="F77" s="2">
        <v>16</v>
      </c>
      <c r="G77" s="3">
        <f t="shared" si="6"/>
        <v>400</v>
      </c>
      <c r="H77" s="3">
        <v>366</v>
      </c>
      <c r="I77" s="3">
        <f t="shared" si="7"/>
        <v>34</v>
      </c>
      <c r="J77" s="4">
        <v>22.95</v>
      </c>
      <c r="K77" s="4">
        <f t="shared" si="8"/>
        <v>780.3</v>
      </c>
    </row>
    <row r="78" spans="1:11" ht="14.25" x14ac:dyDescent="0.2">
      <c r="A78" s="2" t="s">
        <v>228</v>
      </c>
      <c r="B78" s="2" t="s">
        <v>229</v>
      </c>
      <c r="C78" s="2" t="s">
        <v>230</v>
      </c>
      <c r="D78" s="2">
        <v>21</v>
      </c>
      <c r="E78" s="2">
        <v>32</v>
      </c>
      <c r="F78" s="2">
        <v>6</v>
      </c>
      <c r="G78" s="3">
        <f t="shared" si="6"/>
        <v>678</v>
      </c>
      <c r="H78" s="3">
        <v>325</v>
      </c>
      <c r="I78" s="3">
        <f t="shared" si="7"/>
        <v>353</v>
      </c>
      <c r="J78" s="4">
        <v>26.95</v>
      </c>
      <c r="K78" s="4">
        <f t="shared" si="8"/>
        <v>9513.35</v>
      </c>
    </row>
    <row r="79" spans="1:11" ht="14.25" x14ac:dyDescent="0.2">
      <c r="A79" s="2" t="s">
        <v>231</v>
      </c>
      <c r="B79" s="2" t="s">
        <v>232</v>
      </c>
      <c r="C79" s="2" t="s">
        <v>233</v>
      </c>
      <c r="D79" s="2">
        <v>8</v>
      </c>
      <c r="E79" s="2">
        <v>30</v>
      </c>
      <c r="F79" s="2">
        <v>18</v>
      </c>
      <c r="G79" s="3">
        <f t="shared" si="6"/>
        <v>258</v>
      </c>
      <c r="H79" s="3">
        <v>216</v>
      </c>
      <c r="I79" s="3">
        <f t="shared" si="7"/>
        <v>42</v>
      </c>
      <c r="J79" s="4">
        <v>49</v>
      </c>
      <c r="K79" s="4">
        <f t="shared" si="8"/>
        <v>2058</v>
      </c>
    </row>
    <row r="80" spans="1:11" ht="14.25" x14ac:dyDescent="0.2">
      <c r="A80" s="2" t="s">
        <v>234</v>
      </c>
      <c r="B80" s="2" t="s">
        <v>235</v>
      </c>
      <c r="C80" s="2" t="s">
        <v>236</v>
      </c>
      <c r="D80" s="2">
        <v>10</v>
      </c>
      <c r="E80" s="2">
        <v>30</v>
      </c>
      <c r="F80" s="2">
        <v>22</v>
      </c>
      <c r="G80" s="3">
        <f t="shared" si="6"/>
        <v>322</v>
      </c>
      <c r="H80" s="3">
        <v>169</v>
      </c>
      <c r="I80" s="3">
        <f t="shared" si="7"/>
        <v>153</v>
      </c>
      <c r="J80" s="4">
        <v>32.5</v>
      </c>
      <c r="K80" s="4">
        <f t="shared" si="8"/>
        <v>4972.5</v>
      </c>
    </row>
    <row r="81" spans="1:11" ht="14.25" x14ac:dyDescent="0.2">
      <c r="A81" s="2" t="s">
        <v>237</v>
      </c>
      <c r="B81" s="2" t="s">
        <v>238</v>
      </c>
      <c r="C81" s="2" t="s">
        <v>239</v>
      </c>
      <c r="D81" s="2">
        <v>18</v>
      </c>
      <c r="E81" s="2">
        <v>20</v>
      </c>
      <c r="F81" s="2">
        <v>17</v>
      </c>
      <c r="G81" s="3">
        <f t="shared" si="6"/>
        <v>377</v>
      </c>
      <c r="H81" s="3">
        <v>51</v>
      </c>
      <c r="I81" s="3">
        <f t="shared" si="7"/>
        <v>326</v>
      </c>
      <c r="J81" s="4">
        <v>36.950000000000003</v>
      </c>
      <c r="K81" s="4">
        <f t="shared" si="8"/>
        <v>12045.7</v>
      </c>
    </row>
    <row r="82" spans="1:11" ht="14.25" x14ac:dyDescent="0.2">
      <c r="A82" s="2" t="s">
        <v>240</v>
      </c>
      <c r="B82" s="2" t="s">
        <v>241</v>
      </c>
      <c r="C82" s="2" t="s">
        <v>242</v>
      </c>
      <c r="D82" s="2">
        <v>21</v>
      </c>
      <c r="E82" s="2">
        <v>20</v>
      </c>
      <c r="F82" s="2">
        <v>4</v>
      </c>
      <c r="G82" s="3">
        <f t="shared" si="6"/>
        <v>424</v>
      </c>
      <c r="H82" s="3">
        <v>186</v>
      </c>
      <c r="I82" s="3">
        <f t="shared" si="7"/>
        <v>238</v>
      </c>
      <c r="J82" s="4">
        <v>40</v>
      </c>
      <c r="K82" s="4">
        <f t="shared" si="8"/>
        <v>9520</v>
      </c>
    </row>
    <row r="83" spans="1:11" ht="14.25" x14ac:dyDescent="0.2">
      <c r="A83" s="2" t="s">
        <v>243</v>
      </c>
      <c r="B83" s="2" t="s">
        <v>244</v>
      </c>
      <c r="C83" s="2" t="s">
        <v>245</v>
      </c>
      <c r="D83" s="2">
        <v>6</v>
      </c>
      <c r="E83" s="2">
        <v>20</v>
      </c>
      <c r="F83" s="2">
        <v>16</v>
      </c>
      <c r="G83" s="3">
        <f t="shared" si="6"/>
        <v>136</v>
      </c>
      <c r="H83" s="3">
        <v>98</v>
      </c>
      <c r="I83" s="3">
        <f t="shared" si="7"/>
        <v>38</v>
      </c>
      <c r="J83" s="4">
        <v>27.95</v>
      </c>
      <c r="K83" s="4">
        <f t="shared" si="8"/>
        <v>1062.0999999999999</v>
      </c>
    </row>
    <row r="84" spans="1:11" ht="14.25" x14ac:dyDescent="0.2">
      <c r="A84" s="2" t="s">
        <v>246</v>
      </c>
      <c r="B84" s="2" t="s">
        <v>247</v>
      </c>
      <c r="C84" s="2" t="s">
        <v>248</v>
      </c>
      <c r="D84" s="2">
        <v>6</v>
      </c>
      <c r="E84" s="2">
        <v>20</v>
      </c>
      <c r="F84" s="2">
        <v>6</v>
      </c>
      <c r="G84" s="3">
        <f t="shared" si="6"/>
        <v>126</v>
      </c>
      <c r="H84" s="3">
        <v>74</v>
      </c>
      <c r="I84" s="3">
        <f t="shared" si="7"/>
        <v>52</v>
      </c>
      <c r="J84" s="4">
        <v>38.5</v>
      </c>
      <c r="K84" s="4">
        <f t="shared" si="8"/>
        <v>2002</v>
      </c>
    </row>
    <row r="85" spans="1:11" ht="14.25" x14ac:dyDescent="0.2">
      <c r="A85" s="2" t="s">
        <v>249</v>
      </c>
      <c r="B85" s="2" t="s">
        <v>250</v>
      </c>
      <c r="C85" s="2" t="s">
        <v>251</v>
      </c>
      <c r="D85" s="2">
        <v>9</v>
      </c>
      <c r="E85" s="2">
        <v>20</v>
      </c>
      <c r="F85" s="2">
        <v>5</v>
      </c>
      <c r="G85" s="3">
        <f t="shared" si="6"/>
        <v>185</v>
      </c>
      <c r="H85" s="3">
        <v>122</v>
      </c>
      <c r="I85" s="3">
        <f t="shared" si="7"/>
        <v>63</v>
      </c>
      <c r="J85" s="4">
        <v>29.95</v>
      </c>
      <c r="K85" s="4">
        <f t="shared" si="8"/>
        <v>1886.85</v>
      </c>
    </row>
    <row r="86" spans="1:11" ht="14.25" x14ac:dyDescent="0.2">
      <c r="A86" s="2" t="s">
        <v>252</v>
      </c>
      <c r="B86" s="2" t="s">
        <v>253</v>
      </c>
      <c r="C86" s="2" t="s">
        <v>254</v>
      </c>
      <c r="D86" s="2">
        <v>10</v>
      </c>
      <c r="E86" s="2">
        <v>20</v>
      </c>
      <c r="F86" s="2">
        <v>6</v>
      </c>
      <c r="G86" s="3">
        <f t="shared" si="6"/>
        <v>206</v>
      </c>
      <c r="H86" s="3">
        <v>145</v>
      </c>
      <c r="I86" s="3">
        <f t="shared" si="7"/>
        <v>61</v>
      </c>
      <c r="J86" s="4">
        <v>32.5</v>
      </c>
      <c r="K86" s="4">
        <f t="shared" si="8"/>
        <v>1982.5</v>
      </c>
    </row>
    <row r="87" spans="1:11" ht="14.25" x14ac:dyDescent="0.2">
      <c r="A87" s="2" t="s">
        <v>255</v>
      </c>
      <c r="B87" s="2" t="s">
        <v>256</v>
      </c>
      <c r="C87" s="2" t="s">
        <v>257</v>
      </c>
      <c r="D87" s="2">
        <v>12</v>
      </c>
      <c r="E87" s="2">
        <v>20</v>
      </c>
      <c r="F87" s="2">
        <v>14</v>
      </c>
      <c r="G87" s="3">
        <f t="shared" si="6"/>
        <v>254</v>
      </c>
      <c r="H87" s="3">
        <v>164</v>
      </c>
      <c r="I87" s="3">
        <f t="shared" si="7"/>
        <v>90</v>
      </c>
      <c r="J87" s="4">
        <v>25.95</v>
      </c>
      <c r="K87" s="4">
        <f t="shared" si="8"/>
        <v>2335.5</v>
      </c>
    </row>
    <row r="88" spans="1:11" ht="14.25" x14ac:dyDescent="0.2">
      <c r="A88" s="2" t="s">
        <v>258</v>
      </c>
      <c r="B88" s="2" t="s">
        <v>259</v>
      </c>
      <c r="C88" s="2" t="s">
        <v>260</v>
      </c>
      <c r="D88" s="2">
        <v>10</v>
      </c>
      <c r="E88" s="2">
        <v>30</v>
      </c>
      <c r="F88" s="2">
        <v>4</v>
      </c>
      <c r="G88" s="3">
        <f t="shared" si="6"/>
        <v>304</v>
      </c>
      <c r="H88" s="3">
        <v>285</v>
      </c>
      <c r="I88" s="3">
        <f t="shared" si="7"/>
        <v>19</v>
      </c>
      <c r="J88" s="4">
        <v>89</v>
      </c>
      <c r="K88" s="4">
        <f t="shared" si="8"/>
        <v>1691</v>
      </c>
    </row>
    <row r="89" spans="1:11" ht="14.25" x14ac:dyDescent="0.2">
      <c r="A89" s="2" t="s">
        <v>261</v>
      </c>
      <c r="B89" s="2" t="s">
        <v>262</v>
      </c>
      <c r="C89" s="2" t="s">
        <v>263</v>
      </c>
      <c r="D89" s="2">
        <v>15</v>
      </c>
      <c r="E89" s="2">
        <v>30</v>
      </c>
      <c r="F89" s="2">
        <v>29</v>
      </c>
      <c r="G89" s="3">
        <f t="shared" si="6"/>
        <v>479</v>
      </c>
      <c r="H89" s="3">
        <v>358</v>
      </c>
      <c r="I89" s="3">
        <f t="shared" si="7"/>
        <v>121</v>
      </c>
      <c r="J89" s="4">
        <v>49</v>
      </c>
      <c r="K89" s="4">
        <f t="shared" si="8"/>
        <v>5929</v>
      </c>
    </row>
    <row r="90" spans="1:11" ht="14.25" x14ac:dyDescent="0.2">
      <c r="A90" s="2" t="s">
        <v>264</v>
      </c>
      <c r="B90" s="2" t="s">
        <v>265</v>
      </c>
      <c r="C90" s="2" t="s">
        <v>266</v>
      </c>
      <c r="D90" s="2">
        <v>9</v>
      </c>
      <c r="E90" s="2">
        <v>25</v>
      </c>
      <c r="F90" s="2">
        <v>12</v>
      </c>
      <c r="G90" s="3">
        <f t="shared" si="6"/>
        <v>237</v>
      </c>
      <c r="H90" s="3">
        <v>186</v>
      </c>
      <c r="I90" s="3">
        <f t="shared" si="7"/>
        <v>51</v>
      </c>
      <c r="J90" s="4">
        <v>4.2</v>
      </c>
      <c r="K90" s="4">
        <f t="shared" si="8"/>
        <v>214.20000000000002</v>
      </c>
    </row>
    <row r="91" spans="1:11" ht="14.25" x14ac:dyDescent="0.2">
      <c r="A91" s="2" t="s">
        <v>267</v>
      </c>
      <c r="B91" s="2" t="s">
        <v>268</v>
      </c>
      <c r="C91" s="2" t="s">
        <v>269</v>
      </c>
      <c r="D91" s="2">
        <v>9</v>
      </c>
      <c r="E91" s="2">
        <v>25</v>
      </c>
      <c r="F91" s="2">
        <v>14</v>
      </c>
      <c r="G91" s="3">
        <f t="shared" si="6"/>
        <v>239</v>
      </c>
      <c r="H91" s="3">
        <v>193</v>
      </c>
      <c r="I91" s="3">
        <f t="shared" si="7"/>
        <v>46</v>
      </c>
      <c r="J91" s="4">
        <v>10.95</v>
      </c>
      <c r="K91" s="4">
        <f t="shared" si="8"/>
        <v>503.7</v>
      </c>
    </row>
    <row r="92" spans="1:11" ht="14.25" x14ac:dyDescent="0.2">
      <c r="A92" s="2" t="s">
        <v>270</v>
      </c>
      <c r="B92" s="2" t="s">
        <v>271</v>
      </c>
      <c r="C92" s="2" t="s">
        <v>272</v>
      </c>
      <c r="D92" s="2">
        <v>5</v>
      </c>
      <c r="E92" s="2">
        <v>100</v>
      </c>
      <c r="F92" s="2">
        <v>34</v>
      </c>
      <c r="G92" s="3">
        <f t="shared" si="6"/>
        <v>534</v>
      </c>
      <c r="H92" s="3">
        <v>325</v>
      </c>
      <c r="I92" s="3">
        <f t="shared" si="7"/>
        <v>209</v>
      </c>
      <c r="J92" s="4">
        <v>4.45</v>
      </c>
      <c r="K92" s="4">
        <f t="shared" si="8"/>
        <v>930.05000000000007</v>
      </c>
    </row>
    <row r="93" spans="1:11" ht="14.25" x14ac:dyDescent="0.2">
      <c r="A93" s="2" t="s">
        <v>273</v>
      </c>
      <c r="B93" s="2" t="s">
        <v>274</v>
      </c>
      <c r="C93" s="2" t="s">
        <v>275</v>
      </c>
      <c r="D93" s="2">
        <v>4</v>
      </c>
      <c r="E93" s="2">
        <v>100</v>
      </c>
      <c r="F93" s="2">
        <v>61</v>
      </c>
      <c r="G93" s="3">
        <f t="shared" si="6"/>
        <v>461</v>
      </c>
      <c r="H93" s="3">
        <v>277</v>
      </c>
      <c r="I93" s="3">
        <f t="shared" si="7"/>
        <v>184</v>
      </c>
      <c r="J93" s="4">
        <v>4.45</v>
      </c>
      <c r="K93" s="4">
        <f t="shared" si="8"/>
        <v>818.80000000000007</v>
      </c>
    </row>
    <row r="94" spans="1:11" ht="14.25" x14ac:dyDescent="0.2">
      <c r="A94" s="2"/>
      <c r="B94" s="2"/>
      <c r="C94" s="2"/>
      <c r="D94" s="2"/>
      <c r="E94" s="2"/>
      <c r="F94" s="2"/>
      <c r="G94" s="3"/>
      <c r="H94" s="3"/>
      <c r="I94" s="3"/>
      <c r="J94" s="4"/>
      <c r="K94" s="4"/>
    </row>
    <row r="95" spans="1:11" ht="14.2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4.25" x14ac:dyDescent="0.2">
      <c r="A96" s="7" t="s">
        <v>276</v>
      </c>
      <c r="B96" s="7"/>
      <c r="C96" s="7"/>
      <c r="D96" s="7"/>
      <c r="E96" s="5"/>
      <c r="F96" s="5"/>
      <c r="G96" s="5"/>
      <c r="H96" s="5"/>
      <c r="I96" s="5"/>
      <c r="J96" s="5"/>
      <c r="K96" s="5"/>
    </row>
    <row r="97" spans="1:11" ht="14.25" x14ac:dyDescent="0.2">
      <c r="A97" s="7"/>
      <c r="B97" s="7" t="s">
        <v>277</v>
      </c>
      <c r="C97" s="7"/>
      <c r="D97" s="6">
        <f>SUM(K7:K93)</f>
        <v>261808.56</v>
      </c>
      <c r="E97" s="5"/>
      <c r="F97" s="5"/>
      <c r="G97" s="5"/>
      <c r="H97" s="5"/>
      <c r="I97" s="5"/>
      <c r="J97" s="5"/>
      <c r="K97" s="5"/>
    </row>
    <row r="98" spans="1:11" ht="14.25" x14ac:dyDescent="0.2">
      <c r="A98" s="7"/>
      <c r="B98" s="7" t="s">
        <v>278</v>
      </c>
      <c r="C98" s="7"/>
      <c r="D98" s="6">
        <f>SUMIF(C7:C93,"Hond",K7:K93)</f>
        <v>157691.74999999997</v>
      </c>
      <c r="E98" s="5"/>
      <c r="F98" s="5"/>
      <c r="G98" s="5"/>
      <c r="H98" s="5"/>
      <c r="I98" s="5"/>
      <c r="J98" s="5"/>
      <c r="K98" s="5"/>
    </row>
    <row r="99" spans="1:11" ht="14.25" x14ac:dyDescent="0.2">
      <c r="A99" s="7"/>
      <c r="B99" s="7" t="s">
        <v>279</v>
      </c>
      <c r="C99" s="7"/>
      <c r="D99" s="6">
        <f>SUMIF(C7:C93,"Kat",K7:K93)</f>
        <v>26532.31</v>
      </c>
      <c r="E99" s="5"/>
      <c r="F99" s="5"/>
      <c r="G99" s="5"/>
      <c r="H99" s="5"/>
      <c r="I99" s="5"/>
      <c r="J99" s="5"/>
      <c r="K99" s="5"/>
    </row>
    <row r="100" spans="1:11" ht="14.25" x14ac:dyDescent="0.2">
      <c r="A100" s="7"/>
      <c r="B100" s="7"/>
      <c r="C100" s="7"/>
      <c r="D100" s="7"/>
      <c r="E100" s="5"/>
      <c r="F100" s="5"/>
      <c r="G100" s="5"/>
      <c r="H100" s="5"/>
      <c r="I100" s="5"/>
      <c r="J100" s="5"/>
      <c r="K100" s="5"/>
    </row>
    <row r="101" spans="1:11" ht="14.25" x14ac:dyDescent="0.2">
      <c r="A101" s="7"/>
      <c r="B101" s="7" t="s">
        <v>280</v>
      </c>
      <c r="C101" s="7"/>
      <c r="D101" s="6">
        <f>SUMIF(B7:B93,"Vlooien",K7:K93)</f>
        <v>17769</v>
      </c>
      <c r="E101" s="5"/>
      <c r="F101" s="5"/>
      <c r="G101" s="5"/>
      <c r="H101" s="5"/>
      <c r="I101" s="5"/>
      <c r="J101" s="5"/>
      <c r="K101" s="5"/>
    </row>
    <row r="102" spans="1:11" ht="14.25" x14ac:dyDescent="0.2">
      <c r="A102" s="7"/>
      <c r="B102" s="7" t="s">
        <v>281</v>
      </c>
      <c r="C102" s="7"/>
      <c r="D102" s="6">
        <f>SUMIF(B7:B93,"Vlooien en teken",K7:K93)</f>
        <v>1748.8500000000001</v>
      </c>
      <c r="E102" s="5"/>
      <c r="F102" s="5"/>
      <c r="G102" s="5"/>
      <c r="H102" s="5"/>
      <c r="I102" s="5"/>
      <c r="J102" s="5"/>
      <c r="K102" s="5"/>
    </row>
    <row r="103" spans="1:11" ht="14.25" x14ac:dyDescent="0.2">
      <c r="A103" s="7"/>
      <c r="B103" s="7" t="s">
        <v>282</v>
      </c>
      <c r="C103" s="7"/>
      <c r="D103" s="6">
        <f>SUMIF(B7:B93,"Hartworm",K7:K93)</f>
        <v>73385.900000000009</v>
      </c>
      <c r="E103" s="5"/>
      <c r="F103" s="5"/>
      <c r="G103" s="5"/>
      <c r="H103" s="5"/>
      <c r="I103" s="5"/>
      <c r="J103" s="5"/>
      <c r="K103" s="5"/>
    </row>
    <row r="104" spans="1:11" ht="14.25" x14ac:dyDescent="0.2">
      <c r="A104" s="7"/>
      <c r="B104" s="7" t="s">
        <v>283</v>
      </c>
      <c r="C104" s="7"/>
      <c r="D104" s="6">
        <f>D97-SUM(D101:D103)</f>
        <v>168904.81</v>
      </c>
      <c r="E104" s="5"/>
      <c r="F104" s="5"/>
      <c r="G104" s="5"/>
      <c r="H104" s="5"/>
      <c r="I104" s="5"/>
      <c r="J104" s="5"/>
      <c r="K104" s="5"/>
    </row>
  </sheetData>
  <sortState ref="A7:K93">
    <sortCondition ref="A27"/>
  </sortState>
  <mergeCells count="3">
    <mergeCell ref="D5:G5"/>
    <mergeCell ref="A2:K2"/>
    <mergeCell ref="A3:K3"/>
  </mergeCells>
  <phoneticPr fontId="2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2"/>
  <sheetViews>
    <sheetView tabSelected="1" workbookViewId="0">
      <selection activeCell="B3" sqref="B3"/>
    </sheetView>
  </sheetViews>
  <sheetFormatPr defaultRowHeight="13.5" x14ac:dyDescent="0.2"/>
  <cols>
    <col min="1" max="1" width="50.28515625" style="12" customWidth="1"/>
    <col min="2" max="2" width="9.28515625" style="12" bestFit="1" customWidth="1"/>
    <col min="3" max="3" width="7.85546875" style="12" bestFit="1" customWidth="1"/>
    <col min="4" max="4" width="13.5703125" style="12" bestFit="1" customWidth="1"/>
    <col min="5" max="5" width="15.5703125" style="12" bestFit="1" customWidth="1"/>
    <col min="6" max="6" width="19.28515625" style="12" bestFit="1" customWidth="1"/>
    <col min="7" max="7" width="13.140625" style="12" customWidth="1"/>
    <col min="8" max="8" width="10" style="12" customWidth="1"/>
    <col min="9" max="9" width="16.42578125" style="12" customWidth="1"/>
    <col min="10" max="10" width="18.28515625" style="12" bestFit="1" customWidth="1"/>
    <col min="11" max="11" width="15.85546875" style="12" bestFit="1" customWidth="1"/>
    <col min="12" max="12" width="15.28515625" style="12" bestFit="1" customWidth="1"/>
    <col min="13" max="13" width="9" style="12" bestFit="1" customWidth="1"/>
    <col min="14" max="14" width="14.7109375" style="12" bestFit="1" customWidth="1"/>
    <col min="15" max="16384" width="9.140625" style="12"/>
  </cols>
  <sheetData>
    <row r="1" spans="1:14" ht="22.5" customHeight="1" x14ac:dyDescent="0.2">
      <c r="B1" s="13"/>
      <c r="C1" s="13"/>
      <c r="D1" s="14"/>
      <c r="E1" s="14"/>
      <c r="F1" s="14"/>
      <c r="G1" s="23" t="s">
        <v>284</v>
      </c>
      <c r="H1" s="23"/>
      <c r="I1" s="23"/>
      <c r="J1" s="23"/>
      <c r="K1" s="15" t="s">
        <v>285</v>
      </c>
      <c r="L1" s="16"/>
      <c r="M1" s="14"/>
      <c r="N1" s="16"/>
    </row>
    <row r="2" spans="1:14" ht="27" x14ac:dyDescent="0.2">
      <c r="B2" s="13" t="s">
        <v>286</v>
      </c>
      <c r="C2" s="13" t="s">
        <v>287</v>
      </c>
      <c r="D2" s="14" t="s">
        <v>288</v>
      </c>
      <c r="E2" s="14" t="s">
        <v>289</v>
      </c>
      <c r="F2" s="14" t="s">
        <v>290</v>
      </c>
      <c r="G2" s="17" t="s">
        <v>291</v>
      </c>
      <c r="H2" s="18" t="s">
        <v>292</v>
      </c>
      <c r="I2" s="18" t="s">
        <v>293</v>
      </c>
      <c r="J2" s="17" t="s">
        <v>294</v>
      </c>
      <c r="K2" s="17" t="s">
        <v>295</v>
      </c>
      <c r="L2" s="17" t="s">
        <v>296</v>
      </c>
      <c r="M2" s="17" t="s">
        <v>297</v>
      </c>
      <c r="N2" s="17" t="s">
        <v>298</v>
      </c>
    </row>
    <row r="3" spans="1:14" x14ac:dyDescent="0.2">
      <c r="A3" s="12" t="s">
        <v>299</v>
      </c>
    </row>
    <row r="5" spans="1:14" ht="27" x14ac:dyDescent="0.2">
      <c r="B5" s="13" t="s">
        <v>300</v>
      </c>
      <c r="C5" s="13" t="s">
        <v>301</v>
      </c>
      <c r="D5" s="14" t="s">
        <v>302</v>
      </c>
      <c r="E5" s="14" t="s">
        <v>303</v>
      </c>
      <c r="F5" s="14" t="s">
        <v>304</v>
      </c>
      <c r="G5" s="17" t="s">
        <v>305</v>
      </c>
      <c r="H5" s="18" t="s">
        <v>306</v>
      </c>
      <c r="I5" s="18" t="s">
        <v>307</v>
      </c>
      <c r="J5" s="17" t="s">
        <v>308</v>
      </c>
      <c r="K5" s="17" t="s">
        <v>309</v>
      </c>
      <c r="L5" s="17" t="s">
        <v>310</v>
      </c>
      <c r="M5" s="17" t="s">
        <v>311</v>
      </c>
      <c r="N5" s="17" t="s">
        <v>312</v>
      </c>
    </row>
    <row r="6" spans="1:14" x14ac:dyDescent="0.2">
      <c r="A6" s="12" t="s">
        <v>313</v>
      </c>
    </row>
    <row r="8" spans="1:14" ht="27" x14ac:dyDescent="0.2">
      <c r="B8" s="13" t="s">
        <v>314</v>
      </c>
      <c r="C8" s="13" t="s">
        <v>315</v>
      </c>
      <c r="D8" s="14" t="s">
        <v>316</v>
      </c>
      <c r="E8" s="14" t="s">
        <v>317</v>
      </c>
      <c r="F8" s="14" t="s">
        <v>318</v>
      </c>
      <c r="G8" s="17" t="s">
        <v>319</v>
      </c>
      <c r="H8" s="18" t="s">
        <v>320</v>
      </c>
      <c r="I8" s="18" t="s">
        <v>321</v>
      </c>
      <c r="J8" s="17" t="s">
        <v>322</v>
      </c>
      <c r="K8" s="17" t="s">
        <v>323</v>
      </c>
      <c r="L8" s="17" t="s">
        <v>324</v>
      </c>
      <c r="M8" s="17" t="s">
        <v>325</v>
      </c>
      <c r="N8" s="17" t="s">
        <v>326</v>
      </c>
    </row>
    <row r="9" spans="1:14" x14ac:dyDescent="0.2">
      <c r="A9" s="12" t="s">
        <v>327</v>
      </c>
    </row>
    <row r="11" spans="1:14" ht="27" x14ac:dyDescent="0.2">
      <c r="B11" s="13" t="s">
        <v>328</v>
      </c>
      <c r="C11" s="13" t="s">
        <v>329</v>
      </c>
      <c r="D11" s="14" t="s">
        <v>330</v>
      </c>
      <c r="E11" s="14" t="s">
        <v>331</v>
      </c>
      <c r="F11" s="14" t="s">
        <v>332</v>
      </c>
      <c r="G11" s="17" t="s">
        <v>333</v>
      </c>
      <c r="H11" s="18" t="s">
        <v>334</v>
      </c>
      <c r="I11" s="18" t="s">
        <v>335</v>
      </c>
      <c r="J11" s="17" t="s">
        <v>336</v>
      </c>
      <c r="K11" s="17" t="s">
        <v>337</v>
      </c>
      <c r="L11" s="17" t="s">
        <v>338</v>
      </c>
      <c r="M11" s="17" t="s">
        <v>339</v>
      </c>
      <c r="N11" s="17" t="s">
        <v>340</v>
      </c>
    </row>
    <row r="12" spans="1:14" x14ac:dyDescent="0.2">
      <c r="A12" s="12" t="s">
        <v>341</v>
      </c>
    </row>
    <row r="14" spans="1:14" ht="27" x14ac:dyDescent="0.2">
      <c r="B14" s="13" t="s">
        <v>342</v>
      </c>
      <c r="C14" s="13" t="s">
        <v>343</v>
      </c>
      <c r="D14" s="14" t="s">
        <v>344</v>
      </c>
      <c r="E14" s="14" t="s">
        <v>345</v>
      </c>
      <c r="F14" s="14" t="s">
        <v>346</v>
      </c>
      <c r="G14" s="17" t="s">
        <v>347</v>
      </c>
      <c r="H14" s="18" t="s">
        <v>348</v>
      </c>
      <c r="I14" s="18" t="s">
        <v>349</v>
      </c>
      <c r="J14" s="17" t="s">
        <v>350</v>
      </c>
      <c r="K14" s="17" t="s">
        <v>351</v>
      </c>
      <c r="L14" s="17" t="s">
        <v>352</v>
      </c>
      <c r="M14" s="17" t="s">
        <v>353</v>
      </c>
      <c r="N14" s="17" t="s">
        <v>354</v>
      </c>
    </row>
    <row r="15" spans="1:14" x14ac:dyDescent="0.2">
      <c r="A15" s="12" t="s">
        <v>355</v>
      </c>
      <c r="N15" s="19"/>
    </row>
    <row r="17" spans="1:14" ht="27" x14ac:dyDescent="0.2">
      <c r="B17" s="13" t="s">
        <v>356</v>
      </c>
      <c r="C17" s="13" t="s">
        <v>357</v>
      </c>
      <c r="D17" s="14" t="s">
        <v>358</v>
      </c>
      <c r="E17" s="14" t="s">
        <v>359</v>
      </c>
      <c r="F17" s="14" t="s">
        <v>360</v>
      </c>
      <c r="G17" s="17" t="s">
        <v>361</v>
      </c>
      <c r="H17" s="18" t="s">
        <v>362</v>
      </c>
      <c r="I17" s="18" t="s">
        <v>363</v>
      </c>
      <c r="J17" s="17" t="s">
        <v>364</v>
      </c>
      <c r="K17" s="17" t="s">
        <v>365</v>
      </c>
      <c r="L17" s="17" t="s">
        <v>366</v>
      </c>
      <c r="M17" s="17" t="s">
        <v>367</v>
      </c>
      <c r="N17" s="17" t="s">
        <v>368</v>
      </c>
    </row>
    <row r="18" spans="1:14" x14ac:dyDescent="0.2">
      <c r="A18" s="12" t="s">
        <v>369</v>
      </c>
      <c r="N18" s="19"/>
    </row>
    <row r="21" spans="1:14" ht="27" x14ac:dyDescent="0.2">
      <c r="B21" s="13" t="s">
        <v>370</v>
      </c>
      <c r="C21" s="13" t="s">
        <v>371</v>
      </c>
      <c r="D21" s="14" t="s">
        <v>372</v>
      </c>
      <c r="E21" s="14" t="s">
        <v>373</v>
      </c>
      <c r="F21" s="14" t="s">
        <v>374</v>
      </c>
      <c r="G21" s="17" t="s">
        <v>375</v>
      </c>
      <c r="H21" s="18" t="s">
        <v>376</v>
      </c>
      <c r="I21" s="18" t="s">
        <v>377</v>
      </c>
      <c r="J21" s="17" t="s">
        <v>378</v>
      </c>
      <c r="K21" s="17" t="s">
        <v>379</v>
      </c>
      <c r="L21" s="17" t="s">
        <v>380</v>
      </c>
      <c r="M21" s="17" t="s">
        <v>381</v>
      </c>
      <c r="N21" s="17" t="s">
        <v>382</v>
      </c>
    </row>
    <row r="22" spans="1:14" x14ac:dyDescent="0.2">
      <c r="A22" s="12" t="s">
        <v>383</v>
      </c>
    </row>
  </sheetData>
  <mergeCells count="1">
    <mergeCell ref="G1:J1"/>
  </mergeCells>
  <phoneticPr fontId="2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Verkoopcijfers augustus</vt:lpstr>
      <vt:lpstr>Verkoopcijfers analyse 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2016-02-03T03:20:59Z</dcterms:created>
  <dcterms:modified xsi:type="dcterms:W3CDTF">2016-05-31T12:59:52Z</dcterms:modified>
</cp:coreProperties>
</file>