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edroctr\Desktop\"/>
    </mc:Choice>
  </mc:AlternateContent>
  <bookViews>
    <workbookView xWindow="0" yWindow="0" windowWidth="28800" windowHeight="12435"/>
  </bookViews>
  <sheets>
    <sheet name="método crazy" sheetId="1" r:id="rId1"/>
    <sheet name="Método de Newton" sheetId="2" r:id="rId2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9" i="2" l="1"/>
  <c r="H20" i="2"/>
  <c r="H21" i="2"/>
  <c r="H22" i="2"/>
  <c r="H23" i="2"/>
  <c r="H24" i="2"/>
  <c r="H25" i="2"/>
  <c r="H26" i="2"/>
  <c r="H27" i="2"/>
  <c r="H18" i="2"/>
  <c r="B19" i="2"/>
  <c r="C19" i="2"/>
  <c r="E19" i="2"/>
  <c r="E20" i="2"/>
  <c r="E21" i="2"/>
  <c r="E22" i="2"/>
  <c r="E23" i="2"/>
  <c r="E24" i="2"/>
  <c r="E25" i="2"/>
  <c r="D26" i="2"/>
  <c r="D20" i="2"/>
  <c r="D21" i="2"/>
  <c r="D22" i="2"/>
  <c r="D23" i="2"/>
  <c r="D24" i="2"/>
  <c r="D25" i="2"/>
  <c r="C20" i="2"/>
  <c r="C21" i="2"/>
  <c r="C22" i="2"/>
  <c r="C23" i="2"/>
  <c r="C24" i="2"/>
  <c r="C25" i="2"/>
  <c r="C26" i="2"/>
  <c r="C27" i="2"/>
  <c r="D19" i="2"/>
  <c r="B28" i="2"/>
  <c r="B27" i="2"/>
  <c r="B26" i="2"/>
  <c r="B25" i="2"/>
  <c r="B21" i="2"/>
  <c r="B22" i="2"/>
  <c r="B23" i="2"/>
  <c r="B24" i="2"/>
  <c r="B20" i="2"/>
  <c r="A19" i="2"/>
  <c r="B9" i="2"/>
  <c r="I21" i="1"/>
  <c r="I22" i="1"/>
  <c r="I23" i="1"/>
  <c r="I24" i="1"/>
  <c r="I25" i="1"/>
  <c r="I26" i="1"/>
  <c r="I27" i="1"/>
  <c r="I28" i="1"/>
  <c r="I29" i="1"/>
  <c r="I30" i="1"/>
  <c r="I20" i="1"/>
  <c r="H21" i="1"/>
  <c r="H22" i="1"/>
  <c r="H23" i="1"/>
  <c r="H24" i="1"/>
  <c r="H25" i="1"/>
  <c r="H26" i="1"/>
  <c r="H27" i="1"/>
  <c r="H28" i="1"/>
  <c r="H29" i="1"/>
  <c r="H30" i="1"/>
  <c r="B9" i="1"/>
  <c r="J23" i="1" s="1"/>
  <c r="J27" i="1"/>
  <c r="J25" i="1"/>
  <c r="J21" i="1"/>
  <c r="J31" i="1"/>
  <c r="J22" i="1"/>
  <c r="J26" i="1"/>
  <c r="J28" i="1"/>
  <c r="J29" i="1"/>
  <c r="J30" i="1"/>
  <c r="J20" i="1"/>
  <c r="H20" i="1"/>
  <c r="G21" i="1"/>
  <c r="G22" i="1"/>
  <c r="G23" i="1"/>
  <c r="G24" i="1"/>
  <c r="G25" i="1"/>
  <c r="G26" i="1"/>
  <c r="G27" i="1"/>
  <c r="G28" i="1"/>
  <c r="G29" i="1"/>
  <c r="G30" i="1"/>
  <c r="G20" i="1"/>
  <c r="F21" i="1"/>
  <c r="F22" i="1"/>
  <c r="F23" i="1"/>
  <c r="F24" i="1"/>
  <c r="F25" i="1"/>
  <c r="F26" i="1"/>
  <c r="F27" i="1"/>
  <c r="F28" i="1"/>
  <c r="F29" i="1"/>
  <c r="F30" i="1"/>
  <c r="F20" i="1"/>
  <c r="E21" i="1"/>
  <c r="E22" i="1"/>
  <c r="E23" i="1"/>
  <c r="E24" i="1"/>
  <c r="E25" i="1"/>
  <c r="E26" i="1"/>
  <c r="E27" i="1"/>
  <c r="E28" i="1"/>
  <c r="E29" i="1"/>
  <c r="E30" i="1"/>
  <c r="E20" i="1"/>
  <c r="J24" i="1" l="1"/>
  <c r="D21" i="1"/>
  <c r="D22" i="1"/>
  <c r="D23" i="1"/>
  <c r="D24" i="1"/>
  <c r="D25" i="1"/>
  <c r="D26" i="1"/>
  <c r="D27" i="1"/>
  <c r="D28" i="1"/>
  <c r="D29" i="1"/>
  <c r="D30" i="1"/>
  <c r="D20" i="1"/>
  <c r="B20" i="1"/>
  <c r="C20" i="1" s="1"/>
  <c r="B21" i="1"/>
  <c r="C21" i="1" s="1"/>
  <c r="B22" i="1"/>
  <c r="C22" i="1" s="1"/>
  <c r="B23" i="1"/>
  <c r="C23" i="1" s="1"/>
  <c r="B24" i="1"/>
  <c r="C24" i="1" s="1"/>
  <c r="B25" i="1"/>
  <c r="C25" i="1" s="1"/>
  <c r="B26" i="1"/>
  <c r="C26" i="1" s="1"/>
  <c r="B27" i="1"/>
  <c r="C27" i="1" s="1"/>
  <c r="B28" i="1"/>
  <c r="C28" i="1" s="1"/>
  <c r="B29" i="1"/>
  <c r="C29" i="1" s="1"/>
  <c r="B30" i="1"/>
  <c r="C30" i="1" s="1"/>
  <c r="A21" i="1"/>
  <c r="A22" i="1"/>
  <c r="A23" i="1"/>
  <c r="A24" i="1"/>
  <c r="A25" i="1"/>
  <c r="A26" i="1"/>
  <c r="A27" i="1"/>
  <c r="A28" i="1"/>
  <c r="A29" i="1"/>
  <c r="A30" i="1"/>
  <c r="A20" i="1"/>
</calcChain>
</file>

<file path=xl/sharedStrings.xml><?xml version="1.0" encoding="utf-8"?>
<sst xmlns="http://schemas.openxmlformats.org/spreadsheetml/2006/main" count="28" uniqueCount="22">
  <si>
    <t>Distancia</t>
  </si>
  <si>
    <t>Média</t>
  </si>
  <si>
    <t>pop stdev:</t>
  </si>
  <si>
    <t>unbias stdev:</t>
  </si>
  <si>
    <t>Max</t>
  </si>
  <si>
    <t>Min</t>
  </si>
  <si>
    <t>Função 1</t>
  </si>
  <si>
    <t>Delta 2</t>
  </si>
  <si>
    <t>Função 2</t>
  </si>
  <si>
    <t>Delta 1</t>
  </si>
  <si>
    <t>Função 3</t>
  </si>
  <si>
    <t>Delta 3</t>
  </si>
  <si>
    <t>Função 4</t>
  </si>
  <si>
    <t>bits</t>
  </si>
  <si>
    <t>mm</t>
  </si>
  <si>
    <t>Delta 4</t>
  </si>
  <si>
    <t>b0</t>
  </si>
  <si>
    <t>b1</t>
  </si>
  <si>
    <t>b2</t>
  </si>
  <si>
    <t>b3</t>
  </si>
  <si>
    <t>b4</t>
  </si>
  <si>
    <t>b5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</si>
</sst>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Curva Ajustada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1"/>
            <c:dispEq val="1"/>
            <c:trendlineLbl>
              <c:layout>
                <c:manualLayout>
                  <c:x val="-0.17970581802274715"/>
                  <c:y val="-1.892424905220180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sng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'método crazy'!$A$5:$A$15</c:f>
              <c:numCache>
                <c:formatCode>0.00</c:formatCode>
                <c:ptCount val="11"/>
                <c:pt idx="0">
                  <c:v>40</c:v>
                </c:pt>
                <c:pt idx="1">
                  <c:v>45</c:v>
                </c:pt>
                <c:pt idx="2">
                  <c:v>50</c:v>
                </c:pt>
                <c:pt idx="3">
                  <c:v>55</c:v>
                </c:pt>
                <c:pt idx="4">
                  <c:v>60</c:v>
                </c:pt>
                <c:pt idx="5">
                  <c:v>65</c:v>
                </c:pt>
                <c:pt idx="6">
                  <c:v>70</c:v>
                </c:pt>
                <c:pt idx="7">
                  <c:v>75</c:v>
                </c:pt>
                <c:pt idx="8">
                  <c:v>80</c:v>
                </c:pt>
                <c:pt idx="9">
                  <c:v>85</c:v>
                </c:pt>
                <c:pt idx="10">
                  <c:v>90</c:v>
                </c:pt>
              </c:numCache>
            </c:numRef>
          </c:xVal>
          <c:yVal>
            <c:numRef>
              <c:f>'método crazy'!$D$5:$D$15</c:f>
              <c:numCache>
                <c:formatCode>General</c:formatCode>
                <c:ptCount val="11"/>
                <c:pt idx="0">
                  <c:v>970.44259999999997</c:v>
                </c:pt>
                <c:pt idx="1">
                  <c:v>982.55989999999997</c:v>
                </c:pt>
                <c:pt idx="2">
                  <c:v>990.64599999999996</c:v>
                </c:pt>
                <c:pt idx="3">
                  <c:v>995.74509999999998</c:v>
                </c:pt>
                <c:pt idx="4">
                  <c:v>998.52409999999998</c:v>
                </c:pt>
                <c:pt idx="5">
                  <c:v>1001.813</c:v>
                </c:pt>
                <c:pt idx="6">
                  <c:v>1003.2430000000001</c:v>
                </c:pt>
                <c:pt idx="7">
                  <c:v>1004.9771</c:v>
                </c:pt>
                <c:pt idx="8">
                  <c:v>1006.3692</c:v>
                </c:pt>
                <c:pt idx="9">
                  <c:v>1007.4749</c:v>
                </c:pt>
                <c:pt idx="10">
                  <c:v>1008.52</c:v>
                </c:pt>
              </c:numCache>
            </c:numRef>
          </c:yVal>
          <c:smooth val="0"/>
        </c:ser>
        <c:ser>
          <c:idx val="1"/>
          <c:order val="1"/>
          <c:tx>
            <c:v>Erro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'método crazy'!$A$20:$A$30</c:f>
              <c:numCache>
                <c:formatCode>0.00</c:formatCode>
                <c:ptCount val="11"/>
                <c:pt idx="0">
                  <c:v>40</c:v>
                </c:pt>
                <c:pt idx="1">
                  <c:v>45</c:v>
                </c:pt>
                <c:pt idx="2">
                  <c:v>50</c:v>
                </c:pt>
                <c:pt idx="3">
                  <c:v>55</c:v>
                </c:pt>
                <c:pt idx="4">
                  <c:v>60</c:v>
                </c:pt>
                <c:pt idx="5">
                  <c:v>65</c:v>
                </c:pt>
                <c:pt idx="6">
                  <c:v>70</c:v>
                </c:pt>
                <c:pt idx="7">
                  <c:v>75</c:v>
                </c:pt>
                <c:pt idx="8">
                  <c:v>80</c:v>
                </c:pt>
                <c:pt idx="9">
                  <c:v>85</c:v>
                </c:pt>
                <c:pt idx="10">
                  <c:v>90</c:v>
                </c:pt>
              </c:numCache>
            </c:numRef>
          </c:xVal>
          <c:yVal>
            <c:numRef>
              <c:f>'método crazy'!$C$20:$C$30</c:f>
              <c:numCache>
                <c:formatCode>General</c:formatCode>
                <c:ptCount val="11"/>
                <c:pt idx="0">
                  <c:v>13.957400000000121</c:v>
                </c:pt>
                <c:pt idx="1">
                  <c:v>21.813850000000116</c:v>
                </c:pt>
                <c:pt idx="2">
                  <c:v>32.734000000000151</c:v>
                </c:pt>
                <c:pt idx="3">
                  <c:v>47.548650000000066</c:v>
                </c:pt>
                <c:pt idx="4">
                  <c:v>67.31590000000017</c:v>
                </c:pt>
                <c:pt idx="5">
                  <c:v>90.780750000000239</c:v>
                </c:pt>
                <c:pt idx="6">
                  <c:v>121.73700000000019</c:v>
                </c:pt>
                <c:pt idx="7">
                  <c:v>159.29665000000011</c:v>
                </c:pt>
                <c:pt idx="8">
                  <c:v>205.23080000000061</c:v>
                </c:pt>
                <c:pt idx="9">
                  <c:v>260.45885000000033</c:v>
                </c:pt>
                <c:pt idx="10">
                  <c:v>325.58000000000061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0851792"/>
        <c:axId val="1940848528"/>
      </c:scatterChart>
      <c:valAx>
        <c:axId val="1940851792"/>
        <c:scaling>
          <c:orientation val="minMax"/>
          <c:max val="90"/>
          <c:min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sng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40848528"/>
        <c:crosses val="autoZero"/>
        <c:crossBetween val="midCat"/>
      </c:valAx>
      <c:valAx>
        <c:axId val="1940848528"/>
        <c:scaling>
          <c:orientation val="minMax"/>
          <c:min val="9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sng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40851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u="sng"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Erro</a:t>
            </a:r>
            <a:r>
              <a:rPr lang="pt-BR" baseline="0"/>
              <a:t> 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Erro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'método crazy'!$A$20:$A$30</c:f>
              <c:numCache>
                <c:formatCode>0.00</c:formatCode>
                <c:ptCount val="11"/>
                <c:pt idx="0">
                  <c:v>40</c:v>
                </c:pt>
                <c:pt idx="1">
                  <c:v>45</c:v>
                </c:pt>
                <c:pt idx="2">
                  <c:v>50</c:v>
                </c:pt>
                <c:pt idx="3">
                  <c:v>55</c:v>
                </c:pt>
                <c:pt idx="4">
                  <c:v>60</c:v>
                </c:pt>
                <c:pt idx="5">
                  <c:v>65</c:v>
                </c:pt>
                <c:pt idx="6">
                  <c:v>70</c:v>
                </c:pt>
                <c:pt idx="7">
                  <c:v>75</c:v>
                </c:pt>
                <c:pt idx="8">
                  <c:v>80</c:v>
                </c:pt>
                <c:pt idx="9">
                  <c:v>85</c:v>
                </c:pt>
                <c:pt idx="10">
                  <c:v>90</c:v>
                </c:pt>
              </c:numCache>
            </c:numRef>
          </c:xVal>
          <c:yVal>
            <c:numRef>
              <c:f>'método crazy'!$C$20:$C$30</c:f>
              <c:numCache>
                <c:formatCode>General</c:formatCode>
                <c:ptCount val="11"/>
                <c:pt idx="0">
                  <c:v>13.957400000000121</c:v>
                </c:pt>
                <c:pt idx="1">
                  <c:v>21.813850000000116</c:v>
                </c:pt>
                <c:pt idx="2">
                  <c:v>32.734000000000151</c:v>
                </c:pt>
                <c:pt idx="3">
                  <c:v>47.548650000000066</c:v>
                </c:pt>
                <c:pt idx="4">
                  <c:v>67.31590000000017</c:v>
                </c:pt>
                <c:pt idx="5">
                  <c:v>90.780750000000239</c:v>
                </c:pt>
                <c:pt idx="6">
                  <c:v>121.73700000000019</c:v>
                </c:pt>
                <c:pt idx="7">
                  <c:v>159.29665000000011</c:v>
                </c:pt>
                <c:pt idx="8">
                  <c:v>205.23080000000061</c:v>
                </c:pt>
                <c:pt idx="9">
                  <c:v>260.45885000000033</c:v>
                </c:pt>
                <c:pt idx="10">
                  <c:v>325.58000000000061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0844176"/>
        <c:axId val="1940846896"/>
      </c:scatterChart>
      <c:valAx>
        <c:axId val="1940844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40846896"/>
        <c:crosses val="autoZero"/>
        <c:crossBetween val="midCat"/>
      </c:valAx>
      <c:valAx>
        <c:axId val="194084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40844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Erro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1"/>
            <c:dispEq val="1"/>
            <c:trendlineLbl>
              <c:layout>
                <c:manualLayout>
                  <c:x val="-0.22139791929090649"/>
                  <c:y val="-6.672790901137358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'método crazy'!$A$20:$A$30</c:f>
              <c:numCache>
                <c:formatCode>0.00</c:formatCode>
                <c:ptCount val="11"/>
                <c:pt idx="0">
                  <c:v>40</c:v>
                </c:pt>
                <c:pt idx="1">
                  <c:v>45</c:v>
                </c:pt>
                <c:pt idx="2">
                  <c:v>50</c:v>
                </c:pt>
                <c:pt idx="3">
                  <c:v>55</c:v>
                </c:pt>
                <c:pt idx="4">
                  <c:v>60</c:v>
                </c:pt>
                <c:pt idx="5">
                  <c:v>65</c:v>
                </c:pt>
                <c:pt idx="6">
                  <c:v>70</c:v>
                </c:pt>
                <c:pt idx="7">
                  <c:v>75</c:v>
                </c:pt>
                <c:pt idx="8">
                  <c:v>80</c:v>
                </c:pt>
                <c:pt idx="9">
                  <c:v>85</c:v>
                </c:pt>
                <c:pt idx="10">
                  <c:v>90</c:v>
                </c:pt>
              </c:numCache>
            </c:numRef>
          </c:xVal>
          <c:yVal>
            <c:numRef>
              <c:f>'método crazy'!$E$20:$E$30</c:f>
              <c:numCache>
                <c:formatCode>General</c:formatCode>
                <c:ptCount val="11"/>
                <c:pt idx="0">
                  <c:v>1.9734000000000833</c:v>
                </c:pt>
                <c:pt idx="1">
                  <c:v>2.1623500000000604</c:v>
                </c:pt>
                <c:pt idx="2">
                  <c:v>2.9900000000001228</c:v>
                </c:pt>
                <c:pt idx="3">
                  <c:v>4.3871500000001333</c:v>
                </c:pt>
                <c:pt idx="4">
                  <c:v>6.5119000000001961</c:v>
                </c:pt>
                <c:pt idx="5">
                  <c:v>7.2092500000003383</c:v>
                </c:pt>
                <c:pt idx="6">
                  <c:v>9.373000000000161</c:v>
                </c:pt>
                <c:pt idx="7">
                  <c:v>11.215150000000108</c:v>
                </c:pt>
                <c:pt idx="8">
                  <c:v>13.60680000000059</c:v>
                </c:pt>
                <c:pt idx="9">
                  <c:v>16.567350000000374</c:v>
                </c:pt>
                <c:pt idx="10">
                  <c:v>19.796000000000731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3058240"/>
        <c:axId val="2053061504"/>
      </c:scatterChart>
      <c:valAx>
        <c:axId val="2053058240"/>
        <c:scaling>
          <c:orientation val="minMax"/>
          <c:max val="95"/>
          <c:min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53061504"/>
        <c:crosses val="autoZero"/>
        <c:crossBetween val="midCat"/>
      </c:valAx>
      <c:valAx>
        <c:axId val="205306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53058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 3 (5 Primeiros)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Erro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'método crazy'!$A$20:$A$24</c:f>
              <c:numCache>
                <c:formatCode>0.00</c:formatCode>
                <c:ptCount val="5"/>
                <c:pt idx="0">
                  <c:v>40</c:v>
                </c:pt>
                <c:pt idx="1">
                  <c:v>45</c:v>
                </c:pt>
                <c:pt idx="2">
                  <c:v>50</c:v>
                </c:pt>
                <c:pt idx="3">
                  <c:v>55</c:v>
                </c:pt>
                <c:pt idx="4">
                  <c:v>60</c:v>
                </c:pt>
              </c:numCache>
            </c:numRef>
          </c:xVal>
          <c:yVal>
            <c:numRef>
              <c:f>'método crazy'!$G$20:$G$24</c:f>
              <c:numCache>
                <c:formatCode>General</c:formatCode>
                <c:ptCount val="5"/>
                <c:pt idx="0">
                  <c:v>1.1754000000000815</c:v>
                </c:pt>
                <c:pt idx="1">
                  <c:v>1.3307250000000295</c:v>
                </c:pt>
                <c:pt idx="2">
                  <c:v>1.5060000000000855</c:v>
                </c:pt>
                <c:pt idx="3">
                  <c:v>1.8195250000001124</c:v>
                </c:pt>
                <c:pt idx="4">
                  <c:v>2.5419000000001688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3064768"/>
        <c:axId val="2053057152"/>
      </c:scatterChart>
      <c:valAx>
        <c:axId val="2053064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53057152"/>
        <c:crosses val="autoZero"/>
        <c:crossBetween val="midCat"/>
      </c:valAx>
      <c:valAx>
        <c:axId val="205305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53064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Erro 3 (5 Últimos)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'método crazy'!$A$25:$A$30</c:f>
              <c:numCache>
                <c:formatCode>0.00</c:formatCode>
                <c:ptCount val="6"/>
                <c:pt idx="0">
                  <c:v>65</c:v>
                </c:pt>
                <c:pt idx="1">
                  <c:v>70</c:v>
                </c:pt>
                <c:pt idx="2">
                  <c:v>75</c:v>
                </c:pt>
                <c:pt idx="3">
                  <c:v>80</c:v>
                </c:pt>
                <c:pt idx="4">
                  <c:v>85</c:v>
                </c:pt>
                <c:pt idx="5">
                  <c:v>90</c:v>
                </c:pt>
              </c:numCache>
            </c:numRef>
          </c:xVal>
          <c:yVal>
            <c:numRef>
              <c:f>'método crazy'!$G$25:$G$30</c:f>
              <c:numCache>
                <c:formatCode>General</c:formatCode>
                <c:ptCount val="6"/>
                <c:pt idx="0">
                  <c:v>1.5556250000003047</c:v>
                </c:pt>
                <c:pt idx="1">
                  <c:v>1.7170000000000982</c:v>
                </c:pt>
                <c:pt idx="2">
                  <c:v>1.1255250000000387</c:v>
                </c:pt>
                <c:pt idx="3">
                  <c:v>0.46480000000053678</c:v>
                </c:pt>
                <c:pt idx="4">
                  <c:v>-0.50827499999968495</c:v>
                </c:pt>
                <c:pt idx="5">
                  <c:v>-2.4319999999992206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3054976"/>
        <c:axId val="2053054432"/>
      </c:scatterChart>
      <c:valAx>
        <c:axId val="2053054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53054432"/>
        <c:crosses val="autoZero"/>
        <c:crossBetween val="midCat"/>
      </c:valAx>
      <c:valAx>
        <c:axId val="205305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53054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Curva Ajustada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1"/>
            <c:dispEq val="1"/>
            <c:trendlineLbl>
              <c:layout>
                <c:manualLayout>
                  <c:x val="-0.17970581802274715"/>
                  <c:y val="-1.892424905220180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'método crazy'!$A$5:$A$15</c:f>
              <c:numCache>
                <c:formatCode>0.00</c:formatCode>
                <c:ptCount val="11"/>
                <c:pt idx="0">
                  <c:v>40</c:v>
                </c:pt>
                <c:pt idx="1">
                  <c:v>45</c:v>
                </c:pt>
                <c:pt idx="2">
                  <c:v>50</c:v>
                </c:pt>
                <c:pt idx="3">
                  <c:v>55</c:v>
                </c:pt>
                <c:pt idx="4">
                  <c:v>60</c:v>
                </c:pt>
                <c:pt idx="5">
                  <c:v>65</c:v>
                </c:pt>
                <c:pt idx="6">
                  <c:v>70</c:v>
                </c:pt>
                <c:pt idx="7">
                  <c:v>75</c:v>
                </c:pt>
                <c:pt idx="8">
                  <c:v>80</c:v>
                </c:pt>
                <c:pt idx="9">
                  <c:v>85</c:v>
                </c:pt>
                <c:pt idx="10">
                  <c:v>90</c:v>
                </c:pt>
              </c:numCache>
            </c:numRef>
          </c:xVal>
          <c:yVal>
            <c:numRef>
              <c:f>'método crazy'!$D$5:$D$15</c:f>
              <c:numCache>
                <c:formatCode>General</c:formatCode>
                <c:ptCount val="11"/>
                <c:pt idx="0">
                  <c:v>970.44259999999997</c:v>
                </c:pt>
                <c:pt idx="1">
                  <c:v>982.55989999999997</c:v>
                </c:pt>
                <c:pt idx="2">
                  <c:v>990.64599999999996</c:v>
                </c:pt>
                <c:pt idx="3">
                  <c:v>995.74509999999998</c:v>
                </c:pt>
                <c:pt idx="4">
                  <c:v>998.52409999999998</c:v>
                </c:pt>
                <c:pt idx="5">
                  <c:v>1001.813</c:v>
                </c:pt>
                <c:pt idx="6">
                  <c:v>1003.2430000000001</c:v>
                </c:pt>
                <c:pt idx="7">
                  <c:v>1004.9771</c:v>
                </c:pt>
                <c:pt idx="8">
                  <c:v>1006.3692</c:v>
                </c:pt>
                <c:pt idx="9">
                  <c:v>1007.4749</c:v>
                </c:pt>
                <c:pt idx="10">
                  <c:v>1008.52</c:v>
                </c:pt>
              </c:numCache>
            </c:numRef>
          </c:yVal>
          <c:smooth val="0"/>
        </c:ser>
        <c:ser>
          <c:idx val="1"/>
          <c:order val="1"/>
          <c:tx>
            <c:v>Erro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'método crazy'!$A$20:$A$30</c:f>
              <c:numCache>
                <c:formatCode>0.00</c:formatCode>
                <c:ptCount val="11"/>
                <c:pt idx="0">
                  <c:v>40</c:v>
                </c:pt>
                <c:pt idx="1">
                  <c:v>45</c:v>
                </c:pt>
                <c:pt idx="2">
                  <c:v>50</c:v>
                </c:pt>
                <c:pt idx="3">
                  <c:v>55</c:v>
                </c:pt>
                <c:pt idx="4">
                  <c:v>60</c:v>
                </c:pt>
                <c:pt idx="5">
                  <c:v>65</c:v>
                </c:pt>
                <c:pt idx="6">
                  <c:v>70</c:v>
                </c:pt>
                <c:pt idx="7">
                  <c:v>75</c:v>
                </c:pt>
                <c:pt idx="8">
                  <c:v>80</c:v>
                </c:pt>
                <c:pt idx="9">
                  <c:v>85</c:v>
                </c:pt>
                <c:pt idx="10">
                  <c:v>90</c:v>
                </c:pt>
              </c:numCache>
            </c:numRef>
          </c:xVal>
          <c:yVal>
            <c:numRef>
              <c:f>'método crazy'!$C$20:$C$30</c:f>
              <c:numCache>
                <c:formatCode>General</c:formatCode>
                <c:ptCount val="11"/>
                <c:pt idx="0">
                  <c:v>13.957400000000121</c:v>
                </c:pt>
                <c:pt idx="1">
                  <c:v>21.813850000000116</c:v>
                </c:pt>
                <c:pt idx="2">
                  <c:v>32.734000000000151</c:v>
                </c:pt>
                <c:pt idx="3">
                  <c:v>47.548650000000066</c:v>
                </c:pt>
                <c:pt idx="4">
                  <c:v>67.31590000000017</c:v>
                </c:pt>
                <c:pt idx="5">
                  <c:v>90.780750000000239</c:v>
                </c:pt>
                <c:pt idx="6">
                  <c:v>121.73700000000019</c:v>
                </c:pt>
                <c:pt idx="7">
                  <c:v>159.29665000000011</c:v>
                </c:pt>
                <c:pt idx="8">
                  <c:v>205.23080000000061</c:v>
                </c:pt>
                <c:pt idx="9">
                  <c:v>260.45885000000033</c:v>
                </c:pt>
                <c:pt idx="10">
                  <c:v>325.58000000000061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8406368"/>
        <c:axId val="2053053344"/>
      </c:scatterChart>
      <c:valAx>
        <c:axId val="1838406368"/>
        <c:scaling>
          <c:orientation val="minMax"/>
          <c:max val="90"/>
          <c:min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53053344"/>
        <c:crosses val="autoZero"/>
        <c:crossBetween val="midCat"/>
      </c:valAx>
      <c:valAx>
        <c:axId val="2053053344"/>
        <c:scaling>
          <c:orientation val="minMax"/>
          <c:min val="9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38406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0</xdr:row>
      <xdr:rowOff>0</xdr:rowOff>
    </xdr:from>
    <xdr:to>
      <xdr:col>13</xdr:col>
      <xdr:colOff>361950</xdr:colOff>
      <xdr:row>14</xdr:row>
      <xdr:rowOff>76200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395287</xdr:colOff>
      <xdr:row>0</xdr:row>
      <xdr:rowOff>33337</xdr:rowOff>
    </xdr:from>
    <xdr:to>
      <xdr:col>21</xdr:col>
      <xdr:colOff>90487</xdr:colOff>
      <xdr:row>14</xdr:row>
      <xdr:rowOff>57150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366711</xdr:colOff>
      <xdr:row>13</xdr:row>
      <xdr:rowOff>109537</xdr:rowOff>
    </xdr:from>
    <xdr:to>
      <xdr:col>21</xdr:col>
      <xdr:colOff>314324</xdr:colOff>
      <xdr:row>27</xdr:row>
      <xdr:rowOff>185737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376237</xdr:colOff>
      <xdr:row>27</xdr:row>
      <xdr:rowOff>119062</xdr:rowOff>
    </xdr:from>
    <xdr:to>
      <xdr:col>21</xdr:col>
      <xdr:colOff>71437</xdr:colOff>
      <xdr:row>42</xdr:row>
      <xdr:rowOff>4762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214312</xdr:colOff>
      <xdr:row>20</xdr:row>
      <xdr:rowOff>157162</xdr:rowOff>
    </xdr:from>
    <xdr:to>
      <xdr:col>13</xdr:col>
      <xdr:colOff>233362</xdr:colOff>
      <xdr:row>35</xdr:row>
      <xdr:rowOff>42862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466725</xdr:colOff>
      <xdr:row>0</xdr:row>
      <xdr:rowOff>66675</xdr:rowOff>
    </xdr:from>
    <xdr:to>
      <xdr:col>24</xdr:col>
      <xdr:colOff>581025</xdr:colOff>
      <xdr:row>14</xdr:row>
      <xdr:rowOff>142875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tabSelected="1" workbookViewId="0">
      <selection sqref="A1:F15"/>
    </sheetView>
  </sheetViews>
  <sheetFormatPr defaultRowHeight="15" x14ac:dyDescent="0.25"/>
  <cols>
    <col min="1" max="1" width="13" customWidth="1"/>
    <col min="2" max="2" width="15.85546875" customWidth="1"/>
    <col min="3" max="3" width="13.85546875" customWidth="1"/>
    <col min="4" max="4" width="14.5703125" customWidth="1"/>
    <col min="5" max="5" width="12" customWidth="1"/>
    <col min="6" max="6" width="16" customWidth="1"/>
    <col min="8" max="8" width="11.140625" customWidth="1"/>
    <col min="11" max="11" width="13.42578125" customWidth="1"/>
  </cols>
  <sheetData>
    <row r="1" spans="1:6" x14ac:dyDescent="0.25">
      <c r="A1" t="s">
        <v>0</v>
      </c>
      <c r="B1" t="s">
        <v>4</v>
      </c>
      <c r="C1" t="s">
        <v>5</v>
      </c>
      <c r="D1" t="s">
        <v>1</v>
      </c>
      <c r="E1" t="s">
        <v>2</v>
      </c>
      <c r="F1" t="s">
        <v>3</v>
      </c>
    </row>
    <row r="3" spans="1:6" x14ac:dyDescent="0.25">
      <c r="A3" s="1"/>
    </row>
    <row r="5" spans="1:6" x14ac:dyDescent="0.25">
      <c r="A5" s="2">
        <v>40</v>
      </c>
      <c r="B5">
        <v>970.18</v>
      </c>
      <c r="C5">
        <v>970.78</v>
      </c>
      <c r="D5">
        <v>970.44259999999997</v>
      </c>
      <c r="E5">
        <v>0.13089999999999999</v>
      </c>
      <c r="F5">
        <v>0.1331</v>
      </c>
    </row>
    <row r="6" spans="1:6" x14ac:dyDescent="0.25">
      <c r="A6" s="2">
        <v>45</v>
      </c>
      <c r="B6">
        <v>982.86</v>
      </c>
      <c r="C6">
        <v>982.38</v>
      </c>
      <c r="D6">
        <v>982.55989999999997</v>
      </c>
      <c r="E6">
        <v>0.1203</v>
      </c>
      <c r="F6">
        <v>0.1234</v>
      </c>
    </row>
    <row r="7" spans="1:6" x14ac:dyDescent="0.25">
      <c r="A7" s="2">
        <v>50</v>
      </c>
      <c r="B7">
        <v>990.86</v>
      </c>
      <c r="C7">
        <v>990.36</v>
      </c>
      <c r="D7">
        <v>990.64599999999996</v>
      </c>
      <c r="E7">
        <v>0.1144</v>
      </c>
      <c r="F7">
        <v>0.1174</v>
      </c>
    </row>
    <row r="8" spans="1:6" x14ac:dyDescent="0.25">
      <c r="A8" s="2">
        <v>55</v>
      </c>
      <c r="B8">
        <v>995.96</v>
      </c>
      <c r="C8">
        <v>995.5</v>
      </c>
      <c r="D8">
        <v>995.74509999999998</v>
      </c>
      <c r="E8">
        <v>0.11219999999999999</v>
      </c>
      <c r="F8">
        <v>0.11509999999999999</v>
      </c>
    </row>
    <row r="9" spans="1:6" x14ac:dyDescent="0.25">
      <c r="A9" s="2">
        <v>60</v>
      </c>
      <c r="B9">
        <f>998.36</f>
        <v>998.36</v>
      </c>
      <c r="C9">
        <v>988.68</v>
      </c>
      <c r="D9">
        <v>998.52409999999998</v>
      </c>
      <c r="E9">
        <v>9.3899999999999997E-2</v>
      </c>
      <c r="F9">
        <v>9.64E-2</v>
      </c>
    </row>
    <row r="10" spans="1:6" x14ac:dyDescent="0.25">
      <c r="A10" s="2">
        <v>65</v>
      </c>
      <c r="B10">
        <v>1002.06</v>
      </c>
      <c r="C10">
        <v>1001.56</v>
      </c>
      <c r="D10">
        <v>1001.813</v>
      </c>
      <c r="E10">
        <v>0.1336</v>
      </c>
      <c r="F10">
        <v>0.1371</v>
      </c>
    </row>
    <row r="11" spans="1:6" x14ac:dyDescent="0.25">
      <c r="A11" s="2">
        <v>70</v>
      </c>
      <c r="B11">
        <v>1003.46</v>
      </c>
      <c r="C11">
        <v>1003.08</v>
      </c>
      <c r="D11">
        <v>1003.2430000000001</v>
      </c>
      <c r="E11">
        <v>0.11840000000000001</v>
      </c>
      <c r="F11">
        <v>0.12139999999999999</v>
      </c>
    </row>
    <row r="12" spans="1:6" x14ac:dyDescent="0.25">
      <c r="A12" s="2">
        <v>75</v>
      </c>
      <c r="B12">
        <v>1005.22</v>
      </c>
      <c r="C12">
        <v>1004.82</v>
      </c>
      <c r="D12">
        <v>1004.9771</v>
      </c>
      <c r="E12">
        <v>0.12839999999999999</v>
      </c>
      <c r="F12">
        <v>0.1318</v>
      </c>
    </row>
    <row r="13" spans="1:6" x14ac:dyDescent="0.25">
      <c r="A13" s="2">
        <v>80</v>
      </c>
      <c r="B13">
        <v>1006.68</v>
      </c>
      <c r="C13">
        <v>1006.14</v>
      </c>
      <c r="D13">
        <v>1006.3692</v>
      </c>
      <c r="E13">
        <v>0.1273</v>
      </c>
      <c r="F13">
        <v>0.1206</v>
      </c>
    </row>
    <row r="14" spans="1:6" x14ac:dyDescent="0.25">
      <c r="A14" s="2">
        <v>85</v>
      </c>
      <c r="B14">
        <v>1007.74</v>
      </c>
      <c r="C14">
        <v>1007.26</v>
      </c>
      <c r="D14">
        <v>1007.4749</v>
      </c>
      <c r="E14">
        <v>0.1288</v>
      </c>
      <c r="F14">
        <v>0.1321</v>
      </c>
    </row>
    <row r="15" spans="1:6" x14ac:dyDescent="0.25">
      <c r="A15" s="2">
        <v>90</v>
      </c>
      <c r="B15">
        <v>1008.74</v>
      </c>
      <c r="C15">
        <v>100824</v>
      </c>
      <c r="D15">
        <v>1008.52</v>
      </c>
      <c r="E15">
        <v>0.1186</v>
      </c>
      <c r="F15">
        <v>0.1216</v>
      </c>
    </row>
    <row r="19" spans="1:11" x14ac:dyDescent="0.25">
      <c r="B19" t="s">
        <v>6</v>
      </c>
      <c r="C19" t="s">
        <v>9</v>
      </c>
      <c r="D19" t="s">
        <v>8</v>
      </c>
      <c r="E19" t="s">
        <v>7</v>
      </c>
      <c r="F19" t="s">
        <v>10</v>
      </c>
      <c r="G19" t="s">
        <v>11</v>
      </c>
      <c r="H19" t="s">
        <v>12</v>
      </c>
      <c r="I19" t="s">
        <v>15</v>
      </c>
      <c r="J19" t="s">
        <v>13</v>
      </c>
      <c r="K19" t="s">
        <v>14</v>
      </c>
    </row>
    <row r="20" spans="1:11" x14ac:dyDescent="0.25">
      <c r="A20" s="2">
        <f>A5</f>
        <v>40</v>
      </c>
      <c r="B20">
        <f xml:space="preserve"> -0.00001*A20^4 + 0.0044*A20^3 - 0.4916*A20^2 + 24.992*A20+515.28</f>
        <v>984.40000000000009</v>
      </c>
      <c r="C20">
        <f>B20-D5</f>
        <v>13.957400000000121</v>
      </c>
      <c r="D20">
        <f xml:space="preserve">  -0.00001*A20^4 + 0.0044*A20^3 - 0.4916*A20^2 + 24.992*A20+515.28-(0.0012*A20^3 - 0.1135*A20^2 + 4.671*A20- 70.056)</f>
        <v>972.41600000000005</v>
      </c>
      <c r="E20">
        <f>D20-D5</f>
        <v>1.9734000000000833</v>
      </c>
      <c r="F20">
        <f>D20-(0.000005*A20^4 - 0.0012*A20^3 + 0.1135*A20^2 - 4.6714*A20 + 70.054)</f>
        <v>971.61800000000005</v>
      </c>
      <c r="G20">
        <f>F20-D5</f>
        <v>1.1754000000000815</v>
      </c>
      <c r="H20">
        <f>F20-(0.00001*A20^4 - 0.0018*A20^3 + 0.1159*A20^2 - 3.3409*A20 + 36.714)</f>
        <v>972.7</v>
      </c>
      <c r="I20">
        <f>H20-D5</f>
        <v>2.2574000000000751</v>
      </c>
      <c r="J20">
        <f>B6-B5</f>
        <v>12.680000000000064</v>
      </c>
    </row>
    <row r="21" spans="1:11" x14ac:dyDescent="0.25">
      <c r="A21" s="2">
        <f t="shared" ref="A21:A30" si="0">A6</f>
        <v>45</v>
      </c>
      <c r="B21">
        <f t="shared" ref="B21:B30" si="1" xml:space="preserve"> -0.00001*A21^4 + 0.0044*A21^3 - 0.4916*A21^2 + 24.992*A21+515.28</f>
        <v>1004.3737500000001</v>
      </c>
      <c r="C21">
        <f t="shared" ref="C21:C30" si="2">B21-D6</f>
        <v>21.813850000000116</v>
      </c>
      <c r="D21">
        <f t="shared" ref="D21:D30" si="3" xml:space="preserve">  -0.00001*A21^4 + 0.0044*A21^3 - 0.4916*A21^2 + 24.992*A21+515.28-(0.0012*A21^3 - 0.1135*A21^2 + 4.671*A21- 70.056)</f>
        <v>984.72225000000003</v>
      </c>
      <c r="E21">
        <f t="shared" ref="E21:E30" si="4">D21-D6</f>
        <v>2.1623500000000604</v>
      </c>
      <c r="F21">
        <f t="shared" ref="F21:F30" si="5">D21-(0.000005*A21^4 - 0.0012*A21^3 + 0.1135*A21^2 - 4.6714*A21 + 70.054)</f>
        <v>983.890625</v>
      </c>
      <c r="G21">
        <f t="shared" ref="G21:G30" si="6">F21-D6</f>
        <v>1.3307250000000295</v>
      </c>
      <c r="H21">
        <f t="shared" ref="H21:H30" si="7">F21-(0.00001*A21^4 - 0.0018*A21^3 + 0.1159*A21^2 - 3.3409*A21 + 36.714)</f>
        <v>985.83837500000004</v>
      </c>
      <c r="I21">
        <f t="shared" ref="I21:I30" si="8">H21-D6</f>
        <v>3.2784750000000713</v>
      </c>
      <c r="J21">
        <f>B7-B6</f>
        <v>8</v>
      </c>
    </row>
    <row r="22" spans="1:11" x14ac:dyDescent="0.25">
      <c r="A22" s="2">
        <f t="shared" si="0"/>
        <v>50</v>
      </c>
      <c r="B22">
        <f t="shared" si="1"/>
        <v>1023.3800000000001</v>
      </c>
      <c r="C22">
        <f t="shared" si="2"/>
        <v>32.734000000000151</v>
      </c>
      <c r="D22">
        <f t="shared" si="3"/>
        <v>993.63600000000008</v>
      </c>
      <c r="E22">
        <f t="shared" si="4"/>
        <v>2.9900000000001228</v>
      </c>
      <c r="F22">
        <f t="shared" si="5"/>
        <v>992.15200000000004</v>
      </c>
      <c r="G22">
        <f t="shared" si="6"/>
        <v>1.5060000000000855</v>
      </c>
      <c r="H22">
        <f t="shared" si="7"/>
        <v>995.23300000000006</v>
      </c>
      <c r="I22">
        <f t="shared" si="8"/>
        <v>4.5870000000001028</v>
      </c>
      <c r="J22">
        <f t="shared" ref="J21:J30" si="9">B8-B7</f>
        <v>5.1000000000000227</v>
      </c>
    </row>
    <row r="23" spans="1:11" x14ac:dyDescent="0.25">
      <c r="A23" s="2">
        <f t="shared" si="0"/>
        <v>55</v>
      </c>
      <c r="B23">
        <f t="shared" si="1"/>
        <v>1043.29375</v>
      </c>
      <c r="C23">
        <f t="shared" si="2"/>
        <v>47.548650000000066</v>
      </c>
      <c r="D23">
        <f t="shared" si="3"/>
        <v>1000.1322500000001</v>
      </c>
      <c r="E23">
        <f t="shared" si="4"/>
        <v>4.3871500000001333</v>
      </c>
      <c r="F23">
        <f t="shared" si="5"/>
        <v>997.56462500000009</v>
      </c>
      <c r="G23">
        <f t="shared" si="6"/>
        <v>1.8195250000001124</v>
      </c>
      <c r="H23">
        <f t="shared" si="7"/>
        <v>1001.9713750000001</v>
      </c>
      <c r="I23">
        <f t="shared" si="8"/>
        <v>6.2262750000001006</v>
      </c>
      <c r="J23">
        <f>B9-L278</f>
        <v>998.36</v>
      </c>
    </row>
    <row r="24" spans="1:11" x14ac:dyDescent="0.25">
      <c r="A24" s="2">
        <f t="shared" si="0"/>
        <v>60</v>
      </c>
      <c r="B24">
        <f t="shared" si="1"/>
        <v>1065.8400000000001</v>
      </c>
      <c r="C24">
        <f t="shared" si="2"/>
        <v>67.31590000000017</v>
      </c>
      <c r="D24">
        <f t="shared" si="3"/>
        <v>1005.0360000000002</v>
      </c>
      <c r="E24">
        <f t="shared" si="4"/>
        <v>6.5119000000001961</v>
      </c>
      <c r="F24">
        <f t="shared" si="5"/>
        <v>1001.0660000000001</v>
      </c>
      <c r="G24">
        <f t="shared" si="6"/>
        <v>2.5419000000001688</v>
      </c>
      <c r="H24">
        <f t="shared" si="7"/>
        <v>1006.7660000000001</v>
      </c>
      <c r="I24">
        <f t="shared" si="8"/>
        <v>8.2419000000001006</v>
      </c>
      <c r="J24">
        <f>B10-B9</f>
        <v>3.6999999999999318</v>
      </c>
    </row>
    <row r="25" spans="1:11" x14ac:dyDescent="0.25">
      <c r="A25" s="2">
        <f t="shared" si="0"/>
        <v>65</v>
      </c>
      <c r="B25">
        <f t="shared" si="1"/>
        <v>1092.5937500000002</v>
      </c>
      <c r="C25">
        <f t="shared" si="2"/>
        <v>90.780750000000239</v>
      </c>
      <c r="D25">
        <f t="shared" si="3"/>
        <v>1009.0222500000003</v>
      </c>
      <c r="E25">
        <f t="shared" si="4"/>
        <v>7.2092500000003383</v>
      </c>
      <c r="F25">
        <f t="shared" si="5"/>
        <v>1003.3686250000003</v>
      </c>
      <c r="G25">
        <f t="shared" si="6"/>
        <v>1.5556250000003047</v>
      </c>
      <c r="H25">
        <f t="shared" si="7"/>
        <v>1009.9543750000003</v>
      </c>
      <c r="I25">
        <f t="shared" si="8"/>
        <v>8.1413750000002665</v>
      </c>
      <c r="J25">
        <f>B11-B10</f>
        <v>1.4000000000000909</v>
      </c>
    </row>
    <row r="26" spans="1:11" x14ac:dyDescent="0.25">
      <c r="A26" s="2">
        <f t="shared" si="0"/>
        <v>70</v>
      </c>
      <c r="B26">
        <f t="shared" si="1"/>
        <v>1124.9800000000002</v>
      </c>
      <c r="C26">
        <f t="shared" si="2"/>
        <v>121.73700000000019</v>
      </c>
      <c r="D26">
        <f t="shared" si="3"/>
        <v>1012.6160000000002</v>
      </c>
      <c r="E26">
        <f t="shared" si="4"/>
        <v>9.373000000000161</v>
      </c>
      <c r="F26">
        <f t="shared" si="5"/>
        <v>1004.9600000000002</v>
      </c>
      <c r="G26">
        <f t="shared" si="6"/>
        <v>1.7170000000000982</v>
      </c>
      <c r="H26">
        <f t="shared" si="7"/>
        <v>1011.4990000000001</v>
      </c>
      <c r="I26">
        <f t="shared" si="8"/>
        <v>8.2560000000000855</v>
      </c>
      <c r="J26">
        <f t="shared" si="9"/>
        <v>1.7599999999999909</v>
      </c>
    </row>
    <row r="27" spans="1:11" x14ac:dyDescent="0.25">
      <c r="A27" s="2">
        <f t="shared" si="0"/>
        <v>75</v>
      </c>
      <c r="B27">
        <f t="shared" si="1"/>
        <v>1164.2737500000001</v>
      </c>
      <c r="C27">
        <f t="shared" si="2"/>
        <v>159.29665000000011</v>
      </c>
      <c r="D27">
        <f t="shared" si="3"/>
        <v>1016.1922500000001</v>
      </c>
      <c r="E27">
        <f t="shared" si="4"/>
        <v>11.215150000000108</v>
      </c>
      <c r="F27">
        <f t="shared" si="5"/>
        <v>1006.102625</v>
      </c>
      <c r="G27">
        <f t="shared" si="6"/>
        <v>1.1255250000000387</v>
      </c>
      <c r="H27">
        <f t="shared" si="7"/>
        <v>1010.9873749999999</v>
      </c>
      <c r="I27">
        <f t="shared" si="8"/>
        <v>6.0102749999999787</v>
      </c>
      <c r="J27">
        <f>B13-B12</f>
        <v>1.4599999999999227</v>
      </c>
    </row>
    <row r="28" spans="1:11" x14ac:dyDescent="0.25">
      <c r="A28" s="2">
        <f t="shared" si="0"/>
        <v>80</v>
      </c>
      <c r="B28">
        <f t="shared" si="1"/>
        <v>1211.6000000000006</v>
      </c>
      <c r="C28">
        <f t="shared" si="2"/>
        <v>205.23080000000061</v>
      </c>
      <c r="D28">
        <f t="shared" si="3"/>
        <v>1019.9760000000006</v>
      </c>
      <c r="E28">
        <f t="shared" si="4"/>
        <v>13.60680000000059</v>
      </c>
      <c r="F28">
        <f t="shared" si="5"/>
        <v>1006.8340000000005</v>
      </c>
      <c r="G28">
        <f t="shared" si="6"/>
        <v>0.46480000000053678</v>
      </c>
      <c r="H28">
        <f t="shared" si="7"/>
        <v>1007.6320000000005</v>
      </c>
      <c r="I28">
        <f t="shared" si="8"/>
        <v>1.2628000000005386</v>
      </c>
      <c r="J28">
        <f t="shared" si="9"/>
        <v>1.0600000000000591</v>
      </c>
    </row>
    <row r="29" spans="1:11" x14ac:dyDescent="0.25">
      <c r="A29" s="2">
        <f t="shared" si="0"/>
        <v>85</v>
      </c>
      <c r="B29">
        <f t="shared" si="1"/>
        <v>1267.9337500000004</v>
      </c>
      <c r="C29">
        <f t="shared" si="2"/>
        <v>260.45885000000033</v>
      </c>
      <c r="D29">
        <f t="shared" si="3"/>
        <v>1024.0422500000004</v>
      </c>
      <c r="E29">
        <f t="shared" si="4"/>
        <v>16.567350000000374</v>
      </c>
      <c r="F29">
        <f t="shared" si="5"/>
        <v>1006.9666250000004</v>
      </c>
      <c r="G29">
        <f t="shared" si="6"/>
        <v>-0.50827499999968495</v>
      </c>
      <c r="H29">
        <f t="shared" si="7"/>
        <v>1000.2703750000003</v>
      </c>
      <c r="I29">
        <f t="shared" si="8"/>
        <v>-7.2045249999997623</v>
      </c>
      <c r="J29">
        <f t="shared" si="9"/>
        <v>1</v>
      </c>
    </row>
    <row r="30" spans="1:11" x14ac:dyDescent="0.25">
      <c r="A30" s="2">
        <f t="shared" si="0"/>
        <v>90</v>
      </c>
      <c r="B30">
        <f t="shared" si="1"/>
        <v>1334.1000000000006</v>
      </c>
      <c r="C30">
        <f t="shared" si="2"/>
        <v>325.58000000000061</v>
      </c>
      <c r="D30">
        <f t="shared" si="3"/>
        <v>1028.3160000000007</v>
      </c>
      <c r="E30">
        <f t="shared" si="4"/>
        <v>19.796000000000731</v>
      </c>
      <c r="F30">
        <f t="shared" si="5"/>
        <v>1006.0880000000008</v>
      </c>
      <c r="G30">
        <f t="shared" si="6"/>
        <v>-2.4319999999992206</v>
      </c>
      <c r="H30">
        <f t="shared" si="7"/>
        <v>987.36500000000069</v>
      </c>
      <c r="I30">
        <f t="shared" si="8"/>
        <v>-21.154999999999291</v>
      </c>
      <c r="J30">
        <f t="shared" si="9"/>
        <v>-1008.74</v>
      </c>
    </row>
    <row r="31" spans="1:11" x14ac:dyDescent="0.25">
      <c r="A31" s="2"/>
      <c r="J31">
        <f>B17-B16</f>
        <v>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workbookViewId="0">
      <selection activeCell="J25" sqref="J25"/>
    </sheetView>
  </sheetViews>
  <sheetFormatPr defaultRowHeight="15" x14ac:dyDescent="0.25"/>
  <cols>
    <col min="5" max="5" width="14.7109375" customWidth="1"/>
    <col min="6" max="6" width="16.5703125" customWidth="1"/>
  </cols>
  <sheetData>
    <row r="1" spans="1:6" x14ac:dyDescent="0.25">
      <c r="A1" t="s">
        <v>0</v>
      </c>
      <c r="B1" t="s">
        <v>4</v>
      </c>
      <c r="C1" t="s">
        <v>5</v>
      </c>
      <c r="D1" t="s">
        <v>1</v>
      </c>
      <c r="E1" t="s">
        <v>2</v>
      </c>
      <c r="F1" t="s">
        <v>3</v>
      </c>
    </row>
    <row r="3" spans="1:6" x14ac:dyDescent="0.25">
      <c r="A3" s="1"/>
    </row>
    <row r="5" spans="1:6" x14ac:dyDescent="0.25">
      <c r="A5" s="2">
        <v>40</v>
      </c>
      <c r="B5">
        <v>970.18</v>
      </c>
      <c r="C5">
        <v>970.78</v>
      </c>
      <c r="D5">
        <v>970.44259999999997</v>
      </c>
      <c r="E5">
        <v>0.13089999999999999</v>
      </c>
      <c r="F5">
        <v>0.1331</v>
      </c>
    </row>
    <row r="6" spans="1:6" x14ac:dyDescent="0.25">
      <c r="A6" s="2">
        <v>45</v>
      </c>
      <c r="B6">
        <v>982.86</v>
      </c>
      <c r="C6">
        <v>982.38</v>
      </c>
      <c r="D6">
        <v>982.55989999999997</v>
      </c>
      <c r="E6">
        <v>0.1203</v>
      </c>
      <c r="F6">
        <v>0.1234</v>
      </c>
    </row>
    <row r="7" spans="1:6" x14ac:dyDescent="0.25">
      <c r="A7" s="2">
        <v>50</v>
      </c>
      <c r="B7">
        <v>990.86</v>
      </c>
      <c r="C7">
        <v>990.36</v>
      </c>
      <c r="D7">
        <v>990.64599999999996</v>
      </c>
      <c r="E7">
        <v>0.1144</v>
      </c>
      <c r="F7">
        <v>0.1174</v>
      </c>
    </row>
    <row r="8" spans="1:6" x14ac:dyDescent="0.25">
      <c r="A8" s="2">
        <v>55</v>
      </c>
      <c r="B8">
        <v>995.96</v>
      </c>
      <c r="C8">
        <v>995.5</v>
      </c>
      <c r="D8">
        <v>995.74509999999998</v>
      </c>
      <c r="E8">
        <v>0.11219999999999999</v>
      </c>
      <c r="F8">
        <v>0.11509999999999999</v>
      </c>
    </row>
    <row r="9" spans="1:6" x14ac:dyDescent="0.25">
      <c r="A9" s="2">
        <v>60</v>
      </c>
      <c r="B9">
        <f>998.36</f>
        <v>998.36</v>
      </c>
      <c r="C9">
        <v>988.68</v>
      </c>
      <c r="D9">
        <v>998.52409999999998</v>
      </c>
      <c r="E9">
        <v>9.3899999999999997E-2</v>
      </c>
      <c r="F9">
        <v>9.64E-2</v>
      </c>
    </row>
    <row r="10" spans="1:6" x14ac:dyDescent="0.25">
      <c r="A10" s="2">
        <v>65</v>
      </c>
      <c r="B10">
        <v>1002.06</v>
      </c>
      <c r="C10">
        <v>1001.56</v>
      </c>
      <c r="D10">
        <v>1001.813</v>
      </c>
      <c r="E10">
        <v>0.1336</v>
      </c>
      <c r="F10">
        <v>0.1371</v>
      </c>
    </row>
    <row r="11" spans="1:6" x14ac:dyDescent="0.25">
      <c r="A11" s="2">
        <v>70</v>
      </c>
      <c r="B11">
        <v>1003.46</v>
      </c>
      <c r="C11">
        <v>1003.08</v>
      </c>
      <c r="D11">
        <v>1003.2430000000001</v>
      </c>
      <c r="E11">
        <v>0.11840000000000001</v>
      </c>
      <c r="F11">
        <v>0.12139999999999999</v>
      </c>
    </row>
    <row r="12" spans="1:6" x14ac:dyDescent="0.25">
      <c r="A12" s="2">
        <v>75</v>
      </c>
      <c r="B12">
        <v>1005.22</v>
      </c>
      <c r="C12">
        <v>1004.82</v>
      </c>
      <c r="D12">
        <v>1004.9771</v>
      </c>
      <c r="E12">
        <v>0.12839999999999999</v>
      </c>
      <c r="F12">
        <v>0.1318</v>
      </c>
    </row>
    <row r="13" spans="1:6" x14ac:dyDescent="0.25">
      <c r="A13" s="2">
        <v>80</v>
      </c>
      <c r="B13">
        <v>1006.68</v>
      </c>
      <c r="C13">
        <v>1006.14</v>
      </c>
      <c r="D13">
        <v>1006.3692</v>
      </c>
      <c r="E13">
        <v>0.1273</v>
      </c>
      <c r="F13">
        <v>0.1206</v>
      </c>
    </row>
    <row r="14" spans="1:6" x14ac:dyDescent="0.25">
      <c r="A14" s="2">
        <v>85</v>
      </c>
      <c r="B14">
        <v>1007.74</v>
      </c>
      <c r="C14">
        <v>1007.26</v>
      </c>
      <c r="D14">
        <v>1007.4749</v>
      </c>
      <c r="E14">
        <v>0.1288</v>
      </c>
      <c r="F14">
        <v>0.1321</v>
      </c>
    </row>
    <row r="15" spans="1:6" x14ac:dyDescent="0.25">
      <c r="A15" s="2">
        <v>90</v>
      </c>
      <c r="B15">
        <v>1008.74</v>
      </c>
      <c r="C15">
        <v>100824</v>
      </c>
      <c r="D15">
        <v>1008.52</v>
      </c>
      <c r="E15">
        <v>0.1186</v>
      </c>
      <c r="F15">
        <v>0.1216</v>
      </c>
    </row>
    <row r="18" spans="1:8" x14ac:dyDescent="0.25">
      <c r="A18" t="s">
        <v>16</v>
      </c>
      <c r="B18" t="s">
        <v>17</v>
      </c>
      <c r="C18" t="s">
        <v>18</v>
      </c>
      <c r="D18" t="s">
        <v>19</v>
      </c>
      <c r="E18" t="s">
        <v>20</v>
      </c>
      <c r="F18" t="s">
        <v>21</v>
      </c>
      <c r="H18">
        <f>A19+B19*(A5-$A$5)+C19*(A5-$A$5)*(A5-$A$6)+D19*(A5-$A$5)*(A5-$A$6)*(A5-$A$7)</f>
        <v>970.44259999999997</v>
      </c>
    </row>
    <row r="19" spans="1:8" x14ac:dyDescent="0.25">
      <c r="A19">
        <f>D5</f>
        <v>970.44259999999997</v>
      </c>
      <c r="B19">
        <f>(D6-D5)/(A6-A5)</f>
        <v>2.4234599999999999</v>
      </c>
      <c r="C19">
        <f>(B20-B19)/10</f>
        <v>-8.0624000000000251E-2</v>
      </c>
      <c r="D19">
        <f>(C20-C19)/15</f>
        <v>1.3922666666667282E-3</v>
      </c>
      <c r="E19">
        <f>(D20-D19)/20</f>
        <v>-2.5153333333340261E-5</v>
      </c>
      <c r="H19">
        <f t="shared" ref="H19:H27" si="0">A20+B20*(A6-$A$5)+C20*(A6-$A$5)*(A6-$A$6)+D20*(A6-$A$5)*(A6-$A$6)*(A6-$A$7)</f>
        <v>8.0860999999999876</v>
      </c>
    </row>
    <row r="20" spans="1:8" x14ac:dyDescent="0.25">
      <c r="B20">
        <f>(D7-D6)/(A7-A6)</f>
        <v>1.6172199999999974</v>
      </c>
      <c r="C20">
        <f t="shared" ref="C20:C27" si="1">(B21-B20)/10</f>
        <v>-5.9739999999999328E-2</v>
      </c>
      <c r="D20">
        <f t="shared" ref="D20:D27" si="2">(C21-C20)/15</f>
        <v>8.8919999999992295E-4</v>
      </c>
      <c r="E20">
        <f t="shared" ref="E20:E25" si="3">(D21-D20)/20</f>
        <v>1.442066666666732E-4</v>
      </c>
      <c r="H20">
        <f t="shared" si="0"/>
        <v>7.8781000000000176</v>
      </c>
    </row>
    <row r="21" spans="1:8" x14ac:dyDescent="0.25">
      <c r="B21">
        <f t="shared" ref="B21:B25" si="4">(D8-D7)/(A8-A7)</f>
        <v>1.0198200000000042</v>
      </c>
      <c r="C21">
        <f t="shared" si="1"/>
        <v>-4.6402000000000485E-2</v>
      </c>
      <c r="D21">
        <f t="shared" si="2"/>
        <v>3.7733333333333867E-3</v>
      </c>
      <c r="E21">
        <f t="shared" si="3"/>
        <v>-3.4658666666666693E-4</v>
      </c>
      <c r="H21">
        <f t="shared" si="0"/>
        <v>7.4979000000000724</v>
      </c>
    </row>
    <row r="22" spans="1:8" x14ac:dyDescent="0.25">
      <c r="B22">
        <f t="shared" si="4"/>
        <v>0.55579999999999929</v>
      </c>
      <c r="C22">
        <f t="shared" si="1"/>
        <v>1.0198000000000318E-2</v>
      </c>
      <c r="D22">
        <f t="shared" si="2"/>
        <v>-3.1583999999999527E-3</v>
      </c>
      <c r="E22">
        <f t="shared" si="3"/>
        <v>3.0211999999998321E-4</v>
      </c>
      <c r="H22">
        <f t="shared" si="0"/>
        <v>10.65419999999949</v>
      </c>
    </row>
    <row r="23" spans="1:8" x14ac:dyDescent="0.25">
      <c r="B23">
        <f t="shared" si="4"/>
        <v>0.65778000000000247</v>
      </c>
      <c r="C23">
        <f t="shared" si="1"/>
        <v>-3.7177999999998976E-2</v>
      </c>
      <c r="D23">
        <f t="shared" si="2"/>
        <v>2.8839999999997114E-3</v>
      </c>
      <c r="E23">
        <f t="shared" si="3"/>
        <v>-1.8727333333329928E-4</v>
      </c>
      <c r="H23">
        <f t="shared" si="0"/>
        <v>3.7300000000016107</v>
      </c>
    </row>
    <row r="24" spans="1:8" x14ac:dyDescent="0.25">
      <c r="B24">
        <f t="shared" si="4"/>
        <v>0.28600000000001274</v>
      </c>
      <c r="C24">
        <f t="shared" si="1"/>
        <v>6.081999999996696E-3</v>
      </c>
      <c r="D24">
        <f t="shared" si="2"/>
        <v>-8.6146666666627413E-4</v>
      </c>
      <c r="E24">
        <f t="shared" si="3"/>
        <v>4.6779999999974558E-5</v>
      </c>
      <c r="H24">
        <f t="shared" si="0"/>
        <v>6.3865999999995857</v>
      </c>
    </row>
    <row r="25" spans="1:8" x14ac:dyDescent="0.25">
      <c r="B25">
        <f>(D12-D11)/(A12-A11)</f>
        <v>0.3468199999999797</v>
      </c>
      <c r="C25">
        <f t="shared" si="1"/>
        <v>-6.839999999997415E-3</v>
      </c>
      <c r="D25">
        <f t="shared" si="2"/>
        <v>7.4133333333217057E-5</v>
      </c>
      <c r="E25">
        <f t="shared" si="3"/>
        <v>1.1346666666660623E-5</v>
      </c>
      <c r="H25">
        <f t="shared" si="0"/>
        <v>11.633299999994851</v>
      </c>
    </row>
    <row r="26" spans="1:8" x14ac:dyDescent="0.25">
      <c r="B26">
        <f t="shared" ref="B26:B27" si="5">(D13-D12)/(A13-A12)</f>
        <v>0.27842000000000555</v>
      </c>
      <c r="C26">
        <f t="shared" si="1"/>
        <v>-5.7279999999991591E-3</v>
      </c>
      <c r="D26">
        <f>(C27-C26)/15</f>
        <v>3.0106666666642953E-4</v>
      </c>
      <c r="H26">
        <f t="shared" si="0"/>
        <v>7.148799999996756</v>
      </c>
    </row>
    <row r="27" spans="1:8" x14ac:dyDescent="0.25">
      <c r="B27">
        <f>(D14-D13)/(A14-A13)</f>
        <v>0.22114000000001396</v>
      </c>
      <c r="C27">
        <f t="shared" si="1"/>
        <v>-1.2120000000027165E-3</v>
      </c>
      <c r="H27">
        <f t="shared" si="0"/>
        <v>9.4058999999994057</v>
      </c>
    </row>
    <row r="28" spans="1:8" x14ac:dyDescent="0.25">
      <c r="B28">
        <f t="shared" ref="B28:B29" si="6">(D15-D14)/(A15-A14)</f>
        <v>0.2090199999999868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método crazy</vt:lpstr>
      <vt:lpstr>Método de Newton</vt:lpstr>
    </vt:vector>
  </TitlesOfParts>
  <Company>INSPER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Casella Teixeira Rodrigues</dc:creator>
  <cp:lastModifiedBy>Pedro Casella Teixeira Rodrigues</cp:lastModifiedBy>
  <dcterms:created xsi:type="dcterms:W3CDTF">2017-05-10T17:31:37Z</dcterms:created>
  <dcterms:modified xsi:type="dcterms:W3CDTF">2017-05-10T22:12:41Z</dcterms:modified>
</cp:coreProperties>
</file>