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915"/>
  <workbookPr/>
  <mc:AlternateContent xmlns:mc="http://schemas.openxmlformats.org/markup-compatibility/2006">
    <mc:Choice Requires="x15">
      <x15ac:absPath xmlns:x15ac="http://schemas.microsoft.com/office/spreadsheetml/2010/11/ac" url="/Users/RodolphoFilgueiras/Desktop/"/>
    </mc:Choice>
  </mc:AlternateContent>
  <bookViews>
    <workbookView xWindow="0" yWindow="440" windowWidth="25600" windowHeight="12960"/>
  </bookViews>
  <sheets>
    <sheet name="Planilh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9" i="1"/>
  <c r="J7" i="1"/>
  <c r="P6" i="1"/>
  <c r="E10" i="1"/>
  <c r="E14" i="1"/>
  <c r="E13" i="1"/>
  <c r="I10" i="1"/>
  <c r="P7" i="1"/>
  <c r="I7" i="1"/>
  <c r="E6" i="1"/>
  <c r="B6" i="1"/>
</calcChain>
</file>

<file path=xl/sharedStrings.xml><?xml version="1.0" encoding="utf-8"?>
<sst xmlns="http://schemas.openxmlformats.org/spreadsheetml/2006/main" count="41" uniqueCount="35">
  <si>
    <t>Garra</t>
  </si>
  <si>
    <t>Estrutura</t>
  </si>
  <si>
    <t>Massa (g)</t>
  </si>
  <si>
    <t>Servo</t>
  </si>
  <si>
    <t>Peça</t>
  </si>
  <si>
    <t>Força F</t>
  </si>
  <si>
    <t>Parafusos</t>
  </si>
  <si>
    <t>Força W</t>
  </si>
  <si>
    <t>Carga</t>
  </si>
  <si>
    <t>Momento</t>
  </si>
  <si>
    <t>Distâncias</t>
  </si>
  <si>
    <t>Garra(L)</t>
  </si>
  <si>
    <t>(em mm)</t>
  </si>
  <si>
    <t>Estrutura(h)</t>
  </si>
  <si>
    <t>Fsm</t>
  </si>
  <si>
    <t>M0Calculado</t>
  </si>
  <si>
    <t>Fsl</t>
  </si>
  <si>
    <t>EGH15SA</t>
  </si>
  <si>
    <t>MP</t>
  </si>
  <si>
    <t>C0</t>
  </si>
  <si>
    <t>9,4kN</t>
  </si>
  <si>
    <t>MGN7C</t>
  </si>
  <si>
    <t>1,24kN</t>
  </si>
  <si>
    <t>0,04N.m</t>
  </si>
  <si>
    <t>2,84N.m</t>
  </si>
  <si>
    <t>N.m</t>
  </si>
  <si>
    <t>Vida Útil(em horas)</t>
  </si>
  <si>
    <t>Vida Nominal(km)</t>
  </si>
  <si>
    <t>Ve(Velocidade)</t>
  </si>
  <si>
    <t>fh</t>
  </si>
  <si>
    <t>ft</t>
  </si>
  <si>
    <t>C</t>
  </si>
  <si>
    <t>fw</t>
  </si>
  <si>
    <t>fe</t>
  </si>
  <si>
    <t>em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</si>
</sst>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10.5" bestFit="1" customWidth="1"/>
    <col min="2" max="2" width="9" bestFit="1" customWidth="1"/>
    <col min="4" max="4" width="11.6640625" bestFit="1" customWidth="1"/>
    <col min="5" max="5" width="9" bestFit="1" customWidth="1"/>
    <col min="9" max="9" width="16.6640625" bestFit="1" customWidth="1"/>
    <col min="10" max="10" width="15.5" bestFit="1" customWidth="1"/>
    <col min="11" max="11" width="13.33203125" bestFit="1" customWidth="1"/>
  </cols>
  <sheetData>
    <row r="1" spans="1:16" x14ac:dyDescent="0.2">
      <c r="B1" t="s">
        <v>2</v>
      </c>
      <c r="E1" t="s">
        <v>2</v>
      </c>
    </row>
    <row r="2" spans="1:16" x14ac:dyDescent="0.2">
      <c r="A2" t="s">
        <v>0</v>
      </c>
      <c r="B2">
        <v>70</v>
      </c>
      <c r="D2" t="s">
        <v>1</v>
      </c>
      <c r="E2">
        <v>745.1</v>
      </c>
    </row>
    <row r="3" spans="1:16" x14ac:dyDescent="0.2">
      <c r="A3" t="s">
        <v>3</v>
      </c>
      <c r="B3">
        <v>55</v>
      </c>
      <c r="D3" t="s">
        <v>6</v>
      </c>
      <c r="E3">
        <v>62.2</v>
      </c>
    </row>
    <row r="4" spans="1:16" x14ac:dyDescent="0.2">
      <c r="A4" t="s">
        <v>4</v>
      </c>
      <c r="B4">
        <v>79.5</v>
      </c>
    </row>
    <row r="5" spans="1:16" x14ac:dyDescent="0.2"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</row>
    <row r="6" spans="1:16" x14ac:dyDescent="0.2">
      <c r="A6" t="s">
        <v>5</v>
      </c>
      <c r="B6">
        <f>SUM(B2:B4)*9.81/1000</f>
        <v>2.0061450000000001</v>
      </c>
      <c r="D6" t="s">
        <v>7</v>
      </c>
      <c r="E6">
        <f xml:space="preserve"> SUM(E2:E3)*9.81/1000</f>
        <v>7.9196130000000009</v>
      </c>
      <c r="H6" t="s">
        <v>17</v>
      </c>
      <c r="I6">
        <f>(J6*1000)/(K6*60)</f>
        <v>66346.363425805393</v>
      </c>
      <c r="J6">
        <f>((L6*M6*N6)/(O6*P6))^(3)*50</f>
        <v>59711.727083224847</v>
      </c>
      <c r="K6">
        <v>15</v>
      </c>
      <c r="L6">
        <v>0.95</v>
      </c>
      <c r="M6">
        <v>1</v>
      </c>
      <c r="N6">
        <v>5.35</v>
      </c>
      <c r="O6">
        <v>1.1000000000000001</v>
      </c>
      <c r="P6" s="1">
        <f>0.4355</f>
        <v>0.4355</v>
      </c>
    </row>
    <row r="7" spans="1:16" x14ac:dyDescent="0.2">
      <c r="H7" t="s">
        <v>21</v>
      </c>
      <c r="I7">
        <f>(J7*1000)/(K7*60)</f>
        <v>4427.2872274705396</v>
      </c>
      <c r="J7">
        <f>((L7*M7*N7)/(O7*P7))^(3)*50</f>
        <v>3984.5585047234854</v>
      </c>
      <c r="K7">
        <v>15</v>
      </c>
      <c r="L7">
        <v>1</v>
      </c>
      <c r="M7">
        <v>1</v>
      </c>
      <c r="N7">
        <v>1.37</v>
      </c>
      <c r="O7">
        <v>1</v>
      </c>
      <c r="P7" s="1">
        <f>E10</f>
        <v>0.31835902500000002</v>
      </c>
    </row>
    <row r="8" spans="1:16" x14ac:dyDescent="0.2">
      <c r="I8" t="s">
        <v>34</v>
      </c>
    </row>
    <row r="9" spans="1:16" x14ac:dyDescent="0.2">
      <c r="A9" t="s">
        <v>10</v>
      </c>
      <c r="B9" t="s">
        <v>12</v>
      </c>
      <c r="D9" t="s">
        <v>9</v>
      </c>
      <c r="I9">
        <f>I6/(24)</f>
        <v>2764.4318094085579</v>
      </c>
    </row>
    <row r="10" spans="1:16" x14ac:dyDescent="0.2">
      <c r="A10" t="s">
        <v>11</v>
      </c>
      <c r="B10">
        <v>60</v>
      </c>
      <c r="D10" t="s">
        <v>8</v>
      </c>
      <c r="E10">
        <f>(E6*B11/1000)+(B6*B10/1000)</f>
        <v>0.31835902500000002</v>
      </c>
      <c r="F10" t="s">
        <v>25</v>
      </c>
      <c r="I10">
        <f>I7/24</f>
        <v>184.47030114460583</v>
      </c>
    </row>
    <row r="11" spans="1:16" x14ac:dyDescent="0.2">
      <c r="A11" t="s">
        <v>13</v>
      </c>
      <c r="B11">
        <v>25</v>
      </c>
      <c r="D11" t="s">
        <v>14</v>
      </c>
      <c r="E11">
        <v>1</v>
      </c>
    </row>
    <row r="12" spans="1:16" x14ac:dyDescent="0.2">
      <c r="D12" t="s">
        <v>16</v>
      </c>
      <c r="E12">
        <v>1</v>
      </c>
    </row>
    <row r="13" spans="1:16" x14ac:dyDescent="0.2">
      <c r="D13" t="s">
        <v>15</v>
      </c>
      <c r="E13">
        <f>E10*E11</f>
        <v>0.31835902500000002</v>
      </c>
    </row>
    <row r="14" spans="1:16" x14ac:dyDescent="0.2">
      <c r="D14" t="s">
        <v>8</v>
      </c>
      <c r="E14">
        <f>(B6+E6)*E12</f>
        <v>9.9257580000000019</v>
      </c>
    </row>
    <row r="16" spans="1:16" x14ac:dyDescent="0.2">
      <c r="D16" t="s">
        <v>17</v>
      </c>
      <c r="E16" t="s">
        <v>18</v>
      </c>
      <c r="F16" t="s">
        <v>23</v>
      </c>
      <c r="G16" t="s">
        <v>19</v>
      </c>
      <c r="H16" t="s">
        <v>20</v>
      </c>
    </row>
    <row r="17" spans="4:8" x14ac:dyDescent="0.2">
      <c r="D17" t="s">
        <v>21</v>
      </c>
      <c r="E17" t="s">
        <v>18</v>
      </c>
      <c r="F17" t="s">
        <v>24</v>
      </c>
      <c r="G17" t="s">
        <v>19</v>
      </c>
      <c r="H17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Usuário do Microsoft Office</cp:lastModifiedBy>
  <dcterms:created xsi:type="dcterms:W3CDTF">2017-04-18T17:19:45Z</dcterms:created>
  <dcterms:modified xsi:type="dcterms:W3CDTF">2017-05-15T18:25:43Z</dcterms:modified>
</cp:coreProperties>
</file>