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stoptb-my.sharepoint.com/personal/tusharg_stoptb_org/Documents/Research/costing Nigeria CXR AI/Costing Nigeria Analysis/Data/"/>
    </mc:Choice>
  </mc:AlternateContent>
  <xr:revisionPtr revIDLastSave="465" documentId="8_{2CB193A3-1BD6-EC44-9811-677658E1E00B}" xr6:coauthVersionLast="47" xr6:coauthVersionMax="47" xr10:uidLastSave="{2390EC2B-88B5-B34A-8AE0-FD192BB71C3D}"/>
  <bookViews>
    <workbookView xWindow="0" yWindow="500" windowWidth="28800" windowHeight="17500" activeTab="1" xr2:uid="{F90C1CC6-1A5D-6049-89A0-EEDAC6C85C0D}"/>
  </bookViews>
  <sheets>
    <sheet name="cost" sheetId="1" r:id="rId1"/>
    <sheet name="cost_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7" i="2"/>
  <c r="D20" i="2"/>
  <c r="D19" i="2"/>
  <c r="D18" i="2"/>
  <c r="D17" i="2"/>
  <c r="D16" i="2"/>
  <c r="D15" i="2"/>
  <c r="D14" i="2"/>
  <c r="D13" i="2"/>
  <c r="D12" i="2"/>
  <c r="D11" i="2"/>
  <c r="D10" i="2"/>
  <c r="D9" i="2"/>
  <c r="D8" i="2"/>
  <c r="D6" i="2"/>
  <c r="D5" i="2"/>
  <c r="D4" i="2"/>
  <c r="D3" i="2"/>
  <c r="D2" i="2"/>
  <c r="D1" i="2"/>
  <c r="C20" i="2"/>
  <c r="B20" i="2"/>
  <c r="A20" i="2"/>
  <c r="C19" i="2"/>
  <c r="B19" i="2"/>
  <c r="A19" i="2"/>
  <c r="C18" i="2"/>
  <c r="B18" i="2"/>
  <c r="A18" i="2"/>
  <c r="C17" i="2"/>
  <c r="B17" i="2"/>
  <c r="A17" i="2"/>
  <c r="C16" i="2"/>
  <c r="B16" i="2"/>
  <c r="A16" i="2"/>
  <c r="C15" i="2"/>
  <c r="B15" i="2"/>
  <c r="A15" i="2"/>
  <c r="C14" i="2"/>
  <c r="B14" i="2"/>
  <c r="A14" i="2"/>
  <c r="C13" i="2"/>
  <c r="B13" i="2"/>
  <c r="A13" i="2"/>
  <c r="C12" i="2"/>
  <c r="B12" i="2"/>
  <c r="A12" i="2"/>
  <c r="C11" i="2"/>
  <c r="B11" i="2"/>
  <c r="A11" i="2"/>
  <c r="C10" i="2"/>
  <c r="B10" i="2"/>
  <c r="A10" i="2"/>
  <c r="C9" i="2"/>
  <c r="B9" i="2"/>
  <c r="A9" i="2"/>
  <c r="C8" i="2"/>
  <c r="B8" i="2"/>
  <c r="A8" i="2"/>
  <c r="C7" i="2"/>
  <c r="B7" i="2"/>
  <c r="A7" i="2"/>
  <c r="C6" i="2"/>
  <c r="B6" i="2"/>
  <c r="A6" i="2"/>
  <c r="C5" i="2"/>
  <c r="B5" i="2"/>
  <c r="A5" i="2"/>
  <c r="C4" i="2"/>
  <c r="B4" i="2"/>
  <c r="A4" i="2"/>
  <c r="C3" i="2"/>
  <c r="B3" i="2"/>
  <c r="A3" i="2"/>
  <c r="C2" i="2"/>
  <c r="B2" i="2"/>
  <c r="A2" i="2"/>
  <c r="C1" i="2"/>
  <c r="B1" i="2"/>
  <c r="A1" i="2"/>
  <c r="F19" i="1"/>
  <c r="F12" i="1" l="1"/>
  <c r="F4" i="1"/>
  <c r="F2" i="1"/>
  <c r="F13" i="1"/>
  <c r="F14" i="1"/>
</calcChain>
</file>

<file path=xl/sharedStrings.xml><?xml version="1.0" encoding="utf-8"?>
<sst xmlns="http://schemas.openxmlformats.org/spreadsheetml/2006/main" count="113" uniqueCount="73">
  <si>
    <t>Step</t>
  </si>
  <si>
    <t>Category</t>
  </si>
  <si>
    <t>Description</t>
  </si>
  <si>
    <t>Screening</t>
  </si>
  <si>
    <t>HR</t>
  </si>
  <si>
    <t>Community volunteers</t>
  </si>
  <si>
    <t xml:space="preserve">Incentives </t>
  </si>
  <si>
    <t>Motorbike hire</t>
  </si>
  <si>
    <t>Community mobilization</t>
  </si>
  <si>
    <t>Mobilization activities</t>
  </si>
  <si>
    <t>Screening day incentive</t>
  </si>
  <si>
    <t>Fuel cost accessing screening sites</t>
  </si>
  <si>
    <t>Connectivity</t>
  </si>
  <si>
    <t xml:space="preserve">Internet data </t>
  </si>
  <si>
    <t>Equipment</t>
  </si>
  <si>
    <t>Testing</t>
  </si>
  <si>
    <t>Sputum container</t>
  </si>
  <si>
    <t>Case detected</t>
  </si>
  <si>
    <t>Incentives</t>
  </si>
  <si>
    <t>Unit cost</t>
  </si>
  <si>
    <t>Quantity</t>
  </si>
  <si>
    <t>Time</t>
  </si>
  <si>
    <t>Presumptive identified and sample provided</t>
  </si>
  <si>
    <t>Note</t>
  </si>
  <si>
    <t>Time unit</t>
  </si>
  <si>
    <t>not applicable</t>
  </si>
  <si>
    <t>US$45 for one bike hired for 2 days at each screening event</t>
  </si>
  <si>
    <t>screening event</t>
  </si>
  <si>
    <t>US$20 per day for 2 days at each screening event, including 1 day for sensitization and mobilization</t>
  </si>
  <si>
    <t>Lung health camp team</t>
  </si>
  <si>
    <t>X-ray instrument - MinXray TR90BH</t>
  </si>
  <si>
    <t>AI licence - qure.ai qXR</t>
  </si>
  <si>
    <t>Cost of the instrument</t>
  </si>
  <si>
    <t>year</t>
  </si>
  <si>
    <t>GeneXpert</t>
  </si>
  <si>
    <t>GeneXpert cartridge</t>
  </si>
  <si>
    <t>GDF catalog, Sep 2022</t>
  </si>
  <si>
    <t>US$181 per screening event</t>
  </si>
  <si>
    <t>proportion of annual test volume</t>
  </si>
  <si>
    <t>US$2 given to CV and LGTBLS for each presumptive identified for whom sample was collected</t>
  </si>
  <si>
    <t>US$10. (Naira5000, 1USD=470Naira) per screening event per person for 4 community volunteer and 1 LGTBLS</t>
  </si>
  <si>
    <t>US$51 per screening event</t>
  </si>
  <si>
    <t>US$34 per screening event</t>
  </si>
  <si>
    <t>US$9000 per year for a 3 year contract; 1 year = 251 working days</t>
  </si>
  <si>
    <t>Training</t>
  </si>
  <si>
    <t>Training for the team</t>
  </si>
  <si>
    <t>US$480 per annum per person given for time engaged</t>
  </si>
  <si>
    <t xml:space="preserve">US$1080 per person per annum for time engaged; mobile team consisting of a registration officer, data entry staff, a radiographer, and a coordination officer </t>
  </si>
  <si>
    <t>US$1140 per annum</t>
  </si>
  <si>
    <t>US$510 (Naira240,000) on average per lab per annum</t>
  </si>
  <si>
    <t>Sputum and other transport</t>
  </si>
  <si>
    <t>Participation incentive to community members</t>
  </si>
  <si>
    <t>Test</t>
  </si>
  <si>
    <t>Lab support incentive</t>
  </si>
  <si>
    <t>Fuel for hired motorbikes</t>
  </si>
  <si>
    <t>Local Government TB and Leprosy Supervisor (LGTBLS)</t>
  </si>
  <si>
    <t>Additional details</t>
  </si>
  <si>
    <t>Community volunteers (CV) are responsible for outreach, screening, sputum transportation, result retrieval, linkage to care, and contact investigation.</t>
  </si>
  <si>
    <t>LGTBLS are supervisors of TB programme in their respective local government areas (LGAs). In addition to their primary supervisory role, LGTBLS lead CVs to conduct TB Screening, conduct on-the-job training for new CVs, ensure uninterrupted supply of drugs, reagents and consumables, transport sputum, retrieve results, and participate in TB programme review meetings. The LGTBLS were paid additionally for their engagement in this initiative.</t>
  </si>
  <si>
    <t>This team is employed by the intervention organization.</t>
  </si>
  <si>
    <t>This incentive per screening event also covers cost of travel and additional allowance to these personnel.</t>
  </si>
  <si>
    <t>In addition to sputum transport and results retreival, this is used for various outreach activities in screening event like preliminary advocacy and community mobilization before the event and meetings with community leaders.</t>
  </si>
  <si>
    <t>Activities include meeting with community leaders, getting agreement and consensus to organize the camp, organizing town announcements.</t>
  </si>
  <si>
    <t>These are given to all the people visiting the camp and includes household items like soap and cooking seasoning.</t>
  </si>
  <si>
    <t>US$10 given to CV and LGTBLS for each case detectd</t>
  </si>
  <si>
    <t>Training before the intervention on chest x-ray and screening</t>
  </si>
  <si>
    <t>Bonus incentive given to each lab for handling the additional sputum specimens from the camp</t>
  </si>
  <si>
    <t>GDF catalog, Sep 2022; Additional US$1.35 per cartridge service and maintenance surcharge</t>
  </si>
  <si>
    <t>This is cost of moving the teams across camp sites.</t>
  </si>
  <si>
    <t>Transport</t>
  </si>
  <si>
    <t>Cost allocated as proprotion of usage at full utilization (2 cycles a day on 4 module machine for 251 days per annum)</t>
  </si>
  <si>
    <t>1 LGTBLS per screening event. US$40 per month per person given for time engaged; US$1.9 per day (1 month = 21 working days)</t>
  </si>
  <si>
    <t>HR incentive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</si>
</sst>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_);_([$$-409]* \(#,##0.0\);_([$$-409]* &quot;-&quot;??_);_(@_)"/>
  </numFmts>
  <fonts count="2" x14ac:knownFonts="1">
    <font>
      <sz val="12"/>
      <color theme="1"/>
      <name val="Aptos Narrow"/>
      <family val="2"/>
      <scheme val="minor"/>
    </font>
    <font>
      <b/>
      <sz val="12"/>
      <color theme="0"/>
      <name val="Aptos Narrow"/>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6">
    <border>
      <left/>
      <right/>
      <top/>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2" fontId="0" fillId="0" borderId="0" xfId="0" applyNumberFormat="1"/>
    <xf numFmtId="0" fontId="0" fillId="4" borderId="2" xfId="0" applyFill="1" applyBorder="1"/>
    <xf numFmtId="0" fontId="0" fillId="0" borderId="2" xfId="0" applyBorder="1"/>
    <xf numFmtId="0" fontId="1" fillId="5" borderId="1" xfId="0" applyFont="1" applyFill="1" applyBorder="1"/>
    <xf numFmtId="0" fontId="1" fillId="5" borderId="1" xfId="0" applyFont="1" applyFill="1" applyBorder="1" applyAlignment="1">
      <alignment horizontal="center"/>
    </xf>
    <xf numFmtId="164" fontId="0" fillId="0" borderId="0" xfId="0" applyNumberFormat="1"/>
    <xf numFmtId="164" fontId="0" fillId="0" borderId="2" xfId="0" applyNumberFormat="1" applyBorder="1"/>
    <xf numFmtId="0" fontId="0" fillId="4" borderId="2" xfId="0" applyFill="1" applyBorder="1" applyAlignment="1">
      <alignment horizontal="left" vertical="top" wrapText="1"/>
    </xf>
    <xf numFmtId="0" fontId="0" fillId="0" borderId="2" xfId="0" applyBorder="1" applyAlignment="1">
      <alignment vertical="top" wrapText="1"/>
    </xf>
    <xf numFmtId="0" fontId="0" fillId="3" borderId="4" xfId="0" applyFill="1" applyBorder="1" applyAlignment="1">
      <alignment horizontal="left" vertical="top" wrapText="1"/>
    </xf>
    <xf numFmtId="0" fontId="0" fillId="0" borderId="4" xfId="0" applyBorder="1" applyAlignment="1">
      <alignment vertical="top" wrapText="1"/>
    </xf>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0" borderId="5" xfId="0" applyBorder="1" applyAlignment="1">
      <alignment vertical="top" wrapText="1"/>
    </xf>
    <xf numFmtId="0" fontId="0" fillId="0" borderId="0" xfId="0"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D4B2-F86D-BE47-BE81-11651BD3BCA7}">
  <dimension ref="A1:H20"/>
  <sheetViews>
    <sheetView topLeftCell="B1" zoomScale="137" workbookViewId="0">
      <selection activeCell="C15" sqref="C15"/>
    </sheetView>
  </sheetViews>
  <sheetFormatPr baseColWidth="10" defaultRowHeight="16" x14ac:dyDescent="0.2"/>
  <cols>
    <col min="1" max="1" width="16.6640625" customWidth="1"/>
    <col min="2" max="2" width="30.1640625" bestFit="1" customWidth="1"/>
    <col min="3" max="3" width="36.6640625" bestFit="1" customWidth="1"/>
    <col min="4" max="4" width="11.1640625" customWidth="1"/>
    <col min="5" max="6" width="9.33203125" customWidth="1"/>
    <col min="7" max="7" width="27.5" bestFit="1" customWidth="1"/>
    <col min="8" max="8" width="42.6640625" bestFit="1" customWidth="1"/>
  </cols>
  <sheetData>
    <row r="1" spans="1:8" ht="17" thickBot="1" x14ac:dyDescent="0.25">
      <c r="A1" s="6" t="s">
        <v>0</v>
      </c>
      <c r="B1" s="6" t="s">
        <v>1</v>
      </c>
      <c r="C1" s="6" t="s">
        <v>2</v>
      </c>
      <c r="D1" s="6" t="s">
        <v>19</v>
      </c>
      <c r="E1" s="7" t="s">
        <v>20</v>
      </c>
      <c r="F1" s="6" t="s">
        <v>21</v>
      </c>
      <c r="G1" s="6" t="s">
        <v>24</v>
      </c>
      <c r="H1" s="6" t="s">
        <v>23</v>
      </c>
    </row>
    <row r="2" spans="1:8" x14ac:dyDescent="0.2">
      <c r="A2" s="1" t="s">
        <v>3</v>
      </c>
      <c r="B2" s="1" t="s">
        <v>4</v>
      </c>
      <c r="C2" s="1" t="s">
        <v>5</v>
      </c>
      <c r="D2" s="8">
        <v>480</v>
      </c>
      <c r="E2">
        <v>5</v>
      </c>
      <c r="F2" s="3">
        <f>142/251</f>
        <v>0.56573705179282874</v>
      </c>
      <c r="G2" t="s">
        <v>33</v>
      </c>
      <c r="H2" t="s">
        <v>46</v>
      </c>
    </row>
    <row r="3" spans="1:8" x14ac:dyDescent="0.2">
      <c r="A3" s="1" t="s">
        <v>3</v>
      </c>
      <c r="B3" s="1" t="s">
        <v>4</v>
      </c>
      <c r="C3" s="1" t="s">
        <v>55</v>
      </c>
      <c r="D3" s="8">
        <v>1.9</v>
      </c>
      <c r="E3">
        <v>1</v>
      </c>
      <c r="F3">
        <v>66</v>
      </c>
      <c r="G3" t="s">
        <v>27</v>
      </c>
      <c r="H3" t="s">
        <v>71</v>
      </c>
    </row>
    <row r="4" spans="1:8" x14ac:dyDescent="0.2">
      <c r="A4" s="1" t="s">
        <v>3</v>
      </c>
      <c r="B4" s="1" t="s">
        <v>4</v>
      </c>
      <c r="C4" s="1" t="s">
        <v>29</v>
      </c>
      <c r="D4" s="8">
        <v>1080</v>
      </c>
      <c r="E4">
        <v>4</v>
      </c>
      <c r="F4" s="3">
        <f>142/251</f>
        <v>0.56573705179282874</v>
      </c>
      <c r="G4" t="s">
        <v>33</v>
      </c>
      <c r="H4" t="s">
        <v>47</v>
      </c>
    </row>
    <row r="5" spans="1:8" x14ac:dyDescent="0.2">
      <c r="A5" s="1" t="s">
        <v>3</v>
      </c>
      <c r="B5" s="1" t="s">
        <v>72</v>
      </c>
      <c r="C5" s="1" t="s">
        <v>10</v>
      </c>
      <c r="D5" s="8">
        <v>10.6</v>
      </c>
      <c r="E5">
        <v>5</v>
      </c>
      <c r="F5">
        <v>66</v>
      </c>
      <c r="G5" t="s">
        <v>27</v>
      </c>
      <c r="H5" t="s">
        <v>40</v>
      </c>
    </row>
    <row r="6" spans="1:8" x14ac:dyDescent="0.2">
      <c r="A6" s="1" t="s">
        <v>3</v>
      </c>
      <c r="B6" s="1" t="s">
        <v>18</v>
      </c>
      <c r="C6" s="1" t="s">
        <v>22</v>
      </c>
      <c r="D6" s="8">
        <v>2</v>
      </c>
      <c r="F6">
        <v>1</v>
      </c>
      <c r="G6" t="s">
        <v>25</v>
      </c>
      <c r="H6" t="s">
        <v>39</v>
      </c>
    </row>
    <row r="7" spans="1:8" x14ac:dyDescent="0.2">
      <c r="A7" s="1" t="s">
        <v>3</v>
      </c>
      <c r="B7" s="1" t="s">
        <v>50</v>
      </c>
      <c r="C7" s="1" t="s">
        <v>7</v>
      </c>
      <c r="D7" s="8">
        <v>45</v>
      </c>
      <c r="E7">
        <v>1</v>
      </c>
      <c r="F7">
        <v>66</v>
      </c>
      <c r="G7" t="s">
        <v>27</v>
      </c>
      <c r="H7" t="s">
        <v>26</v>
      </c>
    </row>
    <row r="8" spans="1:8" x14ac:dyDescent="0.2">
      <c r="A8" s="1" t="s">
        <v>3</v>
      </c>
      <c r="B8" s="1" t="s">
        <v>50</v>
      </c>
      <c r="C8" s="1" t="s">
        <v>54</v>
      </c>
      <c r="D8" s="8">
        <v>20</v>
      </c>
      <c r="E8">
        <v>2</v>
      </c>
      <c r="F8">
        <v>66</v>
      </c>
      <c r="G8" t="s">
        <v>27</v>
      </c>
      <c r="H8" t="s">
        <v>28</v>
      </c>
    </row>
    <row r="9" spans="1:8" x14ac:dyDescent="0.2">
      <c r="A9" s="1" t="s">
        <v>3</v>
      </c>
      <c r="B9" s="1" t="s">
        <v>69</v>
      </c>
      <c r="C9" s="1" t="s">
        <v>11</v>
      </c>
      <c r="D9" s="8">
        <v>51</v>
      </c>
      <c r="E9">
        <v>1</v>
      </c>
      <c r="F9">
        <v>66</v>
      </c>
      <c r="G9" t="s">
        <v>27</v>
      </c>
      <c r="H9" t="s">
        <v>41</v>
      </c>
    </row>
    <row r="10" spans="1:8" x14ac:dyDescent="0.2">
      <c r="A10" s="1" t="s">
        <v>3</v>
      </c>
      <c r="B10" s="1" t="s">
        <v>8</v>
      </c>
      <c r="C10" s="1" t="s">
        <v>9</v>
      </c>
      <c r="D10" s="8">
        <v>34</v>
      </c>
      <c r="E10">
        <v>1</v>
      </c>
      <c r="F10">
        <v>66</v>
      </c>
      <c r="G10" t="s">
        <v>27</v>
      </c>
      <c r="H10" t="s">
        <v>42</v>
      </c>
    </row>
    <row r="11" spans="1:8" x14ac:dyDescent="0.2">
      <c r="A11" s="1" t="s">
        <v>3</v>
      </c>
      <c r="B11" s="1" t="s">
        <v>8</v>
      </c>
      <c r="C11" s="1" t="s">
        <v>51</v>
      </c>
      <c r="D11" s="8">
        <v>181</v>
      </c>
      <c r="E11">
        <v>1</v>
      </c>
      <c r="F11">
        <v>66</v>
      </c>
      <c r="G11" t="s">
        <v>27</v>
      </c>
      <c r="H11" t="s">
        <v>37</v>
      </c>
    </row>
    <row r="12" spans="1:8" x14ac:dyDescent="0.2">
      <c r="A12" s="1" t="s">
        <v>3</v>
      </c>
      <c r="B12" s="1" t="s">
        <v>12</v>
      </c>
      <c r="C12" s="1" t="s">
        <v>13</v>
      </c>
      <c r="D12" s="8">
        <v>1140</v>
      </c>
      <c r="E12">
        <v>1</v>
      </c>
      <c r="F12" s="3">
        <f>142/251</f>
        <v>0.56573705179282874</v>
      </c>
      <c r="G12" t="s">
        <v>33</v>
      </c>
      <c r="H12" t="s">
        <v>48</v>
      </c>
    </row>
    <row r="13" spans="1:8" x14ac:dyDescent="0.2">
      <c r="A13" s="1" t="s">
        <v>3</v>
      </c>
      <c r="B13" s="1" t="s">
        <v>14</v>
      </c>
      <c r="C13" s="1" t="s">
        <v>30</v>
      </c>
      <c r="D13" s="8">
        <v>75000</v>
      </c>
      <c r="E13">
        <v>1</v>
      </c>
      <c r="F13" s="3">
        <f>142/251</f>
        <v>0.56573705179282874</v>
      </c>
      <c r="G13" t="s">
        <v>33</v>
      </c>
      <c r="H13" t="s">
        <v>32</v>
      </c>
    </row>
    <row r="14" spans="1:8" x14ac:dyDescent="0.2">
      <c r="A14" s="1" t="s">
        <v>3</v>
      </c>
      <c r="B14" s="1" t="s">
        <v>14</v>
      </c>
      <c r="C14" s="1" t="s">
        <v>31</v>
      </c>
      <c r="D14" s="8">
        <v>9000</v>
      </c>
      <c r="E14">
        <v>1</v>
      </c>
      <c r="F14" s="3">
        <f>142/251</f>
        <v>0.56573705179282874</v>
      </c>
      <c r="G14" t="s">
        <v>33</v>
      </c>
      <c r="H14" t="s">
        <v>43</v>
      </c>
    </row>
    <row r="15" spans="1:8" x14ac:dyDescent="0.2">
      <c r="A15" s="2" t="s">
        <v>15</v>
      </c>
      <c r="B15" s="2" t="s">
        <v>14</v>
      </c>
      <c r="C15" s="2" t="s">
        <v>34</v>
      </c>
      <c r="D15" s="8">
        <v>19500</v>
      </c>
      <c r="E15">
        <v>1</v>
      </c>
      <c r="F15" s="3"/>
      <c r="G15" t="s">
        <v>38</v>
      </c>
      <c r="H15" t="s">
        <v>36</v>
      </c>
    </row>
    <row r="16" spans="1:8" x14ac:dyDescent="0.2">
      <c r="A16" s="2" t="s">
        <v>15</v>
      </c>
      <c r="B16" s="2" t="s">
        <v>52</v>
      </c>
      <c r="C16" s="2" t="s">
        <v>16</v>
      </c>
      <c r="D16" s="8">
        <v>0.625</v>
      </c>
      <c r="F16">
        <v>1</v>
      </c>
      <c r="G16" t="s">
        <v>25</v>
      </c>
    </row>
    <row r="17" spans="1:8" x14ac:dyDescent="0.2">
      <c r="A17" s="2" t="s">
        <v>15</v>
      </c>
      <c r="B17" s="2" t="s">
        <v>52</v>
      </c>
      <c r="C17" s="2" t="s">
        <v>35</v>
      </c>
      <c r="D17" s="8">
        <f>9.98+1.35</f>
        <v>11.33</v>
      </c>
      <c r="F17">
        <v>1</v>
      </c>
      <c r="G17" t="s">
        <v>25</v>
      </c>
      <c r="H17" t="s">
        <v>67</v>
      </c>
    </row>
    <row r="18" spans="1:8" x14ac:dyDescent="0.2">
      <c r="A18" s="2" t="s">
        <v>15</v>
      </c>
      <c r="B18" s="2" t="s">
        <v>6</v>
      </c>
      <c r="C18" s="2" t="s">
        <v>17</v>
      </c>
      <c r="D18" s="8">
        <v>10</v>
      </c>
      <c r="F18">
        <v>1</v>
      </c>
      <c r="G18" t="s">
        <v>25</v>
      </c>
      <c r="H18" t="s">
        <v>64</v>
      </c>
    </row>
    <row r="19" spans="1:8" x14ac:dyDescent="0.2">
      <c r="A19" s="2" t="s">
        <v>15</v>
      </c>
      <c r="B19" s="2" t="s">
        <v>18</v>
      </c>
      <c r="C19" s="2" t="s">
        <v>53</v>
      </c>
      <c r="D19" s="8">
        <v>510.6</v>
      </c>
      <c r="E19">
        <v>1</v>
      </c>
      <c r="F19" s="3">
        <f>142/251</f>
        <v>0.56573705179282874</v>
      </c>
      <c r="G19" t="s">
        <v>33</v>
      </c>
      <c r="H19" t="s">
        <v>49</v>
      </c>
    </row>
    <row r="20" spans="1:8" ht="17" thickBot="1" x14ac:dyDescent="0.25">
      <c r="A20" s="4" t="s">
        <v>44</v>
      </c>
      <c r="B20" s="4" t="s">
        <v>44</v>
      </c>
      <c r="C20" s="4" t="s">
        <v>45</v>
      </c>
      <c r="D20" s="9">
        <v>6287</v>
      </c>
      <c r="E20" s="5">
        <v>1</v>
      </c>
      <c r="F20" s="5">
        <v>1</v>
      </c>
      <c r="G20" s="5" t="s">
        <v>25</v>
      </c>
      <c r="H20" s="5"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947C6-1BB6-6D4B-943C-B8CDF3609A6B}">
  <dimension ref="A1:E20"/>
  <sheetViews>
    <sheetView tabSelected="1" topLeftCell="A6" workbookViewId="0">
      <selection activeCell="E15" sqref="E15"/>
    </sheetView>
  </sheetViews>
  <sheetFormatPr baseColWidth="10" defaultRowHeight="16" x14ac:dyDescent="0.2"/>
  <cols>
    <col min="2" max="2" width="23.1640625" customWidth="1"/>
    <col min="3" max="3" width="28" customWidth="1"/>
    <col min="4" max="4" width="60.1640625" customWidth="1"/>
    <col min="5" max="5" width="90.33203125" customWidth="1"/>
  </cols>
  <sheetData>
    <row r="1" spans="1:5" ht="17" thickBot="1" x14ac:dyDescent="0.25">
      <c r="A1" s="6" t="str">
        <f>cost!A1</f>
        <v>Step</v>
      </c>
      <c r="B1" s="6" t="str">
        <f>cost!B1</f>
        <v>Category</v>
      </c>
      <c r="C1" s="6" t="str">
        <f>cost!C1</f>
        <v>Description</v>
      </c>
      <c r="D1" s="6" t="str">
        <f>cost!H1</f>
        <v>Note</v>
      </c>
      <c r="E1" s="6" t="s">
        <v>56</v>
      </c>
    </row>
    <row r="2" spans="1:5" ht="34" x14ac:dyDescent="0.2">
      <c r="A2" s="14" t="str">
        <f>cost!A2</f>
        <v>Screening</v>
      </c>
      <c r="B2" s="14" t="str">
        <f>cost!B2</f>
        <v>HR</v>
      </c>
      <c r="C2" s="14" t="str">
        <f>cost!C2</f>
        <v>Community volunteers</v>
      </c>
      <c r="D2" s="15" t="str">
        <f>cost!H2</f>
        <v>US$480 per annum per person given for time engaged</v>
      </c>
      <c r="E2" s="15" t="s">
        <v>57</v>
      </c>
    </row>
    <row r="3" spans="1:5" ht="85" x14ac:dyDescent="0.2">
      <c r="A3" s="16" t="str">
        <f>cost!A3</f>
        <v>Screening</v>
      </c>
      <c r="B3" s="16" t="str">
        <f>cost!B3</f>
        <v>HR</v>
      </c>
      <c r="C3" s="16" t="str">
        <f>cost!C3</f>
        <v>Local Government TB and Leprosy Supervisor (LGTBLS)</v>
      </c>
      <c r="D3" s="13" t="str">
        <f>cost!H3</f>
        <v>1 LGTBLS per screening event. US$40 per month per person given for time engaged; US$1.9 per day (1 month = 21 working days)</v>
      </c>
      <c r="E3" s="13" t="s">
        <v>58</v>
      </c>
    </row>
    <row r="4" spans="1:5" ht="51" x14ac:dyDescent="0.2">
      <c r="A4" s="16" t="str">
        <f>cost!A4</f>
        <v>Screening</v>
      </c>
      <c r="B4" s="16" t="str">
        <f>cost!B4</f>
        <v>HR</v>
      </c>
      <c r="C4" s="16" t="str">
        <f>cost!C4</f>
        <v>Lung health camp team</v>
      </c>
      <c r="D4" s="13" t="str">
        <f>cost!H4</f>
        <v xml:space="preserve">US$1080 per person per annum for time engaged; mobile team consisting of a registration officer, data entry staff, a radiographer, and a coordination officer </v>
      </c>
      <c r="E4" s="13" t="s">
        <v>59</v>
      </c>
    </row>
    <row r="5" spans="1:5" ht="34" x14ac:dyDescent="0.2">
      <c r="A5" s="16" t="str">
        <f>cost!A5</f>
        <v>Screening</v>
      </c>
      <c r="B5" s="16" t="str">
        <f>cost!B5</f>
        <v>HR incentive</v>
      </c>
      <c r="C5" s="16" t="str">
        <f>cost!C5</f>
        <v>Screening day incentive</v>
      </c>
      <c r="D5" s="13" t="str">
        <f>cost!H5</f>
        <v>US$10. (Naira5000, 1USD=470Naira) per screening event per person for 4 community volunteer and 1 LGTBLS</v>
      </c>
      <c r="E5" s="13" t="s">
        <v>60</v>
      </c>
    </row>
    <row r="6" spans="1:5" ht="34" x14ac:dyDescent="0.2">
      <c r="A6" s="16" t="str">
        <f>cost!A6</f>
        <v>Screening</v>
      </c>
      <c r="B6" s="16" t="str">
        <f>cost!B6</f>
        <v>Incentives</v>
      </c>
      <c r="C6" s="16" t="str">
        <f>cost!C6</f>
        <v>Presumptive identified and sample provided</v>
      </c>
      <c r="D6" s="13" t="str">
        <f>cost!H6</f>
        <v>US$2 given to CV and LGTBLS for each presumptive identified for whom sample was collected</v>
      </c>
      <c r="E6" s="13"/>
    </row>
    <row r="7" spans="1:5" ht="34" x14ac:dyDescent="0.2">
      <c r="A7" s="17" t="str">
        <f>cost!A7</f>
        <v>Screening</v>
      </c>
      <c r="B7" s="17" t="str">
        <f>cost!B7</f>
        <v>Sputum and other transport</v>
      </c>
      <c r="C7" s="17" t="str">
        <f>cost!C7</f>
        <v>Motorbike hire</v>
      </c>
      <c r="D7" s="18" t="str">
        <f>cost!H7</f>
        <v>US$45 for one bike hired for 2 days at each screening event</v>
      </c>
      <c r="E7" s="19" t="s">
        <v>61</v>
      </c>
    </row>
    <row r="8" spans="1:5" ht="34" x14ac:dyDescent="0.2">
      <c r="A8" s="16" t="str">
        <f>cost!A8</f>
        <v>Screening</v>
      </c>
      <c r="B8" s="16" t="str">
        <f>cost!B8</f>
        <v>Sputum and other transport</v>
      </c>
      <c r="C8" s="16" t="str">
        <f>cost!C8</f>
        <v>Fuel for hired motorbikes</v>
      </c>
      <c r="D8" s="13" t="str">
        <f>cost!H8</f>
        <v>US$20 per day for 2 days at each screening event, including 1 day for sensitization and mobilization</v>
      </c>
      <c r="E8" s="20"/>
    </row>
    <row r="9" spans="1:5" ht="34" x14ac:dyDescent="0.2">
      <c r="A9" s="16" t="str">
        <f>cost!A9</f>
        <v>Screening</v>
      </c>
      <c r="B9" s="16" t="str">
        <f>cost!B9</f>
        <v>Transport</v>
      </c>
      <c r="C9" s="16" t="str">
        <f>cost!C9</f>
        <v>Fuel cost accessing screening sites</v>
      </c>
      <c r="D9" s="13" t="str">
        <f>cost!H9</f>
        <v>US$51 per screening event</v>
      </c>
      <c r="E9" s="13" t="s">
        <v>68</v>
      </c>
    </row>
    <row r="10" spans="1:5" ht="34" x14ac:dyDescent="0.2">
      <c r="A10" s="16" t="str">
        <f>cost!A10</f>
        <v>Screening</v>
      </c>
      <c r="B10" s="16" t="str">
        <f>cost!B10</f>
        <v>Community mobilization</v>
      </c>
      <c r="C10" s="16" t="str">
        <f>cost!C10</f>
        <v>Mobilization activities</v>
      </c>
      <c r="D10" s="13" t="str">
        <f>cost!H10</f>
        <v>US$34 per screening event</v>
      </c>
      <c r="E10" s="13" t="s">
        <v>62</v>
      </c>
    </row>
    <row r="11" spans="1:5" ht="34" x14ac:dyDescent="0.2">
      <c r="A11" s="17" t="str">
        <f>cost!A11</f>
        <v>Screening</v>
      </c>
      <c r="B11" s="17" t="str">
        <f>cost!B11</f>
        <v>Community mobilization</v>
      </c>
      <c r="C11" s="17" t="str">
        <f>cost!C11</f>
        <v>Participation incentive to community members</v>
      </c>
      <c r="D11" s="18" t="str">
        <f>cost!H11</f>
        <v>US$181 per screening event</v>
      </c>
      <c r="E11" s="18" t="s">
        <v>63</v>
      </c>
    </row>
    <row r="12" spans="1:5" ht="17" x14ac:dyDescent="0.2">
      <c r="A12" s="16" t="str">
        <f>cost!A12</f>
        <v>Screening</v>
      </c>
      <c r="B12" s="16" t="str">
        <f>cost!B12</f>
        <v>Connectivity</v>
      </c>
      <c r="C12" s="16" t="str">
        <f>cost!C12</f>
        <v xml:space="preserve">Internet data </v>
      </c>
      <c r="D12" s="13" t="str">
        <f>cost!H12</f>
        <v>US$1140 per annum</v>
      </c>
      <c r="E12" s="13"/>
    </row>
    <row r="13" spans="1:5" ht="34" x14ac:dyDescent="0.2">
      <c r="A13" s="16" t="str">
        <f>cost!A13</f>
        <v>Screening</v>
      </c>
      <c r="B13" s="16" t="str">
        <f>cost!B13</f>
        <v>Equipment</v>
      </c>
      <c r="C13" s="16" t="str">
        <f>cost!C13</f>
        <v>X-ray instrument - MinXray TR90BH</v>
      </c>
      <c r="D13" s="13" t="str">
        <f>cost!H13</f>
        <v>Cost of the instrument</v>
      </c>
      <c r="E13" s="13"/>
    </row>
    <row r="14" spans="1:5" ht="17" x14ac:dyDescent="0.2">
      <c r="A14" s="16" t="str">
        <f>cost!A14</f>
        <v>Screening</v>
      </c>
      <c r="B14" s="16" t="str">
        <f>cost!B14</f>
        <v>Equipment</v>
      </c>
      <c r="C14" s="16" t="str">
        <f>cost!C14</f>
        <v>AI licence - qure.ai qXR</v>
      </c>
      <c r="D14" s="13" t="str">
        <f>cost!H14</f>
        <v>US$9000 per year for a 3 year contract; 1 year = 251 working days</v>
      </c>
      <c r="E14" s="13"/>
    </row>
    <row r="15" spans="1:5" ht="34" x14ac:dyDescent="0.2">
      <c r="A15" s="12" t="str">
        <f>cost!A15</f>
        <v>Testing</v>
      </c>
      <c r="B15" s="12" t="str">
        <f>cost!B15</f>
        <v>Equipment</v>
      </c>
      <c r="C15" s="12" t="str">
        <f>cost!C15</f>
        <v>GeneXpert</v>
      </c>
      <c r="D15" s="13" t="str">
        <f>cost!H15</f>
        <v>GDF catalog, Sep 2022</v>
      </c>
      <c r="E15" s="13" t="s">
        <v>70</v>
      </c>
    </row>
    <row r="16" spans="1:5" ht="17" x14ac:dyDescent="0.2">
      <c r="A16" s="12" t="str">
        <f>cost!A16</f>
        <v>Testing</v>
      </c>
      <c r="B16" s="12" t="str">
        <f>cost!B16</f>
        <v>Test</v>
      </c>
      <c r="C16" s="12" t="str">
        <f>cost!C16</f>
        <v>Sputum container</v>
      </c>
      <c r="D16" s="13">
        <f>cost!H16</f>
        <v>0</v>
      </c>
      <c r="E16" s="13"/>
    </row>
    <row r="17" spans="1:5" ht="17" x14ac:dyDescent="0.2">
      <c r="A17" s="12" t="str">
        <f>cost!A17</f>
        <v>Testing</v>
      </c>
      <c r="B17" s="12" t="str">
        <f>cost!B17</f>
        <v>Test</v>
      </c>
      <c r="C17" s="12" t="str">
        <f>cost!C17</f>
        <v>GeneXpert cartridge</v>
      </c>
      <c r="D17" s="13" t="str">
        <f>cost!H17</f>
        <v>GDF catalog, Sep 2022; Additional US$1.35 per cartridge service and maintenance surcharge</v>
      </c>
      <c r="E17" s="13"/>
    </row>
    <row r="18" spans="1:5" ht="17" x14ac:dyDescent="0.2">
      <c r="A18" s="12" t="str">
        <f>cost!A18</f>
        <v>Testing</v>
      </c>
      <c r="B18" s="12" t="str">
        <f>cost!B18</f>
        <v xml:space="preserve">Incentives </v>
      </c>
      <c r="C18" s="12" t="str">
        <f>cost!C18</f>
        <v>Case detected</v>
      </c>
      <c r="D18" s="13" t="str">
        <f>cost!H18</f>
        <v>US$10 given to CV and LGTBLS for each case detectd</v>
      </c>
      <c r="E18" s="13"/>
    </row>
    <row r="19" spans="1:5" ht="17" x14ac:dyDescent="0.2">
      <c r="A19" s="12" t="str">
        <f>cost!A19</f>
        <v>Testing</v>
      </c>
      <c r="B19" s="12" t="str">
        <f>cost!B19</f>
        <v>Incentives</v>
      </c>
      <c r="C19" s="12" t="str">
        <f>cost!C19</f>
        <v>Lab support incentive</v>
      </c>
      <c r="D19" s="13" t="str">
        <f>cost!H19</f>
        <v>US$510 (Naira240,000) on average per lab per annum</v>
      </c>
      <c r="E19" s="13" t="s">
        <v>66</v>
      </c>
    </row>
    <row r="20" spans="1:5" ht="18" thickBot="1" x14ac:dyDescent="0.25">
      <c r="A20" s="10" t="str">
        <f>cost!A20</f>
        <v>Training</v>
      </c>
      <c r="B20" s="10" t="str">
        <f>cost!B20</f>
        <v>Training</v>
      </c>
      <c r="C20" s="10" t="str">
        <f>cost!C20</f>
        <v>Training for the team</v>
      </c>
      <c r="D20" s="11" t="str">
        <f>cost!H20</f>
        <v>Training before the intervention on chest x-ray and screening</v>
      </c>
      <c r="E20" s="11"/>
    </row>
  </sheetData>
  <mergeCells count="1">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vt:lpstr>
      <vt:lpstr>cost_details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Garg</dc:creator>
  <cp:lastModifiedBy>Tushar Garg</cp:lastModifiedBy>
  <dcterms:created xsi:type="dcterms:W3CDTF">2024-07-12T13:57:31Z</dcterms:created>
  <dcterms:modified xsi:type="dcterms:W3CDTF">2024-09-23T16:21:06Z</dcterms:modified>
</cp:coreProperties>
</file>