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ad1" sheetId="1" r:id="rId1"/>
  </sheets>
  <definedNames>
    <definedName name="_xlnm._FilterDatabase" localSheetId="0" hidden="1">Blad1!$A$1:$Z$86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H2" i="1"/>
  <c r="AI2" i="1"/>
  <c r="AJ2" i="1"/>
  <c r="AK2" i="1"/>
  <c r="AL2" i="1"/>
  <c r="AM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D2" i="1"/>
  <c r="L16" i="1"/>
  <c r="I16" i="1"/>
  <c r="J16" i="1"/>
  <c r="K16" i="1"/>
  <c r="C16" i="1"/>
  <c r="D16" i="1"/>
  <c r="E16" i="1"/>
  <c r="F16" i="1"/>
  <c r="G16" i="1"/>
  <c r="H16" i="1"/>
  <c r="B16" i="1"/>
  <c r="H27" i="1"/>
  <c r="E27" i="1"/>
  <c r="F27" i="1"/>
  <c r="G27" i="1"/>
  <c r="D27" i="1"/>
  <c r="B44" i="1"/>
  <c r="B6" i="1"/>
  <c r="C6" i="1"/>
  <c r="D6" i="1"/>
  <c r="P12" i="1"/>
  <c r="O12" i="1"/>
  <c r="M12" i="1"/>
  <c r="N12" i="1"/>
  <c r="C12" i="1"/>
  <c r="D12" i="1"/>
  <c r="E12" i="1"/>
  <c r="F12" i="1"/>
  <c r="G12" i="1"/>
  <c r="H12" i="1"/>
  <c r="I12" i="1"/>
  <c r="J12" i="1"/>
  <c r="K12" i="1"/>
  <c r="L12" i="1"/>
  <c r="B12" i="1"/>
  <c r="B34" i="1"/>
  <c r="F34" i="1"/>
  <c r="C34" i="1"/>
  <c r="D34" i="1"/>
  <c r="E34" i="1"/>
  <c r="R8" i="1"/>
  <c r="Q8" i="1"/>
  <c r="F8" i="1"/>
  <c r="G8" i="1"/>
  <c r="I8" i="1"/>
  <c r="J8" i="1"/>
  <c r="K8" i="1"/>
  <c r="L8" i="1"/>
  <c r="M8" i="1"/>
  <c r="N8" i="1"/>
  <c r="O8" i="1"/>
  <c r="P8" i="1"/>
  <c r="E8" i="1"/>
  <c r="C8" i="1"/>
  <c r="B8" i="1"/>
  <c r="U3" i="1"/>
  <c r="V3" i="1"/>
  <c r="R3" i="1"/>
  <c r="S3" i="1"/>
  <c r="T3" i="1"/>
  <c r="P3" i="1"/>
  <c r="Q3" i="1"/>
  <c r="AD3" i="1"/>
  <c r="AE3" i="1"/>
  <c r="D3" i="1"/>
  <c r="E3" i="1"/>
  <c r="F3" i="1"/>
  <c r="G3" i="1"/>
  <c r="H3" i="1"/>
  <c r="K3" i="1"/>
  <c r="L3" i="1"/>
  <c r="M3" i="1"/>
  <c r="N3" i="1"/>
  <c r="O3" i="1"/>
  <c r="Y3" i="1"/>
  <c r="Z3" i="1"/>
  <c r="AA3" i="1"/>
  <c r="AB3" i="1"/>
  <c r="AC3" i="1"/>
  <c r="C3" i="1"/>
  <c r="J3" i="1"/>
  <c r="X3" i="1"/>
  <c r="W3" i="1"/>
  <c r="I3" i="1"/>
  <c r="J4" i="1" l="1"/>
  <c r="H4" i="1"/>
  <c r="I4" i="1"/>
  <c r="W4" i="1"/>
  <c r="X4" i="1"/>
  <c r="C4" i="1"/>
  <c r="D4" i="1"/>
  <c r="E4" i="1"/>
  <c r="F4" i="1"/>
  <c r="G4" i="1"/>
  <c r="L4" i="1"/>
  <c r="M4" i="1"/>
  <c r="N4" i="1"/>
  <c r="O4" i="1"/>
  <c r="P4" i="1"/>
  <c r="R4" i="1"/>
  <c r="S4" i="1"/>
  <c r="T4" i="1"/>
  <c r="U4" i="1"/>
  <c r="V4" i="1"/>
  <c r="Q4" i="1"/>
  <c r="B4" i="1"/>
  <c r="K4" i="1"/>
  <c r="F32" i="1"/>
  <c r="G32" i="1"/>
  <c r="D32" i="1"/>
  <c r="E32" i="1"/>
  <c r="C32" i="1"/>
  <c r="L15" i="1"/>
  <c r="J15" i="1"/>
  <c r="K15" i="1"/>
  <c r="H15" i="1"/>
  <c r="I15" i="1"/>
  <c r="D15" i="1"/>
  <c r="E15" i="1"/>
  <c r="F15" i="1"/>
  <c r="G15" i="1"/>
  <c r="C15" i="1"/>
  <c r="J18" i="1"/>
  <c r="F18" i="1"/>
  <c r="G18" i="1"/>
  <c r="H18" i="1"/>
  <c r="I18" i="1"/>
  <c r="E18" i="1"/>
  <c r="C23" i="1"/>
  <c r="D23" i="1"/>
  <c r="E23" i="1"/>
  <c r="F23" i="1"/>
  <c r="G23" i="1"/>
  <c r="H23" i="1"/>
  <c r="I23" i="1"/>
  <c r="B23" i="1"/>
  <c r="G28" i="1"/>
  <c r="D28" i="1"/>
  <c r="E28" i="1"/>
  <c r="F28" i="1"/>
  <c r="C28" i="1"/>
  <c r="T5" i="1"/>
  <c r="U5" i="1"/>
  <c r="V5" i="1"/>
  <c r="W5" i="1"/>
  <c r="P5" i="1"/>
  <c r="Q5" i="1"/>
  <c r="R5" i="1"/>
  <c r="S5" i="1"/>
  <c r="D5" i="1"/>
  <c r="E5" i="1"/>
  <c r="F5" i="1"/>
  <c r="G5" i="1"/>
  <c r="H5" i="1"/>
  <c r="I5" i="1"/>
  <c r="J5" i="1"/>
  <c r="K5" i="1"/>
  <c r="L5" i="1"/>
  <c r="M5" i="1"/>
  <c r="N5" i="1"/>
  <c r="O5" i="1"/>
  <c r="C5" i="1"/>
  <c r="P11" i="1"/>
  <c r="N11" i="1"/>
  <c r="O11" i="1"/>
  <c r="J11" i="1"/>
  <c r="K11" i="1"/>
  <c r="L11" i="1"/>
  <c r="M11" i="1"/>
  <c r="F11" i="1"/>
  <c r="G11" i="1"/>
  <c r="H11" i="1"/>
  <c r="I11" i="1"/>
  <c r="E11" i="1"/>
  <c r="F17" i="1"/>
  <c r="G17" i="1"/>
  <c r="H17" i="1"/>
  <c r="I17" i="1"/>
  <c r="J17" i="1"/>
  <c r="K17" i="1"/>
  <c r="E1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7" i="1"/>
  <c r="M9" i="1"/>
  <c r="N9" i="1"/>
  <c r="O9" i="1"/>
  <c r="P9" i="1"/>
  <c r="Q9" i="1"/>
  <c r="L9" i="1"/>
  <c r="J9" i="1"/>
  <c r="H9" i="1"/>
  <c r="I9" i="1"/>
  <c r="D9" i="1"/>
  <c r="E9" i="1"/>
  <c r="F9" i="1"/>
  <c r="G9" i="1"/>
  <c r="C9" i="1"/>
  <c r="D21" i="1"/>
  <c r="E21" i="1"/>
  <c r="F21" i="1"/>
  <c r="G21" i="1"/>
  <c r="H21" i="1"/>
  <c r="I21" i="1"/>
  <c r="C21" i="1"/>
</calcChain>
</file>

<file path=xl/sharedStrings.xml><?xml version="1.0" encoding="utf-8"?>
<sst xmlns="http://schemas.openxmlformats.org/spreadsheetml/2006/main" count="408" uniqueCount="401">
  <si>
    <t>Ardre Alsarve 3.1</t>
  </si>
  <si>
    <t>Ardre Kaupungs 6.1</t>
  </si>
  <si>
    <t>Friggars Boge avloppsanläggning</t>
  </si>
  <si>
    <t>Boge Tjälder 1_58</t>
  </si>
  <si>
    <t>Boge Tjälder 1_7</t>
  </si>
  <si>
    <t>Bro Annex 1_1</t>
  </si>
  <si>
    <t>Bro Tors 1_18</t>
  </si>
  <si>
    <t>Bunge Biskops 1_23</t>
  </si>
  <si>
    <t>Dalhem S_14</t>
  </si>
  <si>
    <t>Eke Bölske 3_2</t>
  </si>
  <si>
    <t>Eksta Grymlings 1_8</t>
  </si>
  <si>
    <t>Eksta S_83</t>
  </si>
  <si>
    <t>ENDRE BURGÅKER 1_1</t>
  </si>
  <si>
    <t>Endre Endrebacke 1_2</t>
  </si>
  <si>
    <t>Endre S3</t>
  </si>
  <si>
    <t>Eskelhem Unghanse 1_37</t>
  </si>
  <si>
    <t>Fleringe Skymnings 1_45</t>
  </si>
  <si>
    <t>Fole Prästgården 1_1</t>
  </si>
  <si>
    <t>Fole Prästgården 1_1 anl2</t>
  </si>
  <si>
    <t>Fole S_13</t>
  </si>
  <si>
    <t>Follingbo Gerete 1_11</t>
  </si>
  <si>
    <t>Fröjel Gannarve 2_1</t>
  </si>
  <si>
    <t>Fröjel Gustavs 1_35</t>
  </si>
  <si>
    <t>Fröjel Mulde 1_12</t>
  </si>
  <si>
    <t>Vallstena Allkvie 1.5</t>
  </si>
  <si>
    <t>Bro S.34.pdf</t>
  </si>
  <si>
    <t>Follingbo Norrbys 1.13</t>
  </si>
  <si>
    <t>Fröjel Bockes 4.1</t>
  </si>
  <si>
    <t>Fårö Broa 1.59</t>
  </si>
  <si>
    <t>Fårö Friggars 1.17</t>
  </si>
  <si>
    <t>Rute Lilla Valle 1.10.pdf</t>
  </si>
  <si>
    <t>Lau Anderse 1.14</t>
  </si>
  <si>
    <t>Fårö Lauter 1.10</t>
  </si>
  <si>
    <t>Fårö Lauter 1.139</t>
  </si>
  <si>
    <t>Fårö S.12</t>
  </si>
  <si>
    <t>Levide Bocksarve S.9</t>
  </si>
  <si>
    <t>Levide Pejnarve 1.68</t>
  </si>
  <si>
    <t>Lokrume Tomase 2.1</t>
  </si>
  <si>
    <t>Lummelunda Burge 2.1</t>
  </si>
  <si>
    <t>Lummelunda Nygranne 1.8</t>
  </si>
  <si>
    <t>Lummelunda Tjauls 1.19</t>
  </si>
  <si>
    <t>Lummelunda Tjauls 1.3</t>
  </si>
  <si>
    <t>Lummelunda Tjauls 2.1</t>
  </si>
  <si>
    <t>Lummelunda Överstekvarn 1.21.pdf</t>
  </si>
  <si>
    <t>När Hamngården 1.33</t>
  </si>
  <si>
    <t>När Hemmor 1.35</t>
  </si>
  <si>
    <t>När Mattise 1.4</t>
  </si>
  <si>
    <t>När Pilgårds 2.1.pdf</t>
  </si>
  <si>
    <t>När Siglajvs 1.5.pdf</t>
  </si>
  <si>
    <t>När Tiricker 1.3</t>
  </si>
  <si>
    <t>Othem Prästgården 1.1</t>
  </si>
  <si>
    <t>Roma Larsarve 1.14</t>
  </si>
  <si>
    <t>Rone Roes 1.13</t>
  </si>
  <si>
    <t>Rone Roes 1.42</t>
  </si>
  <si>
    <t>Rute Furilden 1.1</t>
  </si>
  <si>
    <t>Rute Furilden 1.24</t>
  </si>
  <si>
    <t>Stenkumla Lilla Home 2.1</t>
  </si>
  <si>
    <t>Vamlingbo Austre 2.1</t>
  </si>
  <si>
    <t>Sundre Västergårde 1.14</t>
  </si>
  <si>
    <t>Träkumla Ingvards 1.37</t>
  </si>
  <si>
    <t>Träkumla Tjändarve 2.1</t>
  </si>
  <si>
    <t>Vallstena Bjärs 1.20</t>
  </si>
  <si>
    <t>Vamlingbo Prästgården 1.1</t>
  </si>
  <si>
    <t>Vamlingbo Ängvards 1.4</t>
  </si>
  <si>
    <t>Viklau Sigsarve 1.54</t>
  </si>
  <si>
    <t>Visby Lilla Hästnäs 1.13</t>
  </si>
  <si>
    <t>Vänge Hägvalds 1.57</t>
  </si>
  <si>
    <t>Västerhejde Bjärs 1.3</t>
  </si>
  <si>
    <t>Västerhejde Botmunds 1.40</t>
  </si>
  <si>
    <t>Väte Bäcks 1.1</t>
  </si>
  <si>
    <t>Öja Stockvike 1.9</t>
  </si>
  <si>
    <t>Östergarn Rodarve 2.1</t>
  </si>
  <si>
    <t>Östergarn Sande 1.38</t>
  </si>
  <si>
    <t>Östergarn Sande 1.62.pdf</t>
  </si>
  <si>
    <t>Östergarn Skags 1.3</t>
  </si>
  <si>
    <t>Boge Friggars 5.1</t>
  </si>
  <si>
    <t>Ardre Alsarve 1:81</t>
  </si>
  <si>
    <t>Ardre Alsarve 1:82</t>
  </si>
  <si>
    <t>Ardre Alsarve 1:83</t>
  </si>
  <si>
    <t>Ardre Alsarve 1:84</t>
  </si>
  <si>
    <t>Ardre Alsarve 1:85</t>
  </si>
  <si>
    <t>Ardre Alsarve 1:108</t>
  </si>
  <si>
    <t>Ardre Alsarve 1:109</t>
  </si>
  <si>
    <t>Ardre Alsarve 1:110</t>
  </si>
  <si>
    <t>Ardre Alsarve 1:111</t>
  </si>
  <si>
    <t>Ardre Alsarve 1:112</t>
  </si>
  <si>
    <t>Ardre Alsarve 1:113</t>
  </si>
  <si>
    <t>Ardre Alsarve 1:114</t>
  </si>
  <si>
    <t>Ardre Kaupungs 6:10</t>
  </si>
  <si>
    <t>Ardre Kaupungs 6:2</t>
  </si>
  <si>
    <t>Ardre Kaupungs 6:3</t>
  </si>
  <si>
    <t>Ardre Kaupungs 6:4</t>
  </si>
  <si>
    <t>Ardre Kaupungs 6:5</t>
  </si>
  <si>
    <t>Ardre Kaupungs 6:6</t>
  </si>
  <si>
    <t>Ardre Kaupungs 6:7</t>
  </si>
  <si>
    <t>Ardre Kaupungs 6:8</t>
  </si>
  <si>
    <t>Ardre Kaupungs 6:9</t>
  </si>
  <si>
    <t>Ardre Kaupungs 1:33</t>
  </si>
  <si>
    <t>Ardre Kaupungs 1:39</t>
  </si>
  <si>
    <t>Ardre Kaupungs 1:48</t>
  </si>
  <si>
    <t>Ardre Kaupungs 1:66</t>
  </si>
  <si>
    <t>Bro Duss 2:2</t>
  </si>
  <si>
    <t>Bro Tors 1:18</t>
  </si>
  <si>
    <t>Eke Bölske 3:2</t>
  </si>
  <si>
    <t>Eksta Prästgården 1:18</t>
  </si>
  <si>
    <t>Träkumla S:8</t>
  </si>
  <si>
    <t>Endre Burgåker 1:1</t>
  </si>
  <si>
    <t>Endre Gabrielsänge 1:2</t>
  </si>
  <si>
    <t>Endre Gabrielsänge 1:3</t>
  </si>
  <si>
    <t>Endre Sankt Göransskog 1:2</t>
  </si>
  <si>
    <t>Endre Sankt Göransskog 1:3</t>
  </si>
  <si>
    <t>Endre Glasmakaränge 1:2</t>
  </si>
  <si>
    <t>Endre Glasmakaränge 1:3</t>
  </si>
  <si>
    <t>Endre Glasmakaränge 1:4</t>
  </si>
  <si>
    <t>Endre Endrebacke 1:1</t>
  </si>
  <si>
    <t>Endre Endrebacke 1:2</t>
  </si>
  <si>
    <t>Endre lilla Fjälls 1:7</t>
  </si>
  <si>
    <t>Endre lilla Fjälls 1:25</t>
  </si>
  <si>
    <t>Endre Kyrkogården 1:1</t>
  </si>
  <si>
    <t>Endre Bjärs 1:8</t>
  </si>
  <si>
    <t>Endre Prästgården 1:10</t>
  </si>
  <si>
    <t>Fole Prästgården 1:6</t>
  </si>
  <si>
    <t>Fole Prästgården 1:7</t>
  </si>
  <si>
    <t>Fole Prästgården 1:9</t>
  </si>
  <si>
    <t>Fole Kyrko­går­den 1:1</t>
  </si>
  <si>
    <t>Fole Prästgården 1:10</t>
  </si>
  <si>
    <t>Fole Prästgården 1:1</t>
  </si>
  <si>
    <t>Fole Stora Ryftes 1:19</t>
  </si>
  <si>
    <t>Fole Lilla Ryftes 1:12</t>
  </si>
  <si>
    <t>Fole S:13</t>
  </si>
  <si>
    <t>Follingbo Norrbys 1:10</t>
  </si>
  <si>
    <t>Follingbo Norrbys 1:13</t>
  </si>
  <si>
    <t>Follingbo Norrbys 1:53</t>
  </si>
  <si>
    <t>Follingbo Norrbys 1:54</t>
  </si>
  <si>
    <t>Follingbo Norrbys 1:55</t>
  </si>
  <si>
    <t>Follingbo Norrbys 1:56</t>
  </si>
  <si>
    <t>Follingbo Norrbys 1:57</t>
  </si>
  <si>
    <t>Follingbo Norrbys 1:58</t>
  </si>
  <si>
    <t>Follingbo Norrbys 1:59</t>
  </si>
  <si>
    <t>Follingbo Norrbys 1:60</t>
  </si>
  <si>
    <t>Fröjel Bockes 1:15</t>
  </si>
  <si>
    <t>Fröjel Bockes 4:1</t>
  </si>
  <si>
    <t>Fröjel Gannarve 2:1</t>
  </si>
  <si>
    <t>Fröjel Gustavs 1:35</t>
  </si>
  <si>
    <t>Fröjel Mulde 1:12</t>
  </si>
  <si>
    <t>Fårö Broa 1:31</t>
  </si>
  <si>
    <t>Fårö Broa 1:41</t>
  </si>
  <si>
    <t>Fårö Broa 1:52</t>
  </si>
  <si>
    <t>Fårö Broa 1:59</t>
  </si>
  <si>
    <t>Fårö Broa 1:78</t>
  </si>
  <si>
    <t>Fårö Broa 1:79</t>
  </si>
  <si>
    <t>Fårö Broa 1:81</t>
  </si>
  <si>
    <t>Fårö Broa 1:97</t>
  </si>
  <si>
    <t>Boge friggars 1:26</t>
  </si>
  <si>
    <t>Boge friggars 1:33</t>
  </si>
  <si>
    <t>Boge friggars 1:34</t>
  </si>
  <si>
    <t>Boge friggars 5:1</t>
  </si>
  <si>
    <t>Boge Tjälder 1:84</t>
  </si>
  <si>
    <t>Bro Annex 1:2</t>
  </si>
  <si>
    <t>Bro Annex 1:18</t>
  </si>
  <si>
    <t>Bro Duss 1:10</t>
  </si>
  <si>
    <t>Bunge Audungs 1:21</t>
  </si>
  <si>
    <t>Bunge Audungs 1:22</t>
  </si>
  <si>
    <t>Bunge Audungs 1:50</t>
  </si>
  <si>
    <t>Dalhem Björkhage 1:3</t>
  </si>
  <si>
    <t>Dalhem Busarve 1:4</t>
  </si>
  <si>
    <t>Dalhem Busarve 1:22</t>
  </si>
  <si>
    <t>Eksta Prästgården 1:16</t>
  </si>
  <si>
    <t>Eksta Kvie 1:5</t>
  </si>
  <si>
    <t>Boge Tjälder 1:33</t>
  </si>
  <si>
    <t>Endre Allkvie 1:8</t>
  </si>
  <si>
    <t>Fleringe Skymnings 1:33</t>
  </si>
  <si>
    <t>Fleringe Skymnings  1:35</t>
  </si>
  <si>
    <t>Fleringe Skymnings  1:36</t>
  </si>
  <si>
    <t>Fleringe Skymnings  1:38</t>
  </si>
  <si>
    <t>Fleringe Skymnings  1:45</t>
  </si>
  <si>
    <t>Fleringe  Utoje 1:9</t>
  </si>
  <si>
    <t>Boge Friggars 1:26</t>
  </si>
  <si>
    <t>Boge Friggars  1:33</t>
  </si>
  <si>
    <t>Boge Friggars  1:34</t>
  </si>
  <si>
    <t>Boge Friggars  5:1</t>
  </si>
  <si>
    <t>bro eriks 1:17</t>
  </si>
  <si>
    <t>Fårö Friggars 1:17</t>
  </si>
  <si>
    <t>Fårö Lauter 1:10</t>
  </si>
  <si>
    <t>Fårö Lauter 1:139</t>
  </si>
  <si>
    <t>Lau Anderse 1:14</t>
  </si>
  <si>
    <t>Fårö Friggars 1:63</t>
  </si>
  <si>
    <t>Fårö Friggars 1:65</t>
  </si>
  <si>
    <t>Får Friggars 1:66</t>
  </si>
  <si>
    <t>Fårö Broskogs 1:13</t>
  </si>
  <si>
    <t>Fårö Lauter 1:79</t>
  </si>
  <si>
    <t>Fårö Lauter  1:81</t>
  </si>
  <si>
    <t>Fårö Lauter  1:105</t>
  </si>
  <si>
    <t>Fårö Lauter  1:108</t>
  </si>
  <si>
    <t>Fårö Lauter  1:124</t>
  </si>
  <si>
    <t>Fårö Lauter  1:148</t>
  </si>
  <si>
    <t>Fårö Lauter  1:149</t>
  </si>
  <si>
    <t>Fårö Lauter  1:150</t>
  </si>
  <si>
    <t>Fårö S:12</t>
  </si>
  <si>
    <t>Fårö Verkegards 1:35</t>
  </si>
  <si>
    <t>Fårö Verkegards 1:59</t>
  </si>
  <si>
    <t>Fårö Vinor 1:16</t>
  </si>
  <si>
    <t>Fårö Ödehuburga 1:64</t>
  </si>
  <si>
    <t>Fårö Ödehuburga 1:65</t>
  </si>
  <si>
    <t>Fårö Sudergards 1:50</t>
  </si>
  <si>
    <t>Fårö Sudergards 1:51</t>
  </si>
  <si>
    <t>Fårö Sudergards 1:52</t>
  </si>
  <si>
    <t>Fårö Tällehau 1:8</t>
  </si>
  <si>
    <t>Fårö Tällehau 1:9</t>
  </si>
  <si>
    <t>Fårö Vinor 1:78</t>
  </si>
  <si>
    <t>Fårö Vinor 1:79</t>
  </si>
  <si>
    <t>Fårö Vinor 1:38</t>
  </si>
  <si>
    <t>Fårö Vinor 1:39</t>
  </si>
  <si>
    <t>Fårö Vinor 1:40</t>
  </si>
  <si>
    <t>Lau Sunnkyrke 1:11</t>
  </si>
  <si>
    <t>Lau Sunnkyrke 1:19</t>
  </si>
  <si>
    <t>Lau Sunnkyrke 1:15</t>
  </si>
  <si>
    <t>Lau Bjärges 2:1</t>
  </si>
  <si>
    <t>Levide Bocksarve 1:46</t>
  </si>
  <si>
    <t>Levide Bocksarve S:9</t>
  </si>
  <si>
    <t>Levide Pejnarve 1:68</t>
  </si>
  <si>
    <t>Levide Pejnarve 1:72</t>
  </si>
  <si>
    <t>Lokrume Lauks 1:15</t>
  </si>
  <si>
    <t>Lokrume Grausne 1:10</t>
  </si>
  <si>
    <t>Lokrume Grausne 1:11</t>
  </si>
  <si>
    <t>Lokrume Grausne 1:12</t>
  </si>
  <si>
    <t>Lokrume Grausne 1:13</t>
  </si>
  <si>
    <t>Lokrume Grausne 1:9</t>
  </si>
  <si>
    <t>Fastigheten 1:84</t>
  </si>
  <si>
    <t>Lummelunda Nygranne 1:8</t>
  </si>
  <si>
    <t>Lummelunda Tjauls 1:63</t>
  </si>
  <si>
    <t xml:space="preserve">Lummelunda Tjauls 2:1
</t>
  </si>
  <si>
    <t>Lummelunda Tjauls 1:52</t>
  </si>
  <si>
    <t>Lummelunda Tjauls 1:53</t>
  </si>
  <si>
    <t>Lummelunda Tjauls 1:54</t>
  </si>
  <si>
    <t>Lummelunda Tjauls 1:56</t>
  </si>
  <si>
    <t>Lummelunda Tjauls 1:65</t>
  </si>
  <si>
    <t>Lummelunda Överstekvarn 1.21</t>
  </si>
  <si>
    <t>Lummelunda Överstekvarn 1:51</t>
  </si>
  <si>
    <t>Lummelunda Överstekvarn 1:82</t>
  </si>
  <si>
    <t>Lummelunda Överstekvarn 1:83</t>
  </si>
  <si>
    <t>Lummelunda Överstekvarn 1:84</t>
  </si>
  <si>
    <t>När Bomunds I Burgen 1:16</t>
  </si>
  <si>
    <t>När Hemmor 1:35</t>
  </si>
  <si>
    <t>Roma Larsarve 1:14</t>
  </si>
  <si>
    <t>Rone Roes 1:13</t>
  </si>
  <si>
    <t>Stenkumla Lilla Home 2:1</t>
  </si>
  <si>
    <t>Sundre Västergårde 1:14</t>
  </si>
  <si>
    <t>Träkumla Ingvards 1:37</t>
  </si>
  <si>
    <t>Vallstena Allkvie 1:5</t>
  </si>
  <si>
    <t>Vallstena Bjärs 1:20</t>
  </si>
  <si>
    <t>Vamlingbo Austre 2:1</t>
  </si>
  <si>
    <t>Viklau Sigsarve 1:54</t>
  </si>
  <si>
    <t>Visby Lilla Hästnäs 1:13</t>
  </si>
  <si>
    <t>Vänge Hägvalds 1:57</t>
  </si>
  <si>
    <t>Västerhejde Bjärs 1:3</t>
  </si>
  <si>
    <t>Öja Stockvike 1:9</t>
  </si>
  <si>
    <t>När Öndarve 1:26</t>
  </si>
  <si>
    <t>När Öndarve 1:28</t>
  </si>
  <si>
    <t>När Öndarve 1:30</t>
  </si>
  <si>
    <t>När Öndarve 1:33</t>
  </si>
  <si>
    <t>När Öndarve 1:34</t>
  </si>
  <si>
    <t>När Hamngården 1:32</t>
  </si>
  <si>
    <t>När Smiss 1:16</t>
  </si>
  <si>
    <t>När Maldes 1:25</t>
  </si>
  <si>
    <t>När Maldes 1:26</t>
  </si>
  <si>
    <t>När Folka 1:17</t>
  </si>
  <si>
    <t>När Öndarve 1:5</t>
  </si>
  <si>
    <t>När Öndarve 2:1</t>
  </si>
  <si>
    <t>När Siglajvs 2:1</t>
  </si>
  <si>
    <t>Othem Kviende 1:18</t>
  </si>
  <si>
    <t>Othem Kviende 1:23</t>
  </si>
  <si>
    <t>Othem Kviende 1:24</t>
  </si>
  <si>
    <t>Roma Larsarve 1:54</t>
  </si>
  <si>
    <t>Roma Larsarve 5:1</t>
  </si>
  <si>
    <t>Rone Autsarve 2:1</t>
  </si>
  <si>
    <t>Rute Furilden 1:8</t>
  </si>
  <si>
    <t>Rute Furilden 1:9</t>
  </si>
  <si>
    <t>Rute Furilden 1:10</t>
  </si>
  <si>
    <t>Rute Furilden 1:11</t>
  </si>
  <si>
    <t>Rute Furilden 1:12</t>
  </si>
  <si>
    <t>Rute Furilden 1:13</t>
  </si>
  <si>
    <t>Rute Furilden 1:14</t>
  </si>
  <si>
    <t>Rute Furilden 1:15</t>
  </si>
  <si>
    <t>Rute Furilden 1:16</t>
  </si>
  <si>
    <t>Rute Furilden 1:17</t>
  </si>
  <si>
    <t>Rute Furilden 1:18</t>
  </si>
  <si>
    <t>Rute Furilden 1:19</t>
  </si>
  <si>
    <t>Rute Furilden 1:20</t>
  </si>
  <si>
    <t>Rute Furilden 1:21</t>
  </si>
  <si>
    <t>Rute Furilden 1:22</t>
  </si>
  <si>
    <t>Rute Furilden 1:23</t>
  </si>
  <si>
    <t>Rute Furilden 1:27</t>
  </si>
  <si>
    <t>Rute Furilden 1:36</t>
  </si>
  <si>
    <t>Rute Furillen 1:24</t>
  </si>
  <si>
    <t>Rute Furillen 1:25</t>
  </si>
  <si>
    <t>Rute Furillen 1:29</t>
  </si>
  <si>
    <t>Rute Lilla Valle 1:36</t>
  </si>
  <si>
    <t>Rute Lilla Valle 1:37</t>
  </si>
  <si>
    <t>Rute Lilla Valle 1:38</t>
  </si>
  <si>
    <t>Stenkumla Lilla Home 1:21</t>
  </si>
  <si>
    <t>Stenkumla Lilla Home 1:33</t>
  </si>
  <si>
    <t>Stenkumla Lilla Home 1:34</t>
  </si>
  <si>
    <t>Stenkumla Lilla Home 1:35</t>
  </si>
  <si>
    <t>Sundre Majstre 1:19</t>
  </si>
  <si>
    <t>Östergarn Skags 1:3</t>
  </si>
  <si>
    <t>Träkumla Tjängdarve 2:1</t>
  </si>
  <si>
    <t>Träkumla Tjängdarve 1:122</t>
  </si>
  <si>
    <t>Träkumla Tjängdarve 1:123</t>
  </si>
  <si>
    <t>Träkumla Tjängdarve 1:126</t>
  </si>
  <si>
    <t>Vallstena Allkvie 1:26</t>
  </si>
  <si>
    <t>Vallstena Bjärs 2:2</t>
  </si>
  <si>
    <t>Vallstena Allkvie 1:12</t>
  </si>
  <si>
    <t>Vallstena Allkvie 1:25</t>
  </si>
  <si>
    <t>Vallstena Allkvie 1:17</t>
  </si>
  <si>
    <t>Vamlingbo Austre 3:1</t>
  </si>
  <si>
    <t>Vamlingbo Kyrkogården 1:1</t>
  </si>
  <si>
    <t>Vamlingbo Prästgården 1:6</t>
  </si>
  <si>
    <t>Vamlingbo Bonsarve 1:19</t>
  </si>
  <si>
    <t>Vamlingbo Ängvards 1:12</t>
  </si>
  <si>
    <t>Visby Lilla Hästnäs 1:65</t>
  </si>
  <si>
    <t>Vänge Kyrkjuves 1:35</t>
  </si>
  <si>
    <t>Vänge Kyrkjuves 1:39</t>
  </si>
  <si>
    <t>Vänge Hägvalds 1:47</t>
  </si>
  <si>
    <t>Vänge Hägvalds 1:46</t>
  </si>
  <si>
    <t>Vänge Hägvalds 1:17</t>
  </si>
  <si>
    <t>Vänge Kyrkjuves 1:27</t>
  </si>
  <si>
    <t>Väskinde Skäggs 2:1</t>
  </si>
  <si>
    <t xml:space="preserve">Västerhejde Botmunds 1:43
</t>
  </si>
  <si>
    <t>Västerhejde Botmunds Kuse 1:91</t>
  </si>
  <si>
    <t>Väte Annex 1:7</t>
  </si>
  <si>
    <t>Väte Annex 1:6</t>
  </si>
  <si>
    <t>Väte Folkes 1:10</t>
  </si>
  <si>
    <t>Väte Folkes 1:16</t>
  </si>
  <si>
    <t>Väte Kyrkogården 1:1</t>
  </si>
  <si>
    <t>Öja Burge 1:10</t>
  </si>
  <si>
    <t>Öja Burge 1:6</t>
  </si>
  <si>
    <t>Öja Burge 1:12</t>
  </si>
  <si>
    <t>Öja Sigfride 1:2</t>
  </si>
  <si>
    <t>Östergarn Sande 1:49</t>
  </si>
  <si>
    <t>Östergarn Sande 1:52</t>
  </si>
  <si>
    <t>Östergarn Skags 1:47</t>
  </si>
  <si>
    <t>östergarn bengts 1:29</t>
  </si>
  <si>
    <t>östergarn Tomase 1:8</t>
  </si>
  <si>
    <t>östergarn Guteviks 1:46</t>
  </si>
  <si>
    <t>östergarn Hallgårds 1:31</t>
  </si>
  <si>
    <t>östergarn Rpdarve 1:9</t>
  </si>
  <si>
    <t>östergarn Hallgårds 1:35</t>
  </si>
  <si>
    <t>östergarn bengts 1:5</t>
  </si>
  <si>
    <t>östergarn bengts 1:10</t>
  </si>
  <si>
    <t>östergarn Guteviks 1:27</t>
  </si>
  <si>
    <t>östergarn bengts 1:25</t>
  </si>
  <si>
    <t>östergarn bengts 1:14</t>
  </si>
  <si>
    <t>östergarn bengts 1:31</t>
  </si>
  <si>
    <t>östergarn hallgårds 1:32</t>
  </si>
  <si>
    <t>östergarn hallgårds 1:42</t>
  </si>
  <si>
    <t>östergarn hallgårds 1:33</t>
  </si>
  <si>
    <t>östergarn hallgårds 1:34</t>
  </si>
  <si>
    <t>östergarn hallgårds 1:28</t>
  </si>
  <si>
    <t>östergarn hässle 1:7</t>
  </si>
  <si>
    <t>östergarn hässle 1:18</t>
  </si>
  <si>
    <t>östergarn hässle 1:19</t>
  </si>
  <si>
    <t>östergarn sandhem 1:1</t>
  </si>
  <si>
    <t>östergarn Rodarve 1:20</t>
  </si>
  <si>
    <t>östergarn Hässle 1:17</t>
  </si>
  <si>
    <t>östergarn Rodarve 1:17</t>
  </si>
  <si>
    <t>östergarn hässle 1:20</t>
  </si>
  <si>
    <t>östergarn Rodarve 1:34</t>
  </si>
  <si>
    <t>östergarn rodarve 1:26</t>
  </si>
  <si>
    <t>östergarn sigdes 1:5</t>
  </si>
  <si>
    <t>östergarn Häsle 1:5</t>
  </si>
  <si>
    <t>östergarn Rodarve 2:4</t>
  </si>
  <si>
    <t>östergarn Rodarve 2:3</t>
  </si>
  <si>
    <t>östergarn Hässle 1:14</t>
  </si>
  <si>
    <t>östergarn Kaupungs 1:13</t>
  </si>
  <si>
    <t>östergarn Kaupungs 1:26</t>
  </si>
  <si>
    <t>östergarn Rodarve 1:2</t>
  </si>
  <si>
    <t>östergarn Bengts 1:41-45</t>
  </si>
  <si>
    <t>östergarn Rodarve 1:31</t>
  </si>
  <si>
    <t>östergarn Sigdes 1:18</t>
  </si>
  <si>
    <t>östergarn Bengts 1:32</t>
  </si>
  <si>
    <t>östergarn Bengts 1:34</t>
  </si>
  <si>
    <t>östergarn Rodarve 1:45</t>
  </si>
  <si>
    <t>östergarn Rodarve 1:43</t>
  </si>
  <si>
    <t>östergarn Rpdarve 1:46</t>
  </si>
  <si>
    <t>östergarn Rodarve 1:48</t>
  </si>
  <si>
    <t>östergarn Rodarve 1:50</t>
  </si>
  <si>
    <t>östergarn Rodarve 1:42</t>
  </si>
  <si>
    <t>östergarn Rodarve 1:35</t>
  </si>
  <si>
    <t>östergarn Rodarve 4:1</t>
  </si>
  <si>
    <t>östergarn Rodarve 4:2</t>
  </si>
  <si>
    <t>östergarn Rodarve 2:1</t>
  </si>
  <si>
    <t>östergarn Bengts 1:33</t>
  </si>
  <si>
    <t>östergarn Sande 1:44</t>
  </si>
  <si>
    <t>östergarn Djupvike 1:19</t>
  </si>
  <si>
    <t>östergarn Djupvike 1:20</t>
  </si>
  <si>
    <t>östergarn Djupvike 1:17</t>
  </si>
  <si>
    <t>östergarn Sigdes 1:11</t>
  </si>
  <si>
    <t>östergarn Sigdes 1:15</t>
  </si>
  <si>
    <t>östergarn Hallgårds 3:1</t>
  </si>
  <si>
    <t>östergarn Sande 1:21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</si>
</sst>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0"/>
  <sheetViews>
    <sheetView tabSelected="1" topLeftCell="T1" zoomScale="55" zoomScaleNormal="55" workbookViewId="0">
      <selection activeCell="V6" sqref="V6"/>
    </sheetView>
  </sheetViews>
  <sheetFormatPr defaultRowHeight="15" x14ac:dyDescent="0.25"/>
  <cols>
    <col min="1" max="1" width="31.85546875" customWidth="1"/>
    <col min="2" max="3" width="24.42578125" bestFit="1" customWidth="1"/>
    <col min="4" max="4" width="39.42578125" customWidth="1"/>
    <col min="5" max="5" width="25.5703125" bestFit="1" customWidth="1"/>
    <col min="6" max="6" width="19.5703125" customWidth="1"/>
    <col min="7" max="7" width="24.42578125" bestFit="1" customWidth="1"/>
    <col min="8" max="9" width="25.7109375" bestFit="1" customWidth="1"/>
    <col min="10" max="11" width="24.5703125" bestFit="1" customWidth="1"/>
    <col min="12" max="13" width="23.140625" bestFit="1" customWidth="1"/>
    <col min="19" max="19" width="21" customWidth="1"/>
    <col min="20" max="20" width="17.42578125" customWidth="1"/>
    <col min="26" max="26" width="18.28515625" customWidth="1"/>
    <col min="29" max="29" width="19.5703125" customWidth="1"/>
  </cols>
  <sheetData>
    <row r="1" spans="1:60" x14ac:dyDescent="0.25">
      <c r="A1" t="s">
        <v>74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  <c r="Y1" t="s">
        <v>365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375</v>
      </c>
      <c r="AJ1" t="s">
        <v>376</v>
      </c>
      <c r="AK1" t="s">
        <v>377</v>
      </c>
      <c r="AL1" t="s">
        <v>378</v>
      </c>
      <c r="AM1" t="s">
        <v>379</v>
      </c>
      <c r="AN1" t="s">
        <v>380</v>
      </c>
      <c r="AO1" t="s">
        <v>381</v>
      </c>
      <c r="AP1" t="s">
        <v>382</v>
      </c>
      <c r="AQ1" t="s">
        <v>383</v>
      </c>
      <c r="AR1" t="s">
        <v>384</v>
      </c>
      <c r="AS1" t="s">
        <v>385</v>
      </c>
      <c r="AT1" t="s">
        <v>386</v>
      </c>
      <c r="AU1" t="s">
        <v>387</v>
      </c>
      <c r="AV1" t="s">
        <v>388</v>
      </c>
      <c r="AW1" t="s">
        <v>389</v>
      </c>
      <c r="AX1" t="s">
        <v>390</v>
      </c>
      <c r="AY1" t="s">
        <v>391</v>
      </c>
      <c r="AZ1" t="s">
        <v>392</v>
      </c>
      <c r="BA1" t="s">
        <v>393</v>
      </c>
      <c r="BB1" t="s">
        <v>394</v>
      </c>
      <c r="BC1" t="s">
        <v>395</v>
      </c>
      <c r="BD1" t="s">
        <v>396</v>
      </c>
      <c r="BE1" t="s">
        <v>397</v>
      </c>
      <c r="BF1" t="s">
        <v>398</v>
      </c>
      <c r="BG1" t="s">
        <v>399</v>
      </c>
      <c r="BH1" t="s">
        <v>400</v>
      </c>
    </row>
    <row r="2" spans="1:60" x14ac:dyDescent="0.25">
      <c r="A2" t="s">
        <v>73</v>
      </c>
      <c r="B2" t="s">
        <v>305</v>
      </c>
      <c r="C2" t="s">
        <v>341</v>
      </c>
      <c r="D2" t="str">
        <f>"Östergarn Skags 1:" &amp;COLUMN()+8-COLUMN($D$23)</f>
        <v>Östergarn Skags 1:8</v>
      </c>
      <c r="E2" t="str">
        <f>"Östergarn Skags 1:" &amp;COLUMN()+8-COLUMN($D$23)</f>
        <v>Östergarn Skags 1:9</v>
      </c>
      <c r="F2" t="str">
        <f>"Östergarn Skags 1:" &amp;COLUMN()+8-COLUMN($D$23)</f>
        <v>Östergarn Skags 1:10</v>
      </c>
      <c r="G2" t="str">
        <f>"Östergarn Skags 1:" &amp;COLUMN()+8-COLUMN($D$23)</f>
        <v>Östergarn Skags 1:11</v>
      </c>
      <c r="H2" t="str">
        <f>"Östergarn Skags 1:" &amp;COLUMN()+8-COLUMN($D$23)</f>
        <v>Östergarn Skags 1:12</v>
      </c>
      <c r="I2" t="str">
        <f>"Östergarn Skags 1:" &amp;COLUMN()+8-COLUMN($D$23)</f>
        <v>Östergarn Skags 1:13</v>
      </c>
      <c r="J2" t="str">
        <f>"Östergarn Skags 1:" &amp;COLUMN()+8-COLUMN($D$23)</f>
        <v>Östergarn Skags 1:14</v>
      </c>
      <c r="K2" t="str">
        <f>"Östergarn Skags 1:" &amp;COLUMN()+8-COLUMN($D$23)</f>
        <v>Östergarn Skags 1:15</v>
      </c>
      <c r="L2" t="str">
        <f>"Östergarn Skags 1:" &amp;COLUMN()+8-COLUMN($D$23)</f>
        <v>Östergarn Skags 1:16</v>
      </c>
      <c r="M2" t="str">
        <f>"Östergarn Skags 1:" &amp;COLUMN()+8-COLUMN($D$23)</f>
        <v>Östergarn Skags 1:17</v>
      </c>
      <c r="N2" t="str">
        <f>"Östergarn Skags 1:" &amp;COLUMN()+8-COLUMN($D$23)</f>
        <v>Östergarn Skags 1:18</v>
      </c>
      <c r="O2" t="str">
        <f>"Östergarn Skags 1:" &amp;COLUMN()+8-COLUMN($D$23)</f>
        <v>Östergarn Skags 1:19</v>
      </c>
      <c r="P2" t="str">
        <f>"Östergarn Skags 1:" &amp;COLUMN()+8-COLUMN($D$23)</f>
        <v>Östergarn Skags 1:20</v>
      </c>
      <c r="Q2" t="str">
        <f>"Östergarn Skags 1:" &amp;COLUMN()+8-COLUMN($D$23)</f>
        <v>Östergarn Skags 1:21</v>
      </c>
      <c r="R2" t="str">
        <f>"Östergarn Skags 1:" &amp;COLUMN()+8-COLUMN($D$23)</f>
        <v>Östergarn Skags 1:22</v>
      </c>
      <c r="S2" t="str">
        <f>"Östergarn Skags 1:" &amp;COLUMN()+8-COLUMN($D$23)</f>
        <v>Östergarn Skags 1:23</v>
      </c>
      <c r="T2" t="str">
        <f>"Östergarn Skags 1:" &amp;COLUMN()+8-COLUMN($D$23)</f>
        <v>Östergarn Skags 1:24</v>
      </c>
      <c r="U2" t="str">
        <f>"Östergarn Skags 1:" &amp;COLUMN()+8-COLUMN($D$23)</f>
        <v>Östergarn Skags 1:25</v>
      </c>
      <c r="V2" t="str">
        <f>"Östergarn Skags 1:" &amp;COLUMN()+8-COLUMN($D$23)</f>
        <v>Östergarn Skags 1:26</v>
      </c>
      <c r="W2" t="str">
        <f>"Östergarn Skags 1:" &amp;COLUMN()+8-COLUMN($D$23)</f>
        <v>Östergarn Skags 1:27</v>
      </c>
      <c r="X2" t="str">
        <f>"Östergarn Skags 1:" &amp;COLUMN()+8-COLUMN($D$23)</f>
        <v>Östergarn Skags 1:28</v>
      </c>
      <c r="Y2" t="str">
        <f>"Östergarn Skags 1:" &amp;COLUMN()+8-COLUMN($D$23)</f>
        <v>Östergarn Skags 1:29</v>
      </c>
      <c r="Z2" t="str">
        <f>"Östergarn Skags 1:" &amp;COLUMN()+8-COLUMN($D$23)</f>
        <v>Östergarn Skags 1:30</v>
      </c>
      <c r="AA2" t="str">
        <f>"Östergarn Skags 1:" &amp;COLUMN()+8-COLUMN($D$23)</f>
        <v>Östergarn Skags 1:31</v>
      </c>
      <c r="AB2" t="str">
        <f>"Östergarn Skags 1:" &amp;COLUMN()+8-COLUMN($D$23)</f>
        <v>Östergarn Skags 1:32</v>
      </c>
      <c r="AC2" t="str">
        <f>"Östergarn Skags 1:" &amp;COLUMN()+8-COLUMN($D$23)</f>
        <v>Östergarn Skags 1:33</v>
      </c>
      <c r="AD2" t="str">
        <f>"Östergarn Skags 1:" &amp;COLUMN()+8-COLUMN($D$23)</f>
        <v>Östergarn Skags 1:34</v>
      </c>
      <c r="AE2" t="str">
        <f>"Östergarn Skags 1:" &amp;COLUMN()+8-COLUMN($D$23)</f>
        <v>Östergarn Skags 1:35</v>
      </c>
      <c r="AF2" t="str">
        <f>"Östergarn Skags 1:" &amp;COLUMN()+8-COLUMN($D$23)</f>
        <v>Östergarn Skags 1:36</v>
      </c>
      <c r="AG2" t="str">
        <f>"Östergarn Skags 1:" &amp;COLUMN()+8-COLUMN($D$23)</f>
        <v>Östergarn Skags 1:37</v>
      </c>
      <c r="AH2" t="str">
        <f>"Östergarn Skags 1:" &amp;COLUMN()+8-COLUMN($D$23)</f>
        <v>Östergarn Skags 1:38</v>
      </c>
      <c r="AI2" t="str">
        <f>"Östergarn Skags 1:" &amp;COLUMN()+8-COLUMN($D$23)</f>
        <v>Östergarn Skags 1:39</v>
      </c>
      <c r="AJ2" t="str">
        <f>"Östergarn Skags 1:" &amp;COLUMN()+8-COLUMN($D$23)</f>
        <v>Östergarn Skags 1:40</v>
      </c>
      <c r="AK2" t="str">
        <f>"Östergarn Skags 1:" &amp;COLUMN()+8-COLUMN($D$23)</f>
        <v>Östergarn Skags 1:41</v>
      </c>
      <c r="AL2" t="str">
        <f>"Östergarn Skags 1:" &amp;COLUMN()+8-COLUMN($D$23)</f>
        <v>Östergarn Skags 1:42</v>
      </c>
      <c r="AM2" t="str">
        <f>"Östergarn Skags 1:" &amp;COLUMN()+8-COLUMN($D$23)</f>
        <v>Östergarn Skags 1:43</v>
      </c>
    </row>
    <row r="3" spans="1:60" x14ac:dyDescent="0.25">
      <c r="A3" t="s">
        <v>44</v>
      </c>
      <c r="B3" t="s">
        <v>262</v>
      </c>
      <c r="C3" t="str">
        <f>"När Hamngården 1:" &amp;COLUMN()+2-COLUMN($C$23)</f>
        <v>När Hamngården 1:2</v>
      </c>
      <c r="D3" t="str">
        <f>"När Hamngården 1:" &amp;COLUMN()+2-COLUMN($C$23)</f>
        <v>När Hamngården 1:3</v>
      </c>
      <c r="E3" t="str">
        <f>"När Hamngården 1:" &amp;COLUMN()+2-COLUMN($C$23)</f>
        <v>När Hamngården 1:4</v>
      </c>
      <c r="F3" t="str">
        <f>"När Hamngården 1:" &amp;COLUMN()+2-COLUMN($C$23)</f>
        <v>När Hamngården 1:5</v>
      </c>
      <c r="G3" t="str">
        <f>"När Hamngården 1:" &amp;COLUMN()+2-COLUMN($C$23)</f>
        <v>När Hamngården 1:6</v>
      </c>
      <c r="H3" t="str">
        <f>"När Hamngården 1:" &amp;COLUMN()+2-COLUMN($C$23)</f>
        <v>När Hamngården 1:7</v>
      </c>
      <c r="I3" t="str">
        <f>"När Hamngården 1:" &amp;COLUMN()+9-COLUMN($B$23)</f>
        <v>När Hamngården 1:16</v>
      </c>
      <c r="J3" t="str">
        <f>"När Hamngården 1:" &amp;COLUMN()+9-COLUMN($B$23)</f>
        <v>När Hamngården 1:17</v>
      </c>
      <c r="K3" t="str">
        <f>"När Hamngården 1:" &amp;COLUMN()+9-COLUMN($B$23)</f>
        <v>När Hamngården 1:18</v>
      </c>
      <c r="L3" t="str">
        <f>"När Hamngården 1:" &amp;COLUMN()+9-COLUMN($B$23)</f>
        <v>När Hamngården 1:19</v>
      </c>
      <c r="M3" t="str">
        <f>"När Hamngården 1:" &amp;COLUMN()+9-COLUMN($B$23)</f>
        <v>När Hamngården 1:20</v>
      </c>
      <c r="N3" t="str">
        <f>"När Hamngården 1:" &amp;COLUMN()+9-COLUMN($B$23)</f>
        <v>När Hamngården 1:21</v>
      </c>
      <c r="O3" t="str">
        <f>"När Hamngården 1:" &amp;COLUMN()+9-COLUMN($B$23)</f>
        <v>När Hamngården 1:22</v>
      </c>
      <c r="P3" t="str">
        <f>"När Hamngården 1:" &amp;COLUMN()+9-COLUMN($B$23)</f>
        <v>När Hamngården 1:23</v>
      </c>
      <c r="Q3" t="str">
        <f>"När Hamngården 1:" &amp;COLUMN()+9-COLUMN($B$23)</f>
        <v>När Hamngården 1:24</v>
      </c>
      <c r="R3" t="str">
        <f>"När Hamngården 1:" &amp;COLUMN()+9-COLUMN($B$23)</f>
        <v>När Hamngården 1:25</v>
      </c>
      <c r="S3" t="str">
        <f>"När Hamngården 1:" &amp;COLUMN()+9-COLUMN($B$23)</f>
        <v>När Hamngården 1:26</v>
      </c>
      <c r="T3" t="str">
        <f>"När Hamngården 1:" &amp;COLUMN()+9-COLUMN($B$23)</f>
        <v>När Hamngården 1:27</v>
      </c>
      <c r="U3" t="str">
        <f>"När Hamngården 1:" &amp;COLUMN()+9-COLUMN($B$23)</f>
        <v>När Hamngården 1:28</v>
      </c>
      <c r="V3" t="str">
        <f>"När Hamngården 1:" &amp;COLUMN()+9-COLUMN($B$23)</f>
        <v>När Hamngården 1:29</v>
      </c>
      <c r="W3" t="str">
        <f>"När Hamngården 1:" &amp;COLUMN()+24-COLUMN($B$23)</f>
        <v>När Hamngården 1:45</v>
      </c>
      <c r="X3" t="str">
        <f>"När Hamngården 1:" &amp;COLUMN()+24-COLUMN($B$23)</f>
        <v>När Hamngården 1:46</v>
      </c>
      <c r="Y3" t="str">
        <f>"När Hamngården 1:" &amp;COLUMN()+24-COLUMN($B$23)</f>
        <v>När Hamngården 1:47</v>
      </c>
      <c r="Z3" t="str">
        <f>"När Hamngården 1:" &amp;COLUMN()+24-COLUMN($B$23)</f>
        <v>När Hamngården 1:48</v>
      </c>
      <c r="AA3" t="str">
        <f>"När Hamngården 1:" &amp;COLUMN()+24-COLUMN($B$23)</f>
        <v>När Hamngården 1:49</v>
      </c>
      <c r="AB3" t="str">
        <f>"När Hamngården 1:" &amp;COLUMN()+24-COLUMN($B$23)</f>
        <v>När Hamngården 1:50</v>
      </c>
      <c r="AC3" t="str">
        <f>"När Hamngården 1:" &amp;COLUMN()+24-COLUMN($B$23)</f>
        <v>När Hamngården 1:51</v>
      </c>
      <c r="AD3" t="str">
        <f>"När Hamngården 1:" &amp;COLUMN()+24-COLUMN($B$23)</f>
        <v>När Hamngården 1:52</v>
      </c>
      <c r="AE3" t="str">
        <f>"När Hamngården 1:" &amp;COLUMN()+24-COLUMN($B$23)</f>
        <v>När Hamngården 1:53</v>
      </c>
      <c r="AF3" t="s">
        <v>257</v>
      </c>
      <c r="AG3" t="s">
        <v>258</v>
      </c>
      <c r="AH3" t="s">
        <v>259</v>
      </c>
      <c r="AI3" t="s">
        <v>260</v>
      </c>
      <c r="AJ3" t="s">
        <v>261</v>
      </c>
    </row>
    <row r="4" spans="1:60" x14ac:dyDescent="0.25">
      <c r="A4" t="s">
        <v>40</v>
      </c>
      <c r="B4" t="str">
        <f>"Lummelunda Tjauls 1:" &amp; COLUMN()-COLUMN($B$42)+24</f>
        <v>Lummelunda Tjauls 1:24</v>
      </c>
      <c r="C4" t="str">
        <f>"Lummelunda Tjauls 1:" &amp; COLUMN()-COLUMN($B$42)+24</f>
        <v>Lummelunda Tjauls 1:25</v>
      </c>
      <c r="D4" t="str">
        <f>"Lummelunda Tjauls 1:" &amp; COLUMN()-COLUMN($B$42)+24</f>
        <v>Lummelunda Tjauls 1:26</v>
      </c>
      <c r="E4" t="str">
        <f>"Lummelunda Tjauls 1:" &amp; COLUMN()-COLUMN($B$42)+24</f>
        <v>Lummelunda Tjauls 1:27</v>
      </c>
      <c r="F4" t="str">
        <f>"Lummelunda Tjauls 1:" &amp; COLUMN()-COLUMN($B$42)+24</f>
        <v>Lummelunda Tjauls 1:28</v>
      </c>
      <c r="G4" t="str">
        <f>"Lummelunda Tjauls 1:" &amp; COLUMN()-COLUMN($B$42)+24</f>
        <v>Lummelunda Tjauls 1:29</v>
      </c>
      <c r="H4" t="str">
        <f>"Lummelunda Tjauls 1:" &amp; COLUMN()-COLUMN($B$42)+24</f>
        <v>Lummelunda Tjauls 1:30</v>
      </c>
      <c r="I4" t="str">
        <f>"Lummelunda Tjauls 1:" &amp; COLUMN()-COLUMN($B$42)+24</f>
        <v>Lummelunda Tjauls 1:31</v>
      </c>
      <c r="J4" t="str">
        <f>"Lummelunda Tjauls 1:" &amp; COLUMN()-COLUMN($B$42)+24</f>
        <v>Lummelunda Tjauls 1:32</v>
      </c>
      <c r="K4" t="str">
        <f>"Lummelunda Tjauls 1:" &amp; COLUMN()-COLUMN($B$42)+34</f>
        <v>Lummelunda Tjauls 1:43</v>
      </c>
      <c r="L4" t="str">
        <f>"Lummelunda Tjauls 1:" &amp; COLUMN()-COLUMN($B$42)+34</f>
        <v>Lummelunda Tjauls 1:44</v>
      </c>
      <c r="M4" t="str">
        <f>"Lummelunda Tjauls 1:" &amp; COLUMN()-COLUMN($B$42)+34</f>
        <v>Lummelunda Tjauls 1:45</v>
      </c>
      <c r="N4" t="str">
        <f>"Lummelunda Tjauls 1:" &amp; COLUMN()-COLUMN($B$42)+34</f>
        <v>Lummelunda Tjauls 1:46</v>
      </c>
      <c r="O4" t="str">
        <f>"Lummelunda Tjauls 1:" &amp; COLUMN()-COLUMN($B$42)+34</f>
        <v>Lummelunda Tjauls 1:47</v>
      </c>
      <c r="P4" t="str">
        <f>"Lummelunda Tjauls 1:" &amp; COLUMN()-COLUMN($B$42)+34</f>
        <v>Lummelunda Tjauls 1:48</v>
      </c>
      <c r="Q4" t="str">
        <f>"Lummelunda Tjauls 1:" &amp; COLUMN()-COLUMN($B$42)+41</f>
        <v>Lummelunda Tjauls 1:56</v>
      </c>
      <c r="R4" t="str">
        <f>"Lummelunda Tjauls 1:" &amp; COLUMN()-COLUMN($B$42)+41</f>
        <v>Lummelunda Tjauls 1:57</v>
      </c>
      <c r="S4" t="str">
        <f>"Lummelunda Tjauls 1:" &amp; COLUMN()-COLUMN($B$42)+41</f>
        <v>Lummelunda Tjauls 1:58</v>
      </c>
      <c r="T4" t="str">
        <f>"Lummelunda Tjauls 1:" &amp; COLUMN()-COLUMN($B$42)+41</f>
        <v>Lummelunda Tjauls 1:59</v>
      </c>
      <c r="U4" t="str">
        <f>"Lummelunda Tjauls 1:" &amp; COLUMN()-COLUMN($B$42)+41</f>
        <v>Lummelunda Tjauls 1:60</v>
      </c>
      <c r="V4" t="str">
        <f>"Lummelunda Tjauls 1:" &amp; COLUMN()-COLUMN($B$42)+41</f>
        <v>Lummelunda Tjauls 1:61</v>
      </c>
      <c r="W4" t="str">
        <f>"Lummelunda Tjauls 1:" &amp; COLUMN()-COLUMN($B$42)+41</f>
        <v>Lummelunda Tjauls 1:62</v>
      </c>
      <c r="X4" t="str">
        <f>"Lummelunda Tjauls 1:" &amp; COLUMN()-COLUMN($B$42)+41</f>
        <v>Lummelunda Tjauls 1:63</v>
      </c>
    </row>
    <row r="5" spans="1:60" x14ac:dyDescent="0.25">
      <c r="A5" t="s">
        <v>3</v>
      </c>
      <c r="B5" t="s">
        <v>169</v>
      </c>
      <c r="C5" t="str">
        <f>"Boge Tjälder 1:" &amp; 60+COLUMN()-COLUMN($C$17)</f>
        <v>Boge Tjälder 1:60</v>
      </c>
      <c r="D5" t="str">
        <f>"Boge Tjälder 1:" &amp; 60+COLUMN()-COLUMN($C$17)</f>
        <v>Boge Tjälder 1:61</v>
      </c>
      <c r="E5" t="str">
        <f>"Boge Tjälder 1:" &amp; 60+COLUMN()-COLUMN($C$17)</f>
        <v>Boge Tjälder 1:62</v>
      </c>
      <c r="F5" t="str">
        <f>"Boge Tjälder 1:" &amp; 60+COLUMN()-COLUMN($C$17)</f>
        <v>Boge Tjälder 1:63</v>
      </c>
      <c r="G5" t="str">
        <f>"Boge Tjälder 1:" &amp; 60+COLUMN()-COLUMN($C$17)</f>
        <v>Boge Tjälder 1:64</v>
      </c>
      <c r="H5" t="str">
        <f>"Boge Tjälder 1:" &amp; 60+COLUMN()-COLUMN($C$17)</f>
        <v>Boge Tjälder 1:65</v>
      </c>
      <c r="I5" t="str">
        <f>"Boge Tjälder 1:" &amp; 60+COLUMN()-COLUMN($C$17)</f>
        <v>Boge Tjälder 1:66</v>
      </c>
      <c r="J5" t="str">
        <f>"Boge Tjälder 1:" &amp; 60+COLUMN()-COLUMN($C$17)</f>
        <v>Boge Tjälder 1:67</v>
      </c>
      <c r="K5" t="str">
        <f>"Boge Tjälder 1:" &amp; 60+COLUMN()-COLUMN($C$17)</f>
        <v>Boge Tjälder 1:68</v>
      </c>
      <c r="L5" t="str">
        <f>"Boge Tjälder 1:" &amp; 60+COLUMN()-COLUMN($C$17)</f>
        <v>Boge Tjälder 1:69</v>
      </c>
      <c r="M5" t="str">
        <f>"Boge Tjälder 1:" &amp; 60+COLUMN()-COLUMN($C$17)</f>
        <v>Boge Tjälder 1:70</v>
      </c>
      <c r="N5" t="str">
        <f>"Boge Tjälder 1:" &amp; 60+COLUMN()-COLUMN($C$17)</f>
        <v>Boge Tjälder 1:71</v>
      </c>
      <c r="O5" t="str">
        <f>"Boge Tjälder 1:" &amp; 60+COLUMN()-COLUMN($C$17)</f>
        <v>Boge Tjälder 1:72</v>
      </c>
      <c r="P5" t="str">
        <f>"Boge Tjälder 1:" &amp; 60+COLUMN()-COLUMN($C$17)</f>
        <v>Boge Tjälder 1:73</v>
      </c>
      <c r="Q5" t="str">
        <f>"Boge Tjälder 1:" &amp; 60+COLUMN()-COLUMN($C$17)</f>
        <v>Boge Tjälder 1:74</v>
      </c>
      <c r="R5" t="str">
        <f>"Boge Tjälder 1:" &amp; 60+COLUMN()-COLUMN($C$17)</f>
        <v>Boge Tjälder 1:75</v>
      </c>
      <c r="S5" t="str">
        <f>"Boge Tjälder 1:" &amp; 60+COLUMN()-COLUMN($C$17)</f>
        <v>Boge Tjälder 1:76</v>
      </c>
      <c r="T5" t="str">
        <f>"Boge Tjälder 1:" &amp; 60+COLUMN()-COLUMN($C$17)</f>
        <v>Boge Tjälder 1:77</v>
      </c>
      <c r="U5" t="str">
        <f>"Boge Tjälder 1:" &amp; 60+COLUMN()-COLUMN($C$17)</f>
        <v>Boge Tjälder 1:78</v>
      </c>
      <c r="V5" t="str">
        <f>"Boge Tjälder 1:" &amp; 60+COLUMN()-COLUMN($C$17)</f>
        <v>Boge Tjälder 1:79</v>
      </c>
      <c r="W5" t="str">
        <f>"Boge Tjälder 1:" &amp; 60+COLUMN()-COLUMN($C$17)</f>
        <v>Boge Tjälder 1:80</v>
      </c>
    </row>
    <row r="6" spans="1:60" x14ac:dyDescent="0.25">
      <c r="A6" t="s">
        <v>54</v>
      </c>
      <c r="B6" t="str">
        <f>"Rute Furilden 1:" &amp;COLUMN()+3-COLUMN($B$23)</f>
        <v>Rute Furilden 1:3</v>
      </c>
      <c r="C6" t="str">
        <f>"Rute Furilden 1:" &amp;COLUMN()+3-COLUMN($B$23)</f>
        <v>Rute Furilden 1:4</v>
      </c>
      <c r="D6" t="str">
        <f>"Rute Furilden 1:" &amp;COLUMN()+3-COLUMN($B$23)</f>
        <v>Rute Furilden 1:5</v>
      </c>
      <c r="E6" t="s">
        <v>276</v>
      </c>
      <c r="F6" t="s">
        <v>277</v>
      </c>
      <c r="G6" t="s">
        <v>278</v>
      </c>
      <c r="H6" t="s">
        <v>279</v>
      </c>
      <c r="I6" t="s">
        <v>280</v>
      </c>
      <c r="J6" t="s">
        <v>281</v>
      </c>
      <c r="K6" t="s">
        <v>282</v>
      </c>
      <c r="L6" t="s">
        <v>283</v>
      </c>
      <c r="M6" t="s">
        <v>284</v>
      </c>
      <c r="N6" t="s">
        <v>285</v>
      </c>
      <c r="O6" t="s">
        <v>286</v>
      </c>
      <c r="P6" t="s">
        <v>287</v>
      </c>
      <c r="Q6" t="s">
        <v>288</v>
      </c>
      <c r="R6" t="s">
        <v>289</v>
      </c>
      <c r="S6" t="s">
        <v>290</v>
      </c>
      <c r="T6" t="s">
        <v>291</v>
      </c>
      <c r="U6" t="s">
        <v>292</v>
      </c>
      <c r="V6" t="s">
        <v>293</v>
      </c>
    </row>
    <row r="7" spans="1:60" x14ac:dyDescent="0.25">
      <c r="A7" t="s">
        <v>25</v>
      </c>
      <c r="B7" t="s">
        <v>181</v>
      </c>
      <c r="C7" t="str">
        <f>"bro eriks 1:" &amp; COLUMN()+14</f>
        <v>bro eriks 1:17</v>
      </c>
      <c r="D7" t="str">
        <f>"bro eriks 1:" &amp; COLUMN()+14</f>
        <v>bro eriks 1:18</v>
      </c>
      <c r="E7" t="str">
        <f>"bro eriks 1:" &amp; COLUMN()+14</f>
        <v>bro eriks 1:19</v>
      </c>
      <c r="F7" t="str">
        <f>"bro eriks 1:" &amp; COLUMN()+14</f>
        <v>bro eriks 1:20</v>
      </c>
      <c r="G7" t="str">
        <f>"bro eriks 1:" &amp; COLUMN()+14</f>
        <v>bro eriks 1:21</v>
      </c>
      <c r="H7" t="str">
        <f>"bro eriks 1:" &amp; COLUMN()+14</f>
        <v>bro eriks 1:22</v>
      </c>
      <c r="I7" t="str">
        <f>"bro eriks 1:" &amp; COLUMN()+14</f>
        <v>bro eriks 1:23</v>
      </c>
      <c r="J7" t="str">
        <f>"bro eriks 1:" &amp; COLUMN()+14</f>
        <v>bro eriks 1:24</v>
      </c>
      <c r="K7" t="str">
        <f>"bro eriks 1:" &amp; COLUMN()+14</f>
        <v>bro eriks 1:25</v>
      </c>
      <c r="L7" t="str">
        <f>"bro eriks 1:" &amp; COLUMN()+14</f>
        <v>bro eriks 1:26</v>
      </c>
      <c r="M7" t="str">
        <f>"bro eriks 1:" &amp; COLUMN()+14</f>
        <v>bro eriks 1:27</v>
      </c>
      <c r="N7" t="str">
        <f>"bro eriks 1:" &amp; COLUMN()+14</f>
        <v>bro eriks 1:28</v>
      </c>
      <c r="O7" t="str">
        <f>"bro eriks 1:" &amp; COLUMN()+14</f>
        <v>bro eriks 1:29</v>
      </c>
      <c r="P7" t="str">
        <f>"bro eriks 1:" &amp; COLUMN()+14</f>
        <v>bro eriks 1:30</v>
      </c>
      <c r="Q7" t="str">
        <f>"bro eriks 1:" &amp; COLUMN()+14</f>
        <v>bro eriks 1:31</v>
      </c>
      <c r="R7" t="str">
        <f>"bro eriks 1:" &amp; COLUMN()+14</f>
        <v>bro eriks 1:32</v>
      </c>
      <c r="S7" t="str">
        <f>"bro eriks 1:" &amp; COLUMN()+14</f>
        <v>bro eriks 1:33</v>
      </c>
    </row>
    <row r="8" spans="1:60" x14ac:dyDescent="0.25">
      <c r="A8" t="s">
        <v>47</v>
      </c>
      <c r="B8" t="str">
        <f>"När Allmunds 1:" &amp;COLUMN()+16-COLUMN($B$23)</f>
        <v>När Allmunds 1:16</v>
      </c>
      <c r="C8" t="str">
        <f>"När Allmunds 1:" &amp;COLUMN()+16-COLUMN($B$23)</f>
        <v>När Allmunds 1:17</v>
      </c>
      <c r="D8" t="s">
        <v>266</v>
      </c>
      <c r="E8" t="str">
        <f>"När Pilgårds 1:" &amp;COLUMN()+5-COLUMN($E$23)</f>
        <v>När Pilgårds 1:5</v>
      </c>
      <c r="F8" t="str">
        <f>"När Pilgårds 1:" &amp;COLUMN()+5-COLUMN($E$23)</f>
        <v>När Pilgårds 1:6</v>
      </c>
      <c r="G8" t="str">
        <f>"När Pilgårds 1:" &amp;COLUMN()+5-COLUMN($E$23)</f>
        <v>När Pilgårds 1:7</v>
      </c>
      <c r="H8" t="s">
        <v>267</v>
      </c>
      <c r="I8" t="str">
        <f>"När Pilgårds 1:" &amp;COLUMN()+5-COLUMN($E$23)</f>
        <v>När Pilgårds 1:9</v>
      </c>
      <c r="J8" t="str">
        <f>"När Pilgårds 1:" &amp;COLUMN()+5-COLUMN($E$23)</f>
        <v>När Pilgårds 1:10</v>
      </c>
      <c r="K8" t="str">
        <f>"När Pilgårds 1:" &amp;COLUMN()+5-COLUMN($E$23)</f>
        <v>När Pilgårds 1:11</v>
      </c>
      <c r="L8" t="str">
        <f>"När Pilgårds 1:" &amp;COLUMN()+5-COLUMN($E$23)</f>
        <v>När Pilgårds 1:12</v>
      </c>
      <c r="M8" t="str">
        <f>"När Pilgårds 1:" &amp;COLUMN()+5-COLUMN($E$23)</f>
        <v>När Pilgårds 1:13</v>
      </c>
      <c r="N8" t="str">
        <f>"När Pilgårds 1:" &amp;COLUMN()+5-COLUMN($E$23)</f>
        <v>När Pilgårds 1:14</v>
      </c>
      <c r="O8" t="str">
        <f>"När Pilgårds 1:" &amp;COLUMN()+5-COLUMN($E$23)</f>
        <v>När Pilgårds 1:15</v>
      </c>
      <c r="P8" t="str">
        <f>"När Pilgårds 1:" &amp;COLUMN()+5-COLUMN($E$23)</f>
        <v>När Pilgårds 1:16</v>
      </c>
      <c r="Q8" t="str">
        <f>"När Pilgårds 2:" &amp;COLUMN()+1-COLUMN($Q$23)</f>
        <v>När Pilgårds 2:1</v>
      </c>
      <c r="R8" t="str">
        <f>"När Pilgårds 2:" &amp;COLUMN()+1-COLUMN($Q$23)</f>
        <v>När Pilgårds 2:2</v>
      </c>
      <c r="S8" t="s">
        <v>268</v>
      </c>
    </row>
    <row r="9" spans="1:60" x14ac:dyDescent="0.25">
      <c r="A9" t="s">
        <v>5</v>
      </c>
      <c r="B9" t="s">
        <v>158</v>
      </c>
      <c r="C9" t="str">
        <f>"Bro Annex 1:"&amp; COLUMN()+6</f>
        <v>Bro Annex 1:9</v>
      </c>
      <c r="D9" t="str">
        <f>"Bro Annex 1:"&amp; COLUMN()+6</f>
        <v>Bro Annex 1:10</v>
      </c>
      <c r="E9" t="str">
        <f>"Bro Annex 1:"&amp; COLUMN()+6</f>
        <v>Bro Annex 1:11</v>
      </c>
      <c r="F9" t="str">
        <f>"Bro Annex 1:"&amp; COLUMN()+6</f>
        <v>Bro Annex 1:12</v>
      </c>
      <c r="G9" t="str">
        <f>"Bro Annex 1:"&amp; COLUMN()+6</f>
        <v>Bro Annex 1:13</v>
      </c>
      <c r="H9" t="str">
        <f>"Bro Annex 1:"&amp; COLUMN()+6</f>
        <v>Bro Annex 1:14</v>
      </c>
      <c r="I9" t="str">
        <f>"Bro Annex 1:"&amp; COLUMN()+6</f>
        <v>Bro Annex 1:15</v>
      </c>
      <c r="J9" t="str">
        <f>"Bro Annex 1:"&amp; COLUMN()+6</f>
        <v>Bro Annex 1:16</v>
      </c>
      <c r="K9" t="s">
        <v>159</v>
      </c>
      <c r="L9" t="str">
        <f>"Bro Annex 1:"&amp; COLUMN()+8</f>
        <v>Bro Annex 1:20</v>
      </c>
      <c r="M9" t="str">
        <f>"Bro Annex 1:"&amp; COLUMN()+8</f>
        <v>Bro Annex 1:21</v>
      </c>
      <c r="N9" t="str">
        <f>"Bro Annex 1:"&amp; COLUMN()+8</f>
        <v>Bro Annex 1:22</v>
      </c>
      <c r="O9" t="str">
        <f>"Bro Annex 1:"&amp; COLUMN()+8</f>
        <v>Bro Annex 1:23</v>
      </c>
      <c r="P9" t="str">
        <f>"Bro Annex 1:"&amp; COLUMN()+8</f>
        <v>Bro Annex 1:24</v>
      </c>
      <c r="Q9" t="str">
        <f>"Bro Annex 1:"&amp; COLUMN()+8</f>
        <v>Bro Annex 1:25</v>
      </c>
      <c r="R9" t="s">
        <v>160</v>
      </c>
    </row>
    <row r="10" spans="1:60" x14ac:dyDescent="0.25">
      <c r="A10" t="s">
        <v>34</v>
      </c>
      <c r="B10" t="s">
        <v>198</v>
      </c>
      <c r="C10" t="s">
        <v>204</v>
      </c>
      <c r="D10" t="s">
        <v>199</v>
      </c>
      <c r="E10" t="s">
        <v>200</v>
      </c>
      <c r="F10" t="s">
        <v>201</v>
      </c>
      <c r="G10" t="s">
        <v>202</v>
      </c>
      <c r="H10" t="s">
        <v>203</v>
      </c>
      <c r="I10" t="s">
        <v>205</v>
      </c>
      <c r="J10" t="s">
        <v>206</v>
      </c>
      <c r="K10" t="s">
        <v>207</v>
      </c>
      <c r="L10" t="s">
        <v>208</v>
      </c>
      <c r="M10" t="s">
        <v>209</v>
      </c>
      <c r="N10" t="s">
        <v>210</v>
      </c>
      <c r="O10" t="s">
        <v>211</v>
      </c>
      <c r="P10" t="s">
        <v>212</v>
      </c>
      <c r="Q10" t="s">
        <v>213</v>
      </c>
    </row>
    <row r="11" spans="1:60" x14ac:dyDescent="0.25">
      <c r="A11" t="s">
        <v>8</v>
      </c>
      <c r="B11" t="s">
        <v>164</v>
      </c>
      <c r="C11" t="s">
        <v>165</v>
      </c>
      <c r="D11" t="s">
        <v>166</v>
      </c>
      <c r="E11" t="str">
        <f>"Dalhem Björkhage 1:" &amp; 9+COLUMN()-COLUMN($E$12)</f>
        <v>Dalhem Björkhage 1:9</v>
      </c>
      <c r="F11" t="str">
        <f>"Dalhem Björkhage 1:" &amp; 9+COLUMN()-COLUMN($E$12)</f>
        <v>Dalhem Björkhage 1:10</v>
      </c>
      <c r="G11" t="str">
        <f>"Dalhem Björkhage 1:" &amp; 9+COLUMN()-COLUMN($E$12)</f>
        <v>Dalhem Björkhage 1:11</v>
      </c>
      <c r="H11" t="str">
        <f>"Dalhem Björkhage 1:" &amp; 9+COLUMN()-COLUMN($E$12)</f>
        <v>Dalhem Björkhage 1:12</v>
      </c>
      <c r="I11" t="str">
        <f>"Dalhem Björkhage 1:" &amp; 9+COLUMN()-COLUMN($E$12)</f>
        <v>Dalhem Björkhage 1:13</v>
      </c>
      <c r="J11" t="str">
        <f>"Dalhem Björkhage 1:" &amp; 9+COLUMN()-COLUMN($E$12)</f>
        <v>Dalhem Björkhage 1:14</v>
      </c>
      <c r="K11" t="str">
        <f>"Dalhem Björkhage 1:" &amp; 9+COLUMN()-COLUMN($E$12)</f>
        <v>Dalhem Björkhage 1:15</v>
      </c>
      <c r="L11" t="str">
        <f>"Dalhem Björkhage 1:" &amp; 9+COLUMN()-COLUMN($E$12)</f>
        <v>Dalhem Björkhage 1:16</v>
      </c>
      <c r="M11" t="str">
        <f>"Dalhem Björkhage 1:" &amp; 9+COLUMN()-COLUMN($E$12)</f>
        <v>Dalhem Björkhage 1:17</v>
      </c>
      <c r="N11" t="str">
        <f>"Dalhem Björkhage 1:" &amp; 9+COLUMN()-COLUMN($E$12)</f>
        <v>Dalhem Björkhage 1:18</v>
      </c>
      <c r="O11" t="str">
        <f>"Dalhem Björkhage 1:" &amp; 9+COLUMN()-COLUMN($E$12)</f>
        <v>Dalhem Björkhage 1:19</v>
      </c>
      <c r="P11" t="str">
        <f>"Dalhem Björkhage 1:" &amp; 9+COLUMN()-COLUMN($E$12)</f>
        <v>Dalhem Björkhage 1:20</v>
      </c>
    </row>
    <row r="12" spans="1:60" x14ac:dyDescent="0.25">
      <c r="A12" t="s">
        <v>49</v>
      </c>
      <c r="B12" t="str">
        <f>"När Siglajvs 1:" &amp;COLUMN()+62-COLUMN($B$23)</f>
        <v>När Siglajvs 1:62</v>
      </c>
      <c r="C12" t="str">
        <f>"När Siglajvs 1:" &amp;COLUMN()+62-COLUMN($B$23)</f>
        <v>När Siglajvs 1:63</v>
      </c>
      <c r="D12" t="str">
        <f>"När Siglajvs 1:" &amp;COLUMN()+62-COLUMN($B$23)</f>
        <v>När Siglajvs 1:64</v>
      </c>
      <c r="E12" t="str">
        <f>"När Siglajvs 1:" &amp;COLUMN()+62-COLUMN($B$23)</f>
        <v>När Siglajvs 1:65</v>
      </c>
      <c r="F12" t="str">
        <f>"När Siglajvs 1:" &amp;COLUMN()+62-COLUMN($B$23)</f>
        <v>När Siglajvs 1:66</v>
      </c>
      <c r="G12" t="str">
        <f>"När Siglajvs 1:" &amp;COLUMN()+62-COLUMN($B$23)</f>
        <v>När Siglajvs 1:67</v>
      </c>
      <c r="H12" t="str">
        <f>"När Siglajvs 1:" &amp;COLUMN()+62-COLUMN($B$23)</f>
        <v>När Siglajvs 1:68</v>
      </c>
      <c r="I12" t="str">
        <f>"När Siglajvs 1:" &amp;COLUMN()+62-COLUMN($B$23)</f>
        <v>När Siglajvs 1:69</v>
      </c>
      <c r="J12" t="str">
        <f>"När Siglajvs 1:" &amp;COLUMN()+62-COLUMN($B$23)</f>
        <v>När Siglajvs 1:70</v>
      </c>
      <c r="K12" t="str">
        <f>"När Siglajvs 1:" &amp;COLUMN()+62-COLUMN($B$23)</f>
        <v>När Siglajvs 1:71</v>
      </c>
      <c r="L12" t="str">
        <f>"När Siglajvs 1:" &amp;COLUMN()+62-COLUMN($B$23)</f>
        <v>När Siglajvs 1:72</v>
      </c>
      <c r="M12" t="str">
        <f>"När Siglajvs 1:" &amp;COLUMN()+62-COLUMN($B$23)</f>
        <v>När Siglajvs 1:73</v>
      </c>
      <c r="N12" t="str">
        <f>"När Siglajvs 1:" &amp;COLUMN()+62-COLUMN($B$23)</f>
        <v>När Siglajvs 1:74</v>
      </c>
      <c r="O12" t="str">
        <f>"När Siglajvs 1:" &amp;COLUMN()+62-COLUMN($B$23)</f>
        <v>När Siglajvs 1:75</v>
      </c>
      <c r="P12" t="str">
        <f>"När Siglajvs 1:" &amp;COLUMN()+62-COLUMN($B$23)</f>
        <v>När Siglajvs 1:76</v>
      </c>
    </row>
    <row r="13" spans="1:60" x14ac:dyDescent="0.25">
      <c r="A13" t="s">
        <v>0</v>
      </c>
      <c r="B13" t="s">
        <v>76</v>
      </c>
      <c r="C13" t="s">
        <v>77</v>
      </c>
      <c r="D13" t="s">
        <v>78</v>
      </c>
      <c r="E13" t="s">
        <v>79</v>
      </c>
      <c r="F13" t="s">
        <v>80</v>
      </c>
      <c r="G13" t="s">
        <v>81</v>
      </c>
      <c r="H13" t="s">
        <v>82</v>
      </c>
      <c r="I13" t="s">
        <v>83</v>
      </c>
      <c r="J13" t="s">
        <v>84</v>
      </c>
      <c r="K13" t="s">
        <v>85</v>
      </c>
      <c r="L13" t="s">
        <v>86</v>
      </c>
      <c r="M13" t="s">
        <v>87</v>
      </c>
      <c r="N13" t="s">
        <v>88</v>
      </c>
    </row>
    <row r="14" spans="1:60" x14ac:dyDescent="0.25">
      <c r="A14" t="s">
        <v>1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94</v>
      </c>
      <c r="H14" t="s">
        <v>95</v>
      </c>
      <c r="I14" t="s">
        <v>96</v>
      </c>
      <c r="J14" t="s">
        <v>97</v>
      </c>
      <c r="K14" t="s">
        <v>98</v>
      </c>
      <c r="L14" t="s">
        <v>99</v>
      </c>
      <c r="M14" t="s">
        <v>100</v>
      </c>
    </row>
    <row r="15" spans="1:60" x14ac:dyDescent="0.25">
      <c r="A15" t="s">
        <v>38</v>
      </c>
      <c r="B15" t="s">
        <v>228</v>
      </c>
      <c r="C15" t="str">
        <f>"Lummelunda Burge 1:" &amp; 80+COLUMN()-COLUMN($C$39)</f>
        <v>Lummelunda Burge 1:80</v>
      </c>
      <c r="D15" t="str">
        <f>"Lummelunda Burge 1:" &amp; 80+COLUMN()-COLUMN($C$39)</f>
        <v>Lummelunda Burge 1:81</v>
      </c>
      <c r="E15" t="str">
        <f>"Lummelunda Burge 1:" &amp; 80+COLUMN()-COLUMN($C$39)</f>
        <v>Lummelunda Burge 1:82</v>
      </c>
      <c r="F15" t="str">
        <f>"Lummelunda Burge 1:" &amp; 80+COLUMN()-COLUMN($C$39)</f>
        <v>Lummelunda Burge 1:83</v>
      </c>
      <c r="G15" t="str">
        <f>"Lummelunda Burge 1:" &amp; 80+COLUMN()-COLUMN($C$39)</f>
        <v>Lummelunda Burge 1:84</v>
      </c>
      <c r="H15" t="str">
        <f>"Lummelunda Burge 1:" &amp; 80+COLUMN()-COLUMN($C$39)</f>
        <v>Lummelunda Burge 1:85</v>
      </c>
      <c r="I15" t="str">
        <f>"Lummelunda Burge 1:" &amp; 80+COLUMN()-COLUMN($C$39)</f>
        <v>Lummelunda Burge 1:86</v>
      </c>
      <c r="J15" t="str">
        <f>"Lummelunda Burge 1:" &amp; 80+COLUMN()-COLUMN($C$39)</f>
        <v>Lummelunda Burge 1:87</v>
      </c>
      <c r="K15" t="str">
        <f>"Lummelunda Burge 1:" &amp; 80+COLUMN()-COLUMN($C$39)</f>
        <v>Lummelunda Burge 1:88</v>
      </c>
      <c r="L15" t="str">
        <f>"Lummelunda Burge 1:" &amp; 80+COLUMN()-COLUMN($C$39)</f>
        <v>Lummelunda Burge 1:89</v>
      </c>
    </row>
    <row r="16" spans="1:60" x14ac:dyDescent="0.25">
      <c r="A16" t="s">
        <v>71</v>
      </c>
      <c r="B16" t="str">
        <f>"Östergarn Rodarve 2:" &amp;COLUMN()+8-COLUMN($B$23)</f>
        <v>Östergarn Rodarve 2:8</v>
      </c>
      <c r="C16" t="str">
        <f>"Östergarn Rodarve 2:" &amp;COLUMN()+8-COLUMN($B$23)</f>
        <v>Östergarn Rodarve 2:9</v>
      </c>
      <c r="D16" t="str">
        <f>"Östergarn Rodarve 2:" &amp;COLUMN()+8-COLUMN($B$23)</f>
        <v>Östergarn Rodarve 2:10</v>
      </c>
      <c r="E16" t="str">
        <f>"Östergarn Rodarve 2:" &amp;COLUMN()+8-COLUMN($B$23)</f>
        <v>Östergarn Rodarve 2:11</v>
      </c>
      <c r="F16" t="str">
        <f>"Östergarn Rodarve 2:" &amp;COLUMN()+8-COLUMN($B$23)</f>
        <v>Östergarn Rodarve 2:12</v>
      </c>
      <c r="G16" t="str">
        <f>"Östergarn Rodarve 2:" &amp;COLUMN()+8-COLUMN($B$23)</f>
        <v>Östergarn Rodarve 2:13</v>
      </c>
      <c r="H16" t="str">
        <f>"Östergarn Rodarve 2:" &amp;COLUMN()+8-COLUMN($B$23)</f>
        <v>Östergarn Rodarve 2:14</v>
      </c>
      <c r="I16" t="str">
        <f>"Östergarn Rodarve 2:" &amp;COLUMN()+8-COLUMN($B$23)</f>
        <v>Östergarn Rodarve 2:15</v>
      </c>
      <c r="J16" t="str">
        <f>"Östergarn Rodarve 2:" &amp;COLUMN()+8-COLUMN($B$23)</f>
        <v>Östergarn Rodarve 2:16</v>
      </c>
      <c r="K16" t="str">
        <f>"Östergarn Rodarve 2:" &amp;COLUMN()+8-COLUMN($B$23)</f>
        <v>Östergarn Rodarve 2:17</v>
      </c>
      <c r="L16" t="str">
        <f>"Östergarn Rodarve 2:" &amp;COLUMN()+8-COLUMN($B$23)</f>
        <v>Östergarn Rodarve 2:18</v>
      </c>
    </row>
    <row r="17" spans="1:11" x14ac:dyDescent="0.25">
      <c r="A17" t="s">
        <v>7</v>
      </c>
      <c r="B17" t="s">
        <v>161</v>
      </c>
      <c r="C17" t="s">
        <v>162</v>
      </c>
      <c r="D17" t="s">
        <v>163</v>
      </c>
      <c r="E17" t="str">
        <f>"Bunge Audungs 1:" &amp; COLUMN()+24-6</f>
        <v>Bunge Audungs 1:23</v>
      </c>
      <c r="F17" t="str">
        <f>"Bunge Audungs 1:" &amp; COLUMN()+24-6</f>
        <v>Bunge Audungs 1:24</v>
      </c>
      <c r="G17" t="str">
        <f>"Bunge Audungs 1:" &amp; COLUMN()+24-6</f>
        <v>Bunge Audungs 1:25</v>
      </c>
      <c r="H17" t="str">
        <f>"Bunge Audungs 1:" &amp; COLUMN()+24-6</f>
        <v>Bunge Audungs 1:26</v>
      </c>
      <c r="I17" t="str">
        <f>"Bunge Audungs 1:" &amp; COLUMN()+24-6</f>
        <v>Bunge Audungs 1:27</v>
      </c>
      <c r="J17" t="str">
        <f>"Bunge Audungs 1:" &amp; COLUMN()+24-6</f>
        <v>Bunge Audungs 1:28</v>
      </c>
      <c r="K17" t="str">
        <f>"Bunge Audungs 1:" &amp; COLUMN()+24-6</f>
        <v>Bunge Audungs 1:29</v>
      </c>
    </row>
    <row r="18" spans="1:11" x14ac:dyDescent="0.25">
      <c r="A18" t="s">
        <v>19</v>
      </c>
      <c r="B18" t="s">
        <v>128</v>
      </c>
      <c r="C18" t="s">
        <v>129</v>
      </c>
      <c r="D18" t="s">
        <v>126</v>
      </c>
      <c r="E18" t="str">
        <f>"Fole Lilla Ryftes 1:" &amp; COLUMN()+15-COLUMN($F$15)</f>
        <v>Fole Lilla Ryftes 1:14</v>
      </c>
      <c r="F18" t="str">
        <f>"Fole Lilla Ryftes 1:" &amp; COLUMN()+15-COLUMN($F$15)</f>
        <v>Fole Lilla Ryftes 1:15</v>
      </c>
      <c r="G18" t="str">
        <f>"Fole Lilla Ryftes 1:" &amp; COLUMN()+15-COLUMN($F$15)</f>
        <v>Fole Lilla Ryftes 1:16</v>
      </c>
      <c r="H18" t="str">
        <f>"Fole Lilla Ryftes 1:" &amp; COLUMN()+15-COLUMN($F$15)</f>
        <v>Fole Lilla Ryftes 1:17</v>
      </c>
      <c r="I18" t="str">
        <f>"Fole Lilla Ryftes 1:" &amp; COLUMN()+15-COLUMN($F$15)</f>
        <v>Fole Lilla Ryftes 1:18</v>
      </c>
      <c r="J18" t="str">
        <f>"Fole Lilla Ryftes 1:" &amp; COLUMN()+15-COLUMN($F$15)</f>
        <v>Fole Lilla Ryftes 1:19</v>
      </c>
    </row>
    <row r="19" spans="1:11" x14ac:dyDescent="0.25">
      <c r="A19" t="s">
        <v>26</v>
      </c>
      <c r="B19" t="s">
        <v>131</v>
      </c>
      <c r="C19" t="s">
        <v>132</v>
      </c>
      <c r="D19" t="s">
        <v>133</v>
      </c>
      <c r="E19" t="s">
        <v>134</v>
      </c>
      <c r="F19" t="s">
        <v>135</v>
      </c>
      <c r="G19" t="s">
        <v>136</v>
      </c>
      <c r="H19" t="s">
        <v>137</v>
      </c>
      <c r="I19" t="s">
        <v>138</v>
      </c>
      <c r="J19" t="s">
        <v>139</v>
      </c>
    </row>
    <row r="20" spans="1:11" x14ac:dyDescent="0.25">
      <c r="A20" t="s">
        <v>32</v>
      </c>
      <c r="B20" t="s">
        <v>183</v>
      </c>
      <c r="C20" t="s">
        <v>190</v>
      </c>
      <c r="D20" t="s">
        <v>191</v>
      </c>
      <c r="E20" t="s">
        <v>192</v>
      </c>
      <c r="F20" t="s">
        <v>193</v>
      </c>
      <c r="G20" t="s">
        <v>194</v>
      </c>
      <c r="H20" t="s">
        <v>195</v>
      </c>
      <c r="I20" t="s">
        <v>196</v>
      </c>
      <c r="J20" t="s">
        <v>197</v>
      </c>
    </row>
    <row r="21" spans="1:11" x14ac:dyDescent="0.25">
      <c r="A21" t="s">
        <v>4</v>
      </c>
      <c r="B21" t="s">
        <v>157</v>
      </c>
      <c r="C21" t="str">
        <f xml:space="preserve"> "Boge Tjälder 1:" &amp; COLUMN()+82</f>
        <v>Boge Tjälder 1:85</v>
      </c>
      <c r="D21" t="str">
        <f xml:space="preserve"> "Boge Tjälder 1:" &amp; COLUMN()+82</f>
        <v>Boge Tjälder 1:86</v>
      </c>
      <c r="E21" t="str">
        <f xml:space="preserve"> "Boge Tjälder 1:" &amp; COLUMN()+82</f>
        <v>Boge Tjälder 1:87</v>
      </c>
      <c r="F21" t="str">
        <f xml:space="preserve"> "Boge Tjälder 1:" &amp; COLUMN()+82</f>
        <v>Boge Tjälder 1:88</v>
      </c>
      <c r="G21" t="str">
        <f xml:space="preserve"> "Boge Tjälder 1:" &amp; COLUMN()+82</f>
        <v>Boge Tjälder 1:89</v>
      </c>
      <c r="H21" t="str">
        <f xml:space="preserve"> "Boge Tjälder 1:" &amp; COLUMN()+82</f>
        <v>Boge Tjälder 1:90</v>
      </c>
      <c r="I21" t="str">
        <f xml:space="preserve"> "Boge Tjälder 1:" &amp; COLUMN()+82</f>
        <v>Boge Tjälder 1:91</v>
      </c>
    </row>
    <row r="22" spans="1:11" x14ac:dyDescent="0.25">
      <c r="A22" t="s">
        <v>12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  <c r="G22" t="s">
        <v>111</v>
      </c>
      <c r="H22" t="s">
        <v>112</v>
      </c>
      <c r="I22" t="s">
        <v>113</v>
      </c>
    </row>
    <row r="23" spans="1:11" x14ac:dyDescent="0.25">
      <c r="A23" t="s">
        <v>15</v>
      </c>
      <c r="B23" t="str">
        <f>"Eskelhem Unghanse 1:" &amp; COLUMN()+94-COLUMN($B$24)</f>
        <v>Eskelhem Unghanse 1:94</v>
      </c>
      <c r="C23" t="str">
        <f>"Eskelhem Unghanse 1:" &amp; COLUMN()+94-COLUMN($B$24)</f>
        <v>Eskelhem Unghanse 1:95</v>
      </c>
      <c r="D23" t="str">
        <f>"Eskelhem Unghanse 1:" &amp; COLUMN()+94-COLUMN($B$24)</f>
        <v>Eskelhem Unghanse 1:96</v>
      </c>
      <c r="E23" t="str">
        <f>"Eskelhem Unghanse 1:" &amp; COLUMN()+94-COLUMN($B$24)</f>
        <v>Eskelhem Unghanse 1:97</v>
      </c>
      <c r="F23" t="str">
        <f>"Eskelhem Unghanse 1:" &amp; COLUMN()+94-COLUMN($B$24)</f>
        <v>Eskelhem Unghanse 1:98</v>
      </c>
      <c r="G23" t="str">
        <f>"Eskelhem Unghanse 1:" &amp; COLUMN()+94-COLUMN($B$24)</f>
        <v>Eskelhem Unghanse 1:99</v>
      </c>
      <c r="H23" t="str">
        <f>"Eskelhem Unghanse 1:" &amp; COLUMN()+94-COLUMN($B$24)</f>
        <v>Eskelhem Unghanse 1:100</v>
      </c>
      <c r="I23" t="str">
        <f>"Eskelhem Unghanse 1:" &amp; COLUMN()+94-COLUMN($B$24)</f>
        <v>Eskelhem Unghanse 1:101</v>
      </c>
    </row>
    <row r="24" spans="1:11" x14ac:dyDescent="0.25">
      <c r="A24" t="s">
        <v>28</v>
      </c>
      <c r="B24" t="s">
        <v>145</v>
      </c>
      <c r="C24" t="s">
        <v>146</v>
      </c>
      <c r="D24" t="s">
        <v>147</v>
      </c>
      <c r="E24" t="s">
        <v>148</v>
      </c>
      <c r="F24" t="s">
        <v>149</v>
      </c>
      <c r="G24" t="s">
        <v>150</v>
      </c>
      <c r="H24" t="s">
        <v>151</v>
      </c>
      <c r="I24" t="s">
        <v>152</v>
      </c>
    </row>
    <row r="25" spans="1:11" x14ac:dyDescent="0.25">
      <c r="A25" t="s">
        <v>13</v>
      </c>
      <c r="B25" t="s">
        <v>114</v>
      </c>
      <c r="C25" t="s">
        <v>115</v>
      </c>
      <c r="D25" t="s">
        <v>116</v>
      </c>
      <c r="E25" t="s">
        <v>117</v>
      </c>
      <c r="F25" t="s">
        <v>118</v>
      </c>
      <c r="G25" t="s">
        <v>119</v>
      </c>
      <c r="H25" t="s">
        <v>120</v>
      </c>
    </row>
    <row r="26" spans="1:11" x14ac:dyDescent="0.25">
      <c r="A26" t="s">
        <v>66</v>
      </c>
      <c r="B26" t="s">
        <v>321</v>
      </c>
      <c r="C26" t="s">
        <v>322</v>
      </c>
      <c r="D26" t="s">
        <v>323</v>
      </c>
      <c r="E26" t="s">
        <v>324</v>
      </c>
      <c r="F26" t="s">
        <v>325</v>
      </c>
      <c r="G26" t="s">
        <v>326</v>
      </c>
      <c r="H26" t="s">
        <v>254</v>
      </c>
    </row>
    <row r="27" spans="1:11" x14ac:dyDescent="0.25">
      <c r="A27" t="s">
        <v>68</v>
      </c>
      <c r="B27" t="s">
        <v>328</v>
      </c>
      <c r="C27" t="s">
        <v>329</v>
      </c>
      <c r="D27" t="str">
        <f>"Västerhejde Botmunds 1:" &amp;COLUMN()+110-COLUMN($D$23)</f>
        <v>Västerhejde Botmunds 1:110</v>
      </c>
      <c r="E27" t="str">
        <f>"Västerhejde Botmunds 1:" &amp;COLUMN()+110-COLUMN($D$23)</f>
        <v>Västerhejde Botmunds 1:111</v>
      </c>
      <c r="F27" t="str">
        <f>"Västerhejde Botmunds 1:" &amp;COLUMN()+110-COLUMN($D$23)</f>
        <v>Västerhejde Botmunds 1:112</v>
      </c>
      <c r="G27" t="str">
        <f>"Västerhejde Botmunds 1:" &amp;COLUMN()+110-COLUMN($D$23)</f>
        <v>Västerhejde Botmunds 1:113</v>
      </c>
      <c r="H27" t="str">
        <f>"Västerhejde Botmunds 1:" &amp;COLUMN()+110-COLUMN($D$23)</f>
        <v>Västerhejde Botmunds 1:114</v>
      </c>
    </row>
    <row r="28" spans="1:11" x14ac:dyDescent="0.25">
      <c r="A28" t="s">
        <v>14</v>
      </c>
      <c r="B28" t="s">
        <v>170</v>
      </c>
      <c r="C28" t="str">
        <f>"Endre Allkvie 1:" &amp;COLUMN()+10-COLUMN($C$23)</f>
        <v>Endre Allkvie 1:10</v>
      </c>
      <c r="D28" t="str">
        <f>"Endre Allkvie 1:" &amp;COLUMN()+10-COLUMN($C$23)</f>
        <v>Endre Allkvie 1:11</v>
      </c>
      <c r="E28" t="str">
        <f>"Endre Allkvie 1:" &amp;COLUMN()+10-COLUMN($C$23)</f>
        <v>Endre Allkvie 1:12</v>
      </c>
      <c r="F28" t="str">
        <f>"Endre Allkvie 1:" &amp;COLUMN()+10-COLUMN($C$23)</f>
        <v>Endre Allkvie 1:13</v>
      </c>
      <c r="G28" t="str">
        <f>"Endre Allkvie 1:" &amp;COLUMN()+10-COLUMN($C$23)</f>
        <v>Endre Allkvie 1:14</v>
      </c>
    </row>
    <row r="29" spans="1:11" x14ac:dyDescent="0.25">
      <c r="A29" t="s">
        <v>16</v>
      </c>
      <c r="B29" t="s">
        <v>171</v>
      </c>
      <c r="C29" t="s">
        <v>172</v>
      </c>
      <c r="D29" t="s">
        <v>173</v>
      </c>
      <c r="E29" t="s">
        <v>174</v>
      </c>
      <c r="F29" t="s">
        <v>175</v>
      </c>
      <c r="G29" t="s">
        <v>176</v>
      </c>
    </row>
    <row r="30" spans="1:11" x14ac:dyDescent="0.25">
      <c r="A30" t="s">
        <v>18</v>
      </c>
      <c r="B30" t="s">
        <v>121</v>
      </c>
      <c r="C30" t="s">
        <v>122</v>
      </c>
      <c r="D30" t="s">
        <v>123</v>
      </c>
      <c r="E30" t="s">
        <v>124</v>
      </c>
      <c r="F30" t="s">
        <v>125</v>
      </c>
      <c r="G30" t="s">
        <v>126</v>
      </c>
    </row>
    <row r="31" spans="1:11" x14ac:dyDescent="0.25">
      <c r="A31" t="s">
        <v>37</v>
      </c>
      <c r="B31" t="s">
        <v>222</v>
      </c>
      <c r="C31" t="s">
        <v>227</v>
      </c>
      <c r="D31" t="s">
        <v>223</v>
      </c>
      <c r="E31" t="s">
        <v>224</v>
      </c>
      <c r="F31" t="s">
        <v>225</v>
      </c>
      <c r="G31" t="s">
        <v>226</v>
      </c>
    </row>
    <row r="32" spans="1:11" ht="15" customHeight="1" x14ac:dyDescent="0.25">
      <c r="A32" t="s">
        <v>39</v>
      </c>
      <c r="B32" t="s">
        <v>229</v>
      </c>
      <c r="C32" t="str">
        <f>"Lummelunda Nygranne 1:" &amp; COLUMN()+17-COLUMN($C$40)</f>
        <v>Lummelunda Nygranne 1:17</v>
      </c>
      <c r="D32" t="str">
        <f>"Lummelunda Nygranne 1:" &amp; COLUMN()+17-COLUMN($C$40)</f>
        <v>Lummelunda Nygranne 1:18</v>
      </c>
      <c r="E32" t="str">
        <f>"Lummelunda Nygranne 1:" &amp; COLUMN()+17-COLUMN($C$40)</f>
        <v>Lummelunda Nygranne 1:19</v>
      </c>
      <c r="F32" t="str">
        <f>"Lummelunda Nygranne 1:" &amp; COLUMN()+17-COLUMN($C$40)</f>
        <v>Lummelunda Nygranne 1:20</v>
      </c>
      <c r="G32" t="str">
        <f>"Lummelunda Nygranne 1:" &amp; COLUMN()+17-COLUMN($C$40)</f>
        <v>Lummelunda Nygranne 1:21</v>
      </c>
    </row>
    <row r="33" spans="1:7" x14ac:dyDescent="0.25">
      <c r="A33" t="s">
        <v>42</v>
      </c>
      <c r="B33" t="s">
        <v>231</v>
      </c>
      <c r="C33" t="s">
        <v>232</v>
      </c>
      <c r="D33" t="s">
        <v>233</v>
      </c>
      <c r="E33" t="s">
        <v>234</v>
      </c>
      <c r="F33" t="s">
        <v>235</v>
      </c>
      <c r="G33" t="s">
        <v>236</v>
      </c>
    </row>
    <row r="34" spans="1:7" x14ac:dyDescent="0.25">
      <c r="A34" t="s">
        <v>48</v>
      </c>
      <c r="B34" t="str">
        <f>"När Siglajvs 1:" &amp;COLUMN()+4-COLUMN($B$23)</f>
        <v>När Siglajvs 1:4</v>
      </c>
      <c r="C34" t="str">
        <f>"När Siglajvs 1:" &amp;COLUMN()+4-COLUMN($B$23)</f>
        <v>När Siglajvs 1:5</v>
      </c>
      <c r="D34" t="str">
        <f>"När Siglajvs 1:" &amp;COLUMN()+4-COLUMN($B$23)</f>
        <v>När Siglajvs 1:6</v>
      </c>
      <c r="E34" t="str">
        <f>"När Siglajvs 1:" &amp;COLUMN()+4-COLUMN($B$23)</f>
        <v>När Siglajvs 1:7</v>
      </c>
      <c r="F34" t="str">
        <f>"När Siglajvs 1:" &amp;COLUMN()+4-COLUMN($B$23)</f>
        <v>När Siglajvs 1:8</v>
      </c>
      <c r="G34" t="s">
        <v>269</v>
      </c>
    </row>
    <row r="35" spans="1:7" x14ac:dyDescent="0.25">
      <c r="A35" t="s">
        <v>24</v>
      </c>
      <c r="B35" t="s">
        <v>249</v>
      </c>
      <c r="C35" t="s">
        <v>310</v>
      </c>
      <c r="D35" t="s">
        <v>311</v>
      </c>
      <c r="E35" t="s">
        <v>312</v>
      </c>
      <c r="F35" t="s">
        <v>313</v>
      </c>
      <c r="G35" t="s">
        <v>314</v>
      </c>
    </row>
    <row r="36" spans="1:7" x14ac:dyDescent="0.25">
      <c r="A36" t="s">
        <v>29</v>
      </c>
      <c r="B36" t="s">
        <v>182</v>
      </c>
      <c r="C36" t="s">
        <v>186</v>
      </c>
      <c r="D36" t="s">
        <v>187</v>
      </c>
      <c r="E36" t="s">
        <v>188</v>
      </c>
      <c r="F36" t="s">
        <v>189</v>
      </c>
    </row>
    <row r="37" spans="1:7" ht="22.5" customHeight="1" x14ac:dyDescent="0.25">
      <c r="A37" t="s">
        <v>31</v>
      </c>
      <c r="B37" t="s">
        <v>214</v>
      </c>
      <c r="C37" t="s">
        <v>215</v>
      </c>
      <c r="D37" t="s">
        <v>216</v>
      </c>
      <c r="E37" t="s">
        <v>217</v>
      </c>
      <c r="F37" t="s">
        <v>185</v>
      </c>
    </row>
    <row r="38" spans="1:7" x14ac:dyDescent="0.25">
      <c r="A38" t="s">
        <v>43</v>
      </c>
      <c r="B38" t="s">
        <v>237</v>
      </c>
      <c r="C38" t="s">
        <v>238</v>
      </c>
      <c r="D38" t="s">
        <v>239</v>
      </c>
      <c r="E38" t="s">
        <v>240</v>
      </c>
      <c r="F38" t="s">
        <v>241</v>
      </c>
    </row>
    <row r="39" spans="1:7" x14ac:dyDescent="0.25">
      <c r="A39" t="s">
        <v>56</v>
      </c>
      <c r="B39" t="s">
        <v>300</v>
      </c>
      <c r="C39" t="s">
        <v>246</v>
      </c>
      <c r="D39" t="s">
        <v>301</v>
      </c>
      <c r="E39" t="s">
        <v>302</v>
      </c>
      <c r="F39" t="s">
        <v>303</v>
      </c>
    </row>
    <row r="40" spans="1:7" x14ac:dyDescent="0.25">
      <c r="A40" t="s">
        <v>69</v>
      </c>
      <c r="B40" t="s">
        <v>330</v>
      </c>
      <c r="C40" t="s">
        <v>331</v>
      </c>
      <c r="D40" t="s">
        <v>332</v>
      </c>
      <c r="E40" t="s">
        <v>333</v>
      </c>
      <c r="F40" t="s">
        <v>334</v>
      </c>
    </row>
    <row r="41" spans="1:7" x14ac:dyDescent="0.25">
      <c r="A41" t="s">
        <v>70</v>
      </c>
      <c r="B41" t="s">
        <v>256</v>
      </c>
      <c r="C41" t="s">
        <v>335</v>
      </c>
      <c r="D41" t="s">
        <v>336</v>
      </c>
      <c r="E41" t="s">
        <v>337</v>
      </c>
      <c r="F41" t="s">
        <v>338</v>
      </c>
    </row>
    <row r="42" spans="1:7" x14ac:dyDescent="0.25">
      <c r="A42" t="s">
        <v>2</v>
      </c>
      <c r="B42" t="s">
        <v>177</v>
      </c>
      <c r="C42" t="s">
        <v>178</v>
      </c>
      <c r="D42" t="s">
        <v>179</v>
      </c>
      <c r="E42" t="s">
        <v>180</v>
      </c>
    </row>
    <row r="43" spans="1:7" x14ac:dyDescent="0.25">
      <c r="A43" t="s">
        <v>75</v>
      </c>
      <c r="B43" t="s">
        <v>153</v>
      </c>
      <c r="C43" t="s">
        <v>154</v>
      </c>
      <c r="D43" t="s">
        <v>155</v>
      </c>
      <c r="E43" t="s">
        <v>156</v>
      </c>
    </row>
    <row r="44" spans="1:7" x14ac:dyDescent="0.25">
      <c r="A44" t="s">
        <v>30</v>
      </c>
      <c r="B44" t="str">
        <f>"Rute Lilla Valle 1:" &amp;COLUMN()+34-COLUMN($B$23)</f>
        <v>Rute Lilla Valle 1:34</v>
      </c>
      <c r="C44" t="s">
        <v>297</v>
      </c>
      <c r="D44" t="s">
        <v>298</v>
      </c>
      <c r="E44" t="s">
        <v>299</v>
      </c>
    </row>
    <row r="45" spans="1:7" x14ac:dyDescent="0.25">
      <c r="A45" t="s">
        <v>60</v>
      </c>
      <c r="B45" t="s">
        <v>306</v>
      </c>
      <c r="C45" t="s">
        <v>307</v>
      </c>
      <c r="D45" t="s">
        <v>308</v>
      </c>
      <c r="E45" t="s">
        <v>309</v>
      </c>
    </row>
    <row r="46" spans="1:7" x14ac:dyDescent="0.25">
      <c r="A46" t="s">
        <v>46</v>
      </c>
      <c r="B46" t="s">
        <v>263</v>
      </c>
      <c r="C46" t="s">
        <v>264</v>
      </c>
      <c r="D46" t="s">
        <v>265</v>
      </c>
    </row>
    <row r="47" spans="1:7" x14ac:dyDescent="0.25">
      <c r="A47" t="s">
        <v>50</v>
      </c>
      <c r="B47" t="s">
        <v>270</v>
      </c>
      <c r="C47" t="s">
        <v>271</v>
      </c>
      <c r="D47" t="s">
        <v>272</v>
      </c>
    </row>
    <row r="48" spans="1:7" x14ac:dyDescent="0.25">
      <c r="A48" t="s">
        <v>51</v>
      </c>
      <c r="B48" t="s">
        <v>273</v>
      </c>
      <c r="C48" t="s">
        <v>274</v>
      </c>
      <c r="D48" t="s">
        <v>244</v>
      </c>
    </row>
    <row r="49" spans="1:4" x14ac:dyDescent="0.25">
      <c r="A49" t="s">
        <v>55</v>
      </c>
      <c r="B49" t="s">
        <v>294</v>
      </c>
      <c r="C49" t="s">
        <v>295</v>
      </c>
      <c r="D49" t="s">
        <v>296</v>
      </c>
    </row>
    <row r="50" spans="1:4" x14ac:dyDescent="0.25">
      <c r="A50" t="s">
        <v>57</v>
      </c>
      <c r="B50" t="s">
        <v>315</v>
      </c>
      <c r="C50" t="s">
        <v>315</v>
      </c>
      <c r="D50" t="s">
        <v>251</v>
      </c>
    </row>
    <row r="51" spans="1:4" x14ac:dyDescent="0.25">
      <c r="A51" t="s">
        <v>10</v>
      </c>
      <c r="B51" t="s">
        <v>167</v>
      </c>
      <c r="C51" t="s">
        <v>168</v>
      </c>
    </row>
    <row r="52" spans="1:4" x14ac:dyDescent="0.25">
      <c r="A52" t="s">
        <v>27</v>
      </c>
      <c r="B52" t="s">
        <v>140</v>
      </c>
      <c r="C52" t="s">
        <v>141</v>
      </c>
    </row>
    <row r="53" spans="1:4" x14ac:dyDescent="0.25">
      <c r="A53" t="s">
        <v>35</v>
      </c>
      <c r="B53" t="s">
        <v>218</v>
      </c>
      <c r="C53" t="s">
        <v>219</v>
      </c>
    </row>
    <row r="54" spans="1:4" x14ac:dyDescent="0.25">
      <c r="A54" t="s">
        <v>36</v>
      </c>
      <c r="B54" t="s">
        <v>220</v>
      </c>
      <c r="C54" t="s">
        <v>221</v>
      </c>
    </row>
    <row r="55" spans="1:4" x14ac:dyDescent="0.25">
      <c r="A55" t="s">
        <v>58</v>
      </c>
      <c r="B55" t="s">
        <v>304</v>
      </c>
      <c r="C55" t="s">
        <v>247</v>
      </c>
    </row>
    <row r="56" spans="1:4" x14ac:dyDescent="0.25">
      <c r="A56" t="s">
        <v>59</v>
      </c>
      <c r="B56" t="s">
        <v>105</v>
      </c>
      <c r="C56" t="s">
        <v>248</v>
      </c>
    </row>
    <row r="57" spans="1:4" x14ac:dyDescent="0.25">
      <c r="A57" t="s">
        <v>63</v>
      </c>
      <c r="B57" t="s">
        <v>319</v>
      </c>
      <c r="C57" t="s">
        <v>318</v>
      </c>
    </row>
    <row r="58" spans="1:4" x14ac:dyDescent="0.25">
      <c r="A58" t="s">
        <v>62</v>
      </c>
      <c r="B58" t="s">
        <v>317</v>
      </c>
      <c r="C58" t="s">
        <v>316</v>
      </c>
    </row>
    <row r="59" spans="1:4" x14ac:dyDescent="0.25">
      <c r="A59" t="s">
        <v>65</v>
      </c>
      <c r="B59" t="s">
        <v>320</v>
      </c>
      <c r="C59" t="s">
        <v>253</v>
      </c>
    </row>
    <row r="60" spans="1:4" x14ac:dyDescent="0.25">
      <c r="A60" t="s">
        <v>72</v>
      </c>
      <c r="B60" t="s">
        <v>339</v>
      </c>
      <c r="C60" t="s">
        <v>340</v>
      </c>
    </row>
    <row r="61" spans="1:4" x14ac:dyDescent="0.25">
      <c r="A61" t="s">
        <v>101</v>
      </c>
      <c r="B61" t="s">
        <v>101</v>
      </c>
    </row>
    <row r="62" spans="1:4" x14ac:dyDescent="0.25">
      <c r="A62" t="s">
        <v>6</v>
      </c>
      <c r="B62" t="s">
        <v>102</v>
      </c>
    </row>
    <row r="63" spans="1:4" x14ac:dyDescent="0.25">
      <c r="A63" t="s">
        <v>9</v>
      </c>
      <c r="B63" t="s">
        <v>103</v>
      </c>
    </row>
    <row r="64" spans="1:4" x14ac:dyDescent="0.25">
      <c r="A64" t="s">
        <v>104</v>
      </c>
      <c r="B64" t="s">
        <v>104</v>
      </c>
    </row>
    <row r="65" spans="1:2" x14ac:dyDescent="0.25">
      <c r="A65" t="s">
        <v>17</v>
      </c>
      <c r="B65" t="s">
        <v>127</v>
      </c>
    </row>
    <row r="66" spans="1:2" x14ac:dyDescent="0.25">
      <c r="A66" t="s">
        <v>20</v>
      </c>
      <c r="B66" t="s">
        <v>130</v>
      </c>
    </row>
    <row r="67" spans="1:2" x14ac:dyDescent="0.25">
      <c r="A67" t="s">
        <v>21</v>
      </c>
      <c r="B67" t="s">
        <v>142</v>
      </c>
    </row>
    <row r="68" spans="1:2" x14ac:dyDescent="0.25">
      <c r="A68" t="s">
        <v>22</v>
      </c>
      <c r="B68" t="s">
        <v>143</v>
      </c>
    </row>
    <row r="69" spans="1:2" x14ac:dyDescent="0.25">
      <c r="A69" t="s">
        <v>23</v>
      </c>
      <c r="B69" t="s">
        <v>144</v>
      </c>
    </row>
    <row r="70" spans="1:2" x14ac:dyDescent="0.25">
      <c r="A70" t="s">
        <v>33</v>
      </c>
      <c r="B70" t="s">
        <v>184</v>
      </c>
    </row>
    <row r="71" spans="1:2" x14ac:dyDescent="0.25">
      <c r="A71" t="s">
        <v>41</v>
      </c>
      <c r="B71" t="s">
        <v>230</v>
      </c>
    </row>
    <row r="72" spans="1:2" x14ac:dyDescent="0.25">
      <c r="A72" t="s">
        <v>242</v>
      </c>
      <c r="B72" t="s">
        <v>242</v>
      </c>
    </row>
    <row r="73" spans="1:2" x14ac:dyDescent="0.25">
      <c r="A73" t="s">
        <v>45</v>
      </c>
      <c r="B73" t="s">
        <v>243</v>
      </c>
    </row>
    <row r="74" spans="1:2" x14ac:dyDescent="0.25">
      <c r="A74" t="s">
        <v>53</v>
      </c>
      <c r="B74" t="s">
        <v>275</v>
      </c>
    </row>
    <row r="75" spans="1:2" x14ac:dyDescent="0.25">
      <c r="A75" t="s">
        <v>52</v>
      </c>
      <c r="B75" t="s">
        <v>245</v>
      </c>
    </row>
    <row r="76" spans="1:2" x14ac:dyDescent="0.25">
      <c r="A76" t="s">
        <v>11</v>
      </c>
      <c r="B76" t="s">
        <v>105</v>
      </c>
    </row>
    <row r="77" spans="1:2" x14ac:dyDescent="0.25">
      <c r="A77" t="s">
        <v>61</v>
      </c>
      <c r="B77" t="s">
        <v>250</v>
      </c>
    </row>
    <row r="78" spans="1:2" x14ac:dyDescent="0.25">
      <c r="A78" t="s">
        <v>64</v>
      </c>
      <c r="B78" t="s">
        <v>252</v>
      </c>
    </row>
    <row r="79" spans="1:2" x14ac:dyDescent="0.25">
      <c r="A79" t="s">
        <v>327</v>
      </c>
      <c r="B79" t="s">
        <v>327</v>
      </c>
    </row>
    <row r="80" spans="1:2" x14ac:dyDescent="0.25">
      <c r="A80" t="s">
        <v>67</v>
      </c>
      <c r="B80" t="s">
        <v>255</v>
      </c>
    </row>
  </sheetData>
  <sortState ref="A1:BH138">
    <sortCondition ref="AK1:AK138"/>
    <sortCondition ref="AJ1:AJ138"/>
    <sortCondition ref="AI1:AI138"/>
    <sortCondition ref="AH1:AH138"/>
    <sortCondition ref="AG1:AG138"/>
    <sortCondition ref="AF1:AF138"/>
    <sortCondition ref="AE1:AE138"/>
    <sortCondition ref="AD1:AD138"/>
    <sortCondition ref="AC1:AC138"/>
    <sortCondition ref="AB1:AB138"/>
    <sortCondition ref="AA1:AA138"/>
    <sortCondition ref="Z1:Z138"/>
    <sortCondition ref="Y1:Y138"/>
    <sortCondition ref="X1:X138"/>
    <sortCondition ref="V1:V138"/>
    <sortCondition ref="U1:U138"/>
    <sortCondition ref="T1:T138"/>
    <sortCondition ref="S1:S138"/>
    <sortCondition ref="R1:R138"/>
    <sortCondition ref="Q1:Q138"/>
    <sortCondition ref="P1:P138"/>
    <sortCondition ref="O1:O138"/>
    <sortCondition ref="N1:N138"/>
    <sortCondition ref="M1:M138"/>
    <sortCondition ref="L1:L138"/>
    <sortCondition ref="K1:K138"/>
    <sortCondition ref="J1:J138"/>
    <sortCondition ref="I1:I138"/>
    <sortCondition ref="H1:H138"/>
    <sortCondition ref="G1:G138"/>
    <sortCondition ref="F1:F138"/>
    <sortCondition ref="E1:E138"/>
    <sortCondition ref="D1:D138"/>
    <sortCondition ref="C1:C138"/>
    <sortCondition ref="B1:B138"/>
    <sortCondition ref="A1:A1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2019-01-23T09:43:52Z</dcterms:modified>
</cp:coreProperties>
</file>