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25"/>
  <workbookPr/>
  <mc:AlternateContent xmlns:mc="http://schemas.openxmlformats.org/markup-compatibility/2006">
    <mc:Choice Requires="x15">
      <x15ac:absPath xmlns:x15ac="http://schemas.microsoft.com/office/spreadsheetml/2010/11/ac" url="https://miun-my.sharepoint.com/personal/balars_miun_se/Documents/Forskning/PBAT/"/>
    </mc:Choice>
  </mc:AlternateContent>
  <xr:revisionPtr revIDLastSave="2642" documentId="8_{3AE553FC-98E1-4E9A-802B-7DFAEC2B82F9}" xr6:coauthVersionLast="47" xr6:coauthVersionMax="47" xr10:uidLastSave="{BC0C570B-7854-4A82-9C5F-E09A392AC83A}"/>
  <bookViews>
    <workbookView xWindow="-165" yWindow="-165" windowWidth="29130" windowHeight="16080" firstSheet="1" activeTab="1" xr2:uid="{00000000-000D-0000-FFFF-FFFF00000000}"/>
  </bookViews>
  <sheets>
    <sheet name="Blad1" sheetId="1" r:id="rId1"/>
    <sheet name="Blad2" sheetId="2" r:id="rId2"/>
  </sheets>
  <definedNames>
    <definedName name="_xlnm._FilterDatabase" localSheetId="0" hidden="1">Blad1!$A$1:$K$19</definedName>
    <definedName name="_xlnm._FilterDatabase" localSheetId="1" hidden="1">Blad2!$A$1:$H$21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24" i="2" l="1"/>
  <c r="L24" i="2"/>
  <c r="N24" i="2"/>
  <c r="O24" i="2"/>
  <c r="P24" i="2"/>
  <c r="Q24" i="2"/>
  <c r="R24" i="2"/>
  <c r="S24" i="2"/>
  <c r="M24" i="2"/>
  <c r="F24" i="2"/>
  <c r="G24" i="2"/>
  <c r="H24" i="2"/>
  <c r="I24" i="2"/>
  <c r="J24" i="2"/>
  <c r="K24" i="2"/>
  <c r="E24" i="2"/>
  <c r="K23" i="2"/>
  <c r="J23" i="2"/>
  <c r="I23" i="2"/>
  <c r="H23" i="2"/>
  <c r="G23" i="2"/>
  <c r="F23" i="2"/>
  <c r="E23" i="2"/>
  <c r="K22" i="2"/>
  <c r="J22" i="2"/>
  <c r="I22" i="2"/>
  <c r="H22" i="2"/>
  <c r="G22" i="2"/>
  <c r="F22" i="2"/>
  <c r="E22" i="2"/>
  <c r="L19" i="2"/>
  <c r="L18" i="2"/>
  <c r="L17" i="2"/>
  <c r="L16" i="2"/>
  <c r="L15" i="2"/>
  <c r="L14" i="2"/>
  <c r="L13" i="2"/>
  <c r="L12" i="2"/>
  <c r="L11" i="2"/>
  <c r="L10" i="2"/>
  <c r="L9" i="2"/>
  <c r="L8" i="2"/>
  <c r="L7" i="2"/>
  <c r="L6" i="2"/>
  <c r="L5" i="2"/>
  <c r="L4" i="2"/>
  <c r="L3" i="2"/>
  <c r="L2" i="2"/>
  <c r="L20" i="2" s="1"/>
  <c r="T3" i="2"/>
  <c r="T4" i="2"/>
  <c r="T5" i="2"/>
  <c r="T6" i="2"/>
  <c r="T7" i="2"/>
  <c r="T8" i="2"/>
  <c r="T9" i="2"/>
  <c r="T10" i="2"/>
  <c r="T11" i="2"/>
  <c r="T12" i="2"/>
  <c r="T13" i="2"/>
  <c r="T14" i="2"/>
  <c r="T15" i="2"/>
  <c r="T16" i="2"/>
  <c r="T17" i="2"/>
  <c r="T18" i="2"/>
  <c r="T19" i="2"/>
  <c r="T2" i="2"/>
  <c r="T20" i="2" s="1"/>
  <c r="N22" i="2"/>
  <c r="O22" i="2"/>
  <c r="P22" i="2"/>
  <c r="Q22" i="2"/>
  <c r="R22" i="2"/>
  <c r="S22" i="2"/>
  <c r="N23" i="2"/>
  <c r="O23" i="2"/>
  <c r="P23" i="2"/>
  <c r="Q23" i="2"/>
  <c r="R23" i="2"/>
  <c r="S23" i="2"/>
  <c r="M23" i="2"/>
  <c r="M22" i="2"/>
  <c r="U3" i="2"/>
  <c r="Z3" i="2"/>
  <c r="AA3" i="2"/>
  <c r="U4" i="2"/>
  <c r="V4" i="2"/>
  <c r="X4" i="2"/>
  <c r="Z4" i="2"/>
  <c r="AA4" i="2"/>
  <c r="U5" i="2"/>
  <c r="V5" i="2"/>
  <c r="W5" i="2"/>
  <c r="X5" i="2"/>
  <c r="Y5" i="2"/>
  <c r="Z5" i="2"/>
  <c r="U6" i="2"/>
  <c r="V6" i="2"/>
  <c r="Y6" i="2"/>
  <c r="Z6" i="2"/>
  <c r="AA6" i="2"/>
  <c r="U7" i="2"/>
  <c r="V7" i="2"/>
  <c r="W7" i="2"/>
  <c r="X7" i="2"/>
  <c r="Y7" i="2"/>
  <c r="Z7" i="2"/>
  <c r="AA7" i="2"/>
  <c r="U8" i="2"/>
  <c r="X8" i="2"/>
  <c r="Y8" i="2"/>
  <c r="Z8" i="2"/>
  <c r="U9" i="2"/>
  <c r="Y9" i="2"/>
  <c r="Z9" i="2"/>
  <c r="U10" i="2"/>
  <c r="V10" i="2"/>
  <c r="W10" i="2"/>
  <c r="X10" i="2"/>
  <c r="Y10" i="2"/>
  <c r="Z10" i="2"/>
  <c r="AA10" i="2"/>
  <c r="U11" i="2"/>
  <c r="V11" i="2"/>
  <c r="W11" i="2"/>
  <c r="X11" i="2"/>
  <c r="Y11" i="2"/>
  <c r="Z11" i="2"/>
  <c r="U12" i="2"/>
  <c r="V12" i="2"/>
  <c r="W12" i="2"/>
  <c r="X12" i="2"/>
  <c r="Y12" i="2"/>
  <c r="Z12" i="2"/>
  <c r="U13" i="2"/>
  <c r="V13" i="2"/>
  <c r="W13" i="2"/>
  <c r="Y13" i="2"/>
  <c r="U14" i="2"/>
  <c r="V14" i="2"/>
  <c r="W14" i="2"/>
  <c r="X14" i="2"/>
  <c r="Y14" i="2"/>
  <c r="Z14" i="2"/>
  <c r="AA14" i="2"/>
  <c r="U15" i="2"/>
  <c r="V15" i="2"/>
  <c r="W15" i="2"/>
  <c r="X15" i="2"/>
  <c r="Y15" i="2"/>
  <c r="Z15" i="2"/>
  <c r="AA15" i="2"/>
  <c r="U16" i="2"/>
  <c r="V16" i="2"/>
  <c r="Y16" i="2"/>
  <c r="Z16" i="2"/>
  <c r="AA16" i="2"/>
  <c r="U17" i="2"/>
  <c r="V17" i="2"/>
  <c r="W17" i="2"/>
  <c r="X17" i="2"/>
  <c r="Y17" i="2"/>
  <c r="Z17" i="2"/>
  <c r="AA17" i="2"/>
  <c r="V18" i="2"/>
  <c r="Y18" i="2"/>
  <c r="Z18" i="2"/>
  <c r="AA18" i="2"/>
  <c r="U19" i="2"/>
  <c r="V19" i="2"/>
  <c r="W19" i="2"/>
  <c r="X19" i="2"/>
  <c r="Y19" i="2"/>
  <c r="Z2" i="2"/>
  <c r="AA2" i="2"/>
</calcChain>
</file>

<file path=xl/sharedStrings.xml><?xml version="1.0" encoding="utf-8"?>
<sst xmlns="http://schemas.openxmlformats.org/spreadsheetml/2006/main" count="407" uniqueCount="98">
  <si>
    <t>Itemnr</t>
  </si>
  <si>
    <t>item</t>
  </si>
  <si>
    <t>Evolutionary</t>
  </si>
  <si>
    <t>Sad</t>
  </si>
  <si>
    <t xml:space="preserve">Anxious </t>
  </si>
  <si>
    <t>Stressed</t>
  </si>
  <si>
    <t>Angry</t>
  </si>
  <si>
    <t>Social support</t>
  </si>
  <si>
    <t>Vitality</t>
  </si>
  <si>
    <t>Health</t>
  </si>
  <si>
    <t>Original or translation</t>
  </si>
  <si>
    <t>AbleToChangeBehavior</t>
  </si>
  <si>
    <t>PB1</t>
  </si>
  <si>
    <t xml:space="preserve"> I was able to change my behavior, when changing helped my life</t>
  </si>
  <si>
    <t>Pos variation</t>
  </si>
  <si>
    <t>NA</t>
  </si>
  <si>
    <t>Original</t>
  </si>
  <si>
    <t>StuckToStrategies</t>
  </si>
  <si>
    <t>PB10</t>
  </si>
  <si>
    <t xml:space="preserve"> I stuck to strategies that seemed to have worked</t>
  </si>
  <si>
    <t>Pos Retention</t>
  </si>
  <si>
    <t>ImportantChallenge</t>
  </si>
  <si>
    <t>PB11</t>
  </si>
  <si>
    <t xml:space="preserve"> I found personally important ways to challenge myself</t>
  </si>
  <si>
    <t>Pos Selection</t>
  </si>
  <si>
    <t>StuckUnableChange</t>
  </si>
  <si>
    <t>PB12</t>
  </si>
  <si>
    <t xml:space="preserve"> I felt stuck and unable to change my ineffective behavior</t>
  </si>
  <si>
    <t>Neg Variation</t>
  </si>
  <si>
    <t>ThinkingHelpedLife</t>
  </si>
  <si>
    <t>PB13</t>
  </si>
  <si>
    <t xml:space="preserve"> I used my thinking in ways that helped me live better</t>
  </si>
  <si>
    <t>StruggleToConnectMoments</t>
  </si>
  <si>
    <t>PB14</t>
  </si>
  <si>
    <t xml:space="preserve"> I struggled to connect with the moments in my day to day life</t>
  </si>
  <si>
    <t>Neg Selection</t>
  </si>
  <si>
    <t>ConnectToPeople</t>
  </si>
  <si>
    <t>PB15</t>
  </si>
  <si>
    <t xml:space="preserve"> I did things to connect with people who are important to me</t>
  </si>
  <si>
    <t>Personallmpor</t>
  </si>
  <si>
    <t>PB16</t>
  </si>
  <si>
    <t xml:space="preserve"> I chose to do things that were personally important to me</t>
  </si>
  <si>
    <t>HurtHealth</t>
  </si>
  <si>
    <t>PB17</t>
  </si>
  <si>
    <t xml:space="preserve"> I acted in ways that hurt my physical health</t>
  </si>
  <si>
    <t>NoOutletForFeelings</t>
  </si>
  <si>
    <t>PB18</t>
  </si>
  <si>
    <t xml:space="preserve"> I did not find an appropriate outlet for my emotions</t>
  </si>
  <si>
    <t>HurtConnect</t>
  </si>
  <si>
    <t>PB2</t>
  </si>
  <si>
    <t xml:space="preserve"> I did things that hurt my connection with people who are important to me</t>
  </si>
  <si>
    <t>ExperienceRangeEmotions</t>
  </si>
  <si>
    <t>PB3</t>
  </si>
  <si>
    <t xml:space="preserve"> I was able to experience a range of emotions appropriate to the moment</t>
  </si>
  <si>
    <t>StruggledToKeepDoing</t>
  </si>
  <si>
    <t>PB4</t>
  </si>
  <si>
    <t xml:space="preserve"> I struggled to keep doing something that was good for me</t>
  </si>
  <si>
    <t>Neg Retetion</t>
  </si>
  <si>
    <t>NoMeaningfulChallenge</t>
  </si>
  <si>
    <t>PB5</t>
  </si>
  <si>
    <t xml:space="preserve"> I did not find a meaningful way to challenge myself</t>
  </si>
  <si>
    <t>HelpHealth</t>
  </si>
  <si>
    <t>PB6</t>
  </si>
  <si>
    <t xml:space="preserve"> I acted in ways that helped my physical health</t>
  </si>
  <si>
    <t>ThinkingGotlnWay</t>
  </si>
  <si>
    <t>PB7</t>
  </si>
  <si>
    <t xml:space="preserve"> My thinking got in the way of things that were important to me</t>
  </si>
  <si>
    <t>PaidAttTolmportant</t>
  </si>
  <si>
    <t>PB8</t>
  </si>
  <si>
    <t xml:space="preserve"> I paid attention to important things in my daily life</t>
  </si>
  <si>
    <t>Complying</t>
  </si>
  <si>
    <t>PB9</t>
  </si>
  <si>
    <t xml:space="preserve"> I did things only because I was complying with what others wanted me to do</t>
  </si>
  <si>
    <t>-</t>
  </si>
  <si>
    <t>Translation</t>
  </si>
  <si>
    <t>Original item description</t>
  </si>
  <si>
    <t>EEMM</t>
  </si>
  <si>
    <t>Non important</t>
  </si>
  <si>
    <t>SadSwe</t>
  </si>
  <si>
    <t>Anxious Swe</t>
  </si>
  <si>
    <t>StressedSwe</t>
  </si>
  <si>
    <t>AngrySwe</t>
  </si>
  <si>
    <t>Social supportSwe</t>
  </si>
  <si>
    <t>VitalitySwe</t>
  </si>
  <si>
    <t>HealthSwe</t>
  </si>
  <si>
    <t>Sad Diff</t>
  </si>
  <si>
    <t>Anxious  Diff</t>
  </si>
  <si>
    <t>Stressed Diff</t>
  </si>
  <si>
    <t>Angry Diff</t>
  </si>
  <si>
    <t>Social support  Diff</t>
  </si>
  <si>
    <t>Vitality  Diff</t>
  </si>
  <si>
    <t>Health  Diff</t>
  </si>
  <si>
    <t>important in swedish not original</t>
  </si>
  <si>
    <t>important in original not swedish</t>
  </si>
  <si>
    <t>not important in swedish important in original</t>
  </si>
  <si>
    <t>Min</t>
  </si>
  <si>
    <t>Max</t>
  </si>
  <si>
    <t>Medel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</si>
</sst>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Arial"/>
      <family val="2"/>
      <scheme val="minor"/>
    </font>
    <font>
      <sz val="12"/>
      <color rgb="FF000000"/>
      <name val="Times New Roman"/>
      <family val="1"/>
    </font>
    <font>
      <sz val="11"/>
      <color theme="1"/>
      <name val="Arial"/>
      <family val="2"/>
      <scheme val="minor"/>
    </font>
  </fonts>
  <fills count="19">
    <fill>
      <patternFill patternType="none"/>
    </fill>
    <fill>
      <patternFill patternType="gray125"/>
    </fill>
    <fill>
      <patternFill patternType="solid">
        <fgColor rgb="FFEFF9ED"/>
        <bgColor indexed="64"/>
      </patternFill>
    </fill>
    <fill>
      <patternFill patternType="solid">
        <fgColor rgb="FF73C375"/>
        <bgColor indexed="64"/>
      </patternFill>
    </fill>
    <fill>
      <patternFill patternType="solid">
        <fgColor rgb="FFADDEA7"/>
        <bgColor indexed="64"/>
      </patternFill>
    </fill>
    <fill>
      <patternFill patternType="solid">
        <fgColor rgb="FF88CD86"/>
        <bgColor indexed="64"/>
      </patternFill>
    </fill>
    <fill>
      <patternFill patternType="solid">
        <fgColor rgb="FF9CD697"/>
        <bgColor indexed="64"/>
      </patternFill>
    </fill>
    <fill>
      <patternFill patternType="solid">
        <fgColor rgb="FFE3F4E0"/>
        <bgColor indexed="64"/>
      </patternFill>
    </fill>
    <fill>
      <patternFill patternType="solid">
        <fgColor rgb="FFCEEBC7"/>
        <bgColor indexed="64"/>
      </patternFill>
    </fill>
    <fill>
      <patternFill patternType="solid">
        <fgColor rgb="FFD9F0D4"/>
        <bgColor indexed="64"/>
      </patternFill>
    </fill>
    <fill>
      <patternFill patternType="solid">
        <fgColor rgb="FF46AD5F"/>
        <bgColor indexed="64"/>
      </patternFill>
    </fill>
    <fill>
      <patternFill patternType="solid">
        <fgColor rgb="FF5CB86A"/>
        <bgColor indexed="64"/>
      </patternFill>
    </fill>
    <fill>
      <patternFill patternType="solid">
        <fgColor rgb="FF37A055"/>
        <bgColor indexed="64"/>
      </patternFill>
    </fill>
    <fill>
      <patternFill patternType="solid">
        <fgColor rgb="FF0B7633"/>
        <bgColor indexed="64"/>
      </patternFill>
    </fill>
    <fill>
      <patternFill patternType="solid">
        <fgColor rgb="FF1A833E"/>
        <bgColor indexed="64"/>
      </patternFill>
    </fill>
    <fill>
      <patternFill patternType="solid">
        <fgColor rgb="FF29924A"/>
        <bgColor indexed="64"/>
      </patternFill>
    </fill>
    <fill>
      <patternFill patternType="solid">
        <fgColor rgb="FFF7FCF6"/>
        <bgColor indexed="64"/>
      </patternFill>
    </fill>
    <fill>
      <patternFill patternType="solid">
        <fgColor rgb="FFFF0000"/>
        <bgColor indexed="64"/>
      </patternFill>
    </fill>
    <fill>
      <patternFill patternType="solid">
        <fgColor theme="1"/>
        <bgColor indexed="64"/>
      </patternFill>
    </fill>
  </fills>
  <borders count="2">
    <border>
      <left/>
      <right/>
      <top/>
      <bottom/>
      <diagonal/>
    </border>
    <border>
      <left/>
      <right/>
      <top/>
      <bottom style="medium">
        <color indexed="64"/>
      </bottom>
      <diagonal/>
    </border>
  </borders>
  <cellStyleXfs count="2">
    <xf numFmtId="0" fontId="0" fillId="0" borderId="0"/>
    <xf numFmtId="9" fontId="2" fillId="0" borderId="0" applyFont="0" applyFill="0" applyBorder="0" applyAlignment="0" applyProtection="0"/>
  </cellStyleXfs>
  <cellXfs count="27">
    <xf numFmtId="0" fontId="0" fillId="0" borderId="0" xfId="0"/>
    <xf numFmtId="0" fontId="1" fillId="2" borderId="0" xfId="0" applyFont="1" applyFill="1" applyAlignment="1">
      <alignment horizontal="right" vertical="center" wrapText="1"/>
    </xf>
    <xf numFmtId="0" fontId="1" fillId="0" borderId="0" xfId="0" applyFont="1" applyAlignment="1">
      <alignment horizontal="right" vertical="center" wrapText="1"/>
    </xf>
    <xf numFmtId="0" fontId="1" fillId="3" borderId="0" xfId="0" applyFont="1" applyFill="1" applyAlignment="1">
      <alignment horizontal="right" vertical="center" wrapText="1"/>
    </xf>
    <xf numFmtId="0" fontId="1" fillId="4" borderId="0" xfId="0" applyFont="1" applyFill="1" applyAlignment="1">
      <alignment horizontal="right" vertical="center" wrapText="1"/>
    </xf>
    <xf numFmtId="0" fontId="1" fillId="5" borderId="0" xfId="0" applyFont="1" applyFill="1" applyAlignment="1">
      <alignment horizontal="right" vertical="center" wrapText="1"/>
    </xf>
    <xf numFmtId="0" fontId="1" fillId="6" borderId="0" xfId="0" applyFont="1" applyFill="1" applyAlignment="1">
      <alignment horizontal="right" vertical="center" wrapText="1"/>
    </xf>
    <xf numFmtId="0" fontId="1" fillId="7" borderId="0" xfId="0" applyFont="1" applyFill="1" applyAlignment="1">
      <alignment horizontal="right" vertical="center" wrapText="1"/>
    </xf>
    <xf numFmtId="0" fontId="1" fillId="8" borderId="0" xfId="0" applyFont="1" applyFill="1" applyAlignment="1">
      <alignment horizontal="right" vertical="center" wrapText="1"/>
    </xf>
    <xf numFmtId="0" fontId="1" fillId="9" borderId="0" xfId="0" applyFont="1" applyFill="1" applyAlignment="1">
      <alignment horizontal="right" vertical="center" wrapText="1"/>
    </xf>
    <xf numFmtId="0" fontId="1" fillId="10" borderId="0" xfId="0" applyFont="1" applyFill="1" applyAlignment="1">
      <alignment horizontal="right" vertical="center" wrapText="1"/>
    </xf>
    <xf numFmtId="0" fontId="1" fillId="11" borderId="0" xfId="0" applyFont="1" applyFill="1" applyAlignment="1">
      <alignment horizontal="right" vertical="center" wrapText="1"/>
    </xf>
    <xf numFmtId="0" fontId="1" fillId="12" borderId="0" xfId="0" applyFont="1" applyFill="1" applyAlignment="1">
      <alignment horizontal="right" vertical="center" wrapText="1"/>
    </xf>
    <xf numFmtId="0" fontId="1" fillId="13" borderId="0" xfId="0" applyFont="1" applyFill="1" applyAlignment="1">
      <alignment horizontal="right" vertical="center" wrapText="1"/>
    </xf>
    <xf numFmtId="0" fontId="1" fillId="14" borderId="0" xfId="0" applyFont="1" applyFill="1" applyAlignment="1">
      <alignment horizontal="right" vertical="center" wrapText="1"/>
    </xf>
    <xf numFmtId="0" fontId="1" fillId="15" borderId="0" xfId="0" applyFont="1" applyFill="1" applyAlignment="1">
      <alignment horizontal="right" vertical="center" wrapText="1"/>
    </xf>
    <xf numFmtId="0" fontId="1" fillId="16" borderId="0" xfId="0" applyFont="1" applyFill="1" applyAlignment="1">
      <alignment horizontal="right" vertical="center" wrapText="1"/>
    </xf>
    <xf numFmtId="0" fontId="1" fillId="15" borderId="1" xfId="0" applyFont="1" applyFill="1" applyBorder="1" applyAlignment="1">
      <alignment horizontal="right" vertical="center" wrapText="1"/>
    </xf>
    <xf numFmtId="0" fontId="1" fillId="0" borderId="1" xfId="0" applyFont="1" applyBorder="1" applyAlignment="1">
      <alignment horizontal="right" vertical="center" wrapText="1"/>
    </xf>
    <xf numFmtId="0" fontId="1" fillId="11" borderId="1" xfId="0" applyFont="1" applyFill="1" applyBorder="1" applyAlignment="1">
      <alignment horizontal="right" vertical="center" wrapText="1"/>
    </xf>
    <xf numFmtId="0" fontId="1" fillId="12" borderId="1" xfId="0" applyFont="1" applyFill="1" applyBorder="1" applyAlignment="1">
      <alignment horizontal="right" vertical="center" wrapText="1"/>
    </xf>
    <xf numFmtId="0" fontId="1" fillId="5" borderId="1" xfId="0" applyFont="1" applyFill="1" applyBorder="1" applyAlignment="1">
      <alignment horizontal="right" vertical="center" wrapText="1"/>
    </xf>
    <xf numFmtId="0" fontId="0" fillId="17" borderId="0" xfId="0" applyFill="1"/>
    <xf numFmtId="0" fontId="1" fillId="18" borderId="0" xfId="0" applyFont="1" applyFill="1" applyAlignment="1">
      <alignment horizontal="right" vertical="center" wrapText="1"/>
    </xf>
    <xf numFmtId="0" fontId="1" fillId="18" borderId="1" xfId="0" applyFont="1" applyFill="1" applyBorder="1" applyAlignment="1">
      <alignment horizontal="right" vertical="center" wrapText="1"/>
    </xf>
    <xf numFmtId="9" fontId="0" fillId="0" borderId="0" xfId="1" applyFont="1"/>
    <xf numFmtId="9" fontId="0" fillId="0" borderId="0" xfId="0" applyNumberFormat="1"/>
  </cellXfs>
  <cellStyles count="2">
    <cellStyle name="Normal" xfId="0" builtinId="0"/>
    <cellStyle name="Pro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2</xdr:col>
      <xdr:colOff>447675</xdr:colOff>
      <xdr:row>26</xdr:row>
      <xdr:rowOff>15875</xdr:rowOff>
    </xdr:from>
    <xdr:ext cx="8420126" cy="5770169"/>
    <xdr:sp macro="" textlink="">
      <xdr:nvSpPr>
        <xdr:cNvPr id="625" name="textruta 1">
          <a:extLst>
            <a:ext uri="{FF2B5EF4-FFF2-40B4-BE49-F238E27FC236}">
              <a16:creationId xmlns:a16="http://schemas.microsoft.com/office/drawing/2014/main" id="{BC860E1A-454C-E6C6-9115-8503F293016A}"/>
            </a:ext>
          </a:extLst>
        </xdr:cNvPr>
        <xdr:cNvSpPr txBox="1"/>
      </xdr:nvSpPr>
      <xdr:spPr>
        <a:xfrm>
          <a:off x="2924175" y="5092700"/>
          <a:ext cx="8420126" cy="5770169"/>
        </a:xfrm>
        <a:prstGeom prst="rect">
          <a:avLst/>
        </a:prstGeom>
        <a:solidFill>
          <a:schemeClr val="bg1"/>
        </a:solidFill>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lang="sv-SE" sz="1100"/>
            <a:t>Results section</a:t>
          </a:r>
        </a:p>
        <a:p>
          <a:r>
            <a:rPr lang="sv-SE" sz="1100"/>
            <a:t>Cross-</a:t>
          </a:r>
          <a:r>
            <a:rPr lang="sv-SE" sz="1100" baseline="0"/>
            <a:t>validation against the Orginal Validation</a:t>
          </a:r>
        </a:p>
        <a:p>
          <a:r>
            <a:rPr lang="sv-SE" sz="1100" baseline="0"/>
            <a:t>Comparing table 10 with the ranking table in the orignial validation by Ciarrochi and colleagues (2022, table 8) suggests a number of discrepancies  emerge. The general observaton is that the Swedish version seems to have a narrower Importance variation, as more items failed to outperform the importance of the shadow variables in the Swedish sample 27 versus 13 in the english validation. </a:t>
          </a:r>
        </a:p>
        <a:p>
          <a:r>
            <a:rPr lang="sv-SE" sz="1100" b="0" i="0">
              <a:solidFill>
                <a:schemeClr val="dk1"/>
              </a:solidFill>
              <a:effectLst/>
              <a:latin typeface="+mn-lt"/>
              <a:ea typeface="+mn-ea"/>
              <a:cs typeface="+mn-cs"/>
            </a:rPr>
            <a:t>In the English</a:t>
          </a:r>
          <a:r>
            <a:rPr lang="sv-SE" sz="1100" b="0" i="0" baseline="0">
              <a:solidFill>
                <a:schemeClr val="dk1"/>
              </a:solidFill>
              <a:effectLst/>
              <a:latin typeface="+mn-lt"/>
              <a:ea typeface="+mn-ea"/>
              <a:cs typeface="+mn-cs"/>
            </a:rPr>
            <a:t> language validation the importance rankings were reported in instances of top-5 and top-10 for each clinical criterion; applying a similar structure in a crossvalidation notes s</a:t>
          </a:r>
          <a:r>
            <a:rPr lang="sv-SE" sz="1100" b="0" i="0">
              <a:solidFill>
                <a:schemeClr val="dk1"/>
              </a:solidFill>
              <a:effectLst/>
              <a:latin typeface="+mn-lt"/>
              <a:ea typeface="+mn-ea"/>
              <a:cs typeface="+mn-cs"/>
            </a:rPr>
            <a:t>everal shifts in both numerical rankings and categorically</a:t>
          </a:r>
          <a:r>
            <a:rPr lang="sv-SE" sz="1100" b="0" i="0" baseline="0">
              <a:solidFill>
                <a:schemeClr val="dk1"/>
              </a:solidFill>
              <a:effectLst/>
              <a:latin typeface="+mn-lt"/>
              <a:ea typeface="+mn-ea"/>
              <a:cs typeface="+mn-cs"/>
            </a:rPr>
            <a:t> from non-</a:t>
          </a:r>
          <a:r>
            <a:rPr lang="sv-SE" sz="1100" b="0" i="0">
              <a:solidFill>
                <a:schemeClr val="dk1"/>
              </a:solidFill>
              <a:effectLst/>
              <a:latin typeface="+mn-lt"/>
              <a:ea typeface="+mn-ea"/>
              <a:cs typeface="+mn-cs"/>
            </a:rPr>
            <a:t>importance to importance.</a:t>
          </a:r>
          <a:endParaRPr lang="sv-SE" sz="1100" b="0" i="0">
            <a:solidFill>
              <a:srgbClr val="7030A0"/>
            </a:solidFill>
            <a:effectLst/>
            <a:latin typeface="+mn-lt"/>
            <a:ea typeface="+mn-ea"/>
            <a:cs typeface="+mn-cs"/>
          </a:endParaRPr>
        </a:p>
        <a:p>
          <a:r>
            <a:rPr lang="sv-SE" sz="1100" b="0" i="0">
              <a:solidFill>
                <a:srgbClr val="7030A0"/>
              </a:solidFill>
              <a:effectLst/>
              <a:latin typeface="+mn-lt"/>
              <a:ea typeface="+mn-ea"/>
              <a:cs typeface="+mn-cs"/>
            </a:rPr>
            <a:t>In the Sadness outcome, Item PB11's importance transitioned from an important status in the English version to a non-important one in Swedish, while Item PB3 made an opposing move, achieving</a:t>
          </a:r>
          <a:r>
            <a:rPr lang="sv-SE" sz="1100" b="0" i="0" baseline="0">
              <a:solidFill>
                <a:srgbClr val="7030A0"/>
              </a:solidFill>
              <a:effectLst/>
              <a:latin typeface="+mn-lt"/>
              <a:ea typeface="+mn-ea"/>
              <a:cs typeface="+mn-cs"/>
            </a:rPr>
            <a:t> </a:t>
          </a:r>
          <a:r>
            <a:rPr lang="sv-SE" sz="1100" b="0" i="0">
              <a:solidFill>
                <a:srgbClr val="7030A0"/>
              </a:solidFill>
              <a:effectLst/>
              <a:latin typeface="+mn-lt"/>
              <a:ea typeface="+mn-ea"/>
              <a:cs typeface="+mn-cs"/>
            </a:rPr>
            <a:t>importance in the Swedish context. This highlights a divergent cultural perception of sadness and its related challenges.</a:t>
          </a:r>
          <a:r>
            <a:rPr lang="sv-SE" sz="1100" b="0" i="0" baseline="0">
              <a:solidFill>
                <a:srgbClr val="7030A0"/>
              </a:solidFill>
              <a:effectLst/>
              <a:latin typeface="+mn-lt"/>
              <a:ea typeface="+mn-ea"/>
              <a:cs typeface="+mn-cs"/>
            </a:rPr>
            <a:t> </a:t>
          </a:r>
          <a:r>
            <a:rPr lang="sv-SE" sz="1100" b="0" i="0">
              <a:solidFill>
                <a:srgbClr val="7030A0"/>
              </a:solidFill>
              <a:effectLst/>
              <a:latin typeface="+mn-lt"/>
              <a:ea typeface="+mn-ea"/>
              <a:cs typeface="+mn-cs"/>
            </a:rPr>
            <a:t>For Anxiety, Item PB13 was regarded as important in the English context but not in the Swedish one, suggesting a distinct interpretation of anxiety across cultures. Meanwhile, Stressed-related items did not exhibit major numerical differences, yet PB12 gained importance in the Swedish version, implying a variation in the valuation of stress.</a:t>
          </a:r>
        </a:p>
        <a:p>
          <a:r>
            <a:rPr lang="sv-SE" sz="1100" b="0" i="0">
              <a:solidFill>
                <a:srgbClr val="7030A0"/>
              </a:solidFill>
              <a:effectLst/>
              <a:latin typeface="+mn-lt"/>
              <a:ea typeface="+mn-ea"/>
              <a:cs typeface="+mn-cs"/>
            </a:rPr>
            <a:t>PB6 changed from important to non-important in the Swedish translation of Anger, which could indicate different cultural norms around the expression of anger. Social support displayed contrasting trends; while PB15 declined in perceived importance in the Swedish version, PB12 saw increased significance, reflecting the complex dynamics of social relationships and the support mechanisms valued in Sweden.</a:t>
          </a:r>
        </a:p>
        <a:p>
          <a:r>
            <a:rPr lang="sv-SE" sz="1100" b="0" i="0">
              <a:solidFill>
                <a:srgbClr val="7030A0"/>
              </a:solidFill>
              <a:effectLst/>
              <a:latin typeface="+mn-lt"/>
              <a:ea typeface="+mn-ea"/>
              <a:cs typeface="+mn-cs"/>
            </a:rPr>
            <a:t>Vitality-related items such as PB15 experienced a substantial drop in the Swedish ranking, and conversely, PB5 saw increased importance, denoting a possibly varied cultural understanding of positive</a:t>
          </a:r>
          <a:r>
            <a:rPr lang="sv-SE" sz="1100" b="0" i="0" baseline="0">
              <a:solidFill>
                <a:srgbClr val="7030A0"/>
              </a:solidFill>
              <a:effectLst/>
              <a:latin typeface="+mn-lt"/>
              <a:ea typeface="+mn-ea"/>
              <a:cs typeface="+mn-cs"/>
            </a:rPr>
            <a:t> and negative selection</a:t>
          </a:r>
          <a:r>
            <a:rPr lang="sv-SE" sz="1100" b="0" i="0">
              <a:solidFill>
                <a:srgbClr val="7030A0"/>
              </a:solidFill>
              <a:effectLst/>
              <a:latin typeface="+mn-lt"/>
              <a:ea typeface="+mn-ea"/>
              <a:cs typeface="+mn-cs"/>
            </a:rPr>
            <a:t> in the concept of vitality also note that the content of PB5 regards personal</a:t>
          </a:r>
          <a:r>
            <a:rPr lang="sv-SE" sz="1100" b="0" i="0" baseline="0">
              <a:solidFill>
                <a:srgbClr val="7030A0"/>
              </a:solidFill>
              <a:effectLst/>
              <a:latin typeface="+mn-lt"/>
              <a:ea typeface="+mn-ea"/>
              <a:cs typeface="+mn-cs"/>
            </a:rPr>
            <a:t> challenge and PB15 about social connection. </a:t>
          </a:r>
          <a:endParaRPr lang="sv-SE" sz="1100" b="0" i="0">
            <a:solidFill>
              <a:srgbClr val="7030A0"/>
            </a:solidFill>
            <a:effectLst/>
            <a:latin typeface="+mn-lt"/>
            <a:ea typeface="+mn-ea"/>
            <a:cs typeface="+mn-cs"/>
          </a:endParaRPr>
        </a:p>
        <a:p>
          <a:r>
            <a:rPr lang="sv-SE" sz="1100" b="0" i="0">
              <a:solidFill>
                <a:srgbClr val="7030A0"/>
              </a:solidFill>
              <a:effectLst/>
              <a:latin typeface="+mn-lt"/>
              <a:ea typeface="+mn-ea"/>
              <a:cs typeface="+mn-cs"/>
            </a:rPr>
            <a:t>Health dimensions revealed an increased ranking for Item PB10 in the Swedish version, entering the top tier of importance, and PB17 also shifted to an important status; while </a:t>
          </a:r>
          <a:r>
            <a:rPr lang="sv-SE" sz="1100" b="0" i="0">
              <a:solidFill>
                <a:schemeClr val="dk1"/>
              </a:solidFill>
              <a:effectLst/>
              <a:latin typeface="+mn-lt"/>
              <a:ea typeface="+mn-ea"/>
              <a:cs typeface="+mn-cs"/>
            </a:rPr>
            <a:t>PB12 failed to replicate</a:t>
          </a:r>
          <a:r>
            <a:rPr lang="sv-SE" sz="1100" b="0" i="0" baseline="0">
              <a:solidFill>
                <a:schemeClr val="dk1"/>
              </a:solidFill>
              <a:effectLst/>
              <a:latin typeface="+mn-lt"/>
              <a:ea typeface="+mn-ea"/>
              <a:cs typeface="+mn-cs"/>
            </a:rPr>
            <a:t> in a swedish setting as it was ranked as 2 in english but failed to reach importance in the swedish version.</a:t>
          </a:r>
          <a:endParaRPr lang="sv-SE" sz="1100" b="0" i="0">
            <a:solidFill>
              <a:srgbClr val="7030A0"/>
            </a:solidFill>
            <a:effectLst/>
            <a:latin typeface="+mn-lt"/>
            <a:ea typeface="+mn-ea"/>
            <a:cs typeface="+mn-cs"/>
          </a:endParaRPr>
        </a:p>
        <a:p>
          <a:r>
            <a:rPr lang="sv-SE" sz="1100" b="0" i="0">
              <a:solidFill>
                <a:srgbClr val="7030A0"/>
              </a:solidFill>
              <a:effectLst/>
              <a:latin typeface="+mn-lt"/>
              <a:ea typeface="+mn-ea"/>
              <a:cs typeface="+mn-cs"/>
            </a:rPr>
            <a:t>The variations observed in the PBAT item rankings between the English and Swedish validations suggest that certain constructs may hold different levels of significance or be conceptualized differently in Swedish culture. These findings underscore the importance of cultural adaptation in the development and validation of psychological assessment tools across different linguistic groups.</a:t>
          </a:r>
        </a:p>
        <a:p>
          <a:r>
            <a:rPr lang="sv-SE" sz="1100" baseline="0"/>
            <a:t>One of the motivations for the Boruta analysis is to suggest items to exclude from the item pool. The criterion used in Ciarrochi et al. (2022) was if the item failed to reach top 10 on any criterion variable or if another item in the same EEMM category outperformed it. No item in the Swedish translation could be cut using these criterion, but both PB1 (</a:t>
          </a:r>
          <a:r>
            <a:rPr lang="sv-SE" sz="1100" b="0" i="0" u="none" strike="noStrike">
              <a:solidFill>
                <a:schemeClr val="dk1"/>
              </a:solidFill>
              <a:effectLst/>
              <a:latin typeface="+mn-lt"/>
              <a:ea typeface="+mn-ea"/>
              <a:cs typeface="+mn-cs"/>
            </a:rPr>
            <a:t> I was able to change my behavior, when changing helped my life</a:t>
          </a:r>
          <a:r>
            <a:rPr lang="sv-SE"/>
            <a:t>)</a:t>
          </a:r>
          <a:r>
            <a:rPr lang="sv-SE" sz="1100" baseline="0"/>
            <a:t> and PB10 </a:t>
          </a:r>
          <a:r>
            <a:rPr lang="sv-SE" sz="1100" b="0" i="0" u="none" strike="noStrike">
              <a:solidFill>
                <a:schemeClr val="dk1"/>
              </a:solidFill>
              <a:effectLst/>
              <a:latin typeface="+mn-lt"/>
              <a:ea typeface="+mn-ea"/>
              <a:cs typeface="+mn-cs"/>
            </a:rPr>
            <a:t>(I stuck to strategies that seemed to have worked</a:t>
          </a:r>
          <a:r>
            <a:rPr lang="sv-SE"/>
            <a:t>)</a:t>
          </a:r>
          <a:r>
            <a:rPr lang="sv-SE" baseline="0"/>
            <a:t> were not deemed important in 4 of the 7 clinical outcomes, and in comparison to the english speaking sample where PB10 was only not important for one clinical outcome. Interestingly the importance ratings for item 10 was 11 for vitality and 4 for health in the english validation but 5 for vitality and 15 for health in the Swedish suggesting a different function of the item in a swedihs context.</a:t>
          </a:r>
          <a:endParaRPr lang="sv-SE" sz="1100" baseline="0"/>
        </a:p>
        <a:p>
          <a:endParaRPr lang="sv-SE" sz="1100"/>
        </a:p>
      </xdr:txBody>
    </xdr:sp>
    <xdr:clientData/>
  </xdr:oneCellAnchor>
</xdr:wsDr>
</file>

<file path=xl/theme/theme1.xml><?xml version="1.0" encoding="utf-8"?>
<a:theme xmlns:a="http://schemas.openxmlformats.org/drawingml/2006/main" name="Mittuniversitetet">
  <a:themeElements>
    <a:clrScheme name="Mittuniversitetet">
      <a:dk1>
        <a:sysClr val="windowText" lastClr="000000"/>
      </a:dk1>
      <a:lt1>
        <a:sysClr val="window" lastClr="FFFFFF"/>
      </a:lt1>
      <a:dk2>
        <a:srgbClr val="44546A"/>
      </a:dk2>
      <a:lt2>
        <a:srgbClr val="E7E6E6"/>
      </a:lt2>
      <a:accent1>
        <a:srgbClr val="005CB9"/>
      </a:accent1>
      <a:accent2>
        <a:srgbClr val="00BFD6"/>
      </a:accent2>
      <a:accent3>
        <a:srgbClr val="007934"/>
      </a:accent3>
      <a:accent4>
        <a:srgbClr val="3FAE2A"/>
      </a:accent4>
      <a:accent5>
        <a:srgbClr val="706259"/>
      </a:accent5>
      <a:accent6>
        <a:srgbClr val="AEA299"/>
      </a:accent6>
      <a:hlink>
        <a:srgbClr val="0563C1"/>
      </a:hlink>
      <a:folHlink>
        <a:srgbClr val="954F72"/>
      </a:folHlink>
    </a:clrScheme>
    <a:fontScheme name="Excel Mittuniversitetet">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7"/>
  <sheetViews>
    <sheetView workbookViewId="0">
      <selection sqref="A1:L1048576"/>
    </sheetView>
  </sheetViews>
  <sheetFormatPr defaultRowHeight="14.1"/>
  <cols>
    <col min="1" max="1" width="102.875" bestFit="1" customWidth="1"/>
    <col min="2" max="2" width="8" bestFit="1" customWidth="1"/>
    <col min="3" max="3" width="4.125" bestFit="1" customWidth="1"/>
    <col min="4" max="4" width="15.25" bestFit="1" customWidth="1"/>
    <col min="5" max="5" width="8.25" bestFit="1" customWidth="1"/>
    <col min="6" max="6" width="5.5" bestFit="1" customWidth="1"/>
    <col min="7" max="7" width="6.375" bestFit="1" customWidth="1"/>
    <col min="8" max="9" width="6" bestFit="1" customWidth="1"/>
  </cols>
  <sheetData>
    <row r="1" spans="1:12">
      <c r="B1" t="s">
        <v>0</v>
      </c>
      <c r="C1" t="s">
        <v>1</v>
      </c>
      <c r="D1" t="s">
        <v>2</v>
      </c>
      <c r="E1" t="s">
        <v>3</v>
      </c>
      <c r="F1" t="s">
        <v>4</v>
      </c>
      <c r="G1" t="s">
        <v>5</v>
      </c>
      <c r="H1" t="s">
        <v>6</v>
      </c>
      <c r="I1" t="s">
        <v>7</v>
      </c>
      <c r="J1" t="s">
        <v>8</v>
      </c>
      <c r="K1" t="s">
        <v>9</v>
      </c>
      <c r="L1" t="s">
        <v>10</v>
      </c>
    </row>
    <row r="2" spans="1:12" ht="15.6">
      <c r="A2" t="s">
        <v>11</v>
      </c>
      <c r="B2" t="s">
        <v>12</v>
      </c>
      <c r="C2" t="s">
        <v>13</v>
      </c>
      <c r="D2" t="s">
        <v>14</v>
      </c>
      <c r="E2" s="1" t="s">
        <v>15</v>
      </c>
      <c r="F2" s="2">
        <v>18</v>
      </c>
      <c r="G2" s="2">
        <v>11</v>
      </c>
      <c r="H2" s="2" t="s">
        <v>15</v>
      </c>
      <c r="I2" s="2" t="s">
        <v>15</v>
      </c>
      <c r="J2" s="3">
        <v>4</v>
      </c>
      <c r="K2" s="3">
        <v>3</v>
      </c>
      <c r="L2" t="s">
        <v>16</v>
      </c>
    </row>
    <row r="3" spans="1:12" ht="15.6">
      <c r="A3" t="s">
        <v>17</v>
      </c>
      <c r="B3" t="s">
        <v>18</v>
      </c>
      <c r="C3" t="s">
        <v>19</v>
      </c>
      <c r="D3" t="s">
        <v>20</v>
      </c>
      <c r="E3" s="16">
        <v>15</v>
      </c>
      <c r="F3" s="2">
        <v>12</v>
      </c>
      <c r="G3" s="2">
        <v>14</v>
      </c>
      <c r="H3" s="2" t="s">
        <v>15</v>
      </c>
      <c r="I3" s="2">
        <v>19</v>
      </c>
      <c r="J3" s="10">
        <v>11</v>
      </c>
      <c r="K3" s="7">
        <v>4</v>
      </c>
      <c r="L3" t="s">
        <v>16</v>
      </c>
    </row>
    <row r="4" spans="1:12" ht="15.6">
      <c r="A4" t="s">
        <v>21</v>
      </c>
      <c r="B4" t="s">
        <v>22</v>
      </c>
      <c r="C4" t="s">
        <v>23</v>
      </c>
      <c r="D4" t="s">
        <v>24</v>
      </c>
      <c r="E4" s="6">
        <v>16</v>
      </c>
      <c r="F4" s="7">
        <v>11</v>
      </c>
      <c r="G4" s="2">
        <v>20</v>
      </c>
      <c r="H4" s="4">
        <v>15</v>
      </c>
      <c r="I4" s="2">
        <v>14</v>
      </c>
      <c r="J4" s="14">
        <v>2</v>
      </c>
      <c r="K4" s="4">
        <v>11</v>
      </c>
      <c r="L4" t="s">
        <v>16</v>
      </c>
    </row>
    <row r="5" spans="1:12" ht="15.6">
      <c r="A5" t="s">
        <v>25</v>
      </c>
      <c r="B5" t="s">
        <v>26</v>
      </c>
      <c r="C5" t="s">
        <v>27</v>
      </c>
      <c r="D5" t="s">
        <v>28</v>
      </c>
      <c r="E5" s="12">
        <v>3</v>
      </c>
      <c r="F5" s="11">
        <v>3</v>
      </c>
      <c r="G5" s="12">
        <v>2</v>
      </c>
      <c r="H5" s="15">
        <v>2</v>
      </c>
      <c r="I5" s="11">
        <v>1</v>
      </c>
      <c r="J5" s="11">
        <v>13</v>
      </c>
      <c r="K5" s="2">
        <v>2</v>
      </c>
      <c r="L5" t="s">
        <v>16</v>
      </c>
    </row>
    <row r="6" spans="1:12" ht="15.6">
      <c r="A6" t="s">
        <v>29</v>
      </c>
      <c r="B6" t="s">
        <v>30</v>
      </c>
      <c r="C6" t="s">
        <v>31</v>
      </c>
      <c r="D6" t="s">
        <v>24</v>
      </c>
      <c r="E6" s="4">
        <v>14</v>
      </c>
      <c r="F6" s="4">
        <v>17</v>
      </c>
      <c r="G6" s="2">
        <v>12</v>
      </c>
      <c r="H6" s="2">
        <v>13</v>
      </c>
      <c r="I6" s="4">
        <v>12</v>
      </c>
      <c r="J6" s="15">
        <v>3</v>
      </c>
      <c r="K6" s="13">
        <v>8</v>
      </c>
      <c r="L6" t="s">
        <v>16</v>
      </c>
    </row>
    <row r="7" spans="1:12" ht="15.6">
      <c r="A7" t="s">
        <v>32</v>
      </c>
      <c r="B7" t="s">
        <v>33</v>
      </c>
      <c r="C7" t="s">
        <v>34</v>
      </c>
      <c r="D7" t="s">
        <v>35</v>
      </c>
      <c r="E7" s="13">
        <v>1</v>
      </c>
      <c r="F7" s="13">
        <v>1</v>
      </c>
      <c r="G7" s="13">
        <v>1</v>
      </c>
      <c r="H7" s="14">
        <v>1</v>
      </c>
      <c r="I7" s="14">
        <v>3</v>
      </c>
      <c r="J7" s="4">
        <v>7</v>
      </c>
      <c r="K7" s="11">
        <v>12</v>
      </c>
      <c r="L7" t="s">
        <v>16</v>
      </c>
    </row>
    <row r="8" spans="1:12" ht="15.6">
      <c r="A8" t="s">
        <v>36</v>
      </c>
      <c r="B8" t="s">
        <v>37</v>
      </c>
      <c r="C8" t="s">
        <v>38</v>
      </c>
      <c r="D8" t="s">
        <v>24</v>
      </c>
      <c r="E8" s="1">
        <v>10</v>
      </c>
      <c r="F8" s="2">
        <v>16</v>
      </c>
      <c r="G8" s="2">
        <v>19</v>
      </c>
      <c r="H8" s="4">
        <v>10</v>
      </c>
      <c r="I8" s="4">
        <v>10</v>
      </c>
      <c r="J8" s="6">
        <v>18</v>
      </c>
      <c r="K8" s="5" t="s">
        <v>15</v>
      </c>
      <c r="L8" t="s">
        <v>16</v>
      </c>
    </row>
    <row r="9" spans="1:12" ht="15.6">
      <c r="A9" t="s">
        <v>39</v>
      </c>
      <c r="B9" t="s">
        <v>40</v>
      </c>
      <c r="C9" t="s">
        <v>41</v>
      </c>
      <c r="D9" t="s">
        <v>24</v>
      </c>
      <c r="E9" s="9">
        <v>11</v>
      </c>
      <c r="F9" s="8" t="s">
        <v>15</v>
      </c>
      <c r="G9" s="4" t="s">
        <v>15</v>
      </c>
      <c r="H9" s="2">
        <v>14</v>
      </c>
      <c r="I9" s="9">
        <v>15</v>
      </c>
      <c r="J9" s="12">
        <v>10</v>
      </c>
      <c r="K9" s="12" t="s">
        <v>15</v>
      </c>
      <c r="L9" t="s">
        <v>16</v>
      </c>
    </row>
    <row r="10" spans="1:12" ht="15.6">
      <c r="A10" t="s">
        <v>42</v>
      </c>
      <c r="B10" t="s">
        <v>43</v>
      </c>
      <c r="C10" t="s">
        <v>44</v>
      </c>
      <c r="D10" t="s">
        <v>35</v>
      </c>
      <c r="E10" s="5">
        <v>8</v>
      </c>
      <c r="F10" s="3">
        <v>6</v>
      </c>
      <c r="G10" s="3">
        <v>9</v>
      </c>
      <c r="H10" s="5">
        <v>5</v>
      </c>
      <c r="I10" s="12">
        <v>9</v>
      </c>
      <c r="J10" s="7">
        <v>20</v>
      </c>
      <c r="K10" s="4">
        <v>6</v>
      </c>
      <c r="L10" t="s">
        <v>16</v>
      </c>
    </row>
    <row r="11" spans="1:12" ht="15.6">
      <c r="A11" t="s">
        <v>45</v>
      </c>
      <c r="B11" t="s">
        <v>46</v>
      </c>
      <c r="C11" t="s">
        <v>47</v>
      </c>
      <c r="D11" t="s">
        <v>35</v>
      </c>
      <c r="E11" s="15">
        <v>2</v>
      </c>
      <c r="F11" s="15">
        <v>2</v>
      </c>
      <c r="G11" s="10">
        <v>4</v>
      </c>
      <c r="H11" s="10">
        <v>3</v>
      </c>
      <c r="I11" s="15">
        <v>2</v>
      </c>
      <c r="J11" s="8">
        <v>16</v>
      </c>
      <c r="K11" s="2">
        <v>15</v>
      </c>
      <c r="L11" t="s">
        <v>16</v>
      </c>
    </row>
    <row r="12" spans="1:12" ht="15.6">
      <c r="A12" t="s">
        <v>48</v>
      </c>
      <c r="B12" t="s">
        <v>49</v>
      </c>
      <c r="C12" t="s">
        <v>50</v>
      </c>
      <c r="D12" t="s">
        <v>35</v>
      </c>
      <c r="E12" s="4">
        <v>9</v>
      </c>
      <c r="F12" s="4">
        <v>8</v>
      </c>
      <c r="G12" s="5">
        <v>6</v>
      </c>
      <c r="H12" s="3">
        <v>4</v>
      </c>
      <c r="I12" s="6">
        <v>4</v>
      </c>
      <c r="J12" s="7">
        <v>19</v>
      </c>
      <c r="K12" s="2" t="s">
        <v>15</v>
      </c>
      <c r="L12" t="s">
        <v>16</v>
      </c>
    </row>
    <row r="13" spans="1:12" ht="15.6">
      <c r="A13" t="s">
        <v>51</v>
      </c>
      <c r="B13" t="s">
        <v>52</v>
      </c>
      <c r="C13" t="s">
        <v>53</v>
      </c>
      <c r="D13" t="s">
        <v>24</v>
      </c>
      <c r="E13" s="8">
        <v>18</v>
      </c>
      <c r="F13" s="9">
        <v>15</v>
      </c>
      <c r="G13" s="6">
        <v>13</v>
      </c>
      <c r="H13" s="2" t="s">
        <v>15</v>
      </c>
      <c r="I13" s="7">
        <v>18</v>
      </c>
      <c r="J13" s="2">
        <v>21</v>
      </c>
      <c r="K13" s="9" t="s">
        <v>15</v>
      </c>
      <c r="L13" t="s">
        <v>16</v>
      </c>
    </row>
    <row r="14" spans="1:12" ht="15.6">
      <c r="A14" t="s">
        <v>54</v>
      </c>
      <c r="B14" t="s">
        <v>55</v>
      </c>
      <c r="C14" t="s">
        <v>56</v>
      </c>
      <c r="D14" t="s">
        <v>57</v>
      </c>
      <c r="E14" s="10">
        <v>7</v>
      </c>
      <c r="F14" s="10">
        <v>5</v>
      </c>
      <c r="G14" s="11">
        <v>5</v>
      </c>
      <c r="H14" s="12">
        <v>9</v>
      </c>
      <c r="I14" s="3">
        <v>6</v>
      </c>
      <c r="J14" s="1">
        <v>12</v>
      </c>
      <c r="K14" s="6">
        <v>9</v>
      </c>
      <c r="L14" t="s">
        <v>16</v>
      </c>
    </row>
    <row r="15" spans="1:12" ht="15.6">
      <c r="A15" t="s">
        <v>58</v>
      </c>
      <c r="B15" t="s">
        <v>59</v>
      </c>
      <c r="C15" t="s">
        <v>60</v>
      </c>
      <c r="D15" t="s">
        <v>35</v>
      </c>
      <c r="E15" s="3">
        <v>6</v>
      </c>
      <c r="F15" s="5">
        <v>7</v>
      </c>
      <c r="G15" s="4">
        <v>8</v>
      </c>
      <c r="H15" s="6">
        <v>8</v>
      </c>
      <c r="I15" s="10">
        <v>8</v>
      </c>
      <c r="J15" s="9">
        <v>8</v>
      </c>
      <c r="K15" s="8">
        <v>5</v>
      </c>
      <c r="L15" t="s">
        <v>16</v>
      </c>
    </row>
    <row r="16" spans="1:12" ht="15.6">
      <c r="A16" t="s">
        <v>61</v>
      </c>
      <c r="B16" t="s">
        <v>62</v>
      </c>
      <c r="C16" t="s">
        <v>63</v>
      </c>
      <c r="D16" t="s">
        <v>24</v>
      </c>
      <c r="E16" s="7">
        <v>13</v>
      </c>
      <c r="F16" s="6">
        <v>10</v>
      </c>
      <c r="G16" s="2">
        <v>10</v>
      </c>
      <c r="H16" s="2" t="s">
        <v>15</v>
      </c>
      <c r="I16" s="2">
        <v>17</v>
      </c>
      <c r="J16" s="13">
        <v>1</v>
      </c>
      <c r="K16" s="14">
        <v>1</v>
      </c>
      <c r="L16" t="s">
        <v>16</v>
      </c>
    </row>
    <row r="17" spans="1:12" ht="15.6">
      <c r="A17" t="s">
        <v>64</v>
      </c>
      <c r="B17" t="s">
        <v>65</v>
      </c>
      <c r="C17" t="s">
        <v>66</v>
      </c>
      <c r="D17" t="s">
        <v>35</v>
      </c>
      <c r="E17" s="14">
        <v>4</v>
      </c>
      <c r="F17" s="14">
        <v>4</v>
      </c>
      <c r="G17" s="14">
        <v>3</v>
      </c>
      <c r="H17" s="13">
        <v>6</v>
      </c>
      <c r="I17" s="13">
        <v>5</v>
      </c>
      <c r="J17" s="4">
        <v>9</v>
      </c>
      <c r="K17" s="10">
        <v>10</v>
      </c>
      <c r="L17" t="s">
        <v>16</v>
      </c>
    </row>
    <row r="18" spans="1:12" ht="15.6">
      <c r="A18" t="s">
        <v>67</v>
      </c>
      <c r="B18" t="s">
        <v>68</v>
      </c>
      <c r="C18" t="s">
        <v>69</v>
      </c>
      <c r="D18" t="s">
        <v>24</v>
      </c>
      <c r="E18" s="2" t="s">
        <v>15</v>
      </c>
      <c r="F18" s="7">
        <v>13</v>
      </c>
      <c r="G18" s="2">
        <v>15</v>
      </c>
      <c r="H18" s="2">
        <v>12</v>
      </c>
      <c r="I18" s="7">
        <v>13</v>
      </c>
      <c r="J18" s="5">
        <v>6</v>
      </c>
      <c r="K18" s="15">
        <v>16</v>
      </c>
      <c r="L18" t="s">
        <v>16</v>
      </c>
    </row>
    <row r="19" spans="1:12" ht="15.95" thickBot="1">
      <c r="A19" t="s">
        <v>70</v>
      </c>
      <c r="B19" t="s">
        <v>71</v>
      </c>
      <c r="C19" t="s">
        <v>72</v>
      </c>
      <c r="D19" t="s">
        <v>35</v>
      </c>
      <c r="E19" s="19">
        <v>5</v>
      </c>
      <c r="F19" s="20">
        <v>9</v>
      </c>
      <c r="G19" s="17">
        <v>7</v>
      </c>
      <c r="H19" s="19">
        <v>7</v>
      </c>
      <c r="I19" s="21">
        <v>7</v>
      </c>
      <c r="J19" s="18">
        <v>14</v>
      </c>
      <c r="K19" s="18">
        <v>13</v>
      </c>
      <c r="L19" t="s">
        <v>16</v>
      </c>
    </row>
    <row r="20" spans="1:12" ht="30.95">
      <c r="A20" t="s">
        <v>11</v>
      </c>
      <c r="B20" t="s">
        <v>12</v>
      </c>
      <c r="C20" t="s">
        <v>13</v>
      </c>
      <c r="D20" t="s">
        <v>14</v>
      </c>
      <c r="E20" s="1">
        <v>15</v>
      </c>
      <c r="F20" s="2" t="s">
        <v>73</v>
      </c>
      <c r="G20" s="2" t="s">
        <v>73</v>
      </c>
      <c r="H20" s="2" t="s">
        <v>73</v>
      </c>
      <c r="I20" s="2" t="s">
        <v>73</v>
      </c>
      <c r="J20" s="3">
        <v>7</v>
      </c>
      <c r="K20" s="3">
        <v>7</v>
      </c>
      <c r="L20" s="2" t="s">
        <v>74</v>
      </c>
    </row>
    <row r="21" spans="1:12" ht="30.95">
      <c r="A21" t="s">
        <v>17</v>
      </c>
      <c r="B21" t="s">
        <v>18</v>
      </c>
      <c r="C21" t="s">
        <v>19</v>
      </c>
      <c r="D21" t="s">
        <v>20</v>
      </c>
      <c r="E21" s="16">
        <v>17</v>
      </c>
      <c r="F21" s="2" t="s">
        <v>73</v>
      </c>
      <c r="G21" s="2" t="s">
        <v>73</v>
      </c>
      <c r="H21" s="2" t="s">
        <v>73</v>
      </c>
      <c r="I21" s="2" t="s">
        <v>73</v>
      </c>
      <c r="J21" s="10">
        <v>5</v>
      </c>
      <c r="K21" s="7">
        <v>15</v>
      </c>
      <c r="L21" s="2" t="s">
        <v>74</v>
      </c>
    </row>
    <row r="22" spans="1:12" ht="30.95">
      <c r="A22" t="s">
        <v>21</v>
      </c>
      <c r="B22" t="s">
        <v>22</v>
      </c>
      <c r="C22" t="s">
        <v>23</v>
      </c>
      <c r="D22" t="s">
        <v>24</v>
      </c>
      <c r="E22" s="6">
        <v>9</v>
      </c>
      <c r="F22" s="7">
        <v>14</v>
      </c>
      <c r="G22" s="2" t="s">
        <v>73</v>
      </c>
      <c r="H22" s="4">
        <v>11</v>
      </c>
      <c r="I22" s="2" t="s">
        <v>73</v>
      </c>
      <c r="J22" s="14">
        <v>2</v>
      </c>
      <c r="K22" s="4">
        <v>10</v>
      </c>
      <c r="L22" s="2" t="s">
        <v>74</v>
      </c>
    </row>
    <row r="23" spans="1:12" ht="30.95">
      <c r="A23" t="s">
        <v>25</v>
      </c>
      <c r="B23" t="s">
        <v>26</v>
      </c>
      <c r="C23" t="s">
        <v>27</v>
      </c>
      <c r="D23" t="s">
        <v>28</v>
      </c>
      <c r="E23" s="12">
        <v>4</v>
      </c>
      <c r="F23" s="11">
        <v>6</v>
      </c>
      <c r="G23" s="12">
        <v>4</v>
      </c>
      <c r="H23" s="15">
        <v>3</v>
      </c>
      <c r="I23" s="11">
        <v>6</v>
      </c>
      <c r="J23" s="11">
        <v>6</v>
      </c>
      <c r="K23" s="2" t="s">
        <v>73</v>
      </c>
      <c r="L23" s="2" t="s">
        <v>74</v>
      </c>
    </row>
    <row r="24" spans="1:12" ht="30.95">
      <c r="A24" t="s">
        <v>29</v>
      </c>
      <c r="B24" t="s">
        <v>30</v>
      </c>
      <c r="C24" t="s">
        <v>31</v>
      </c>
      <c r="D24" t="s">
        <v>24</v>
      </c>
      <c r="E24" s="4">
        <v>10</v>
      </c>
      <c r="F24" s="4">
        <v>10</v>
      </c>
      <c r="G24" s="2" t="s">
        <v>73</v>
      </c>
      <c r="H24" s="2" t="s">
        <v>73</v>
      </c>
      <c r="I24" s="4">
        <v>11</v>
      </c>
      <c r="J24" s="15">
        <v>3</v>
      </c>
      <c r="K24" s="13">
        <v>1</v>
      </c>
      <c r="L24" s="2" t="s">
        <v>74</v>
      </c>
    </row>
    <row r="25" spans="1:12" ht="30.95">
      <c r="A25" t="s">
        <v>32</v>
      </c>
      <c r="B25" t="s">
        <v>33</v>
      </c>
      <c r="C25" t="s">
        <v>34</v>
      </c>
      <c r="D25" t="s">
        <v>35</v>
      </c>
      <c r="E25" s="13">
        <v>1</v>
      </c>
      <c r="F25" s="13">
        <v>1</v>
      </c>
      <c r="G25" s="13">
        <v>1</v>
      </c>
      <c r="H25" s="14">
        <v>2</v>
      </c>
      <c r="I25" s="14">
        <v>2</v>
      </c>
      <c r="J25" s="4">
        <v>10</v>
      </c>
      <c r="K25" s="11">
        <v>6</v>
      </c>
      <c r="L25" s="2" t="s">
        <v>74</v>
      </c>
    </row>
    <row r="26" spans="1:12" ht="30.95">
      <c r="A26" t="s">
        <v>36</v>
      </c>
      <c r="B26" t="s">
        <v>37</v>
      </c>
      <c r="C26" t="s">
        <v>38</v>
      </c>
      <c r="D26" t="s">
        <v>24</v>
      </c>
      <c r="E26" s="1">
        <v>16</v>
      </c>
      <c r="F26" s="2" t="s">
        <v>73</v>
      </c>
      <c r="G26" s="2" t="s">
        <v>73</v>
      </c>
      <c r="H26" s="4">
        <v>10</v>
      </c>
      <c r="I26" s="4">
        <v>10</v>
      </c>
      <c r="J26" s="6">
        <v>9</v>
      </c>
      <c r="K26" s="5">
        <v>8</v>
      </c>
      <c r="L26" s="2" t="s">
        <v>74</v>
      </c>
    </row>
    <row r="27" spans="1:12" ht="30.95">
      <c r="A27" t="s">
        <v>39</v>
      </c>
      <c r="B27" t="s">
        <v>40</v>
      </c>
      <c r="C27" t="s">
        <v>41</v>
      </c>
      <c r="D27" t="s">
        <v>24</v>
      </c>
      <c r="E27" s="9">
        <v>13</v>
      </c>
      <c r="F27" s="8">
        <v>12</v>
      </c>
      <c r="G27" s="4">
        <v>11</v>
      </c>
      <c r="H27" s="2" t="s">
        <v>73</v>
      </c>
      <c r="I27" s="9">
        <v>13</v>
      </c>
      <c r="J27" s="12">
        <v>4</v>
      </c>
      <c r="K27" s="12">
        <v>4</v>
      </c>
      <c r="L27" s="2" t="s">
        <v>74</v>
      </c>
    </row>
    <row r="28" spans="1:12" ht="30.95">
      <c r="A28" t="s">
        <v>42</v>
      </c>
      <c r="B28" t="s">
        <v>43</v>
      </c>
      <c r="C28" t="s">
        <v>44</v>
      </c>
      <c r="D28" t="s">
        <v>35</v>
      </c>
      <c r="E28" s="5">
        <v>8</v>
      </c>
      <c r="F28" s="3">
        <v>7</v>
      </c>
      <c r="G28" s="3">
        <v>7</v>
      </c>
      <c r="H28" s="5">
        <v>8</v>
      </c>
      <c r="I28" s="12">
        <v>4</v>
      </c>
      <c r="J28" s="7">
        <v>15</v>
      </c>
      <c r="K28" s="4">
        <v>11</v>
      </c>
      <c r="L28" s="2" t="s">
        <v>74</v>
      </c>
    </row>
    <row r="29" spans="1:12" ht="30.95">
      <c r="A29" t="s">
        <v>45</v>
      </c>
      <c r="B29" t="s">
        <v>46</v>
      </c>
      <c r="C29" t="s">
        <v>47</v>
      </c>
      <c r="D29" t="s">
        <v>35</v>
      </c>
      <c r="E29" s="15">
        <v>3</v>
      </c>
      <c r="F29" s="15">
        <v>3</v>
      </c>
      <c r="G29" s="10">
        <v>5</v>
      </c>
      <c r="H29" s="10">
        <v>5</v>
      </c>
      <c r="I29" s="15">
        <v>3</v>
      </c>
      <c r="J29" s="8">
        <v>12</v>
      </c>
      <c r="K29" s="2" t="s">
        <v>73</v>
      </c>
      <c r="L29" s="2" t="s">
        <v>74</v>
      </c>
    </row>
    <row r="30" spans="1:12" ht="30.95">
      <c r="A30" t="s">
        <v>48</v>
      </c>
      <c r="B30" t="s">
        <v>49</v>
      </c>
      <c r="C30" t="s">
        <v>50</v>
      </c>
      <c r="D30" t="s">
        <v>35</v>
      </c>
      <c r="E30" s="4">
        <v>11</v>
      </c>
      <c r="F30" s="4">
        <v>11</v>
      </c>
      <c r="G30" s="5">
        <v>8</v>
      </c>
      <c r="H30" s="3">
        <v>7</v>
      </c>
      <c r="I30" s="6">
        <v>9</v>
      </c>
      <c r="J30" s="7">
        <v>14</v>
      </c>
      <c r="K30" s="2" t="s">
        <v>73</v>
      </c>
      <c r="L30" s="2" t="s">
        <v>74</v>
      </c>
    </row>
    <row r="31" spans="1:12" ht="30.95">
      <c r="A31" t="s">
        <v>51</v>
      </c>
      <c r="B31" t="s">
        <v>52</v>
      </c>
      <c r="C31" t="s">
        <v>53</v>
      </c>
      <c r="D31" t="s">
        <v>24</v>
      </c>
      <c r="E31" s="8">
        <v>12</v>
      </c>
      <c r="F31" s="9">
        <v>13</v>
      </c>
      <c r="G31" s="6">
        <v>9</v>
      </c>
      <c r="H31" s="2" t="s">
        <v>73</v>
      </c>
      <c r="I31" s="7">
        <v>14</v>
      </c>
      <c r="J31" s="2" t="s">
        <v>73</v>
      </c>
      <c r="K31" s="9">
        <v>13</v>
      </c>
      <c r="L31" s="2" t="s">
        <v>74</v>
      </c>
    </row>
    <row r="32" spans="1:12" ht="30.95">
      <c r="A32" t="s">
        <v>54</v>
      </c>
      <c r="B32" t="s">
        <v>55</v>
      </c>
      <c r="C32" t="s">
        <v>56</v>
      </c>
      <c r="D32" t="s">
        <v>57</v>
      </c>
      <c r="E32" s="10">
        <v>5</v>
      </c>
      <c r="F32" s="10">
        <v>5</v>
      </c>
      <c r="G32" s="11">
        <v>6</v>
      </c>
      <c r="H32" s="12">
        <v>4</v>
      </c>
      <c r="I32" s="3">
        <v>7</v>
      </c>
      <c r="J32" s="1">
        <v>16</v>
      </c>
      <c r="K32" s="6">
        <v>9</v>
      </c>
      <c r="L32" s="2" t="s">
        <v>74</v>
      </c>
    </row>
    <row r="33" spans="1:12" ht="30.95">
      <c r="A33" t="s">
        <v>58</v>
      </c>
      <c r="B33" t="s">
        <v>59</v>
      </c>
      <c r="C33" t="s">
        <v>60</v>
      </c>
      <c r="D33" t="s">
        <v>35</v>
      </c>
      <c r="E33" s="3">
        <v>7</v>
      </c>
      <c r="F33" s="5">
        <v>8</v>
      </c>
      <c r="G33" s="4">
        <v>10</v>
      </c>
      <c r="H33" s="6">
        <v>9</v>
      </c>
      <c r="I33" s="10">
        <v>5</v>
      </c>
      <c r="J33" s="9">
        <v>13</v>
      </c>
      <c r="K33" s="8">
        <v>12</v>
      </c>
      <c r="L33" s="2" t="s">
        <v>74</v>
      </c>
    </row>
    <row r="34" spans="1:12" ht="30.95">
      <c r="A34" t="s">
        <v>61</v>
      </c>
      <c r="B34" t="s">
        <v>62</v>
      </c>
      <c r="C34" t="s">
        <v>63</v>
      </c>
      <c r="D34" t="s">
        <v>24</v>
      </c>
      <c r="E34" s="7">
        <v>14</v>
      </c>
      <c r="F34" s="6">
        <v>9</v>
      </c>
      <c r="G34" s="2" t="s">
        <v>73</v>
      </c>
      <c r="H34" s="2" t="s">
        <v>73</v>
      </c>
      <c r="I34" s="2">
        <v>12</v>
      </c>
      <c r="J34" s="13">
        <v>1</v>
      </c>
      <c r="K34" s="14">
        <v>2</v>
      </c>
      <c r="L34" s="2" t="s">
        <v>74</v>
      </c>
    </row>
    <row r="35" spans="1:12" ht="30.95">
      <c r="A35" t="s">
        <v>64</v>
      </c>
      <c r="B35" t="s">
        <v>65</v>
      </c>
      <c r="C35" t="s">
        <v>66</v>
      </c>
      <c r="D35" t="s">
        <v>35</v>
      </c>
      <c r="E35" s="14">
        <v>2</v>
      </c>
      <c r="F35" s="14">
        <v>2</v>
      </c>
      <c r="G35" s="14">
        <v>2</v>
      </c>
      <c r="H35" s="13">
        <v>1</v>
      </c>
      <c r="I35" s="13">
        <v>1</v>
      </c>
      <c r="J35" s="4">
        <v>11</v>
      </c>
      <c r="K35" s="10">
        <v>5</v>
      </c>
      <c r="L35" s="2" t="s">
        <v>74</v>
      </c>
    </row>
    <row r="36" spans="1:12" ht="30.95">
      <c r="A36" t="s">
        <v>67</v>
      </c>
      <c r="B36" t="s">
        <v>68</v>
      </c>
      <c r="C36" t="s">
        <v>69</v>
      </c>
      <c r="D36" t="s">
        <v>24</v>
      </c>
      <c r="E36" s="2" t="s">
        <v>73</v>
      </c>
      <c r="F36" s="7">
        <v>15</v>
      </c>
      <c r="G36" s="2" t="s">
        <v>73</v>
      </c>
      <c r="H36" s="2" t="s">
        <v>73</v>
      </c>
      <c r="I36" s="7">
        <v>15</v>
      </c>
      <c r="J36" s="5">
        <v>8</v>
      </c>
      <c r="K36" s="15">
        <v>3</v>
      </c>
      <c r="L36" s="2" t="s">
        <v>74</v>
      </c>
    </row>
    <row r="37" spans="1:12" ht="31.5" thickBot="1">
      <c r="A37" t="s">
        <v>70</v>
      </c>
      <c r="B37" t="s">
        <v>71</v>
      </c>
      <c r="C37" t="s">
        <v>72</v>
      </c>
      <c r="D37" t="s">
        <v>35</v>
      </c>
      <c r="E37" s="19">
        <v>6</v>
      </c>
      <c r="F37" s="20">
        <v>4</v>
      </c>
      <c r="G37" s="17">
        <v>3</v>
      </c>
      <c r="H37" s="19">
        <v>6</v>
      </c>
      <c r="I37" s="21">
        <v>8</v>
      </c>
      <c r="J37" s="18" t="s">
        <v>73</v>
      </c>
      <c r="K37" s="18" t="s">
        <v>73</v>
      </c>
      <c r="L37" s="2" t="s">
        <v>74</v>
      </c>
    </row>
  </sheetData>
  <autoFilter ref="A1:I19" xr:uid="{00000000-0001-0000-0000-000000000000}">
    <sortState xmlns:xlrd2="http://schemas.microsoft.com/office/spreadsheetml/2017/richdata2" ref="A2:I19">
      <sortCondition ref="B1:B19"/>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AFBF4-DF7E-43DC-BC54-73971E67F7F9}">
  <dimension ref="A1:AA24"/>
  <sheetViews>
    <sheetView tabSelected="1" workbookViewId="0">
      <selection activeCell="L43" sqref="L43"/>
    </sheetView>
  </sheetViews>
  <sheetFormatPr defaultRowHeight="14.1"/>
  <cols>
    <col min="1" max="1" width="24.5" bestFit="1" customWidth="1"/>
    <col min="2" max="2" width="8" bestFit="1" customWidth="1"/>
    <col min="3" max="3" width="22.125" customWidth="1"/>
    <col min="4" max="4" width="9" customWidth="1"/>
    <col min="5" max="20" width="10.625" customWidth="1"/>
    <col min="21" max="21" width="9" customWidth="1"/>
  </cols>
  <sheetData>
    <row r="1" spans="1:27">
      <c r="A1" t="s">
        <v>75</v>
      </c>
      <c r="B1" t="s">
        <v>0</v>
      </c>
      <c r="C1" t="s">
        <v>1</v>
      </c>
      <c r="D1" t="s">
        <v>76</v>
      </c>
      <c r="E1" t="s">
        <v>3</v>
      </c>
      <c r="F1" t="s">
        <v>4</v>
      </c>
      <c r="G1" t="s">
        <v>5</v>
      </c>
      <c r="H1" t="s">
        <v>6</v>
      </c>
      <c r="I1" t="s">
        <v>7</v>
      </c>
      <c r="J1" t="s">
        <v>8</v>
      </c>
      <c r="K1" t="s">
        <v>9</v>
      </c>
      <c r="L1" t="s">
        <v>77</v>
      </c>
      <c r="M1" t="s">
        <v>78</v>
      </c>
      <c r="N1" t="s">
        <v>79</v>
      </c>
      <c r="O1" t="s">
        <v>80</v>
      </c>
      <c r="P1" t="s">
        <v>81</v>
      </c>
      <c r="Q1" t="s">
        <v>82</v>
      </c>
      <c r="R1" t="s">
        <v>83</v>
      </c>
      <c r="S1" t="s">
        <v>84</v>
      </c>
      <c r="T1" t="s">
        <v>77</v>
      </c>
      <c r="U1" t="s">
        <v>85</v>
      </c>
      <c r="V1" t="s">
        <v>86</v>
      </c>
      <c r="W1" t="s">
        <v>87</v>
      </c>
      <c r="X1" t="s">
        <v>88</v>
      </c>
      <c r="Y1" t="s">
        <v>89</v>
      </c>
      <c r="Z1" t="s">
        <v>90</v>
      </c>
      <c r="AA1" t="s">
        <v>91</v>
      </c>
    </row>
    <row r="2" spans="1:27" ht="15.6">
      <c r="A2" t="s">
        <v>11</v>
      </c>
      <c r="B2" t="s">
        <v>12</v>
      </c>
      <c r="C2" t="s">
        <v>13</v>
      </c>
      <c r="D2" t="s">
        <v>14</v>
      </c>
      <c r="E2" s="23" t="s">
        <v>73</v>
      </c>
      <c r="F2" s="2">
        <v>18</v>
      </c>
      <c r="G2" s="2">
        <v>11</v>
      </c>
      <c r="H2" s="23" t="s">
        <v>73</v>
      </c>
      <c r="I2" s="23" t="s">
        <v>73</v>
      </c>
      <c r="J2" s="3">
        <v>4</v>
      </c>
      <c r="K2" s="3">
        <v>3</v>
      </c>
      <c r="L2" s="2">
        <f>COUNTIF(E2:K2,"-")</f>
        <v>3</v>
      </c>
      <c r="M2" s="1">
        <v>15</v>
      </c>
      <c r="N2" s="23" t="s">
        <v>73</v>
      </c>
      <c r="O2" s="23" t="s">
        <v>73</v>
      </c>
      <c r="P2" s="23" t="s">
        <v>73</v>
      </c>
      <c r="Q2" s="23" t="s">
        <v>73</v>
      </c>
      <c r="R2" s="3">
        <v>7</v>
      </c>
      <c r="S2" s="3">
        <v>7</v>
      </c>
      <c r="T2" s="2">
        <f>COUNTIF(M2:S2,"-")</f>
        <v>4</v>
      </c>
      <c r="U2" t="s">
        <v>92</v>
      </c>
      <c r="V2" t="s">
        <v>93</v>
      </c>
      <c r="W2" t="s">
        <v>94</v>
      </c>
      <c r="X2" t="s">
        <v>73</v>
      </c>
      <c r="Y2" t="s">
        <v>73</v>
      </c>
      <c r="Z2">
        <f t="shared" ref="W2:AA2" si="0">R2-J2</f>
        <v>3</v>
      </c>
      <c r="AA2">
        <f t="shared" si="0"/>
        <v>4</v>
      </c>
    </row>
    <row r="3" spans="1:27" ht="15.6">
      <c r="A3" t="s">
        <v>17</v>
      </c>
      <c r="B3" t="s">
        <v>18</v>
      </c>
      <c r="C3" t="s">
        <v>19</v>
      </c>
      <c r="D3" t="s">
        <v>20</v>
      </c>
      <c r="E3" s="16">
        <v>15</v>
      </c>
      <c r="F3" s="2">
        <v>12</v>
      </c>
      <c r="G3" s="2">
        <v>14</v>
      </c>
      <c r="H3" s="23" t="s">
        <v>73</v>
      </c>
      <c r="I3" s="2">
        <v>19</v>
      </c>
      <c r="J3" s="10">
        <v>11</v>
      </c>
      <c r="K3" s="7">
        <v>4</v>
      </c>
      <c r="L3" s="2">
        <f t="shared" ref="L3:L19" si="1">COUNTIF(E3:K3,"-")</f>
        <v>1</v>
      </c>
      <c r="M3" s="16">
        <v>17</v>
      </c>
      <c r="N3" s="23" t="s">
        <v>73</v>
      </c>
      <c r="O3" s="23" t="s">
        <v>73</v>
      </c>
      <c r="P3" s="23" t="s">
        <v>73</v>
      </c>
      <c r="Q3" s="23" t="s">
        <v>73</v>
      </c>
      <c r="R3" s="10">
        <v>5</v>
      </c>
      <c r="S3" s="7">
        <v>15</v>
      </c>
      <c r="T3" s="2">
        <f t="shared" ref="T3:T19" si="2">COUNTIF(M3:S3,"-")</f>
        <v>4</v>
      </c>
      <c r="U3">
        <f t="shared" ref="U3:U19" si="3">M3-E3</f>
        <v>2</v>
      </c>
      <c r="V3" t="s">
        <v>94</v>
      </c>
      <c r="W3" t="s">
        <v>94</v>
      </c>
      <c r="X3" t="s">
        <v>73</v>
      </c>
      <c r="Y3" t="s">
        <v>94</v>
      </c>
      <c r="Z3">
        <f t="shared" ref="Z3:Z19" si="4">R3-J3</f>
        <v>-6</v>
      </c>
      <c r="AA3">
        <f t="shared" ref="AA3:AA19" si="5">S3-K3</f>
        <v>11</v>
      </c>
    </row>
    <row r="4" spans="1:27" ht="15.6">
      <c r="A4" t="s">
        <v>21</v>
      </c>
      <c r="B4" t="s">
        <v>22</v>
      </c>
      <c r="C4" t="s">
        <v>23</v>
      </c>
      <c r="D4" t="s">
        <v>24</v>
      </c>
      <c r="E4" s="6">
        <v>16</v>
      </c>
      <c r="F4" s="7">
        <v>11</v>
      </c>
      <c r="G4" s="2">
        <v>20</v>
      </c>
      <c r="H4" s="4">
        <v>15</v>
      </c>
      <c r="I4" s="2">
        <v>14</v>
      </c>
      <c r="J4" s="14">
        <v>2</v>
      </c>
      <c r="K4" s="4">
        <v>11</v>
      </c>
      <c r="L4" s="2">
        <f t="shared" si="1"/>
        <v>0</v>
      </c>
      <c r="M4" s="6">
        <v>9</v>
      </c>
      <c r="N4" s="7">
        <v>14</v>
      </c>
      <c r="O4" s="23" t="s">
        <v>73</v>
      </c>
      <c r="P4" s="4">
        <v>11</v>
      </c>
      <c r="Q4" s="23" t="s">
        <v>73</v>
      </c>
      <c r="R4" s="14">
        <v>2</v>
      </c>
      <c r="S4" s="4">
        <v>10</v>
      </c>
      <c r="T4" s="2">
        <f t="shared" si="2"/>
        <v>2</v>
      </c>
      <c r="U4">
        <f t="shared" si="3"/>
        <v>-7</v>
      </c>
      <c r="V4">
        <f t="shared" ref="V3:V19" si="6">N4-F4</f>
        <v>3</v>
      </c>
      <c r="W4" t="s">
        <v>94</v>
      </c>
      <c r="X4">
        <f t="shared" ref="X3:X19" si="7">P4-H4</f>
        <v>-4</v>
      </c>
      <c r="Y4" t="s">
        <v>94</v>
      </c>
      <c r="Z4">
        <f t="shared" si="4"/>
        <v>0</v>
      </c>
      <c r="AA4">
        <f t="shared" si="5"/>
        <v>-1</v>
      </c>
    </row>
    <row r="5" spans="1:27" ht="15.6">
      <c r="A5" t="s">
        <v>25</v>
      </c>
      <c r="B5" t="s">
        <v>26</v>
      </c>
      <c r="C5" t="s">
        <v>27</v>
      </c>
      <c r="D5" t="s">
        <v>28</v>
      </c>
      <c r="E5" s="12">
        <v>3</v>
      </c>
      <c r="F5" s="11">
        <v>3</v>
      </c>
      <c r="G5" s="12">
        <v>2</v>
      </c>
      <c r="H5" s="15">
        <v>2</v>
      </c>
      <c r="I5" s="11">
        <v>1</v>
      </c>
      <c r="J5" s="11">
        <v>13</v>
      </c>
      <c r="K5" s="2">
        <v>2</v>
      </c>
      <c r="L5" s="2">
        <f t="shared" si="1"/>
        <v>0</v>
      </c>
      <c r="M5" s="12">
        <v>4</v>
      </c>
      <c r="N5" s="11">
        <v>6</v>
      </c>
      <c r="O5" s="12">
        <v>4</v>
      </c>
      <c r="P5" s="15">
        <v>3</v>
      </c>
      <c r="Q5" s="11">
        <v>6</v>
      </c>
      <c r="R5" s="11">
        <v>6</v>
      </c>
      <c r="S5" s="23" t="s">
        <v>73</v>
      </c>
      <c r="T5" s="2">
        <f t="shared" si="2"/>
        <v>1</v>
      </c>
      <c r="U5">
        <f t="shared" si="3"/>
        <v>1</v>
      </c>
      <c r="V5">
        <f t="shared" si="6"/>
        <v>3</v>
      </c>
      <c r="W5">
        <f t="shared" ref="W3:W19" si="8">O5-G5</f>
        <v>2</v>
      </c>
      <c r="X5">
        <f t="shared" si="7"/>
        <v>1</v>
      </c>
      <c r="Y5">
        <f t="shared" ref="Y3:Y19" si="9">Q5-I5</f>
        <v>5</v>
      </c>
      <c r="Z5">
        <f t="shared" si="4"/>
        <v>-7</v>
      </c>
      <c r="AA5" s="22" t="s">
        <v>94</v>
      </c>
    </row>
    <row r="6" spans="1:27" ht="15.6">
      <c r="A6" t="s">
        <v>29</v>
      </c>
      <c r="B6" t="s">
        <v>30</v>
      </c>
      <c r="C6" t="s">
        <v>31</v>
      </c>
      <c r="D6" t="s">
        <v>24</v>
      </c>
      <c r="E6" s="4">
        <v>14</v>
      </c>
      <c r="F6" s="4">
        <v>17</v>
      </c>
      <c r="G6" s="2">
        <v>12</v>
      </c>
      <c r="H6" s="2">
        <v>13</v>
      </c>
      <c r="I6" s="4">
        <v>12</v>
      </c>
      <c r="J6" s="15">
        <v>3</v>
      </c>
      <c r="K6" s="13">
        <v>8</v>
      </c>
      <c r="L6" s="2">
        <f t="shared" si="1"/>
        <v>0</v>
      </c>
      <c r="M6" s="4">
        <v>10</v>
      </c>
      <c r="N6" s="4">
        <v>10</v>
      </c>
      <c r="O6" s="23" t="s">
        <v>73</v>
      </c>
      <c r="P6" s="23" t="s">
        <v>73</v>
      </c>
      <c r="Q6" s="4">
        <v>11</v>
      </c>
      <c r="R6" s="15">
        <v>3</v>
      </c>
      <c r="S6" s="13">
        <v>1</v>
      </c>
      <c r="T6" s="2">
        <f t="shared" si="2"/>
        <v>2</v>
      </c>
      <c r="U6">
        <f t="shared" si="3"/>
        <v>-4</v>
      </c>
      <c r="V6">
        <f t="shared" si="6"/>
        <v>-7</v>
      </c>
      <c r="W6" t="s">
        <v>94</v>
      </c>
      <c r="X6" t="s">
        <v>94</v>
      </c>
      <c r="Y6">
        <f t="shared" si="9"/>
        <v>-1</v>
      </c>
      <c r="Z6">
        <f t="shared" si="4"/>
        <v>0</v>
      </c>
      <c r="AA6">
        <f t="shared" si="5"/>
        <v>-7</v>
      </c>
    </row>
    <row r="7" spans="1:27" ht="15.6">
      <c r="A7" t="s">
        <v>32</v>
      </c>
      <c r="B7" t="s">
        <v>33</v>
      </c>
      <c r="C7" t="s">
        <v>34</v>
      </c>
      <c r="D7" t="s">
        <v>35</v>
      </c>
      <c r="E7" s="13">
        <v>1</v>
      </c>
      <c r="F7" s="13">
        <v>1</v>
      </c>
      <c r="G7" s="13">
        <v>1</v>
      </c>
      <c r="H7" s="14">
        <v>1</v>
      </c>
      <c r="I7" s="14">
        <v>3</v>
      </c>
      <c r="J7" s="4">
        <v>7</v>
      </c>
      <c r="K7" s="11">
        <v>12</v>
      </c>
      <c r="L7" s="2">
        <f t="shared" si="1"/>
        <v>0</v>
      </c>
      <c r="M7" s="13">
        <v>1</v>
      </c>
      <c r="N7" s="13">
        <v>1</v>
      </c>
      <c r="O7" s="13">
        <v>1</v>
      </c>
      <c r="P7" s="14">
        <v>2</v>
      </c>
      <c r="Q7" s="14">
        <v>2</v>
      </c>
      <c r="R7" s="4">
        <v>10</v>
      </c>
      <c r="S7" s="11">
        <v>6</v>
      </c>
      <c r="T7" s="2">
        <f t="shared" si="2"/>
        <v>0</v>
      </c>
      <c r="U7">
        <f t="shared" si="3"/>
        <v>0</v>
      </c>
      <c r="V7">
        <f t="shared" si="6"/>
        <v>0</v>
      </c>
      <c r="W7">
        <f t="shared" si="8"/>
        <v>0</v>
      </c>
      <c r="X7">
        <f t="shared" si="7"/>
        <v>1</v>
      </c>
      <c r="Y7">
        <f t="shared" si="9"/>
        <v>-1</v>
      </c>
      <c r="Z7">
        <f t="shared" si="4"/>
        <v>3</v>
      </c>
      <c r="AA7">
        <f t="shared" si="5"/>
        <v>-6</v>
      </c>
    </row>
    <row r="8" spans="1:27" ht="15.6">
      <c r="A8" t="s">
        <v>36</v>
      </c>
      <c r="B8" t="s">
        <v>37</v>
      </c>
      <c r="C8" t="s">
        <v>38</v>
      </c>
      <c r="D8" t="s">
        <v>24</v>
      </c>
      <c r="E8" s="1">
        <v>10</v>
      </c>
      <c r="F8" s="2">
        <v>16</v>
      </c>
      <c r="G8" s="2">
        <v>19</v>
      </c>
      <c r="H8" s="4">
        <v>10</v>
      </c>
      <c r="I8" s="4">
        <v>10</v>
      </c>
      <c r="J8" s="6">
        <v>18</v>
      </c>
      <c r="K8" s="23" t="s">
        <v>73</v>
      </c>
      <c r="L8" s="2">
        <f t="shared" si="1"/>
        <v>1</v>
      </c>
      <c r="M8" s="1">
        <v>16</v>
      </c>
      <c r="N8" s="23" t="s">
        <v>73</v>
      </c>
      <c r="O8" s="23" t="s">
        <v>73</v>
      </c>
      <c r="P8" s="4">
        <v>10</v>
      </c>
      <c r="Q8" s="4">
        <v>10</v>
      </c>
      <c r="R8" s="6">
        <v>9</v>
      </c>
      <c r="S8" s="5">
        <v>8</v>
      </c>
      <c r="T8" s="2">
        <f t="shared" si="2"/>
        <v>2</v>
      </c>
      <c r="U8">
        <f t="shared" si="3"/>
        <v>6</v>
      </c>
      <c r="V8" t="s">
        <v>94</v>
      </c>
      <c r="W8" t="s">
        <v>94</v>
      </c>
      <c r="X8">
        <f t="shared" si="7"/>
        <v>0</v>
      </c>
      <c r="Y8">
        <f t="shared" si="9"/>
        <v>0</v>
      </c>
      <c r="Z8">
        <f t="shared" si="4"/>
        <v>-9</v>
      </c>
      <c r="AA8" t="s">
        <v>92</v>
      </c>
    </row>
    <row r="9" spans="1:27" ht="15.6">
      <c r="A9" t="s">
        <v>39</v>
      </c>
      <c r="B9" t="s">
        <v>40</v>
      </c>
      <c r="C9" t="s">
        <v>41</v>
      </c>
      <c r="D9" t="s">
        <v>24</v>
      </c>
      <c r="E9" s="9">
        <v>11</v>
      </c>
      <c r="F9" s="23" t="s">
        <v>73</v>
      </c>
      <c r="G9" s="23" t="s">
        <v>73</v>
      </c>
      <c r="H9" s="2">
        <v>14</v>
      </c>
      <c r="I9" s="9">
        <v>15</v>
      </c>
      <c r="J9" s="12">
        <v>10</v>
      </c>
      <c r="K9" s="23" t="s">
        <v>73</v>
      </c>
      <c r="L9" s="2">
        <f t="shared" si="1"/>
        <v>3</v>
      </c>
      <c r="M9" s="9">
        <v>13</v>
      </c>
      <c r="N9" s="8">
        <v>12</v>
      </c>
      <c r="O9" s="4">
        <v>11</v>
      </c>
      <c r="P9" s="23" t="s">
        <v>73</v>
      </c>
      <c r="Q9" s="9">
        <v>13</v>
      </c>
      <c r="R9" s="12">
        <v>4</v>
      </c>
      <c r="S9" s="12">
        <v>4</v>
      </c>
      <c r="T9" s="2">
        <f t="shared" si="2"/>
        <v>1</v>
      </c>
      <c r="U9">
        <f t="shared" si="3"/>
        <v>2</v>
      </c>
      <c r="V9" t="s">
        <v>92</v>
      </c>
      <c r="W9" t="s">
        <v>92</v>
      </c>
      <c r="X9" t="s">
        <v>94</v>
      </c>
      <c r="Y9">
        <f t="shared" si="9"/>
        <v>-2</v>
      </c>
      <c r="Z9">
        <f t="shared" si="4"/>
        <v>-6</v>
      </c>
      <c r="AA9" t="s">
        <v>92</v>
      </c>
    </row>
    <row r="10" spans="1:27" ht="15.6">
      <c r="A10" t="s">
        <v>42</v>
      </c>
      <c r="B10" t="s">
        <v>43</v>
      </c>
      <c r="C10" t="s">
        <v>44</v>
      </c>
      <c r="D10" t="s">
        <v>35</v>
      </c>
      <c r="E10" s="5">
        <v>8</v>
      </c>
      <c r="F10" s="3">
        <v>6</v>
      </c>
      <c r="G10" s="3">
        <v>9</v>
      </c>
      <c r="H10" s="5">
        <v>5</v>
      </c>
      <c r="I10" s="12">
        <v>9</v>
      </c>
      <c r="J10" s="7">
        <v>20</v>
      </c>
      <c r="K10" s="4">
        <v>6</v>
      </c>
      <c r="L10" s="2">
        <f t="shared" si="1"/>
        <v>0</v>
      </c>
      <c r="M10" s="5">
        <v>8</v>
      </c>
      <c r="N10" s="3">
        <v>7</v>
      </c>
      <c r="O10" s="3">
        <v>7</v>
      </c>
      <c r="P10" s="5">
        <v>8</v>
      </c>
      <c r="Q10" s="12">
        <v>4</v>
      </c>
      <c r="R10" s="7">
        <v>15</v>
      </c>
      <c r="S10" s="4">
        <v>11</v>
      </c>
      <c r="T10" s="2">
        <f t="shared" si="2"/>
        <v>0</v>
      </c>
      <c r="U10">
        <f t="shared" si="3"/>
        <v>0</v>
      </c>
      <c r="V10">
        <f t="shared" si="6"/>
        <v>1</v>
      </c>
      <c r="W10">
        <f t="shared" si="8"/>
        <v>-2</v>
      </c>
      <c r="X10">
        <f t="shared" si="7"/>
        <v>3</v>
      </c>
      <c r="Y10">
        <f t="shared" si="9"/>
        <v>-5</v>
      </c>
      <c r="Z10">
        <f t="shared" si="4"/>
        <v>-5</v>
      </c>
      <c r="AA10">
        <f t="shared" si="5"/>
        <v>5</v>
      </c>
    </row>
    <row r="11" spans="1:27" ht="15.6">
      <c r="A11" t="s">
        <v>45</v>
      </c>
      <c r="B11" t="s">
        <v>46</v>
      </c>
      <c r="C11" t="s">
        <v>47</v>
      </c>
      <c r="D11" t="s">
        <v>35</v>
      </c>
      <c r="E11" s="15">
        <v>2</v>
      </c>
      <c r="F11" s="15">
        <v>2</v>
      </c>
      <c r="G11" s="10">
        <v>4</v>
      </c>
      <c r="H11" s="10">
        <v>3</v>
      </c>
      <c r="I11" s="15">
        <v>2</v>
      </c>
      <c r="J11" s="8">
        <v>16</v>
      </c>
      <c r="K11" s="2">
        <v>15</v>
      </c>
      <c r="L11" s="2">
        <f t="shared" si="1"/>
        <v>0</v>
      </c>
      <c r="M11" s="15">
        <v>3</v>
      </c>
      <c r="N11" s="15">
        <v>3</v>
      </c>
      <c r="O11" s="10">
        <v>5</v>
      </c>
      <c r="P11" s="10">
        <v>5</v>
      </c>
      <c r="Q11" s="15">
        <v>3</v>
      </c>
      <c r="R11" s="8">
        <v>12</v>
      </c>
      <c r="S11" s="23" t="s">
        <v>73</v>
      </c>
      <c r="T11" s="2">
        <f t="shared" si="2"/>
        <v>1</v>
      </c>
      <c r="U11">
        <f t="shared" si="3"/>
        <v>1</v>
      </c>
      <c r="V11">
        <f t="shared" si="6"/>
        <v>1</v>
      </c>
      <c r="W11">
        <f t="shared" si="8"/>
        <v>1</v>
      </c>
      <c r="X11">
        <f t="shared" si="7"/>
        <v>2</v>
      </c>
      <c r="Y11">
        <f t="shared" si="9"/>
        <v>1</v>
      </c>
      <c r="Z11">
        <f t="shared" si="4"/>
        <v>-4</v>
      </c>
      <c r="AA11" t="s">
        <v>94</v>
      </c>
    </row>
    <row r="12" spans="1:27" ht="15.6">
      <c r="A12" t="s">
        <v>48</v>
      </c>
      <c r="B12" t="s">
        <v>49</v>
      </c>
      <c r="C12" t="s">
        <v>50</v>
      </c>
      <c r="D12" t="s">
        <v>35</v>
      </c>
      <c r="E12" s="4">
        <v>9</v>
      </c>
      <c r="F12" s="4">
        <v>8</v>
      </c>
      <c r="G12" s="5">
        <v>6</v>
      </c>
      <c r="H12" s="3">
        <v>4</v>
      </c>
      <c r="I12" s="6">
        <v>4</v>
      </c>
      <c r="J12" s="7">
        <v>19</v>
      </c>
      <c r="K12" s="23" t="s">
        <v>73</v>
      </c>
      <c r="L12" s="2">
        <f t="shared" si="1"/>
        <v>1</v>
      </c>
      <c r="M12" s="4">
        <v>11</v>
      </c>
      <c r="N12" s="4">
        <v>11</v>
      </c>
      <c r="O12" s="5">
        <v>8</v>
      </c>
      <c r="P12" s="3">
        <v>7</v>
      </c>
      <c r="Q12" s="6">
        <v>9</v>
      </c>
      <c r="R12" s="7">
        <v>14</v>
      </c>
      <c r="S12" s="23" t="s">
        <v>73</v>
      </c>
      <c r="T12" s="2">
        <f t="shared" si="2"/>
        <v>1</v>
      </c>
      <c r="U12">
        <f t="shared" si="3"/>
        <v>2</v>
      </c>
      <c r="V12">
        <f t="shared" si="6"/>
        <v>3</v>
      </c>
      <c r="W12">
        <f t="shared" si="8"/>
        <v>2</v>
      </c>
      <c r="X12">
        <f t="shared" si="7"/>
        <v>3</v>
      </c>
      <c r="Y12">
        <f t="shared" si="9"/>
        <v>5</v>
      </c>
      <c r="Z12">
        <f t="shared" si="4"/>
        <v>-5</v>
      </c>
      <c r="AA12" t="s">
        <v>73</v>
      </c>
    </row>
    <row r="13" spans="1:27" ht="15.6">
      <c r="A13" t="s">
        <v>51</v>
      </c>
      <c r="B13" t="s">
        <v>52</v>
      </c>
      <c r="C13" t="s">
        <v>53</v>
      </c>
      <c r="D13" t="s">
        <v>24</v>
      </c>
      <c r="E13" s="8">
        <v>18</v>
      </c>
      <c r="F13" s="9">
        <v>15</v>
      </c>
      <c r="G13" s="6">
        <v>13</v>
      </c>
      <c r="H13" s="23" t="s">
        <v>73</v>
      </c>
      <c r="I13" s="7">
        <v>18</v>
      </c>
      <c r="J13" s="2">
        <v>21</v>
      </c>
      <c r="K13" s="23" t="s">
        <v>73</v>
      </c>
      <c r="L13" s="2">
        <f t="shared" si="1"/>
        <v>2</v>
      </c>
      <c r="M13" s="8">
        <v>12</v>
      </c>
      <c r="N13" s="9">
        <v>13</v>
      </c>
      <c r="O13" s="6">
        <v>9</v>
      </c>
      <c r="P13" s="23" t="s">
        <v>73</v>
      </c>
      <c r="Q13" s="7">
        <v>14</v>
      </c>
      <c r="R13" s="23" t="s">
        <v>73</v>
      </c>
      <c r="S13" s="9">
        <v>13</v>
      </c>
      <c r="T13" s="2">
        <f t="shared" si="2"/>
        <v>2</v>
      </c>
      <c r="U13">
        <f t="shared" si="3"/>
        <v>-6</v>
      </c>
      <c r="V13">
        <f t="shared" si="6"/>
        <v>-2</v>
      </c>
      <c r="W13">
        <f t="shared" si="8"/>
        <v>-4</v>
      </c>
      <c r="X13" t="s">
        <v>94</v>
      </c>
      <c r="Y13">
        <f t="shared" si="9"/>
        <v>-4</v>
      </c>
      <c r="Z13" t="s">
        <v>94</v>
      </c>
      <c r="AA13" t="s">
        <v>92</v>
      </c>
    </row>
    <row r="14" spans="1:27" ht="15.6">
      <c r="A14" t="s">
        <v>54</v>
      </c>
      <c r="B14" t="s">
        <v>55</v>
      </c>
      <c r="C14" t="s">
        <v>56</v>
      </c>
      <c r="D14" t="s">
        <v>57</v>
      </c>
      <c r="E14" s="10">
        <v>7</v>
      </c>
      <c r="F14" s="10">
        <v>5</v>
      </c>
      <c r="G14" s="11">
        <v>5</v>
      </c>
      <c r="H14" s="12">
        <v>9</v>
      </c>
      <c r="I14" s="3">
        <v>6</v>
      </c>
      <c r="J14" s="1">
        <v>12</v>
      </c>
      <c r="K14" s="6">
        <v>9</v>
      </c>
      <c r="L14" s="2">
        <f t="shared" si="1"/>
        <v>0</v>
      </c>
      <c r="M14" s="10">
        <v>5</v>
      </c>
      <c r="N14" s="10">
        <v>5</v>
      </c>
      <c r="O14" s="11">
        <v>6</v>
      </c>
      <c r="P14" s="12">
        <v>4</v>
      </c>
      <c r="Q14" s="3">
        <v>7</v>
      </c>
      <c r="R14" s="1">
        <v>16</v>
      </c>
      <c r="S14" s="6">
        <v>9</v>
      </c>
      <c r="T14" s="2">
        <f t="shared" si="2"/>
        <v>0</v>
      </c>
      <c r="U14">
        <f t="shared" si="3"/>
        <v>-2</v>
      </c>
      <c r="V14">
        <f t="shared" si="6"/>
        <v>0</v>
      </c>
      <c r="W14">
        <f t="shared" si="8"/>
        <v>1</v>
      </c>
      <c r="X14">
        <f t="shared" si="7"/>
        <v>-5</v>
      </c>
      <c r="Y14">
        <f t="shared" si="9"/>
        <v>1</v>
      </c>
      <c r="Z14">
        <f t="shared" si="4"/>
        <v>4</v>
      </c>
      <c r="AA14">
        <f t="shared" si="5"/>
        <v>0</v>
      </c>
    </row>
    <row r="15" spans="1:27" ht="15.6">
      <c r="A15" t="s">
        <v>58</v>
      </c>
      <c r="B15" t="s">
        <v>59</v>
      </c>
      <c r="C15" t="s">
        <v>60</v>
      </c>
      <c r="D15" t="s">
        <v>35</v>
      </c>
      <c r="E15" s="3">
        <v>6</v>
      </c>
      <c r="F15" s="5">
        <v>7</v>
      </c>
      <c r="G15" s="4">
        <v>8</v>
      </c>
      <c r="H15" s="6">
        <v>8</v>
      </c>
      <c r="I15" s="10">
        <v>8</v>
      </c>
      <c r="J15" s="9">
        <v>8</v>
      </c>
      <c r="K15" s="8">
        <v>5</v>
      </c>
      <c r="L15" s="2">
        <f t="shared" si="1"/>
        <v>0</v>
      </c>
      <c r="M15" s="3">
        <v>7</v>
      </c>
      <c r="N15" s="5">
        <v>8</v>
      </c>
      <c r="O15" s="4">
        <v>10</v>
      </c>
      <c r="P15" s="6">
        <v>9</v>
      </c>
      <c r="Q15" s="10">
        <v>5</v>
      </c>
      <c r="R15" s="9">
        <v>13</v>
      </c>
      <c r="S15" s="8">
        <v>12</v>
      </c>
      <c r="T15" s="2">
        <f t="shared" si="2"/>
        <v>0</v>
      </c>
      <c r="U15">
        <f t="shared" si="3"/>
        <v>1</v>
      </c>
      <c r="V15">
        <f t="shared" si="6"/>
        <v>1</v>
      </c>
      <c r="W15">
        <f t="shared" si="8"/>
        <v>2</v>
      </c>
      <c r="X15">
        <f t="shared" si="7"/>
        <v>1</v>
      </c>
      <c r="Y15">
        <f t="shared" si="9"/>
        <v>-3</v>
      </c>
      <c r="Z15">
        <f t="shared" si="4"/>
        <v>5</v>
      </c>
      <c r="AA15">
        <f t="shared" si="5"/>
        <v>7</v>
      </c>
    </row>
    <row r="16" spans="1:27" ht="15.6">
      <c r="A16" t="s">
        <v>61</v>
      </c>
      <c r="B16" t="s">
        <v>62</v>
      </c>
      <c r="C16" t="s">
        <v>63</v>
      </c>
      <c r="D16" t="s">
        <v>24</v>
      </c>
      <c r="E16" s="7">
        <v>13</v>
      </c>
      <c r="F16" s="6">
        <v>10</v>
      </c>
      <c r="G16" s="2">
        <v>10</v>
      </c>
      <c r="H16" s="23" t="s">
        <v>73</v>
      </c>
      <c r="I16" s="2">
        <v>17</v>
      </c>
      <c r="J16" s="13">
        <v>1</v>
      </c>
      <c r="K16" s="14">
        <v>1</v>
      </c>
      <c r="L16" s="2">
        <f t="shared" si="1"/>
        <v>1</v>
      </c>
      <c r="M16" s="7">
        <v>14</v>
      </c>
      <c r="N16" s="6">
        <v>9</v>
      </c>
      <c r="O16" s="23" t="s">
        <v>73</v>
      </c>
      <c r="P16" s="23" t="s">
        <v>73</v>
      </c>
      <c r="Q16" s="2">
        <v>12</v>
      </c>
      <c r="R16" s="13">
        <v>1</v>
      </c>
      <c r="S16" s="14">
        <v>2</v>
      </c>
      <c r="T16" s="2">
        <f t="shared" si="2"/>
        <v>2</v>
      </c>
      <c r="U16">
        <f t="shared" si="3"/>
        <v>1</v>
      </c>
      <c r="V16">
        <f t="shared" si="6"/>
        <v>-1</v>
      </c>
      <c r="W16" t="s">
        <v>94</v>
      </c>
      <c r="X16" t="s">
        <v>73</v>
      </c>
      <c r="Y16">
        <f t="shared" si="9"/>
        <v>-5</v>
      </c>
      <c r="Z16">
        <f t="shared" si="4"/>
        <v>0</v>
      </c>
      <c r="AA16">
        <f t="shared" si="5"/>
        <v>1</v>
      </c>
    </row>
    <row r="17" spans="1:27" ht="15.6">
      <c r="A17" t="s">
        <v>64</v>
      </c>
      <c r="B17" t="s">
        <v>65</v>
      </c>
      <c r="C17" t="s">
        <v>66</v>
      </c>
      <c r="D17" t="s">
        <v>35</v>
      </c>
      <c r="E17" s="14">
        <v>4</v>
      </c>
      <c r="F17" s="14">
        <v>4</v>
      </c>
      <c r="G17" s="14">
        <v>3</v>
      </c>
      <c r="H17" s="13">
        <v>6</v>
      </c>
      <c r="I17" s="13">
        <v>5</v>
      </c>
      <c r="J17" s="4">
        <v>9</v>
      </c>
      <c r="K17" s="10">
        <v>10</v>
      </c>
      <c r="L17" s="2">
        <f t="shared" si="1"/>
        <v>0</v>
      </c>
      <c r="M17" s="14">
        <v>2</v>
      </c>
      <c r="N17" s="14">
        <v>2</v>
      </c>
      <c r="O17" s="14">
        <v>2</v>
      </c>
      <c r="P17" s="13">
        <v>1</v>
      </c>
      <c r="Q17" s="13">
        <v>1</v>
      </c>
      <c r="R17" s="4">
        <v>11</v>
      </c>
      <c r="S17" s="10">
        <v>5</v>
      </c>
      <c r="T17" s="2">
        <f t="shared" si="2"/>
        <v>0</v>
      </c>
      <c r="U17">
        <f t="shared" si="3"/>
        <v>-2</v>
      </c>
      <c r="V17">
        <f t="shared" si="6"/>
        <v>-2</v>
      </c>
      <c r="W17">
        <f t="shared" si="8"/>
        <v>-1</v>
      </c>
      <c r="X17">
        <f t="shared" si="7"/>
        <v>-5</v>
      </c>
      <c r="Y17">
        <f t="shared" si="9"/>
        <v>-4</v>
      </c>
      <c r="Z17">
        <f t="shared" si="4"/>
        <v>2</v>
      </c>
      <c r="AA17">
        <f t="shared" si="5"/>
        <v>-5</v>
      </c>
    </row>
    <row r="18" spans="1:27" ht="15.6">
      <c r="A18" t="s">
        <v>67</v>
      </c>
      <c r="B18" t="s">
        <v>68</v>
      </c>
      <c r="C18" t="s">
        <v>69</v>
      </c>
      <c r="D18" t="s">
        <v>24</v>
      </c>
      <c r="E18" s="23" t="s">
        <v>73</v>
      </c>
      <c r="F18" s="7">
        <v>13</v>
      </c>
      <c r="G18" s="2">
        <v>15</v>
      </c>
      <c r="H18" s="2">
        <v>12</v>
      </c>
      <c r="I18" s="7">
        <v>13</v>
      </c>
      <c r="J18" s="5">
        <v>6</v>
      </c>
      <c r="K18" s="15">
        <v>16</v>
      </c>
      <c r="L18" s="2">
        <f t="shared" si="1"/>
        <v>1</v>
      </c>
      <c r="M18" s="23" t="s">
        <v>73</v>
      </c>
      <c r="N18" s="7">
        <v>15</v>
      </c>
      <c r="O18" s="23" t="s">
        <v>73</v>
      </c>
      <c r="P18" s="23" t="s">
        <v>73</v>
      </c>
      <c r="Q18" s="7">
        <v>15</v>
      </c>
      <c r="R18" s="5">
        <v>8</v>
      </c>
      <c r="S18" s="15">
        <v>3</v>
      </c>
      <c r="T18" s="2">
        <f t="shared" si="2"/>
        <v>3</v>
      </c>
      <c r="U18" t="s">
        <v>73</v>
      </c>
      <c r="V18">
        <f t="shared" si="6"/>
        <v>2</v>
      </c>
      <c r="W18" t="s">
        <v>94</v>
      </c>
      <c r="X18" t="s">
        <v>94</v>
      </c>
      <c r="Y18">
        <f t="shared" si="9"/>
        <v>2</v>
      </c>
      <c r="Z18">
        <f t="shared" si="4"/>
        <v>2</v>
      </c>
      <c r="AA18">
        <f t="shared" si="5"/>
        <v>-13</v>
      </c>
    </row>
    <row r="19" spans="1:27" ht="15.95" thickBot="1">
      <c r="A19" t="s">
        <v>70</v>
      </c>
      <c r="B19" t="s">
        <v>71</v>
      </c>
      <c r="C19" t="s">
        <v>72</v>
      </c>
      <c r="D19" t="s">
        <v>35</v>
      </c>
      <c r="E19" s="19">
        <v>5</v>
      </c>
      <c r="F19" s="20">
        <v>9</v>
      </c>
      <c r="G19" s="17">
        <v>7</v>
      </c>
      <c r="H19" s="19">
        <v>7</v>
      </c>
      <c r="I19" s="21">
        <v>7</v>
      </c>
      <c r="J19" s="18">
        <v>14</v>
      </c>
      <c r="K19" s="18">
        <v>13</v>
      </c>
      <c r="L19" s="2">
        <f t="shared" si="1"/>
        <v>0</v>
      </c>
      <c r="M19" s="19">
        <v>6</v>
      </c>
      <c r="N19" s="20">
        <v>4</v>
      </c>
      <c r="O19" s="17">
        <v>3</v>
      </c>
      <c r="P19" s="19">
        <v>6</v>
      </c>
      <c r="Q19" s="21">
        <v>8</v>
      </c>
      <c r="R19" s="24" t="s">
        <v>73</v>
      </c>
      <c r="S19" s="24" t="s">
        <v>73</v>
      </c>
      <c r="T19" s="2">
        <f t="shared" si="2"/>
        <v>2</v>
      </c>
      <c r="U19">
        <f t="shared" si="3"/>
        <v>1</v>
      </c>
      <c r="V19">
        <f t="shared" si="6"/>
        <v>-5</v>
      </c>
      <c r="W19">
        <f t="shared" si="8"/>
        <v>-4</v>
      </c>
      <c r="X19">
        <f t="shared" si="7"/>
        <v>-1</v>
      </c>
      <c r="Y19">
        <f t="shared" si="9"/>
        <v>1</v>
      </c>
      <c r="Z19" t="s">
        <v>94</v>
      </c>
      <c r="AA19" t="s">
        <v>94</v>
      </c>
    </row>
    <row r="20" spans="1:27" ht="15.6">
      <c r="L20" s="2">
        <f>SUM(L2:L19)</f>
        <v>13</v>
      </c>
      <c r="T20" s="2">
        <f>SUM(T2:T19)</f>
        <v>27</v>
      </c>
    </row>
    <row r="22" spans="1:27">
      <c r="D22" t="s">
        <v>95</v>
      </c>
      <c r="E22">
        <f>MIN(E2:E19)</f>
        <v>1</v>
      </c>
      <c r="F22">
        <f t="shared" ref="F22:K22" si="10">MIN(F2:F19)</f>
        <v>1</v>
      </c>
      <c r="G22">
        <f t="shared" si="10"/>
        <v>1</v>
      </c>
      <c r="H22">
        <f t="shared" si="10"/>
        <v>1</v>
      </c>
      <c r="I22">
        <f t="shared" si="10"/>
        <v>1</v>
      </c>
      <c r="J22">
        <f t="shared" si="10"/>
        <v>1</v>
      </c>
      <c r="K22">
        <f t="shared" si="10"/>
        <v>1</v>
      </c>
      <c r="M22">
        <f>MIN(M2:M19)</f>
        <v>1</v>
      </c>
      <c r="N22">
        <f t="shared" ref="N22:S22" si="11">MIN(N2:N19)</f>
        <v>1</v>
      </c>
      <c r="O22">
        <f t="shared" si="11"/>
        <v>1</v>
      </c>
      <c r="P22">
        <f t="shared" si="11"/>
        <v>1</v>
      </c>
      <c r="Q22">
        <f t="shared" si="11"/>
        <v>1</v>
      </c>
      <c r="R22">
        <f t="shared" si="11"/>
        <v>1</v>
      </c>
      <c r="S22">
        <f t="shared" si="11"/>
        <v>1</v>
      </c>
    </row>
    <row r="23" spans="1:27">
      <c r="D23" t="s">
        <v>96</v>
      </c>
      <c r="E23">
        <f>MAX(E2:E19)</f>
        <v>18</v>
      </c>
      <c r="F23">
        <f t="shared" ref="F23:K23" si="12">MAX(F2:F19)</f>
        <v>18</v>
      </c>
      <c r="G23">
        <f t="shared" si="12"/>
        <v>20</v>
      </c>
      <c r="H23">
        <f t="shared" si="12"/>
        <v>15</v>
      </c>
      <c r="I23">
        <f t="shared" si="12"/>
        <v>19</v>
      </c>
      <c r="J23">
        <f t="shared" si="12"/>
        <v>21</v>
      </c>
      <c r="K23">
        <f t="shared" si="12"/>
        <v>16</v>
      </c>
      <c r="L23" t="s">
        <v>97</v>
      </c>
      <c r="M23">
        <f>MAX(M2:M19)</f>
        <v>17</v>
      </c>
      <c r="N23">
        <f t="shared" ref="N23:S23" si="13">MAX(N2:N19)</f>
        <v>15</v>
      </c>
      <c r="O23">
        <f t="shared" si="13"/>
        <v>11</v>
      </c>
      <c r="P23">
        <f t="shared" si="13"/>
        <v>11</v>
      </c>
      <c r="Q23">
        <f t="shared" si="13"/>
        <v>15</v>
      </c>
      <c r="R23">
        <f t="shared" si="13"/>
        <v>16</v>
      </c>
      <c r="S23">
        <f t="shared" si="13"/>
        <v>15</v>
      </c>
      <c r="T23" t="s">
        <v>97</v>
      </c>
    </row>
    <row r="24" spans="1:27">
      <c r="E24" s="25">
        <f>(E23-E22)/23</f>
        <v>0.73913043478260865</v>
      </c>
      <c r="F24" s="25">
        <f t="shared" ref="F24:M24" si="14">(F23-F22)/23</f>
        <v>0.73913043478260865</v>
      </c>
      <c r="G24" s="25">
        <f t="shared" si="14"/>
        <v>0.82608695652173914</v>
      </c>
      <c r="H24" s="25">
        <f t="shared" si="14"/>
        <v>0.60869565217391308</v>
      </c>
      <c r="I24" s="25">
        <f t="shared" si="14"/>
        <v>0.78260869565217395</v>
      </c>
      <c r="J24" s="25">
        <f t="shared" si="14"/>
        <v>0.86956521739130432</v>
      </c>
      <c r="K24" s="25">
        <f t="shared" si="14"/>
        <v>0.65217391304347827</v>
      </c>
      <c r="L24" s="26">
        <f>AVERAGE(E24:K24)</f>
        <v>0.74534161490683226</v>
      </c>
      <c r="M24" s="25">
        <f>(M23-M22)/20</f>
        <v>0.8</v>
      </c>
      <c r="N24" s="25">
        <f t="shared" ref="N24:S24" si="15">(N23-N22)/20</f>
        <v>0.7</v>
      </c>
      <c r="O24" s="25">
        <f t="shared" si="15"/>
        <v>0.5</v>
      </c>
      <c r="P24" s="25">
        <f t="shared" si="15"/>
        <v>0.5</v>
      </c>
      <c r="Q24" s="25">
        <f t="shared" si="15"/>
        <v>0.7</v>
      </c>
      <c r="R24" s="25">
        <f t="shared" si="15"/>
        <v>0.75</v>
      </c>
      <c r="S24" s="25">
        <f t="shared" si="15"/>
        <v>0.7</v>
      </c>
      <c r="T24" s="26">
        <f>AVERAGE(M24:S24)</f>
        <v>0.66428571428571437</v>
      </c>
    </row>
  </sheetData>
  <autoFilter ref="A1:H21" xr:uid="{9CEAFBF4-DF7E-43DC-BC54-73971E67F7F9}">
    <filterColumn colId="1" showButton="0"/>
    <filterColumn colId="2" showButton="0"/>
    <filterColumn colId="3" showButton="0"/>
    <filterColumn colId="4" showButton="0"/>
    <sortState xmlns:xlrd2="http://schemas.microsoft.com/office/spreadsheetml/2017/richdata2" ref="A6:H21">
      <sortCondition ref="A1:A21"/>
    </sortState>
  </autoFilter>
  <conditionalFormatting sqref="U2:AA19">
    <cfRule type="colorScale" priority="4">
      <colorScale>
        <cfvo type="min"/>
        <cfvo type="percentile" val="50"/>
        <cfvo type="max"/>
        <color rgb="FFF8696B"/>
        <color theme="6"/>
        <color rgb="FF7030A0"/>
      </colorScale>
    </cfRule>
  </conditionalFormatting>
  <conditionalFormatting sqref="E2:K19">
    <cfRule type="colorScale" priority="3">
      <colorScale>
        <cfvo type="min"/>
        <cfvo type="max"/>
        <color theme="0" tint="-4.9989318521683403E-2"/>
        <color theme="6"/>
      </colorScale>
    </cfRule>
    <cfRule type="colorScale" priority="2">
      <colorScale>
        <cfvo type="min"/>
        <cfvo type="percentile" val="50"/>
        <cfvo type="max"/>
        <color rgb="FF63BE7B"/>
        <color rgb="FFFCFCFF"/>
        <color rgb="FFF8696B"/>
      </colorScale>
    </cfRule>
  </conditionalFormatting>
  <conditionalFormatting sqref="M2:S19">
    <cfRule type="colorScale" priority="1">
      <colorScale>
        <cfvo type="min"/>
        <cfvo type="percentile" val="50"/>
        <cfvo type="max"/>
        <color rgb="FF63BE7B"/>
        <color rgb="FFFCFCFF"/>
        <color rgb="FFF8696B"/>
      </colorScale>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Larsson, Andreas B</dc:creator>
  <cp:keywords/>
  <dc:description/>
  <cp:lastModifiedBy>felicia.sundstrom@psyk.uu.se</cp:lastModifiedBy>
  <cp:revision/>
  <dcterms:created xsi:type="dcterms:W3CDTF">2015-04-22T09:11:20Z</dcterms:created>
  <dcterms:modified xsi:type="dcterms:W3CDTF">2024-03-28T16:11:28Z</dcterms:modified>
  <cp:category/>
  <cp:contentStatus/>
</cp:coreProperties>
</file>