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ternshala\Excel\Project\Excel_course_project\"/>
    </mc:Choice>
  </mc:AlternateContent>
  <xr:revisionPtr revIDLastSave="0" documentId="13_ncr:1_{A5678D18-C52F-41F3-AF88-21184BC531B6}" xr6:coauthVersionLast="47" xr6:coauthVersionMax="47" xr10:uidLastSave="{00000000-0000-0000-0000-000000000000}"/>
  <bookViews>
    <workbookView xWindow="-120" yWindow="-120" windowWidth="20730" windowHeight="11040" xr2:uid="{FAAD8743-22FD-4815-B29E-1F8615324EAC}"/>
  </bookViews>
  <sheets>
    <sheet name="weightLogInfo_merged" sheetId="1" r:id="rId1"/>
    <sheet name="unique_ids" sheetId="2" r:id="rId2"/>
    <sheet name="Final_Potential_customer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6" l="1" a="1"/>
  <c r="I4" i="6" s="1"/>
  <c r="J4" i="6" s="1"/>
  <c r="C7" i="6"/>
  <c r="C8" i="6"/>
  <c r="B4" i="6" a="1"/>
  <c r="B4" i="6" s="1"/>
  <c r="B6" i="2"/>
  <c r="D6" i="2" s="1"/>
  <c r="B7" i="2"/>
  <c r="C7" i="2" s="1"/>
  <c r="B8" i="2"/>
  <c r="D8" i="2" s="1"/>
  <c r="B9" i="2"/>
  <c r="D9" i="2" s="1"/>
  <c r="B10" i="2"/>
  <c r="D10" i="2" s="1"/>
  <c r="B11" i="2"/>
  <c r="D11" i="2" s="1"/>
  <c r="B12" i="2"/>
  <c r="D12" i="2" s="1"/>
  <c r="B5" i="2"/>
  <c r="D5" i="2" s="1"/>
  <c r="C6" i="6" l="1"/>
  <c r="C5" i="6"/>
  <c r="J7" i="6"/>
  <c r="D8" i="6"/>
  <c r="J6" i="6"/>
  <c r="D7" i="6"/>
  <c r="J5" i="6"/>
  <c r="D6" i="6"/>
  <c r="D5" i="6"/>
  <c r="C4" i="6"/>
  <c r="D4" i="6"/>
  <c r="D7" i="2"/>
  <c r="C6" i="2"/>
  <c r="C11" i="2"/>
  <c r="C10" i="2"/>
  <c r="C9" i="2"/>
  <c r="C5" i="2"/>
  <c r="C12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<sst xmlns="http://schemas.openxmlformats.org/spreadsheetml/2006/main" count="69" uniqueCount="57">
  <si>
    <t>Id</t>
  </si>
  <si>
    <t>Date</t>
  </si>
  <si>
    <t>WeightKg</t>
  </si>
  <si>
    <t>BMI</t>
  </si>
  <si>
    <t>4/13/2016 1:08:52 AM</t>
  </si>
  <si>
    <t>4/21/2016 11:59:59 PM</t>
  </si>
  <si>
    <t>4/17/2016 11:59:59 PM</t>
  </si>
  <si>
    <t>4/18/2016 11:59:59 PM</t>
  </si>
  <si>
    <t>4/25/2016 11:59:59 PM</t>
  </si>
  <si>
    <t>4/17/2016 9:17:55 AM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</si>
  <si>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</si>
  <si>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</si>
  <si>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</si>
  <si>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</si>
  <si>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</si>
  <si>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</si>
  <si>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</si>
  <si>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</si>
  <si>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</si>
  <si>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</si>
  <si>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</si>
  <si>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</si>
  <si>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</si>
  <si>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</si>
  <si>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</si>
  <si>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</si>
  <si>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</si>
  <si>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</si>
  <si>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</si>
  <si>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</si>
  <si>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</si>
  <si>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</si>
  <si>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</si>
  <si>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</si>
  <si>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</si>
  <si>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</si>
  <si>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</si>
  <si>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</si>
  <si>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id</t>
  </si>
  <si>
    <t>maximum_heart_beat</t>
  </si>
  <si>
    <t>potential_customer</t>
  </si>
  <si>
    <t>yes</t>
  </si>
  <si>
    <t>no</t>
  </si>
  <si>
    <t>ID</t>
  </si>
  <si>
    <t>Average_BMI</t>
  </si>
  <si>
    <t>BMI_status</t>
  </si>
  <si>
    <t>Lean_Fit_Potential_Customers</t>
  </si>
  <si>
    <t>Based on Bmi</t>
  </si>
  <si>
    <t>Based on HeartBeat</t>
  </si>
  <si>
    <t>BMI POTENTIAL CUSTOMERS</t>
  </si>
  <si>
    <t>Average BMI</t>
  </si>
  <si>
    <t>BmI Status</t>
  </si>
  <si>
    <t>HEART RATE POTENTIAL CUSTOMERS</t>
  </si>
  <si>
    <t>Maximum Heart Beat</t>
  </si>
  <si>
    <t>i.e.bmi&gt;25</t>
  </si>
  <si>
    <t>i.e. heartbeat&gt;185</t>
  </si>
  <si>
    <t>Now the Final Potential Customers for leanFit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</si>
</sst>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8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C00000"/>
                </a:solidFill>
              </a:rPr>
              <a:t>BMI POTENTIAL CUSTOMERS &gt; 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Final_Potential_customers!$C$4:$C$8</c:f>
              <c:strCache>
                <c:ptCount val="5"/>
                <c:pt idx="0">
                  <c:v>47.54000092</c:v>
                </c:pt>
                <c:pt idx="1">
                  <c:v>27.41499996</c:v>
                </c:pt>
                <c:pt idx="2">
                  <c:v>27.21399994</c:v>
                </c:pt>
                <c:pt idx="3">
                  <c:v>28</c:v>
                </c:pt>
                <c:pt idx="4">
                  <c:v>25.48708336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Final_Potential_customers!$B$4:$B$8</c:f>
              <c:numCache>
                <c:formatCode>General</c:formatCode>
                <c:ptCount val="5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</c:numCache>
            </c:numRef>
          </c:cat>
          <c:val>
            <c:numRef>
              <c:f>Final_Potential_customers!$C$4:$C$8</c:f>
              <c:numCache>
                <c:formatCode>General</c:formatCode>
                <c:ptCount val="5"/>
                <c:pt idx="0">
                  <c:v>47.540000919999997</c:v>
                </c:pt>
                <c:pt idx="1">
                  <c:v>27.414999960000003</c:v>
                </c:pt>
                <c:pt idx="2">
                  <c:v>27.213999938000001</c:v>
                </c:pt>
                <c:pt idx="3">
                  <c:v>28</c:v>
                </c:pt>
                <c:pt idx="4">
                  <c:v>25.487083357083335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8-4BD7-B961-92DE5240E1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42623768"/>
        <c:axId val="491473016"/>
      </c:barChart>
      <c:catAx>
        <c:axId val="44262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73016"/>
        <c:crosses val="autoZero"/>
        <c:auto val="1"/>
        <c:lblAlgn val="ctr"/>
        <c:lblOffset val="100"/>
        <c:noMultiLvlLbl val="0"/>
      </c:catAx>
      <c:valAx>
        <c:axId val="491473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262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C00000"/>
                </a:solidFill>
              </a:rPr>
              <a:t>HEART RATE POTENTIAL CUSTOMERS &gt;185</a:t>
            </a:r>
          </a:p>
        </c:rich>
      </c:tx>
      <c:layout>
        <c:manualLayout>
          <c:xMode val="edge"/>
          <c:yMode val="edge"/>
          <c:x val="0.1565901137357830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Final_Potential_customers!$J$3</c:f>
              <c:strCache>
                <c:ptCount val="1"/>
                <c:pt idx="0">
                  <c:v>Maximum Heart Beat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Final_Potential_customers!$I$4:$I$7</c:f>
              <c:numCache>
                <c:formatCode>General</c:formatCode>
                <c:ptCount val="4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4558609924</c:v>
                </c:pt>
              </c:numCache>
            </c:numRef>
          </c:cat>
          <c:val>
            <c:numRef>
              <c:f>Final_Potential_customers!$J$4:$J$7</c:f>
              <c:numCache>
                <c:formatCode>General</c:formatCode>
                <c:ptCount val="4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6-4F12-9A3B-7290C7FFFE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871544"/>
        <c:axId val="549871872"/>
      </c:barChart>
      <c:catAx>
        <c:axId val="54987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71872"/>
        <c:crosses val="autoZero"/>
        <c:auto val="1"/>
        <c:lblAlgn val="ctr"/>
        <c:lblOffset val="100"/>
        <c:noMultiLvlLbl val="0"/>
      </c:catAx>
      <c:valAx>
        <c:axId val="549871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87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11</xdr:row>
      <xdr:rowOff>119062</xdr:rowOff>
    </xdr:from>
    <xdr:to>
      <xdr:col>6</xdr:col>
      <xdr:colOff>390525</xdr:colOff>
      <xdr:row>26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412ED-44AB-4CF7-9E45-38CD6B8D6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828675</xdr:colOff>
      <xdr:row>11</xdr:row>
      <xdr:rowOff>42862</xdr:rowOff>
    </xdr:from>
    <xdr:to>
      <xdr:col>15</xdr:col>
      <xdr:colOff>200025</xdr:colOff>
      <xdr:row>25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17B938-6116-4BAC-9A5C-D5843EF96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23DB3D-AB31-482A-838F-1D640AABCD9B}" name="Table4" displayName="Table4" ref="D33:D42" totalsRowShown="0">
  <autoFilter ref="D33:D42" xr:uid="{F623DB3D-AB31-482A-838F-1D640AABCD9B}"/>
  <tableColumns count="1">
    <tableColumn id="1" xr3:uid="{629D3FFA-0C37-488F-98A0-1EE321D46AB8}" name="Lean_Fit_Potential_Custom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6DC9-E50C-4C13-BA1A-DDD2B5BBBC07}">
  <dimension ref="A1:D68"/>
  <sheetViews>
    <sheetView tabSelected="1" workbookViewId="0">
      <selection activeCell="G5" sqref="G5"/>
    </sheetView>
  </sheetViews>
  <sheetFormatPr defaultRowHeight="15" x14ac:dyDescent="0.25"/>
  <cols>
    <col min="1" max="1" width="16" customWidth="1"/>
    <col min="2" max="2" width="16.7109375" customWidth="1"/>
    <col min="3" max="3" width="10.1406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1503960366</v>
      </c>
      <c r="B2" s="1">
        <v>42405.999305555553</v>
      </c>
      <c r="C2">
        <v>52.599998470000003</v>
      </c>
      <c r="D2">
        <v>22.649999619999999</v>
      </c>
    </row>
    <row r="3" spans="1:4" x14ac:dyDescent="0.25">
      <c r="A3">
        <v>1503960366</v>
      </c>
      <c r="B3" s="1">
        <v>42434.999305555553</v>
      </c>
      <c r="C3">
        <v>52.599998470000003</v>
      </c>
      <c r="D3">
        <v>22.649999619999999</v>
      </c>
    </row>
    <row r="4" spans="1:4" x14ac:dyDescent="0.25">
      <c r="A4">
        <v>1927972279</v>
      </c>
      <c r="B4" t="s">
        <v>4</v>
      </c>
      <c r="C4">
        <v>133.5</v>
      </c>
      <c r="D4">
        <v>47.540000919999997</v>
      </c>
    </row>
    <row r="5" spans="1:4" x14ac:dyDescent="0.25">
      <c r="A5">
        <v>2873212765</v>
      </c>
      <c r="B5" t="s">
        <v>5</v>
      </c>
      <c r="C5">
        <v>56.700000760000002</v>
      </c>
      <c r="D5">
        <v>21.450000760000002</v>
      </c>
    </row>
    <row r="6" spans="1:4" x14ac:dyDescent="0.25">
      <c r="A6">
        <v>2873212765</v>
      </c>
      <c r="B6" s="1">
        <v>42709.999305555553</v>
      </c>
      <c r="C6">
        <v>57.299999239999998</v>
      </c>
      <c r="D6">
        <v>21.690000529999999</v>
      </c>
    </row>
    <row r="7" spans="1:4" x14ac:dyDescent="0.25">
      <c r="A7">
        <v>4319703577</v>
      </c>
      <c r="B7" t="s">
        <v>6</v>
      </c>
      <c r="C7">
        <v>72.400001529999997</v>
      </c>
      <c r="D7">
        <v>27.450000760000002</v>
      </c>
    </row>
    <row r="8" spans="1:4" x14ac:dyDescent="0.25">
      <c r="A8">
        <v>4319703577</v>
      </c>
      <c r="B8" s="1">
        <v>42465.999305555553</v>
      </c>
      <c r="C8">
        <v>72.300003050000001</v>
      </c>
      <c r="D8">
        <v>27.379999160000001</v>
      </c>
    </row>
    <row r="9" spans="1:4" x14ac:dyDescent="0.25">
      <c r="A9">
        <v>4558609924</v>
      </c>
      <c r="B9" t="s">
        <v>7</v>
      </c>
      <c r="C9">
        <v>69.699996949999999</v>
      </c>
      <c r="D9">
        <v>27.25</v>
      </c>
    </row>
    <row r="10" spans="1:4" x14ac:dyDescent="0.25">
      <c r="A10">
        <v>4558609924</v>
      </c>
      <c r="B10" t="s">
        <v>8</v>
      </c>
      <c r="C10">
        <v>70.300003050000001</v>
      </c>
      <c r="D10">
        <v>27.459999079999999</v>
      </c>
    </row>
    <row r="11" spans="1:4" x14ac:dyDescent="0.25">
      <c r="A11">
        <v>4558609924</v>
      </c>
      <c r="B11" s="1">
        <v>42374.999305555553</v>
      </c>
      <c r="C11">
        <v>69.900001529999997</v>
      </c>
      <c r="D11">
        <v>27.31999969</v>
      </c>
    </row>
    <row r="12" spans="1:4" x14ac:dyDescent="0.25">
      <c r="A12">
        <v>4558609924</v>
      </c>
      <c r="B12" s="1">
        <v>42405.999305555553</v>
      </c>
      <c r="C12">
        <v>69.199996949999999</v>
      </c>
      <c r="D12">
        <v>27.040000920000001</v>
      </c>
    </row>
    <row r="13" spans="1:4" x14ac:dyDescent="0.25">
      <c r="A13">
        <v>4558609924</v>
      </c>
      <c r="B13" s="1">
        <v>42618.999305555553</v>
      </c>
      <c r="C13">
        <v>69.099998470000003</v>
      </c>
      <c r="D13">
        <v>27</v>
      </c>
    </row>
    <row r="14" spans="1:4" x14ac:dyDescent="0.25">
      <c r="A14">
        <v>5577150313</v>
      </c>
      <c r="B14" t="s">
        <v>9</v>
      </c>
      <c r="C14">
        <v>90.699996949999999</v>
      </c>
      <c r="D14">
        <v>28</v>
      </c>
    </row>
    <row r="15" spans="1:4" x14ac:dyDescent="0.25">
      <c r="A15">
        <v>6962181067</v>
      </c>
      <c r="B15" s="1">
        <v>42708.999305555553</v>
      </c>
      <c r="C15">
        <v>62.5</v>
      </c>
      <c r="D15">
        <v>24.38999939</v>
      </c>
    </row>
    <row r="16" spans="1:4" x14ac:dyDescent="0.25">
      <c r="A16">
        <v>6962181067</v>
      </c>
      <c r="B16" t="s">
        <v>10</v>
      </c>
      <c r="C16">
        <v>62.099998470000003</v>
      </c>
      <c r="D16">
        <v>24.239999770000001</v>
      </c>
    </row>
    <row r="17" spans="1:4" x14ac:dyDescent="0.25">
      <c r="A17">
        <v>6962181067</v>
      </c>
      <c r="B17" t="s">
        <v>11</v>
      </c>
      <c r="C17">
        <v>61.700000760000002</v>
      </c>
      <c r="D17">
        <v>24.100000380000001</v>
      </c>
    </row>
    <row r="18" spans="1:4" x14ac:dyDescent="0.25">
      <c r="A18">
        <v>6962181067</v>
      </c>
      <c r="B18" t="s">
        <v>12</v>
      </c>
      <c r="C18">
        <v>61.5</v>
      </c>
      <c r="D18">
        <v>24</v>
      </c>
    </row>
    <row r="19" spans="1:4" x14ac:dyDescent="0.25">
      <c r="A19">
        <v>6962181067</v>
      </c>
      <c r="B19" t="s">
        <v>13</v>
      </c>
      <c r="C19">
        <v>62</v>
      </c>
      <c r="D19">
        <v>24.209999079999999</v>
      </c>
    </row>
    <row r="20" spans="1:4" x14ac:dyDescent="0.25">
      <c r="A20">
        <v>6962181067</v>
      </c>
      <c r="B20" t="s">
        <v>6</v>
      </c>
      <c r="C20">
        <v>61.400001529999997</v>
      </c>
      <c r="D20">
        <v>23.959999079999999</v>
      </c>
    </row>
    <row r="21" spans="1:4" x14ac:dyDescent="0.25">
      <c r="A21">
        <v>6962181067</v>
      </c>
      <c r="B21" t="s">
        <v>7</v>
      </c>
      <c r="C21">
        <v>61.200000760000002</v>
      </c>
      <c r="D21">
        <v>23.88999939</v>
      </c>
    </row>
    <row r="22" spans="1:4" x14ac:dyDescent="0.25">
      <c r="A22">
        <v>6962181067</v>
      </c>
      <c r="B22" t="s">
        <v>14</v>
      </c>
      <c r="C22">
        <v>61.400001529999997</v>
      </c>
      <c r="D22">
        <v>23.959999079999999</v>
      </c>
    </row>
    <row r="23" spans="1:4" x14ac:dyDescent="0.25">
      <c r="A23">
        <v>6962181067</v>
      </c>
      <c r="B23" t="s">
        <v>15</v>
      </c>
      <c r="C23">
        <v>61.700000760000002</v>
      </c>
      <c r="D23">
        <v>24.100000380000001</v>
      </c>
    </row>
    <row r="24" spans="1:4" x14ac:dyDescent="0.25">
      <c r="A24">
        <v>6962181067</v>
      </c>
      <c r="B24" t="s">
        <v>5</v>
      </c>
      <c r="C24">
        <v>61.400001529999997</v>
      </c>
      <c r="D24">
        <v>23.959999079999999</v>
      </c>
    </row>
    <row r="25" spans="1:4" x14ac:dyDescent="0.25">
      <c r="A25">
        <v>6962181067</v>
      </c>
      <c r="B25" t="s">
        <v>16</v>
      </c>
      <c r="C25">
        <v>61.400001529999997</v>
      </c>
      <c r="D25">
        <v>23.959999079999999</v>
      </c>
    </row>
    <row r="26" spans="1:4" x14ac:dyDescent="0.25">
      <c r="A26">
        <v>6962181067</v>
      </c>
      <c r="B26" t="s">
        <v>17</v>
      </c>
      <c r="C26">
        <v>61.5</v>
      </c>
      <c r="D26">
        <v>24</v>
      </c>
    </row>
    <row r="27" spans="1:4" x14ac:dyDescent="0.25">
      <c r="A27">
        <v>6962181067</v>
      </c>
      <c r="B27" t="s">
        <v>18</v>
      </c>
      <c r="C27">
        <v>61.5</v>
      </c>
      <c r="D27">
        <v>24</v>
      </c>
    </row>
    <row r="28" spans="1:4" x14ac:dyDescent="0.25">
      <c r="A28">
        <v>6962181067</v>
      </c>
      <c r="B28" t="s">
        <v>8</v>
      </c>
      <c r="C28">
        <v>61.700000760000002</v>
      </c>
      <c r="D28">
        <v>24.100000380000001</v>
      </c>
    </row>
    <row r="29" spans="1:4" x14ac:dyDescent="0.25">
      <c r="A29">
        <v>6962181067</v>
      </c>
      <c r="B29" t="s">
        <v>19</v>
      </c>
      <c r="C29">
        <v>61.200000760000002</v>
      </c>
      <c r="D29">
        <v>23.88999939</v>
      </c>
    </row>
    <row r="30" spans="1:4" x14ac:dyDescent="0.25">
      <c r="A30">
        <v>6962181067</v>
      </c>
      <c r="B30" t="s">
        <v>20</v>
      </c>
      <c r="C30">
        <v>61.200000760000002</v>
      </c>
      <c r="D30">
        <v>23.88999939</v>
      </c>
    </row>
    <row r="31" spans="1:4" x14ac:dyDescent="0.25">
      <c r="A31">
        <v>6962181067</v>
      </c>
      <c r="B31" t="s">
        <v>21</v>
      </c>
      <c r="C31">
        <v>61.400001529999997</v>
      </c>
      <c r="D31">
        <v>23.959999079999999</v>
      </c>
    </row>
    <row r="32" spans="1:4" x14ac:dyDescent="0.25">
      <c r="A32">
        <v>6962181067</v>
      </c>
      <c r="B32" t="s">
        <v>22</v>
      </c>
      <c r="C32">
        <v>61</v>
      </c>
      <c r="D32">
        <v>23.81999969</v>
      </c>
    </row>
    <row r="33" spans="1:4" x14ac:dyDescent="0.25">
      <c r="A33">
        <v>6962181067</v>
      </c>
      <c r="B33" s="1">
        <v>42374.999305555553</v>
      </c>
      <c r="C33">
        <v>61.700000760000002</v>
      </c>
      <c r="D33">
        <v>24.100000380000001</v>
      </c>
    </row>
    <row r="34" spans="1:4" x14ac:dyDescent="0.25">
      <c r="A34">
        <v>6962181067</v>
      </c>
      <c r="B34" s="1">
        <v>42405.999305555553</v>
      </c>
      <c r="C34">
        <v>61.5</v>
      </c>
      <c r="D34">
        <v>24</v>
      </c>
    </row>
    <row r="35" spans="1:4" x14ac:dyDescent="0.25">
      <c r="A35">
        <v>6962181067</v>
      </c>
      <c r="B35" s="1">
        <v>42434.999305555553</v>
      </c>
      <c r="C35">
        <v>61</v>
      </c>
      <c r="D35">
        <v>23.81999969</v>
      </c>
    </row>
    <row r="36" spans="1:4" x14ac:dyDescent="0.25">
      <c r="A36">
        <v>6962181067</v>
      </c>
      <c r="B36" s="1">
        <v>42465.999305555553</v>
      </c>
      <c r="C36">
        <v>61.099998470000003</v>
      </c>
      <c r="D36">
        <v>23.850000380000001</v>
      </c>
    </row>
    <row r="37" spans="1:4" x14ac:dyDescent="0.25">
      <c r="A37">
        <v>6962181067</v>
      </c>
      <c r="B37" s="1">
        <v>42495.999305555553</v>
      </c>
      <c r="C37">
        <v>61.299999239999998</v>
      </c>
      <c r="D37">
        <v>23.93000031</v>
      </c>
    </row>
    <row r="38" spans="1:4" x14ac:dyDescent="0.25">
      <c r="A38">
        <v>6962181067</v>
      </c>
      <c r="B38" s="1">
        <v>42526.999305555553</v>
      </c>
      <c r="C38">
        <v>61.5</v>
      </c>
      <c r="D38">
        <v>24</v>
      </c>
    </row>
    <row r="39" spans="1:4" x14ac:dyDescent="0.25">
      <c r="A39">
        <v>6962181067</v>
      </c>
      <c r="B39" s="1">
        <v>42556.999305555553</v>
      </c>
      <c r="C39">
        <v>61.200000760000002</v>
      </c>
      <c r="D39">
        <v>23.88999939</v>
      </c>
    </row>
    <row r="40" spans="1:4" x14ac:dyDescent="0.25">
      <c r="A40">
        <v>6962181067</v>
      </c>
      <c r="B40" s="1">
        <v>42587.999305555553</v>
      </c>
      <c r="C40">
        <v>61.200000760000002</v>
      </c>
      <c r="D40">
        <v>23.88999939</v>
      </c>
    </row>
    <row r="41" spans="1:4" x14ac:dyDescent="0.25">
      <c r="A41">
        <v>6962181067</v>
      </c>
      <c r="B41" s="1">
        <v>42618.999305555553</v>
      </c>
      <c r="C41">
        <v>62.400001529999997</v>
      </c>
      <c r="D41">
        <v>24.350000380000001</v>
      </c>
    </row>
    <row r="42" spans="1:4" x14ac:dyDescent="0.25">
      <c r="A42">
        <v>6962181067</v>
      </c>
      <c r="B42" s="1">
        <v>42648.999305555553</v>
      </c>
      <c r="C42">
        <v>62.099998470000003</v>
      </c>
      <c r="D42">
        <v>24.239999770000001</v>
      </c>
    </row>
    <row r="43" spans="1:4" x14ac:dyDescent="0.25">
      <c r="A43">
        <v>6962181067</v>
      </c>
      <c r="B43" s="1">
        <v>42679.999305555553</v>
      </c>
      <c r="C43">
        <v>61.900001529999997</v>
      </c>
      <c r="D43">
        <v>24.170000080000001</v>
      </c>
    </row>
    <row r="44" spans="1:4" x14ac:dyDescent="0.25">
      <c r="A44">
        <v>6962181067</v>
      </c>
      <c r="B44" s="1">
        <v>42709.999305555553</v>
      </c>
      <c r="C44">
        <v>61.900001529999997</v>
      </c>
      <c r="D44">
        <v>24.170000080000001</v>
      </c>
    </row>
    <row r="45" spans="1:4" x14ac:dyDescent="0.25">
      <c r="A45">
        <v>8877689391</v>
      </c>
      <c r="B45" s="1">
        <v>42708.282638888886</v>
      </c>
      <c r="C45">
        <v>85.800003050000001</v>
      </c>
      <c r="D45">
        <v>25.68000031</v>
      </c>
    </row>
    <row r="46" spans="1:4" x14ac:dyDescent="0.25">
      <c r="A46">
        <v>8877689391</v>
      </c>
      <c r="B46" t="s">
        <v>23</v>
      </c>
      <c r="C46">
        <v>84.900001529999997</v>
      </c>
      <c r="D46">
        <v>25.409999849999998</v>
      </c>
    </row>
    <row r="47" spans="1:4" x14ac:dyDescent="0.25">
      <c r="A47">
        <v>8877689391</v>
      </c>
      <c r="B47" t="s">
        <v>24</v>
      </c>
      <c r="C47">
        <v>84.5</v>
      </c>
      <c r="D47">
        <v>25.309999470000001</v>
      </c>
    </row>
    <row r="48" spans="1:4" x14ac:dyDescent="0.25">
      <c r="A48">
        <v>8877689391</v>
      </c>
      <c r="B48" t="s">
        <v>25</v>
      </c>
      <c r="C48">
        <v>85.5</v>
      </c>
      <c r="D48">
        <v>25.590000150000002</v>
      </c>
    </row>
    <row r="49" spans="1:4" x14ac:dyDescent="0.25">
      <c r="A49">
        <v>8877689391</v>
      </c>
      <c r="B49" t="s">
        <v>26</v>
      </c>
      <c r="C49">
        <v>85.800003050000001</v>
      </c>
      <c r="D49">
        <v>25.68000031</v>
      </c>
    </row>
    <row r="50" spans="1:4" x14ac:dyDescent="0.25">
      <c r="A50">
        <v>8877689391</v>
      </c>
      <c r="B50" t="s">
        <v>27</v>
      </c>
      <c r="C50">
        <v>85.300003050000001</v>
      </c>
      <c r="D50">
        <v>25.530000690000001</v>
      </c>
    </row>
    <row r="51" spans="1:4" x14ac:dyDescent="0.25">
      <c r="A51">
        <v>8877689391</v>
      </c>
      <c r="B51" t="s">
        <v>28</v>
      </c>
      <c r="C51">
        <v>84.900001529999997</v>
      </c>
      <c r="D51">
        <v>25.409999849999998</v>
      </c>
    </row>
    <row r="52" spans="1:4" x14ac:dyDescent="0.25">
      <c r="A52">
        <v>8877689391</v>
      </c>
      <c r="B52" t="s">
        <v>29</v>
      </c>
      <c r="C52">
        <v>84.5</v>
      </c>
      <c r="D52">
        <v>25.290000920000001</v>
      </c>
    </row>
    <row r="53" spans="1:4" x14ac:dyDescent="0.25">
      <c r="A53">
        <v>8877689391</v>
      </c>
      <c r="B53" t="s">
        <v>30</v>
      </c>
      <c r="C53">
        <v>85.5</v>
      </c>
      <c r="D53">
        <v>25.590000150000002</v>
      </c>
    </row>
    <row r="54" spans="1:4" x14ac:dyDescent="0.25">
      <c r="A54">
        <v>8877689391</v>
      </c>
      <c r="B54" t="s">
        <v>31</v>
      </c>
      <c r="C54">
        <v>85.5</v>
      </c>
      <c r="D54">
        <v>25.590000150000002</v>
      </c>
    </row>
    <row r="55" spans="1:4" x14ac:dyDescent="0.25">
      <c r="A55">
        <v>8877689391</v>
      </c>
      <c r="B55" t="s">
        <v>32</v>
      </c>
      <c r="C55">
        <v>85.400001529999997</v>
      </c>
      <c r="D55">
        <v>25.559999470000001</v>
      </c>
    </row>
    <row r="56" spans="1:4" x14ac:dyDescent="0.25">
      <c r="A56">
        <v>8877689391</v>
      </c>
      <c r="B56" t="s">
        <v>33</v>
      </c>
      <c r="C56">
        <v>85.099998470000003</v>
      </c>
      <c r="D56">
        <v>25.489999770000001</v>
      </c>
    </row>
    <row r="57" spans="1:4" x14ac:dyDescent="0.25">
      <c r="A57">
        <v>8877689391</v>
      </c>
      <c r="B57" t="s">
        <v>34</v>
      </c>
      <c r="C57">
        <v>85.400001529999997</v>
      </c>
      <c r="D57">
        <v>25.559999470000001</v>
      </c>
    </row>
    <row r="58" spans="1:4" x14ac:dyDescent="0.25">
      <c r="A58">
        <v>8877689391</v>
      </c>
      <c r="B58" t="s">
        <v>35</v>
      </c>
      <c r="C58">
        <v>85.099998470000003</v>
      </c>
      <c r="D58">
        <v>25.489999770000001</v>
      </c>
    </row>
    <row r="59" spans="1:4" x14ac:dyDescent="0.25">
      <c r="A59">
        <v>8877689391</v>
      </c>
      <c r="B59" t="s">
        <v>36</v>
      </c>
      <c r="C59">
        <v>84.900001529999997</v>
      </c>
      <c r="D59">
        <v>25.409999849999998</v>
      </c>
    </row>
    <row r="60" spans="1:4" x14ac:dyDescent="0.25">
      <c r="A60">
        <v>8877689391</v>
      </c>
      <c r="B60" t="s">
        <v>37</v>
      </c>
      <c r="C60">
        <v>85.5</v>
      </c>
      <c r="D60">
        <v>25.590000150000002</v>
      </c>
    </row>
    <row r="61" spans="1:4" x14ac:dyDescent="0.25">
      <c r="A61">
        <v>8877689391</v>
      </c>
      <c r="B61" s="1">
        <v>42374.365972222222</v>
      </c>
      <c r="C61">
        <v>85.300003050000001</v>
      </c>
      <c r="D61">
        <v>25.530000690000001</v>
      </c>
    </row>
    <row r="62" spans="1:4" x14ac:dyDescent="0.25">
      <c r="A62">
        <v>8877689391</v>
      </c>
      <c r="B62" s="1">
        <v>42434.28402777778</v>
      </c>
      <c r="C62">
        <v>84.900001529999997</v>
      </c>
      <c r="D62">
        <v>25.409999849999998</v>
      </c>
    </row>
    <row r="63" spans="1:4" x14ac:dyDescent="0.25">
      <c r="A63">
        <v>8877689391</v>
      </c>
      <c r="B63" s="1">
        <v>42465.283333333333</v>
      </c>
      <c r="C63">
        <v>84.400001529999997</v>
      </c>
      <c r="D63">
        <v>25.260000229999999</v>
      </c>
    </row>
    <row r="64" spans="1:4" x14ac:dyDescent="0.25">
      <c r="A64">
        <v>8877689391</v>
      </c>
      <c r="B64" s="1">
        <v>42526.279861111114</v>
      </c>
      <c r="C64">
        <v>85</v>
      </c>
      <c r="D64">
        <v>25.440000529999999</v>
      </c>
    </row>
    <row r="65" spans="1:4" x14ac:dyDescent="0.25">
      <c r="A65">
        <v>8877689391</v>
      </c>
      <c r="B65" s="1">
        <v>42587.315972222219</v>
      </c>
      <c r="C65">
        <v>85.400001529999997</v>
      </c>
      <c r="D65">
        <v>25.559999470000001</v>
      </c>
    </row>
    <row r="66" spans="1:4" x14ac:dyDescent="0.25">
      <c r="A66">
        <v>8877689391</v>
      </c>
      <c r="B66" s="1">
        <v>42618.277083333334</v>
      </c>
      <c r="C66">
        <v>85.5</v>
      </c>
      <c r="D66">
        <v>25.61000061</v>
      </c>
    </row>
    <row r="67" spans="1:4" x14ac:dyDescent="0.25">
      <c r="A67">
        <v>8877689391</v>
      </c>
      <c r="B67" s="1">
        <v>42679.285416666666</v>
      </c>
      <c r="C67">
        <v>85.400001529999997</v>
      </c>
      <c r="D67">
        <v>25.559999470000001</v>
      </c>
    </row>
    <row r="68" spans="1:4" x14ac:dyDescent="0.25">
      <c r="A68">
        <v>8877689391</v>
      </c>
      <c r="B68" s="1">
        <v>42709.279166666667</v>
      </c>
      <c r="C68">
        <v>84</v>
      </c>
      <c r="D68">
        <v>25.13999939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D348-28C6-47C4-BE0E-E1C0A9D1CA33}">
  <dimension ref="A2:J12"/>
  <sheetViews>
    <sheetView showGridLines="0" workbookViewId="0">
      <selection activeCell="F14" sqref="F14"/>
    </sheetView>
  </sheetViews>
  <sheetFormatPr defaultRowHeight="15" x14ac:dyDescent="0.25"/>
  <cols>
    <col min="1" max="1" width="17.7109375" customWidth="1"/>
    <col min="2" max="2" width="16.140625" customWidth="1"/>
    <col min="3" max="3" width="18.140625" customWidth="1"/>
    <col min="4" max="4" width="20.28515625" customWidth="1"/>
    <col min="8" max="8" width="15.140625" customWidth="1"/>
    <col min="9" max="9" width="24.28515625" customWidth="1"/>
    <col min="10" max="10" width="16.140625" customWidth="1"/>
  </cols>
  <sheetData>
    <row r="2" spans="1:10" ht="28.5" x14ac:dyDescent="0.45">
      <c r="A2" s="4" t="s">
        <v>47</v>
      </c>
      <c r="H2" s="5" t="s">
        <v>48</v>
      </c>
    </row>
    <row r="4" spans="1:10" x14ac:dyDescent="0.25">
      <c r="A4" s="3" t="s">
        <v>43</v>
      </c>
      <c r="B4" s="3" t="s">
        <v>44</v>
      </c>
      <c r="C4" s="3" t="s">
        <v>45</v>
      </c>
      <c r="D4" s="3" t="s">
        <v>40</v>
      </c>
      <c r="H4" s="3" t="s">
        <v>38</v>
      </c>
      <c r="I4" s="3" t="s">
        <v>39</v>
      </c>
      <c r="J4" s="3" t="s">
        <v>40</v>
      </c>
    </row>
    <row r="5" spans="1:10" x14ac:dyDescent="0.25">
      <c r="A5" s="2">
        <v>1503960366</v>
      </c>
      <c r="B5" s="2">
        <f>AVERAGEIF(weightLogInfo_merged!$A$2:$A$68,unique_ids!A5,weightLogInfo_merged!$D$2:$D$68)</f>
        <v>22.649999619999999</v>
      </c>
      <c r="C5" s="2" t="str">
        <f>IF(AND(B5&gt;18.5,B5&lt;25),"Healthy weight",IF(AND(B5&gt;25,B5&lt;30),"over weight","obesity"))</f>
        <v>Healthy weight</v>
      </c>
      <c r="D5" s="2" t="str">
        <f>IF(B5&gt;25,"Yes","No")</f>
        <v>No</v>
      </c>
      <c r="H5" s="2">
        <v>2022484408</v>
      </c>
      <c r="I5" s="2">
        <v>203</v>
      </c>
      <c r="J5" s="2" t="s">
        <v>41</v>
      </c>
    </row>
    <row r="6" spans="1:10" x14ac:dyDescent="0.25">
      <c r="A6" s="2">
        <v>1927972279</v>
      </c>
      <c r="B6" s="2">
        <f>AVERAGEIF(weightLogInfo_merged!$A$2:$A$68,unique_ids!A6,weightLogInfo_merged!$D$2:$D$68)</f>
        <v>47.540000919999997</v>
      </c>
      <c r="C6" s="2" t="str">
        <f t="shared" ref="C6:C12" si="0">IF(AND(B6&gt;18.5,B6&lt;25),"Healthy weight",IF(AND(B6&gt;25,B6&lt;30),"over weight","obesity"))</f>
        <v>obesity</v>
      </c>
      <c r="D6" s="2" t="str">
        <f t="shared" ref="D6:D12" si="1">IF(B6&gt;25,"Yes","No")</f>
        <v>Yes</v>
      </c>
      <c r="H6" s="2">
        <v>2026352035</v>
      </c>
      <c r="I6" s="2">
        <v>125</v>
      </c>
      <c r="J6" s="2" t="s">
        <v>42</v>
      </c>
    </row>
    <row r="7" spans="1:10" x14ac:dyDescent="0.25">
      <c r="A7" s="2">
        <v>2873212765</v>
      </c>
      <c r="B7" s="2">
        <f>AVERAGEIF(weightLogInfo_merged!$A$2:$A$68,unique_ids!A7,weightLogInfo_merged!$D$2:$D$68)</f>
        <v>21.570000645</v>
      </c>
      <c r="C7" s="2" t="str">
        <f t="shared" si="0"/>
        <v>Healthy weight</v>
      </c>
      <c r="D7" s="2" t="str">
        <f t="shared" si="1"/>
        <v>No</v>
      </c>
      <c r="H7" s="2">
        <v>2347167796</v>
      </c>
      <c r="I7" s="2">
        <v>195</v>
      </c>
      <c r="J7" s="2" t="s">
        <v>41</v>
      </c>
    </row>
    <row r="8" spans="1:10" x14ac:dyDescent="0.25">
      <c r="A8" s="2">
        <v>4319703577</v>
      </c>
      <c r="B8" s="2">
        <f>AVERAGEIF(weightLogInfo_merged!$A$2:$A$68,unique_ids!A8,weightLogInfo_merged!$D$2:$D$68)</f>
        <v>27.414999960000003</v>
      </c>
      <c r="C8" s="2" t="str">
        <f t="shared" si="0"/>
        <v>over weight</v>
      </c>
      <c r="D8" s="2" t="str">
        <f t="shared" si="1"/>
        <v>Yes</v>
      </c>
      <c r="H8" s="2">
        <v>4020332650</v>
      </c>
      <c r="I8" s="2">
        <v>191</v>
      </c>
      <c r="J8" s="2" t="s">
        <v>41</v>
      </c>
    </row>
    <row r="9" spans="1:10" x14ac:dyDescent="0.25">
      <c r="A9" s="2">
        <v>4558609924</v>
      </c>
      <c r="B9" s="2">
        <f>AVERAGEIF(weightLogInfo_merged!$A$2:$A$68,unique_ids!A9,weightLogInfo_merged!$D$2:$D$68)</f>
        <v>27.213999938000001</v>
      </c>
      <c r="C9" s="2" t="str">
        <f t="shared" si="0"/>
        <v>over weight</v>
      </c>
      <c r="D9" s="2" t="str">
        <f t="shared" si="1"/>
        <v>Yes</v>
      </c>
      <c r="H9" s="2">
        <v>4388161847</v>
      </c>
      <c r="I9" s="2">
        <v>180</v>
      </c>
      <c r="J9" s="2" t="s">
        <v>42</v>
      </c>
    </row>
    <row r="10" spans="1:10" x14ac:dyDescent="0.25">
      <c r="A10" s="2">
        <v>5577150313</v>
      </c>
      <c r="B10" s="2">
        <f>AVERAGEIF(weightLogInfo_merged!$A$2:$A$68,unique_ids!A10,weightLogInfo_merged!$D$2:$D$68)</f>
        <v>28</v>
      </c>
      <c r="C10" s="2" t="str">
        <f t="shared" si="0"/>
        <v>over weight</v>
      </c>
      <c r="D10" s="2" t="str">
        <f t="shared" si="1"/>
        <v>Yes</v>
      </c>
      <c r="H10" s="2">
        <v>4558609924</v>
      </c>
      <c r="I10" s="2">
        <v>199</v>
      </c>
      <c r="J10" s="2" t="s">
        <v>41</v>
      </c>
    </row>
    <row r="11" spans="1:10" x14ac:dyDescent="0.25">
      <c r="A11" s="2">
        <v>6962181067</v>
      </c>
      <c r="B11" s="2">
        <f>AVERAGEIF(weightLogInfo_merged!$A$2:$A$68,unique_ids!A11,weightLogInfo_merged!$D$2:$D$68)</f>
        <v>24.027999749666662</v>
      </c>
      <c r="C11" s="2" t="str">
        <f t="shared" si="0"/>
        <v>Healthy weight</v>
      </c>
      <c r="D11" s="2" t="str">
        <f t="shared" si="1"/>
        <v>No</v>
      </c>
      <c r="H11" s="2">
        <v>5553957443</v>
      </c>
      <c r="I11" s="2">
        <v>106</v>
      </c>
      <c r="J11" s="2" t="s">
        <v>42</v>
      </c>
    </row>
    <row r="12" spans="1:10" x14ac:dyDescent="0.25">
      <c r="A12" s="2">
        <v>8877689391</v>
      </c>
      <c r="B12" s="2">
        <f>AVERAGEIF(weightLogInfo_merged!$A$2:$A$68,unique_ids!A12,weightLogInfo_merged!$D$2:$D$68)</f>
        <v>25.487083357083335</v>
      </c>
      <c r="C12" s="2" t="str">
        <f t="shared" si="0"/>
        <v>over weight</v>
      </c>
      <c r="D12" s="2" t="str">
        <f t="shared" si="1"/>
        <v>Yes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A275-9D3E-4764-A1E8-FA257BEE7B12}">
  <dimension ref="B1:L42"/>
  <sheetViews>
    <sheetView showGridLines="0" topLeftCell="B10" workbookViewId="0">
      <selection activeCell="D34" sqref="D34"/>
    </sheetView>
  </sheetViews>
  <sheetFormatPr defaultRowHeight="15" x14ac:dyDescent="0.25"/>
  <cols>
    <col min="2" max="2" width="30.140625" customWidth="1"/>
    <col min="3" max="3" width="13" customWidth="1"/>
    <col min="4" max="4" width="27" customWidth="1"/>
    <col min="9" max="9" width="13" customWidth="1"/>
    <col min="10" max="10" width="19.28515625" customWidth="1"/>
  </cols>
  <sheetData>
    <row r="1" spans="2:12" ht="26.25" customHeight="1" x14ac:dyDescent="0.4">
      <c r="B1" s="6" t="s">
        <v>49</v>
      </c>
      <c r="C1" s="6"/>
      <c r="D1" s="6"/>
      <c r="E1" s="6"/>
      <c r="I1" s="5" t="s">
        <v>52</v>
      </c>
      <c r="J1" s="5"/>
      <c r="K1" s="5"/>
      <c r="L1" s="5"/>
    </row>
    <row r="2" spans="2:12" x14ac:dyDescent="0.25">
      <c r="C2" s="7" t="s">
        <v>54</v>
      </c>
      <c r="J2" s="8" t="s">
        <v>55</v>
      </c>
    </row>
    <row r="3" spans="2:12" x14ac:dyDescent="0.25">
      <c r="B3" s="3" t="s">
        <v>43</v>
      </c>
      <c r="C3" s="3" t="s">
        <v>50</v>
      </c>
      <c r="D3" s="3" t="s">
        <v>51</v>
      </c>
      <c r="I3" s="3" t="s">
        <v>43</v>
      </c>
      <c r="J3" s="3" t="s">
        <v>53</v>
      </c>
    </row>
    <row r="4" spans="2:12" x14ac:dyDescent="0.25">
      <c r="B4" s="2" cm="1">
        <f t="array" ref="B4:B8">_xlfn._xlws.FILTER(unique_ids!A5:A12,unique_ids!D5:D12="Yes")</f>
        <v>1927972279</v>
      </c>
      <c r="C4" s="2">
        <f>VLOOKUP(B4,unique_ids!$A$4:$D$12,2,FALSE)</f>
        <v>47.540000919999997</v>
      </c>
      <c r="D4" s="2" t="str">
        <f>VLOOKUP(B4,unique_ids!A4:D12,3,FALSE)</f>
        <v>obesity</v>
      </c>
      <c r="I4" s="2" cm="1">
        <f t="array" ref="I4:I7">_xlfn._xlws.FILTER(unique_ids!H5:H11,unique_ids!J5:J11="yes")</f>
        <v>2022484408</v>
      </c>
      <c r="J4" s="2">
        <f>VLOOKUP(I4,unique_ids!$H$4:$J$11,2,)</f>
        <v>203</v>
      </c>
    </row>
    <row r="5" spans="2:12" x14ac:dyDescent="0.25">
      <c r="B5" s="2">
        <v>4319703577</v>
      </c>
      <c r="C5" s="2">
        <f>VLOOKUP(B5,unique_ids!$A$4:$D$12,2,FALSE)</f>
        <v>27.414999960000003</v>
      </c>
      <c r="D5" s="2" t="str">
        <f>VLOOKUP(B5,unique_ids!A5:D13,3,FALSE)</f>
        <v>over weight</v>
      </c>
      <c r="I5" s="2">
        <v>2347167796</v>
      </c>
      <c r="J5" s="2">
        <f>VLOOKUP(I5,unique_ids!$H$4:$J$11,2,)</f>
        <v>195</v>
      </c>
    </row>
    <row r="6" spans="2:12" x14ac:dyDescent="0.25">
      <c r="B6" s="2">
        <v>4558609924</v>
      </c>
      <c r="C6" s="2">
        <f>VLOOKUP(B6,unique_ids!$A$4:$D$12,2,FALSE)</f>
        <v>27.213999938000001</v>
      </c>
      <c r="D6" s="2" t="str">
        <f>VLOOKUP(B6,unique_ids!A6:D14,3,FALSE)</f>
        <v>over weight</v>
      </c>
      <c r="I6" s="2">
        <v>4020332650</v>
      </c>
      <c r="J6" s="2">
        <f>VLOOKUP(I6,unique_ids!$H$4:$J$11,2,)</f>
        <v>191</v>
      </c>
    </row>
    <row r="7" spans="2:12" x14ac:dyDescent="0.25">
      <c r="B7" s="2">
        <v>5577150313</v>
      </c>
      <c r="C7" s="2">
        <f>VLOOKUP(B7,unique_ids!$A$4:$D$12,2,FALSE)</f>
        <v>28</v>
      </c>
      <c r="D7" s="2" t="str">
        <f>VLOOKUP(B7,unique_ids!A7:D15,3,FALSE)</f>
        <v>over weight</v>
      </c>
      <c r="I7" s="2">
        <v>4558609924</v>
      </c>
      <c r="J7" s="2">
        <f>VLOOKUP(I7,unique_ids!$H$4:$J$11,2,)</f>
        <v>199</v>
      </c>
    </row>
    <row r="8" spans="2:12" x14ac:dyDescent="0.25">
      <c r="B8" s="2">
        <v>8877689391</v>
      </c>
      <c r="C8" s="2">
        <f>VLOOKUP(B8,unique_ids!$A$4:$D$12,2,FALSE)</f>
        <v>25.487083357083335</v>
      </c>
      <c r="D8" s="2" t="str">
        <f>VLOOKUP(B8,unique_ids!A8:D16,3,FALSE)</f>
        <v>over weight</v>
      </c>
    </row>
    <row r="30" spans="2:4" ht="26.25" customHeight="1" x14ac:dyDescent="0.25">
      <c r="B30" s="9" t="s">
        <v>56</v>
      </c>
      <c r="C30" s="9"/>
      <c r="D30" s="9"/>
    </row>
    <row r="31" spans="2:4" x14ac:dyDescent="0.25">
      <c r="B31" s="9"/>
      <c r="C31" s="9"/>
      <c r="D31" s="9"/>
    </row>
    <row r="33" spans="4:4" x14ac:dyDescent="0.25">
      <c r="D33" t="s">
        <v>46</v>
      </c>
    </row>
    <row r="34" spans="4:4" x14ac:dyDescent="0.25">
      <c r="D34">
        <v>1927972279</v>
      </c>
    </row>
    <row r="35" spans="4:4" x14ac:dyDescent="0.25">
      <c r="D35">
        <v>4319703577</v>
      </c>
    </row>
    <row r="36" spans="4:4" x14ac:dyDescent="0.25">
      <c r="D36">
        <v>4558609924</v>
      </c>
    </row>
    <row r="37" spans="4:4" x14ac:dyDescent="0.25">
      <c r="D37">
        <v>5577150313</v>
      </c>
    </row>
    <row r="38" spans="4:4" x14ac:dyDescent="0.25">
      <c r="D38">
        <v>8877689391</v>
      </c>
    </row>
    <row r="39" spans="4:4" x14ac:dyDescent="0.25">
      <c r="D39">
        <v>2022484408</v>
      </c>
    </row>
    <row r="40" spans="4:4" x14ac:dyDescent="0.25">
      <c r="D40">
        <v>2347167796</v>
      </c>
    </row>
    <row r="41" spans="4:4" x14ac:dyDescent="0.25">
      <c r="D41">
        <v>4020332650</v>
      </c>
    </row>
    <row r="42" spans="4:4" x14ac:dyDescent="0.25">
      <c r="D42">
        <v>4558609924</v>
      </c>
    </row>
  </sheetData>
  <mergeCells count="1">
    <mergeCell ref="B30:D3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weightLogInfo_merged</vt:lpstr>
      <vt:lpstr>unique_ids</vt:lpstr>
      <vt:lpstr>Final_Potential_customers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2023-12-12T19:24:20Z</dcterms:created>
  <dcterms:modified xsi:type="dcterms:W3CDTF">2023-12-25T00:20:39Z</dcterms:modified>
</cp:coreProperties>
</file>