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Reporte" sheetId="1" r:id="rId1"/>
    <sheet name="Hoja1" sheetId="2" r:id="rId2"/>
  </sheets>
  <definedNames>
    <definedName name="_xlnm._FilterDatabase" localSheetId="0" hidden="1">Reporte!$A$9:$AC$123</definedName>
  </definedNames>
  <calcPr calcId="124519"/>
</workbook>
</file>

<file path=xl/calcChain.xml><?xml version="1.0" encoding="utf-8"?>
<calcChain xmlns="http://schemas.openxmlformats.org/spreadsheetml/2006/main">
  <c r="U11" i="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7"/>
  <c r="U78"/>
  <c r="U79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5"/>
  <c r="U109"/>
  <c r="U110"/>
  <c r="U111"/>
  <c r="U112"/>
  <c r="U120"/>
  <c r="U121"/>
  <c r="U122"/>
  <c r="U10"/>
  <c r="L123"/>
  <c r="M123"/>
  <c r="O123"/>
  <c r="P123"/>
  <c r="Q123"/>
  <c r="R123"/>
  <c r="S123"/>
  <c r="T123"/>
  <c r="K123"/>
  <c r="N108"/>
  <c r="U108" s="1"/>
  <c r="N107"/>
  <c r="U107" s="1"/>
  <c r="N76"/>
  <c r="U76" s="1"/>
  <c r="N119"/>
  <c r="U119" s="1"/>
  <c r="N118"/>
  <c r="U118" s="1"/>
  <c r="N83"/>
  <c r="U83" s="1"/>
  <c r="N84"/>
  <c r="U84" s="1"/>
  <c r="N82"/>
  <c r="U82" s="1"/>
  <c r="N81"/>
  <c r="U81" s="1"/>
  <c r="N80"/>
  <c r="U80" s="1"/>
  <c r="N106"/>
  <c r="U106" s="1"/>
  <c r="N117"/>
  <c r="U117" s="1"/>
  <c r="N104"/>
  <c r="U104" s="1"/>
  <c r="N116"/>
  <c r="U116" s="1"/>
  <c r="N110"/>
  <c r="N103"/>
  <c r="U103" s="1"/>
  <c r="N114"/>
  <c r="U114" s="1"/>
  <c r="N113"/>
  <c r="U113" s="1"/>
  <c r="N115"/>
  <c r="U115" s="1"/>
  <c r="U123" l="1"/>
  <c r="N123"/>
</calcChain>
</file>

<file path=xl/sharedStrings.xml><?xml version="1.0" encoding="utf-8"?>
<sst xmlns="http://schemas.openxmlformats.org/spreadsheetml/2006/main" count="718" uniqueCount="301">
  <si>
    <t>FORMATO 8.1: REGISTRO DE COMPRAS</t>
  </si>
  <si>
    <t>PERIODO:     SETIEMBRE 2013</t>
  </si>
  <si>
    <t>RUC: 20531516045</t>
  </si>
  <si>
    <t>Apellidos y Nombres, Denominación o Razón Social: MOLIREY INTERNACIONAL S.A.C.</t>
  </si>
  <si>
    <t>Número correlativo del registro o código único de la operación</t>
  </si>
  <si>
    <t>Fecha de emisión del comprobante de pago o documento</t>
  </si>
  <si>
    <t>Fecha de vencimiento y/o pago</t>
  </si>
  <si>
    <t>Comprobante de pago o documento</t>
  </si>
  <si>
    <t>Tipo</t>
  </si>
  <si>
    <t>Serie o Cod Aduanero</t>
  </si>
  <si>
    <t>Año DUA</t>
  </si>
  <si>
    <t>Nº Doc, Formulario, DUA, DSI, Liquid. Cobranza u Otros Doc SUNAT para acreditar crédito fiscal</t>
  </si>
  <si>
    <t>Información del proveedor</t>
  </si>
  <si>
    <t>Documento de Identidad</t>
  </si>
  <si>
    <t>Numero</t>
  </si>
  <si>
    <t>Apellidos y Nombres, Denominación o Razón Social</t>
  </si>
  <si>
    <t>Adquisiciones Gravadas destinadas a operaciones gravadas y/o de exportación</t>
  </si>
  <si>
    <t>Base Imponible</t>
  </si>
  <si>
    <t>IGV</t>
  </si>
  <si>
    <t>Adquisiciones Gravadas destinadas a operaciones gravadas y/o de exportación y a operaciones no gravadas</t>
  </si>
  <si>
    <t>Adquisiciones Gravadas destinadas a operaciones no gravadas</t>
  </si>
  <si>
    <t>Valor de adquisiciones no gravadas</t>
  </si>
  <si>
    <t>ISC</t>
  </si>
  <si>
    <t>Percepción</t>
  </si>
  <si>
    <t>Otros tributos y cargos que no forman parte de la base imponible</t>
  </si>
  <si>
    <t>Importe total del comprobante de pago</t>
  </si>
  <si>
    <t>Nº de Comprobante de pago emitido por sujeto no domiciliado</t>
  </si>
  <si>
    <t>Constancia de depósito de detracción</t>
  </si>
  <si>
    <t>Número</t>
  </si>
  <si>
    <t>Fecha de Emisión</t>
  </si>
  <si>
    <t>Tipo de cambio</t>
  </si>
  <si>
    <t>Fecha</t>
  </si>
  <si>
    <t>Serie</t>
  </si>
  <si>
    <t>Nº del comprobante o documento</t>
  </si>
  <si>
    <t>0001</t>
  </si>
  <si>
    <t>0003</t>
  </si>
  <si>
    <t>0000</t>
  </si>
  <si>
    <t>0000008070</t>
  </si>
  <si>
    <t>20480012381</t>
  </si>
  <si>
    <t>RESTAURANT TURISTICO EL PACIFICO EIRL</t>
  </si>
  <si>
    <t>0000005678</t>
  </si>
  <si>
    <t>20510734441</t>
  </si>
  <si>
    <t>BATERICENTRO UN NUEVO AMANECER J.A SOCIEDAD ANONIMA CERRADA</t>
  </si>
  <si>
    <t>1177</t>
  </si>
  <si>
    <t>0000008123</t>
  </si>
  <si>
    <t>20467534026</t>
  </si>
  <si>
    <t>AMERICA MOVIL PERU S.A.C.</t>
  </si>
  <si>
    <t>0000040798</t>
  </si>
  <si>
    <t>20515401076</t>
  </si>
  <si>
    <t>ESTACION DE SERVICIOS SERVIKYA SOCIEDAD ANONIMA CERRADA-ESTACION DE SERVICIOS SERVIKYA S.A.C.</t>
  </si>
  <si>
    <t>0004</t>
  </si>
  <si>
    <t>0000018955</t>
  </si>
  <si>
    <t>20534029765</t>
  </si>
  <si>
    <t>NEGOCIOS DELPINO SOCIEDAD ANONIMA CERRADA</t>
  </si>
  <si>
    <t>0012</t>
  </si>
  <si>
    <t>0000893665</t>
  </si>
  <si>
    <t>20127765279</t>
  </si>
  <si>
    <t>COESTI S.A.</t>
  </si>
  <si>
    <t>0010</t>
  </si>
  <si>
    <t>0000000286</t>
  </si>
  <si>
    <t>20112273922</t>
  </si>
  <si>
    <t>MAESTRO PERU SOCIEDAD ANONIMA</t>
  </si>
  <si>
    <t>0000146961</t>
  </si>
  <si>
    <t>20479361798</t>
  </si>
  <si>
    <t>GRIFO MARIA DEL PILAR S.R.L</t>
  </si>
  <si>
    <t>0000343964</t>
  </si>
  <si>
    <t>10159861371</t>
  </si>
  <si>
    <t>GOICOCHEA DE DELPINO NELLY</t>
  </si>
  <si>
    <t>0000090270</t>
  </si>
  <si>
    <t>20360945325</t>
  </si>
  <si>
    <t>DIMEXSA S.A.C.</t>
  </si>
  <si>
    <t>0000148687</t>
  </si>
  <si>
    <t>0400</t>
  </si>
  <si>
    <t>0000007103</t>
  </si>
  <si>
    <t>20318171701</t>
  </si>
  <si>
    <t>J.CH.COMERCIAL S.A.</t>
  </si>
  <si>
    <t>0040</t>
  </si>
  <si>
    <t>0000000103</t>
  </si>
  <si>
    <t>0000148732</t>
  </si>
  <si>
    <t>0000000084</t>
  </si>
  <si>
    <t>0066</t>
  </si>
  <si>
    <t>0000488667</t>
  </si>
  <si>
    <t>0000056278</t>
  </si>
  <si>
    <t>20503840121</t>
  </si>
  <si>
    <t>REPSOL COMERCIAL SAC</t>
  </si>
  <si>
    <t>0000671465</t>
  </si>
  <si>
    <t>20479898091</t>
  </si>
  <si>
    <t>ESTACION DE SERVICIOS SAN ROQUE SOCIEDAD ANONIMA CERRADA</t>
  </si>
  <si>
    <t>0000010767</t>
  </si>
  <si>
    <t>20479909041</t>
  </si>
  <si>
    <t>EST.VENTA Y SERVICIOS MI CIELITO E.I.R.L</t>
  </si>
  <si>
    <t>0006</t>
  </si>
  <si>
    <t>0000001017</t>
  </si>
  <si>
    <t>15450176211</t>
  </si>
  <si>
    <t>CAO YANMING</t>
  </si>
  <si>
    <t>0000000300</t>
  </si>
  <si>
    <t>20494133351</t>
  </si>
  <si>
    <t>MAIZ OLGUITA SOCIEDAD ANONIMA CERRADA</t>
  </si>
  <si>
    <t>0000000133</t>
  </si>
  <si>
    <t>10009076081</t>
  </si>
  <si>
    <t>VELA VELA JULIAN</t>
  </si>
  <si>
    <t>0002</t>
  </si>
  <si>
    <t>0000593874</t>
  </si>
  <si>
    <t>20450417514</t>
  </si>
  <si>
    <t>ESTACION DE SERVICIOS R &amp; S E.I.R.L.</t>
  </si>
  <si>
    <t>0000071213</t>
  </si>
  <si>
    <t>20480097433</t>
  </si>
  <si>
    <t>HEBRON S.A.C.</t>
  </si>
  <si>
    <t>0063</t>
  </si>
  <si>
    <t>0000017570</t>
  </si>
  <si>
    <t>20107916343</t>
  </si>
  <si>
    <t>MOVIL TOURS S.A.</t>
  </si>
  <si>
    <t>0000071270</t>
  </si>
  <si>
    <t>0000011704</t>
  </si>
  <si>
    <t>0000021779</t>
  </si>
  <si>
    <t>20525954014</t>
  </si>
  <si>
    <t>RESTAURANT DEL NORTE SOCIEDAD ANONIMA CERRADA</t>
  </si>
  <si>
    <t>0000011779</t>
  </si>
  <si>
    <t>0000029268</t>
  </si>
  <si>
    <t>20479792772</t>
  </si>
  <si>
    <t>LA PERUANA INVERSIONES SAC</t>
  </si>
  <si>
    <t>0000113420</t>
  </si>
  <si>
    <t>20335020872</t>
  </si>
  <si>
    <t>HEWLETT - PACKARD PERU S.R.L.</t>
  </si>
  <si>
    <t>0000005998</t>
  </si>
  <si>
    <t>20479942766</t>
  </si>
  <si>
    <t>EMPRESA TURISTICA DEL NORTE S.A.</t>
  </si>
  <si>
    <t>0009</t>
  </si>
  <si>
    <t>0000000992</t>
  </si>
  <si>
    <t>0000337272</t>
  </si>
  <si>
    <t>20516903113</t>
  </si>
  <si>
    <t>GRUPO DE GESTION C SOCIEDAD ANONIMA - GRUPO DE GESTION C S.A.</t>
  </si>
  <si>
    <t>0000011978</t>
  </si>
  <si>
    <t>0007</t>
  </si>
  <si>
    <t>20100177774</t>
  </si>
  <si>
    <t>TELEFONICA MOVILES S.A</t>
  </si>
  <si>
    <t>TCC1</t>
  </si>
  <si>
    <t>0000001333</t>
  </si>
  <si>
    <t>20491128586</t>
  </si>
  <si>
    <t>INVERSIONES GRUPO DON TOMAS SOCIEDAD ANONIMA CERRADA-INVERSIONES GRUPO DON TOMAS S.A.C</t>
  </si>
  <si>
    <t>0000002480</t>
  </si>
  <si>
    <t>10011248018</t>
  </si>
  <si>
    <t>BERGERMAN AVENDANO ROBERTO NATALIO</t>
  </si>
  <si>
    <t>0005</t>
  </si>
  <si>
    <t>0000000281</t>
  </si>
  <si>
    <t>20432550452</t>
  </si>
  <si>
    <t>INVERSIONES F &amp; Z S.A.</t>
  </si>
  <si>
    <t>0000003019</t>
  </si>
  <si>
    <t>10164706295</t>
  </si>
  <si>
    <t>CARRANZA DIAZ AMADO</t>
  </si>
  <si>
    <t>0000004645</t>
  </si>
  <si>
    <t>10164004088</t>
  </si>
  <si>
    <t>BONILLA LINARES MANUEL FILIBERTO</t>
  </si>
  <si>
    <t>0000772992</t>
  </si>
  <si>
    <t>20517930998</t>
  </si>
  <si>
    <t>PROSEGUR ACTIVA PERU S.A.</t>
  </si>
  <si>
    <t>0000001831</t>
  </si>
  <si>
    <t>10249476434</t>
  </si>
  <si>
    <t>JUSTINIANI ESCOBAR MARIA ELENA</t>
  </si>
  <si>
    <t>0000000418</t>
  </si>
  <si>
    <t>10165634166</t>
  </si>
  <si>
    <t>SANCHEZ DIAZ BERNINDA</t>
  </si>
  <si>
    <t>0000017591</t>
  </si>
  <si>
    <t>20508956020</t>
  </si>
  <si>
    <t>TRANSTOTAL AGENCIA MARITIMA S.A.</t>
  </si>
  <si>
    <t>0000114804</t>
  </si>
  <si>
    <t>0000006068</t>
  </si>
  <si>
    <t>10421629566</t>
  </si>
  <si>
    <t>CENTENO AMACHE CECILIA</t>
  </si>
  <si>
    <t>0000007246</t>
  </si>
  <si>
    <t>20506500495</t>
  </si>
  <si>
    <t>INVERSIONES HOTELERAS EL PACIFICO SOCIEDAD ANONIMA CERRADA</t>
  </si>
  <si>
    <t>0031</t>
  </si>
  <si>
    <t>0000001769</t>
  </si>
  <si>
    <t>20481452130</t>
  </si>
  <si>
    <t>EXPRESO SOL PERU SRL</t>
  </si>
  <si>
    <t>0118</t>
  </si>
  <si>
    <t>0000243870</t>
  </si>
  <si>
    <t>20131312955</t>
  </si>
  <si>
    <t>SUPERINTENDENCIA NACIONAL DE ADUANAS Y DE ADMINISTRACION TRIBUTARIA - SUNAT</t>
  </si>
  <si>
    <t>0050</t>
  </si>
  <si>
    <t>2013</t>
  </si>
  <si>
    <t>0000396640</t>
  </si>
  <si>
    <t>0047</t>
  </si>
  <si>
    <t>0000174687</t>
  </si>
  <si>
    <t>0000087315</t>
  </si>
  <si>
    <t>20505613725</t>
  </si>
  <si>
    <t>CARGO EXPRESS EL NORTEÑO S.A.C.</t>
  </si>
  <si>
    <t>0000006930</t>
  </si>
  <si>
    <t>0039</t>
  </si>
  <si>
    <t>0000002767</t>
  </si>
  <si>
    <t>20107012011</t>
  </si>
  <si>
    <t>APM TERMINALS INLAND SERVICES S.A.</t>
  </si>
  <si>
    <t>0650</t>
  </si>
  <si>
    <t>0000000087</t>
  </si>
  <si>
    <t>20511679452</t>
  </si>
  <si>
    <t>COMPAñIA GENERAL DE COMBUSTIBLES SOCIEDAD ANONIMA CERRADA</t>
  </si>
  <si>
    <t>0000000010</t>
  </si>
  <si>
    <t>10412545694</t>
  </si>
  <si>
    <t>TINEO CARRASCO LILA KARIN</t>
  </si>
  <si>
    <t>0000044142</t>
  </si>
  <si>
    <t>20101396861</t>
  </si>
  <si>
    <t>CARLOS BELLO S.A.C.</t>
  </si>
  <si>
    <t>0000044143</t>
  </si>
  <si>
    <t>0000000309</t>
  </si>
  <si>
    <t>10292647234</t>
  </si>
  <si>
    <t>DUEÑAS NINA YOLANDA SABINA</t>
  </si>
  <si>
    <t>0275</t>
  </si>
  <si>
    <t>0000101949</t>
  </si>
  <si>
    <t>20133605291</t>
  </si>
  <si>
    <t>EMPRESA DE TRANSPORTES AVE FENIX S.A.C.</t>
  </si>
  <si>
    <t>0000043908</t>
  </si>
  <si>
    <t>10180844363</t>
  </si>
  <si>
    <t>VERA MENDEZ ANTONIO ENRIQUE</t>
  </si>
  <si>
    <t>0000000378</t>
  </si>
  <si>
    <t>20389230724</t>
  </si>
  <si>
    <t>SODIMAC PERU S.A.</t>
  </si>
  <si>
    <t>0000000759</t>
  </si>
  <si>
    <t>10400791304</t>
  </si>
  <si>
    <t>CORREA GARCIA ROBERTO CARLOS</t>
  </si>
  <si>
    <t>0000000452</t>
  </si>
  <si>
    <t>20539022785</t>
  </si>
  <si>
    <t>GOURMET AMAZONICO SAC</t>
  </si>
  <si>
    <t>0000019773</t>
  </si>
  <si>
    <t>0200</t>
  </si>
  <si>
    <t>0000986098</t>
  </si>
  <si>
    <t>20101128777</t>
  </si>
  <si>
    <t>DHL EXPRESS PERÚ S.A.C.</t>
  </si>
  <si>
    <t>0000019757</t>
  </si>
  <si>
    <t>20480782900</t>
  </si>
  <si>
    <t>PERU YAKI E.I.R.L.</t>
  </si>
  <si>
    <t>0000091349</t>
  </si>
  <si>
    <t>0000000448</t>
  </si>
  <si>
    <t>0000094848</t>
  </si>
  <si>
    <t>0508</t>
  </si>
  <si>
    <t>0000061046</t>
  </si>
  <si>
    <t>20100041953</t>
  </si>
  <si>
    <t>RIMAC SEGUROS Y REASEGUROS</t>
  </si>
  <si>
    <t>0000061047</t>
  </si>
  <si>
    <t>20531516045</t>
  </si>
  <si>
    <t>MOLIREY INTERNACIONAL S.A.C.</t>
  </si>
  <si>
    <t>0014</t>
  </si>
  <si>
    <t>C05</t>
  </si>
  <si>
    <t>0009088223</t>
  </si>
  <si>
    <t>0009088224</t>
  </si>
  <si>
    <t>0009088225</t>
  </si>
  <si>
    <t>0009089012</t>
  </si>
  <si>
    <t>0009090448</t>
  </si>
  <si>
    <t>0009090449</t>
  </si>
  <si>
    <t>C16</t>
  </si>
  <si>
    <t>0003608428</t>
  </si>
  <si>
    <t>0003609171</t>
  </si>
  <si>
    <t>0003609500</t>
  </si>
  <si>
    <t>0003609526</t>
  </si>
  <si>
    <t>0003611672</t>
  </si>
  <si>
    <t>0003611673</t>
  </si>
  <si>
    <t>0003612359</t>
  </si>
  <si>
    <t>0003612360</t>
  </si>
  <si>
    <t>0003615396</t>
  </si>
  <si>
    <t>0000000560</t>
  </si>
  <si>
    <t>20548812403</t>
  </si>
  <si>
    <t>INVERTUR ARAMBURU S.A.C.</t>
  </si>
  <si>
    <t>0000000194</t>
  </si>
  <si>
    <t>0013</t>
  </si>
  <si>
    <t>0105</t>
  </si>
  <si>
    <t>0000043616</t>
  </si>
  <si>
    <t>20202380621</t>
  </si>
  <si>
    <t>MAPFRE PERU COMPAÑIA DE SEGUROS Y REASEGUROS S.A.</t>
  </si>
  <si>
    <t>0000000008</t>
  </si>
  <si>
    <t>10436545717</t>
  </si>
  <si>
    <t>RODAS ALVITEZ LUIS ALEXANDER</t>
  </si>
  <si>
    <t>0000000011</t>
  </si>
  <si>
    <t>TOTALES</t>
  </si>
  <si>
    <t>GRUPO DE GESTION C S.A.</t>
  </si>
  <si>
    <t>CONSORCIOS MORI SRL</t>
  </si>
  <si>
    <t>MARLENY FIGUEROA ROMAN</t>
  </si>
  <si>
    <t>REPUESTOS ALFARO EIRL</t>
  </si>
  <si>
    <t>LUBRICANTES EL REY EIRL</t>
  </si>
  <si>
    <t>INVERSIONES JEM SAC</t>
  </si>
  <si>
    <t>SERVICIOS DIESEL BANCES SRL</t>
  </si>
  <si>
    <t>CORPORACION DE RODAMIENTOS EIRL</t>
  </si>
  <si>
    <t>PAS SRL</t>
  </si>
  <si>
    <t>VASQUEZ BARBOZA CARLOS ENRIQUE</t>
  </si>
  <si>
    <t>BALDERA BALDERA ROSARIO</t>
  </si>
  <si>
    <t>QUESQUEN LIZA LEONARDO</t>
  </si>
  <si>
    <t>BANCES DE LA CRUZ JUAN MANUEL</t>
  </si>
  <si>
    <t>PERIODO:     AGOSTO 2013</t>
  </si>
  <si>
    <t>0000087091</t>
  </si>
  <si>
    <t>20498189637</t>
  </si>
  <si>
    <t>AREQUIPA EXPRESO MARVISUR EIRL</t>
  </si>
  <si>
    <t>0001435042</t>
  </si>
  <si>
    <t>0001489028</t>
  </si>
  <si>
    <t>0001518309</t>
  </si>
  <si>
    <t>0000104730</t>
  </si>
  <si>
    <t>20508565934</t>
  </si>
  <si>
    <t>HIPERMERCADOS TOTTUS S.A</t>
  </si>
  <si>
    <t>0003274362</t>
  </si>
  <si>
    <t>0000000701</t>
  </si>
  <si>
    <t>10437177428</t>
  </si>
  <si>
    <t>FERNANDEZ SANCHEZ JOSE</t>
  </si>
  <si>
    <t>MOLIREY INTERNACIONAL SAC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</si>
</sst>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00"/>
    <numFmt numFmtId="165" formatCode="0000"/>
    <numFmt numFmtId="166" formatCode="00000000"/>
    <numFmt numFmtId="167" formatCode="0000000000"/>
    <numFmt numFmtId="168" formatCode="0000000"/>
  </numFmts>
  <fonts count="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4" fontId="0" fillId="0" borderId="5" xfId="0" applyNumberFormat="1" applyBorder="1"/>
    <xf numFmtId="0" fontId="3" fillId="0" borderId="0" xfId="0" applyFont="1" applyFill="1" applyAlignment="1"/>
    <xf numFmtId="43" fontId="3" fillId="0" borderId="0" xfId="1" applyFont="1" applyFill="1" applyAlignment="1"/>
    <xf numFmtId="43" fontId="4" fillId="0" borderId="0" xfId="1" applyFont="1" applyFill="1" applyAlignment="1"/>
    <xf numFmtId="0" fontId="0" fillId="0" borderId="0" xfId="0" applyFill="1"/>
    <xf numFmtId="168" fontId="3" fillId="0" borderId="0" xfId="0" applyNumberFormat="1" applyFont="1" applyFill="1" applyAlignment="1"/>
    <xf numFmtId="0" fontId="4" fillId="0" borderId="0" xfId="0" applyFont="1" applyFill="1" applyAlignment="1"/>
    <xf numFmtId="0" fontId="4" fillId="0" borderId="7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left" vertical="center"/>
    </xf>
    <xf numFmtId="14" fontId="0" fillId="0" borderId="2" xfId="0" applyNumberFormat="1" applyFill="1" applyBorder="1"/>
    <xf numFmtId="164" fontId="0" fillId="0" borderId="2" xfId="0" applyNumberFormat="1" applyFill="1" applyBorder="1"/>
    <xf numFmtId="165" fontId="0" fillId="0" borderId="2" xfId="0" applyNumberFormat="1" applyFill="1" applyBorder="1"/>
    <xf numFmtId="0" fontId="0" fillId="0" borderId="2" xfId="0" applyFill="1" applyBorder="1"/>
    <xf numFmtId="166" fontId="0" fillId="0" borderId="2" xfId="0" applyNumberFormat="1" applyFill="1" applyBorder="1"/>
    <xf numFmtId="49" fontId="5" fillId="0" borderId="5" xfId="0" applyNumberFormat="1" applyFont="1" applyFill="1" applyBorder="1" applyAlignment="1"/>
    <xf numFmtId="4" fontId="0" fillId="0" borderId="2" xfId="0" applyNumberFormat="1" applyFill="1" applyBorder="1"/>
    <xf numFmtId="49" fontId="5" fillId="0" borderId="6" xfId="0" applyNumberFormat="1" applyFont="1" applyFill="1" applyBorder="1" applyAlignment="1"/>
    <xf numFmtId="14" fontId="0" fillId="0" borderId="5" xfId="0" applyNumberFormat="1" applyFill="1" applyBorder="1"/>
    <xf numFmtId="164" fontId="0" fillId="0" borderId="5" xfId="0" applyNumberFormat="1" applyFill="1" applyBorder="1"/>
    <xf numFmtId="165" fontId="0" fillId="0" borderId="5" xfId="0" applyNumberFormat="1" applyFill="1" applyBorder="1"/>
    <xf numFmtId="0" fontId="0" fillId="0" borderId="5" xfId="0" applyFill="1" applyBorder="1"/>
    <xf numFmtId="166" fontId="0" fillId="0" borderId="5" xfId="0" applyNumberFormat="1" applyFill="1" applyBorder="1"/>
    <xf numFmtId="4" fontId="0" fillId="0" borderId="5" xfId="0" applyNumberFormat="1" applyFill="1" applyBorder="1"/>
    <xf numFmtId="0" fontId="5" fillId="0" borderId="18" xfId="0" applyFont="1" applyFill="1" applyBorder="1" applyAlignment="1">
      <alignment horizontal="center" wrapText="1"/>
    </xf>
    <xf numFmtId="0" fontId="5" fillId="0" borderId="19" xfId="0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165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66" fontId="0" fillId="0" borderId="2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5" xfId="0" applyNumberFormat="1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65" fontId="0" fillId="0" borderId="5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6" fontId="0" fillId="0" borderId="5" xfId="0" applyNumberFormat="1" applyFill="1" applyBorder="1" applyAlignment="1">
      <alignment horizontal="left"/>
    </xf>
    <xf numFmtId="43" fontId="0" fillId="0" borderId="5" xfId="1" applyFont="1" applyFill="1" applyBorder="1"/>
    <xf numFmtId="14" fontId="0" fillId="0" borderId="5" xfId="0" applyNumberFormat="1" applyFill="1" applyBorder="1" applyAlignment="1">
      <alignment horizontal="left" vertical="center"/>
    </xf>
    <xf numFmtId="167" fontId="0" fillId="0" borderId="5" xfId="0" applyNumberFormat="1" applyFill="1" applyBorder="1" applyAlignment="1">
      <alignment horizontal="left"/>
    </xf>
    <xf numFmtId="0" fontId="0" fillId="0" borderId="5" xfId="0" applyFill="1" applyBorder="1" applyAlignment="1">
      <alignment horizontal="left" vertical="center"/>
    </xf>
    <xf numFmtId="43" fontId="0" fillId="0" borderId="5" xfId="1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left"/>
    </xf>
    <xf numFmtId="164" fontId="0" fillId="0" borderId="7" xfId="0" applyNumberFormat="1" applyFill="1" applyBorder="1" applyAlignment="1">
      <alignment horizontal="left"/>
    </xf>
    <xf numFmtId="165" fontId="0" fillId="0" borderId="7" xfId="0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6" fontId="0" fillId="0" borderId="7" xfId="0" applyNumberFormat="1" applyFill="1" applyBorder="1" applyAlignment="1">
      <alignment horizontal="left"/>
    </xf>
    <xf numFmtId="4" fontId="0" fillId="0" borderId="7" xfId="0" applyNumberFormat="1" applyFill="1" applyBorder="1"/>
    <xf numFmtId="0" fontId="1" fillId="0" borderId="9" xfId="0" applyFont="1" applyFill="1" applyBorder="1"/>
    <xf numFmtId="4" fontId="1" fillId="0" borderId="10" xfId="0" applyNumberFormat="1" applyFont="1" applyFill="1" applyBorder="1"/>
    <xf numFmtId="4" fontId="1" fillId="0" borderId="23" xfId="0" applyNumberFormat="1" applyFont="1" applyFill="1" applyBorder="1"/>
    <xf numFmtId="49" fontId="5" fillId="0" borderId="2" xfId="0" applyNumberFormat="1" applyFont="1" applyFill="1" applyBorder="1" applyAlignment="1"/>
    <xf numFmtId="49" fontId="5" fillId="0" borderId="3" xfId="0" applyNumberFormat="1" applyFont="1" applyFill="1" applyBorder="1" applyAlignment="1"/>
    <xf numFmtId="49" fontId="5" fillId="0" borderId="7" xfId="0" applyNumberFormat="1" applyFont="1" applyFill="1" applyBorder="1" applyAlignment="1"/>
    <xf numFmtId="49" fontId="5" fillId="0" borderId="11" xfId="0" applyNumberFormat="1" applyFont="1" applyFill="1" applyBorder="1" applyAlignment="1"/>
    <xf numFmtId="0" fontId="0" fillId="2" borderId="5" xfId="0" applyFill="1" applyBorder="1" applyAlignment="1">
      <alignment horizontal="left"/>
    </xf>
    <xf numFmtId="0" fontId="4" fillId="0" borderId="1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3"/>
  <sheetViews>
    <sheetView showGridLines="0" tabSelected="1" zoomScale="70" zoomScaleNormal="70" workbookViewId="0"/>
  </sheetViews>
  <sheetFormatPr baseColWidth="10" defaultRowHeight="15"/>
  <cols>
    <col min="1" max="1" width="11.42578125" style="5"/>
    <col min="2" max="3" width="11.7109375" style="5" customWidth="1"/>
    <col min="4" max="4" width="6.28515625" style="5" customWidth="1"/>
    <col min="5" max="6" width="8" style="5" customWidth="1"/>
    <col min="7" max="7" width="14.28515625" style="5" customWidth="1"/>
    <col min="8" max="8" width="4" style="5" customWidth="1"/>
    <col min="9" max="9" width="18" style="5" customWidth="1"/>
    <col min="10" max="10" width="50.7109375" style="5" customWidth="1"/>
    <col min="11" max="21" width="14.28515625" style="5" customWidth="1"/>
    <col min="22" max="22" width="13.28515625" style="5" customWidth="1"/>
    <col min="23" max="24" width="11.42578125" style="5"/>
    <col min="25" max="25" width="6.7109375" style="5" customWidth="1"/>
    <col min="26" max="26" width="11.7109375" style="5" customWidth="1"/>
    <col min="27" max="27" width="7.28515625" style="5" customWidth="1"/>
    <col min="28" max="28" width="9.140625" style="5" customWidth="1"/>
    <col min="29" max="29" width="15.7109375" style="5" customWidth="1"/>
    <col min="30" max="16384" width="11.42578125" style="5"/>
  </cols>
  <sheetData>
    <row r="1" spans="1:29">
      <c r="A1" s="5" t="s">
        <v>0</v>
      </c>
    </row>
    <row r="2" spans="1:29">
      <c r="A2" s="5" t="s">
        <v>1</v>
      </c>
    </row>
    <row r="3" spans="1:29">
      <c r="A3" s="5" t="s">
        <v>2</v>
      </c>
    </row>
    <row r="4" spans="1:29">
      <c r="A4" s="5" t="s">
        <v>3</v>
      </c>
    </row>
    <row r="5" spans="1:29" ht="15.75" thickBot="1"/>
    <row r="6" spans="1:29" ht="69.95" customHeight="1">
      <c r="A6" s="69" t="s">
        <v>4</v>
      </c>
      <c r="B6" s="59" t="s">
        <v>5</v>
      </c>
      <c r="C6" s="59" t="s">
        <v>6</v>
      </c>
      <c r="D6" s="62" t="s">
        <v>7</v>
      </c>
      <c r="E6" s="72"/>
      <c r="F6" s="63"/>
      <c r="G6" s="59" t="s">
        <v>11</v>
      </c>
      <c r="H6" s="62" t="s">
        <v>12</v>
      </c>
      <c r="I6" s="72"/>
      <c r="J6" s="63"/>
      <c r="K6" s="62" t="s">
        <v>16</v>
      </c>
      <c r="L6" s="63"/>
      <c r="M6" s="62" t="s">
        <v>19</v>
      </c>
      <c r="N6" s="63"/>
      <c r="O6" s="62" t="s">
        <v>20</v>
      </c>
      <c r="P6" s="63"/>
      <c r="Q6" s="59" t="s">
        <v>21</v>
      </c>
      <c r="R6" s="59" t="s">
        <v>22</v>
      </c>
      <c r="S6" s="59" t="s">
        <v>23</v>
      </c>
      <c r="T6" s="59" t="s">
        <v>24</v>
      </c>
      <c r="U6" s="59" t="s">
        <v>25</v>
      </c>
      <c r="V6" s="59" t="s">
        <v>26</v>
      </c>
      <c r="W6" s="62" t="s">
        <v>27</v>
      </c>
      <c r="X6" s="63"/>
      <c r="Y6" s="59" t="s">
        <v>30</v>
      </c>
      <c r="Z6" s="62" t="s">
        <v>31</v>
      </c>
      <c r="AA6" s="65"/>
      <c r="AB6" s="65"/>
      <c r="AC6" s="66"/>
    </row>
    <row r="7" spans="1:29" ht="15" customHeight="1">
      <c r="A7" s="70"/>
      <c r="B7" s="60"/>
      <c r="C7" s="60"/>
      <c r="D7" s="64" t="s">
        <v>8</v>
      </c>
      <c r="E7" s="64" t="s">
        <v>9</v>
      </c>
      <c r="F7" s="64" t="s">
        <v>10</v>
      </c>
      <c r="G7" s="60"/>
      <c r="H7" s="73" t="s">
        <v>13</v>
      </c>
      <c r="I7" s="74"/>
      <c r="J7" s="64" t="s">
        <v>15</v>
      </c>
      <c r="K7" s="64" t="s">
        <v>17</v>
      </c>
      <c r="L7" s="64" t="s">
        <v>18</v>
      </c>
      <c r="M7" s="64" t="s">
        <v>17</v>
      </c>
      <c r="N7" s="64" t="s">
        <v>18</v>
      </c>
      <c r="O7" s="64" t="s">
        <v>17</v>
      </c>
      <c r="P7" s="64" t="s">
        <v>18</v>
      </c>
      <c r="Q7" s="60"/>
      <c r="R7" s="60"/>
      <c r="S7" s="60"/>
      <c r="T7" s="60"/>
      <c r="U7" s="60"/>
      <c r="V7" s="60"/>
      <c r="W7" s="64" t="s">
        <v>28</v>
      </c>
      <c r="X7" s="64" t="s">
        <v>29</v>
      </c>
      <c r="Y7" s="60"/>
      <c r="Z7" s="64" t="s">
        <v>31</v>
      </c>
      <c r="AA7" s="64" t="s">
        <v>8</v>
      </c>
      <c r="AB7" s="64" t="s">
        <v>32</v>
      </c>
      <c r="AC7" s="67" t="s">
        <v>33</v>
      </c>
    </row>
    <row r="8" spans="1:29" ht="20.100000000000001" customHeight="1" thickBot="1">
      <c r="A8" s="71"/>
      <c r="B8" s="61"/>
      <c r="C8" s="61"/>
      <c r="D8" s="61"/>
      <c r="E8" s="61"/>
      <c r="F8" s="61"/>
      <c r="G8" s="61"/>
      <c r="H8" s="8" t="s">
        <v>8</v>
      </c>
      <c r="I8" s="8" t="s">
        <v>14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8"/>
    </row>
    <row r="9" spans="1:29" ht="20.100000000000001" customHeight="1" thickBot="1">
      <c r="A9" s="24"/>
      <c r="B9" s="25"/>
      <c r="C9" s="25"/>
      <c r="D9" s="25"/>
      <c r="E9" s="25"/>
      <c r="F9" s="25"/>
      <c r="G9" s="25"/>
      <c r="H9" s="26"/>
      <c r="I9" s="26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7"/>
    </row>
    <row r="10" spans="1:29">
      <c r="A10" s="28">
        <v>1</v>
      </c>
      <c r="B10" s="29">
        <v>41341</v>
      </c>
      <c r="C10" s="29">
        <v>41341</v>
      </c>
      <c r="D10" s="30" t="s">
        <v>34</v>
      </c>
      <c r="E10" s="31" t="s">
        <v>35</v>
      </c>
      <c r="F10" s="32" t="s">
        <v>36</v>
      </c>
      <c r="G10" s="33" t="s">
        <v>37</v>
      </c>
      <c r="H10" s="32">
        <v>6</v>
      </c>
      <c r="I10" s="32" t="s">
        <v>38</v>
      </c>
      <c r="J10" s="32" t="s">
        <v>39</v>
      </c>
      <c r="K10" s="54">
        <v>0</v>
      </c>
      <c r="L10" s="54">
        <v>0</v>
      </c>
      <c r="M10" s="16">
        <v>95.76</v>
      </c>
      <c r="N10" s="16">
        <v>17.239999999999998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16">
        <f>+K10+L10+M10+N10+O10+P10+Q10+R10+S10+T10</f>
        <v>113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5">
        <v>0</v>
      </c>
    </row>
    <row r="11" spans="1:29">
      <c r="A11" s="34">
        <v>2</v>
      </c>
      <c r="B11" s="35">
        <v>41398</v>
      </c>
      <c r="C11" s="35">
        <v>41398</v>
      </c>
      <c r="D11" s="36" t="s">
        <v>34</v>
      </c>
      <c r="E11" s="37" t="s">
        <v>35</v>
      </c>
      <c r="F11" s="38" t="s">
        <v>36</v>
      </c>
      <c r="G11" s="39" t="s">
        <v>40</v>
      </c>
      <c r="H11" s="38">
        <v>6</v>
      </c>
      <c r="I11" s="38" t="s">
        <v>41</v>
      </c>
      <c r="J11" s="38" t="s">
        <v>42</v>
      </c>
      <c r="K11" s="15">
        <v>0</v>
      </c>
      <c r="L11" s="15">
        <v>0</v>
      </c>
      <c r="M11" s="23">
        <v>164.41</v>
      </c>
      <c r="N11" s="23">
        <v>29.59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23">
        <f t="shared" ref="U11:U72" si="0">+K11+L11+M11+N11+O11+P11+Q11+R11+S11+T11</f>
        <v>194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7">
        <v>0</v>
      </c>
    </row>
    <row r="12" spans="1:29" ht="15.75" thickBot="1">
      <c r="A12" s="34">
        <v>3</v>
      </c>
      <c r="B12" s="35">
        <v>41410</v>
      </c>
      <c r="C12" s="35">
        <v>41410</v>
      </c>
      <c r="D12" s="36" t="s">
        <v>34</v>
      </c>
      <c r="E12" s="37" t="s">
        <v>43</v>
      </c>
      <c r="F12" s="38" t="s">
        <v>36</v>
      </c>
      <c r="G12" s="39" t="s">
        <v>44</v>
      </c>
      <c r="H12" s="38">
        <v>6</v>
      </c>
      <c r="I12" s="38" t="s">
        <v>45</v>
      </c>
      <c r="J12" s="38" t="s">
        <v>46</v>
      </c>
      <c r="K12" s="15">
        <v>0</v>
      </c>
      <c r="L12" s="15">
        <v>0</v>
      </c>
      <c r="M12" s="23">
        <v>1122.8699999999999</v>
      </c>
      <c r="N12" s="23">
        <v>202.12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23">
        <f t="shared" si="0"/>
        <v>1324.9899999999998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7">
        <v>0</v>
      </c>
    </row>
    <row r="13" spans="1:29">
      <c r="A13" s="28">
        <v>4</v>
      </c>
      <c r="B13" s="35">
        <v>41428</v>
      </c>
      <c r="C13" s="35">
        <v>41428</v>
      </c>
      <c r="D13" s="36" t="s">
        <v>34</v>
      </c>
      <c r="E13" s="37" t="s">
        <v>34</v>
      </c>
      <c r="F13" s="38" t="s">
        <v>36</v>
      </c>
      <c r="G13" s="39" t="s">
        <v>47</v>
      </c>
      <c r="H13" s="38">
        <v>6</v>
      </c>
      <c r="I13" s="38" t="s">
        <v>48</v>
      </c>
      <c r="J13" s="38" t="s">
        <v>49</v>
      </c>
      <c r="K13" s="15">
        <v>0</v>
      </c>
      <c r="L13" s="15">
        <v>0</v>
      </c>
      <c r="M13" s="23">
        <v>84.75</v>
      </c>
      <c r="N13" s="23">
        <v>15.25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23">
        <f t="shared" si="0"/>
        <v>100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7">
        <v>0</v>
      </c>
    </row>
    <row r="14" spans="1:29">
      <c r="A14" s="34">
        <v>5</v>
      </c>
      <c r="B14" s="35">
        <v>41432</v>
      </c>
      <c r="C14" s="35">
        <v>41432</v>
      </c>
      <c r="D14" s="36" t="s">
        <v>34</v>
      </c>
      <c r="E14" s="37" t="s">
        <v>50</v>
      </c>
      <c r="F14" s="38" t="s">
        <v>36</v>
      </c>
      <c r="G14" s="39" t="s">
        <v>51</v>
      </c>
      <c r="H14" s="38">
        <v>6</v>
      </c>
      <c r="I14" s="38" t="s">
        <v>52</v>
      </c>
      <c r="J14" s="38" t="s">
        <v>53</v>
      </c>
      <c r="K14" s="15">
        <v>0</v>
      </c>
      <c r="L14" s="15">
        <v>0</v>
      </c>
      <c r="M14" s="23">
        <v>84.75</v>
      </c>
      <c r="N14" s="23">
        <v>15.25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23">
        <f t="shared" si="0"/>
        <v>100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7">
        <v>0</v>
      </c>
    </row>
    <row r="15" spans="1:29" ht="15.75" thickBot="1">
      <c r="A15" s="34">
        <v>6</v>
      </c>
      <c r="B15" s="35">
        <v>41437</v>
      </c>
      <c r="C15" s="35">
        <v>41437</v>
      </c>
      <c r="D15" s="36" t="s">
        <v>54</v>
      </c>
      <c r="E15" s="37" t="s">
        <v>36</v>
      </c>
      <c r="F15" s="38" t="s">
        <v>36</v>
      </c>
      <c r="G15" s="39" t="s">
        <v>55</v>
      </c>
      <c r="H15" s="38">
        <v>6</v>
      </c>
      <c r="I15" s="38" t="s">
        <v>56</v>
      </c>
      <c r="J15" s="38" t="s">
        <v>57</v>
      </c>
      <c r="K15" s="15">
        <v>0</v>
      </c>
      <c r="L15" s="15">
        <v>0</v>
      </c>
      <c r="M15" s="23">
        <v>84.75</v>
      </c>
      <c r="N15" s="23">
        <v>15.25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23">
        <f t="shared" si="0"/>
        <v>100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7">
        <v>0</v>
      </c>
    </row>
    <row r="16" spans="1:29">
      <c r="A16" s="28">
        <v>7</v>
      </c>
      <c r="B16" s="35">
        <v>41437</v>
      </c>
      <c r="C16" s="35">
        <v>41437</v>
      </c>
      <c r="D16" s="36" t="s">
        <v>54</v>
      </c>
      <c r="E16" s="37" t="s">
        <v>58</v>
      </c>
      <c r="F16" s="38" t="s">
        <v>36</v>
      </c>
      <c r="G16" s="39" t="s">
        <v>59</v>
      </c>
      <c r="H16" s="38">
        <v>6</v>
      </c>
      <c r="I16" s="38" t="s">
        <v>60</v>
      </c>
      <c r="J16" s="38" t="s">
        <v>61</v>
      </c>
      <c r="K16" s="15">
        <v>0</v>
      </c>
      <c r="L16" s="15">
        <v>0</v>
      </c>
      <c r="M16" s="23">
        <v>187.62</v>
      </c>
      <c r="N16" s="23">
        <v>33.78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23">
        <f t="shared" si="0"/>
        <v>221.4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7">
        <v>0</v>
      </c>
    </row>
    <row r="17" spans="1:29">
      <c r="A17" s="34">
        <v>8</v>
      </c>
      <c r="B17" s="35">
        <v>41458</v>
      </c>
      <c r="C17" s="35">
        <v>41458</v>
      </c>
      <c r="D17" s="36" t="s">
        <v>34</v>
      </c>
      <c r="E17" s="37" t="s">
        <v>34</v>
      </c>
      <c r="F17" s="38" t="s">
        <v>36</v>
      </c>
      <c r="G17" s="39" t="s">
        <v>62</v>
      </c>
      <c r="H17" s="38">
        <v>6</v>
      </c>
      <c r="I17" s="38" t="s">
        <v>63</v>
      </c>
      <c r="J17" s="38" t="s">
        <v>64</v>
      </c>
      <c r="K17" s="15">
        <v>0</v>
      </c>
      <c r="L17" s="15">
        <v>0</v>
      </c>
      <c r="M17" s="23">
        <v>84.75</v>
      </c>
      <c r="N17" s="23">
        <v>15.25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23">
        <f t="shared" si="0"/>
        <v>100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7">
        <v>0</v>
      </c>
    </row>
    <row r="18" spans="1:29" ht="15.75" thickBot="1">
      <c r="A18" s="34">
        <v>9</v>
      </c>
      <c r="B18" s="35">
        <v>41462</v>
      </c>
      <c r="C18" s="35">
        <v>41462</v>
      </c>
      <c r="D18" s="36" t="s">
        <v>34</v>
      </c>
      <c r="E18" s="37" t="s">
        <v>34</v>
      </c>
      <c r="F18" s="38" t="s">
        <v>36</v>
      </c>
      <c r="G18" s="39" t="s">
        <v>65</v>
      </c>
      <c r="H18" s="38">
        <v>6</v>
      </c>
      <c r="I18" s="38" t="s">
        <v>66</v>
      </c>
      <c r="J18" s="38" t="s">
        <v>67</v>
      </c>
      <c r="K18" s="15">
        <v>0</v>
      </c>
      <c r="L18" s="15">
        <v>0</v>
      </c>
      <c r="M18" s="23">
        <v>37.29</v>
      </c>
      <c r="N18" s="23">
        <v>6.71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23">
        <f t="shared" si="0"/>
        <v>44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7">
        <v>0</v>
      </c>
    </row>
    <row r="19" spans="1:29">
      <c r="A19" s="28">
        <v>10</v>
      </c>
      <c r="B19" s="35">
        <v>41462</v>
      </c>
      <c r="C19" s="35">
        <v>41462</v>
      </c>
      <c r="D19" s="36" t="s">
        <v>34</v>
      </c>
      <c r="E19" s="37" t="s">
        <v>50</v>
      </c>
      <c r="F19" s="38" t="s">
        <v>36</v>
      </c>
      <c r="G19" s="39" t="s">
        <v>68</v>
      </c>
      <c r="H19" s="38">
        <v>6</v>
      </c>
      <c r="I19" s="38" t="s">
        <v>69</v>
      </c>
      <c r="J19" s="38" t="s">
        <v>70</v>
      </c>
      <c r="K19" s="15">
        <v>0</v>
      </c>
      <c r="L19" s="15">
        <v>0</v>
      </c>
      <c r="M19" s="23">
        <v>84.76</v>
      </c>
      <c r="N19" s="23">
        <v>15.24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23">
        <f t="shared" si="0"/>
        <v>100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7">
        <v>0</v>
      </c>
    </row>
    <row r="20" spans="1:29">
      <c r="A20" s="34">
        <v>11</v>
      </c>
      <c r="B20" s="35">
        <v>41465</v>
      </c>
      <c r="C20" s="35">
        <v>41465</v>
      </c>
      <c r="D20" s="36" t="s">
        <v>34</v>
      </c>
      <c r="E20" s="37" t="s">
        <v>34</v>
      </c>
      <c r="F20" s="38" t="s">
        <v>36</v>
      </c>
      <c r="G20" s="39" t="s">
        <v>71</v>
      </c>
      <c r="H20" s="38">
        <v>6</v>
      </c>
      <c r="I20" s="38" t="s">
        <v>63</v>
      </c>
      <c r="J20" s="38" t="s">
        <v>64</v>
      </c>
      <c r="K20" s="15">
        <v>0</v>
      </c>
      <c r="L20" s="15">
        <v>0</v>
      </c>
      <c r="M20" s="23">
        <v>84.75</v>
      </c>
      <c r="N20" s="23">
        <v>15.25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23">
        <f t="shared" si="0"/>
        <v>100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7">
        <v>0</v>
      </c>
    </row>
    <row r="21" spans="1:29" ht="15.75" thickBot="1">
      <c r="A21" s="34">
        <v>12</v>
      </c>
      <c r="B21" s="35">
        <v>41465</v>
      </c>
      <c r="C21" s="35">
        <v>41465</v>
      </c>
      <c r="D21" s="36" t="s">
        <v>34</v>
      </c>
      <c r="E21" s="37" t="s">
        <v>72</v>
      </c>
      <c r="F21" s="38" t="s">
        <v>36</v>
      </c>
      <c r="G21" s="39" t="s">
        <v>73</v>
      </c>
      <c r="H21" s="38">
        <v>6</v>
      </c>
      <c r="I21" s="38" t="s">
        <v>74</v>
      </c>
      <c r="J21" s="38" t="s">
        <v>75</v>
      </c>
      <c r="K21" s="15">
        <v>0</v>
      </c>
      <c r="L21" s="15">
        <v>0</v>
      </c>
      <c r="M21" s="23">
        <v>531.69000000000005</v>
      </c>
      <c r="N21" s="23">
        <v>95.71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23">
        <f t="shared" si="0"/>
        <v>627.40000000000009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7">
        <v>0</v>
      </c>
    </row>
    <row r="22" spans="1:29">
      <c r="A22" s="28">
        <v>13</v>
      </c>
      <c r="B22" s="35">
        <v>41465</v>
      </c>
      <c r="C22" s="35">
        <v>41465</v>
      </c>
      <c r="D22" s="36" t="s">
        <v>76</v>
      </c>
      <c r="E22" s="37" t="s">
        <v>72</v>
      </c>
      <c r="F22" s="38" t="s">
        <v>36</v>
      </c>
      <c r="G22" s="39" t="s">
        <v>77</v>
      </c>
      <c r="H22" s="38">
        <v>6</v>
      </c>
      <c r="I22" s="38" t="s">
        <v>74</v>
      </c>
      <c r="J22" s="38" t="s">
        <v>75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23">
        <v>12.55</v>
      </c>
      <c r="T22" s="15">
        <v>0</v>
      </c>
      <c r="U22" s="23">
        <f t="shared" si="0"/>
        <v>12.55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7">
        <v>0</v>
      </c>
    </row>
    <row r="23" spans="1:29">
      <c r="A23" s="34">
        <v>14</v>
      </c>
      <c r="B23" s="35">
        <v>41466</v>
      </c>
      <c r="C23" s="35">
        <v>41466</v>
      </c>
      <c r="D23" s="36" t="s">
        <v>34</v>
      </c>
      <c r="E23" s="37" t="s">
        <v>34</v>
      </c>
      <c r="F23" s="38" t="s">
        <v>36</v>
      </c>
      <c r="G23" s="39" t="s">
        <v>78</v>
      </c>
      <c r="H23" s="38">
        <v>6</v>
      </c>
      <c r="I23" s="38" t="s">
        <v>63</v>
      </c>
      <c r="J23" s="38" t="s">
        <v>64</v>
      </c>
      <c r="K23" s="15">
        <v>0</v>
      </c>
      <c r="L23" s="15">
        <v>0</v>
      </c>
      <c r="M23" s="23">
        <v>84.75</v>
      </c>
      <c r="N23" s="23">
        <v>15.25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23">
        <f t="shared" si="0"/>
        <v>100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7">
        <v>0</v>
      </c>
    </row>
    <row r="24" spans="1:29" ht="15.75" thickBot="1">
      <c r="A24" s="34">
        <v>15</v>
      </c>
      <c r="B24" s="35">
        <v>41468</v>
      </c>
      <c r="C24" s="35">
        <v>41468</v>
      </c>
      <c r="D24" s="36" t="s">
        <v>54</v>
      </c>
      <c r="E24" s="37" t="s">
        <v>58</v>
      </c>
      <c r="F24" s="38" t="s">
        <v>36</v>
      </c>
      <c r="G24" s="39" t="s">
        <v>79</v>
      </c>
      <c r="H24" s="38">
        <v>6</v>
      </c>
      <c r="I24" s="38" t="s">
        <v>60</v>
      </c>
      <c r="J24" s="38" t="s">
        <v>61</v>
      </c>
      <c r="K24" s="15">
        <v>0</v>
      </c>
      <c r="L24" s="15">
        <v>0</v>
      </c>
      <c r="M24" s="23">
        <v>542.37</v>
      </c>
      <c r="N24" s="23">
        <v>97.63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23">
        <f t="shared" si="0"/>
        <v>640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7">
        <v>0</v>
      </c>
    </row>
    <row r="25" spans="1:29">
      <c r="A25" s="28">
        <v>16</v>
      </c>
      <c r="B25" s="35">
        <v>41468</v>
      </c>
      <c r="C25" s="35">
        <v>41468</v>
      </c>
      <c r="D25" s="36" t="s">
        <v>54</v>
      </c>
      <c r="E25" s="37" t="s">
        <v>80</v>
      </c>
      <c r="F25" s="38" t="s">
        <v>36</v>
      </c>
      <c r="G25" s="39" t="s">
        <v>81</v>
      </c>
      <c r="H25" s="38">
        <v>6</v>
      </c>
      <c r="I25" s="38" t="s">
        <v>56</v>
      </c>
      <c r="J25" s="38" t="s">
        <v>57</v>
      </c>
      <c r="K25" s="15">
        <v>0</v>
      </c>
      <c r="L25" s="15">
        <v>0</v>
      </c>
      <c r="M25" s="23">
        <v>127.12</v>
      </c>
      <c r="N25" s="23">
        <v>22.88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23">
        <f t="shared" si="0"/>
        <v>150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7">
        <v>0</v>
      </c>
    </row>
    <row r="26" spans="1:29">
      <c r="A26" s="34">
        <v>17</v>
      </c>
      <c r="B26" s="35">
        <v>41471</v>
      </c>
      <c r="C26" s="35">
        <v>41471</v>
      </c>
      <c r="D26" s="36" t="s">
        <v>54</v>
      </c>
      <c r="E26" s="37" t="s">
        <v>34</v>
      </c>
      <c r="F26" s="38" t="s">
        <v>36</v>
      </c>
      <c r="G26" s="39" t="s">
        <v>82</v>
      </c>
      <c r="H26" s="38">
        <v>6</v>
      </c>
      <c r="I26" s="38" t="s">
        <v>83</v>
      </c>
      <c r="J26" s="38" t="s">
        <v>84</v>
      </c>
      <c r="K26" s="15">
        <v>0</v>
      </c>
      <c r="L26" s="15">
        <v>0</v>
      </c>
      <c r="M26" s="23">
        <v>127.13</v>
      </c>
      <c r="N26" s="23">
        <v>22.88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23">
        <f t="shared" si="0"/>
        <v>150.01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7">
        <v>0</v>
      </c>
    </row>
    <row r="27" spans="1:29" ht="15.75" thickBot="1">
      <c r="A27" s="34">
        <v>18</v>
      </c>
      <c r="B27" s="35">
        <v>41473</v>
      </c>
      <c r="C27" s="35">
        <v>41473</v>
      </c>
      <c r="D27" s="36" t="s">
        <v>54</v>
      </c>
      <c r="E27" s="37" t="s">
        <v>34</v>
      </c>
      <c r="F27" s="38" t="s">
        <v>36</v>
      </c>
      <c r="G27" s="39" t="s">
        <v>85</v>
      </c>
      <c r="H27" s="38">
        <v>6</v>
      </c>
      <c r="I27" s="38" t="s">
        <v>86</v>
      </c>
      <c r="J27" s="38" t="s">
        <v>87</v>
      </c>
      <c r="K27" s="15">
        <v>0</v>
      </c>
      <c r="L27" s="15">
        <v>0</v>
      </c>
      <c r="M27" s="23">
        <v>135.59</v>
      </c>
      <c r="N27" s="23">
        <v>24.41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23">
        <f t="shared" si="0"/>
        <v>160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7">
        <v>0</v>
      </c>
    </row>
    <row r="28" spans="1:29">
      <c r="A28" s="28">
        <v>19</v>
      </c>
      <c r="B28" s="35">
        <v>41473</v>
      </c>
      <c r="C28" s="35">
        <v>41473</v>
      </c>
      <c r="D28" s="36" t="s">
        <v>54</v>
      </c>
      <c r="E28" s="37" t="s">
        <v>34</v>
      </c>
      <c r="F28" s="38" t="s">
        <v>36</v>
      </c>
      <c r="G28" s="39" t="s">
        <v>88</v>
      </c>
      <c r="H28" s="38">
        <v>6</v>
      </c>
      <c r="I28" s="38" t="s">
        <v>89</v>
      </c>
      <c r="J28" s="38" t="s">
        <v>90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3">
        <v>150</v>
      </c>
      <c r="R28" s="15">
        <v>0</v>
      </c>
      <c r="S28" s="15">
        <v>0</v>
      </c>
      <c r="T28" s="15">
        <v>0</v>
      </c>
      <c r="U28" s="23">
        <f t="shared" si="0"/>
        <v>150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7">
        <v>0</v>
      </c>
    </row>
    <row r="29" spans="1:29">
      <c r="A29" s="34">
        <v>20</v>
      </c>
      <c r="B29" s="35">
        <v>41483</v>
      </c>
      <c r="C29" s="35">
        <v>41483</v>
      </c>
      <c r="D29" s="36" t="s">
        <v>34</v>
      </c>
      <c r="E29" s="37" t="s">
        <v>91</v>
      </c>
      <c r="F29" s="38" t="s">
        <v>36</v>
      </c>
      <c r="G29" s="39" t="s">
        <v>92</v>
      </c>
      <c r="H29" s="38">
        <v>6</v>
      </c>
      <c r="I29" s="38" t="s">
        <v>93</v>
      </c>
      <c r="J29" s="38" t="s">
        <v>94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23">
        <v>217</v>
      </c>
      <c r="R29" s="15">
        <v>0</v>
      </c>
      <c r="S29" s="15">
        <v>0</v>
      </c>
      <c r="T29" s="15">
        <v>0</v>
      </c>
      <c r="U29" s="23">
        <f t="shared" si="0"/>
        <v>217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7">
        <v>0</v>
      </c>
    </row>
    <row r="30" spans="1:29" ht="15.75" thickBot="1">
      <c r="A30" s="34">
        <v>21</v>
      </c>
      <c r="B30" s="35">
        <v>41494</v>
      </c>
      <c r="C30" s="35">
        <v>41494</v>
      </c>
      <c r="D30" s="36" t="s">
        <v>34</v>
      </c>
      <c r="E30" s="37" t="s">
        <v>34</v>
      </c>
      <c r="F30" s="38" t="s">
        <v>36</v>
      </c>
      <c r="G30" s="39" t="s">
        <v>95</v>
      </c>
      <c r="H30" s="38">
        <v>6</v>
      </c>
      <c r="I30" s="38" t="s">
        <v>96</v>
      </c>
      <c r="J30" s="38" t="s">
        <v>97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3">
        <v>58</v>
      </c>
      <c r="R30" s="15">
        <v>0</v>
      </c>
      <c r="S30" s="15">
        <v>0</v>
      </c>
      <c r="T30" s="15">
        <v>0</v>
      </c>
      <c r="U30" s="23">
        <f t="shared" si="0"/>
        <v>58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7">
        <v>0</v>
      </c>
    </row>
    <row r="31" spans="1:29">
      <c r="A31" s="28">
        <v>22</v>
      </c>
      <c r="B31" s="35">
        <v>41494</v>
      </c>
      <c r="C31" s="35">
        <v>41494</v>
      </c>
      <c r="D31" s="36" t="s">
        <v>35</v>
      </c>
      <c r="E31" s="37" t="s">
        <v>34</v>
      </c>
      <c r="F31" s="38" t="s">
        <v>36</v>
      </c>
      <c r="G31" s="39" t="s">
        <v>98</v>
      </c>
      <c r="H31" s="38">
        <v>6</v>
      </c>
      <c r="I31" s="38" t="s">
        <v>99</v>
      </c>
      <c r="J31" s="38" t="s">
        <v>100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23">
        <v>50</v>
      </c>
      <c r="R31" s="15">
        <v>0</v>
      </c>
      <c r="S31" s="15">
        <v>0</v>
      </c>
      <c r="T31" s="15">
        <v>0</v>
      </c>
      <c r="U31" s="23">
        <f t="shared" si="0"/>
        <v>50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7">
        <v>0</v>
      </c>
    </row>
    <row r="32" spans="1:29">
      <c r="A32" s="34">
        <v>23</v>
      </c>
      <c r="B32" s="35">
        <v>41494</v>
      </c>
      <c r="C32" s="35">
        <v>41494</v>
      </c>
      <c r="D32" s="36" t="s">
        <v>54</v>
      </c>
      <c r="E32" s="37" t="s">
        <v>101</v>
      </c>
      <c r="F32" s="38" t="s">
        <v>36</v>
      </c>
      <c r="G32" s="39" t="s">
        <v>102</v>
      </c>
      <c r="H32" s="38">
        <v>6</v>
      </c>
      <c r="I32" s="38" t="s">
        <v>103</v>
      </c>
      <c r="J32" s="38" t="s">
        <v>104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3">
        <v>20</v>
      </c>
      <c r="R32" s="15">
        <v>0</v>
      </c>
      <c r="S32" s="15">
        <v>0</v>
      </c>
      <c r="T32" s="15">
        <v>0</v>
      </c>
      <c r="U32" s="23">
        <f t="shared" si="0"/>
        <v>20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7">
        <v>0</v>
      </c>
    </row>
    <row r="33" spans="1:29" ht="15.75" thickBot="1">
      <c r="A33" s="34">
        <v>24</v>
      </c>
      <c r="B33" s="35">
        <v>41496</v>
      </c>
      <c r="C33" s="35">
        <v>41496</v>
      </c>
      <c r="D33" s="36" t="s">
        <v>34</v>
      </c>
      <c r="E33" s="37" t="s">
        <v>58</v>
      </c>
      <c r="F33" s="38" t="s">
        <v>36</v>
      </c>
      <c r="G33" s="39" t="s">
        <v>105</v>
      </c>
      <c r="H33" s="38">
        <v>6</v>
      </c>
      <c r="I33" s="38" t="s">
        <v>106</v>
      </c>
      <c r="J33" s="38" t="s">
        <v>107</v>
      </c>
      <c r="K33" s="15">
        <v>0</v>
      </c>
      <c r="L33" s="15">
        <v>0</v>
      </c>
      <c r="M33" s="23">
        <v>64.41</v>
      </c>
      <c r="N33" s="23">
        <v>11.59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23">
        <f t="shared" si="0"/>
        <v>76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7">
        <v>0</v>
      </c>
    </row>
    <row r="34" spans="1:29">
      <c r="A34" s="28">
        <v>25</v>
      </c>
      <c r="B34" s="35">
        <v>41496</v>
      </c>
      <c r="C34" s="35">
        <v>41496</v>
      </c>
      <c r="D34" s="36" t="s">
        <v>34</v>
      </c>
      <c r="E34" s="37" t="s">
        <v>108</v>
      </c>
      <c r="F34" s="38" t="s">
        <v>36</v>
      </c>
      <c r="G34" s="39" t="s">
        <v>109</v>
      </c>
      <c r="H34" s="38">
        <v>6</v>
      </c>
      <c r="I34" s="38" t="s">
        <v>110</v>
      </c>
      <c r="J34" s="38" t="s">
        <v>111</v>
      </c>
      <c r="K34" s="15">
        <v>0</v>
      </c>
      <c r="L34" s="15">
        <v>0</v>
      </c>
      <c r="M34" s="23">
        <v>59.32</v>
      </c>
      <c r="N34" s="23">
        <v>10.68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23">
        <f t="shared" si="0"/>
        <v>70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7">
        <v>0</v>
      </c>
    </row>
    <row r="35" spans="1:29">
      <c r="A35" s="34">
        <v>26</v>
      </c>
      <c r="B35" s="35">
        <v>41498</v>
      </c>
      <c r="C35" s="35">
        <v>41498</v>
      </c>
      <c r="D35" s="36" t="s">
        <v>34</v>
      </c>
      <c r="E35" s="37" t="s">
        <v>58</v>
      </c>
      <c r="F35" s="38" t="s">
        <v>36</v>
      </c>
      <c r="G35" s="39" t="s">
        <v>112</v>
      </c>
      <c r="H35" s="38">
        <v>6</v>
      </c>
      <c r="I35" s="38" t="s">
        <v>106</v>
      </c>
      <c r="J35" s="38" t="s">
        <v>107</v>
      </c>
      <c r="K35" s="15">
        <v>0</v>
      </c>
      <c r="L35" s="15">
        <v>0</v>
      </c>
      <c r="M35" s="23">
        <v>54.66</v>
      </c>
      <c r="N35" s="23">
        <v>9.84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23">
        <f t="shared" si="0"/>
        <v>64.5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7">
        <v>0</v>
      </c>
    </row>
    <row r="36" spans="1:29" ht="15.75" thickBot="1">
      <c r="A36" s="34">
        <v>27</v>
      </c>
      <c r="B36" s="35">
        <v>41499</v>
      </c>
      <c r="C36" s="35">
        <v>41499</v>
      </c>
      <c r="D36" s="36" t="s">
        <v>34</v>
      </c>
      <c r="E36" s="37" t="s">
        <v>35</v>
      </c>
      <c r="F36" s="38" t="s">
        <v>36</v>
      </c>
      <c r="G36" s="39" t="s">
        <v>113</v>
      </c>
      <c r="H36" s="38">
        <v>6</v>
      </c>
      <c r="I36" s="38" t="s">
        <v>38</v>
      </c>
      <c r="J36" s="38" t="s">
        <v>39</v>
      </c>
      <c r="K36" s="15">
        <v>0</v>
      </c>
      <c r="L36" s="15">
        <v>0</v>
      </c>
      <c r="M36" s="23">
        <v>93.22</v>
      </c>
      <c r="N36" s="23">
        <v>16.78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23">
        <f t="shared" si="0"/>
        <v>110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7">
        <v>0</v>
      </c>
    </row>
    <row r="37" spans="1:29">
      <c r="A37" s="28">
        <v>28</v>
      </c>
      <c r="B37" s="35">
        <v>41501</v>
      </c>
      <c r="C37" s="35">
        <v>41501</v>
      </c>
      <c r="D37" s="36" t="s">
        <v>34</v>
      </c>
      <c r="E37" s="37" t="s">
        <v>34</v>
      </c>
      <c r="F37" s="38" t="s">
        <v>36</v>
      </c>
      <c r="G37" s="39" t="s">
        <v>114</v>
      </c>
      <c r="H37" s="38">
        <v>6</v>
      </c>
      <c r="I37" s="38" t="s">
        <v>115</v>
      </c>
      <c r="J37" s="38" t="s">
        <v>116</v>
      </c>
      <c r="K37" s="15">
        <v>0</v>
      </c>
      <c r="L37" s="15">
        <v>0</v>
      </c>
      <c r="M37" s="23">
        <v>99.15</v>
      </c>
      <c r="N37" s="23">
        <v>17.850000000000001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23">
        <f t="shared" si="0"/>
        <v>117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7">
        <v>0</v>
      </c>
    </row>
    <row r="38" spans="1:29">
      <c r="A38" s="34">
        <v>29</v>
      </c>
      <c r="B38" s="35">
        <v>41502</v>
      </c>
      <c r="C38" s="35">
        <v>41502</v>
      </c>
      <c r="D38" s="36" t="s">
        <v>34</v>
      </c>
      <c r="E38" s="37" t="s">
        <v>35</v>
      </c>
      <c r="F38" s="38" t="s">
        <v>36</v>
      </c>
      <c r="G38" s="39" t="s">
        <v>117</v>
      </c>
      <c r="H38" s="38">
        <v>6</v>
      </c>
      <c r="I38" s="38" t="s">
        <v>38</v>
      </c>
      <c r="J38" s="38" t="s">
        <v>39</v>
      </c>
      <c r="K38" s="15">
        <v>0</v>
      </c>
      <c r="L38" s="15">
        <v>0</v>
      </c>
      <c r="M38" s="23">
        <v>112.71</v>
      </c>
      <c r="N38" s="23">
        <v>20.29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23">
        <f t="shared" si="0"/>
        <v>133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7">
        <v>0</v>
      </c>
    </row>
    <row r="39" spans="1:29" ht="15.75" thickBot="1">
      <c r="A39" s="34">
        <v>30</v>
      </c>
      <c r="B39" s="35">
        <v>41505</v>
      </c>
      <c r="C39" s="35">
        <v>41505</v>
      </c>
      <c r="D39" s="36" t="s">
        <v>34</v>
      </c>
      <c r="E39" s="37" t="s">
        <v>34</v>
      </c>
      <c r="F39" s="38" t="s">
        <v>36</v>
      </c>
      <c r="G39" s="39" t="s">
        <v>118</v>
      </c>
      <c r="H39" s="38">
        <v>6</v>
      </c>
      <c r="I39" s="38" t="s">
        <v>119</v>
      </c>
      <c r="J39" s="38" t="s">
        <v>120</v>
      </c>
      <c r="K39" s="15">
        <v>0</v>
      </c>
      <c r="L39" s="15">
        <v>0</v>
      </c>
      <c r="M39" s="23">
        <v>26.95</v>
      </c>
      <c r="N39" s="23">
        <v>4.8499999999999996</v>
      </c>
      <c r="O39" s="15">
        <v>0</v>
      </c>
      <c r="P39" s="15">
        <v>0</v>
      </c>
      <c r="Q39" s="23">
        <v>2.7</v>
      </c>
      <c r="R39" s="15">
        <v>0</v>
      </c>
      <c r="S39" s="15">
        <v>0</v>
      </c>
      <c r="T39" s="15">
        <v>0</v>
      </c>
      <c r="U39" s="23">
        <f t="shared" si="0"/>
        <v>34.5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7">
        <v>0</v>
      </c>
    </row>
    <row r="40" spans="1:29">
      <c r="A40" s="28">
        <v>31</v>
      </c>
      <c r="B40" s="35">
        <v>41505</v>
      </c>
      <c r="C40" s="35">
        <v>41505</v>
      </c>
      <c r="D40" s="36" t="s">
        <v>34</v>
      </c>
      <c r="E40" s="37" t="s">
        <v>34</v>
      </c>
      <c r="F40" s="38" t="s">
        <v>36</v>
      </c>
      <c r="G40" s="39" t="s">
        <v>121</v>
      </c>
      <c r="H40" s="38">
        <v>6</v>
      </c>
      <c r="I40" s="38" t="s">
        <v>122</v>
      </c>
      <c r="J40" s="38" t="s">
        <v>123</v>
      </c>
      <c r="K40" s="15">
        <v>0</v>
      </c>
      <c r="L40" s="15">
        <v>0</v>
      </c>
      <c r="M40" s="23">
        <v>5479.21</v>
      </c>
      <c r="N40" s="23">
        <v>986.26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23">
        <f t="shared" si="0"/>
        <v>6465.47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7">
        <v>0</v>
      </c>
    </row>
    <row r="41" spans="1:29">
      <c r="A41" s="34">
        <v>32</v>
      </c>
      <c r="B41" s="35">
        <v>41505</v>
      </c>
      <c r="C41" s="35">
        <v>41505</v>
      </c>
      <c r="D41" s="36" t="s">
        <v>34</v>
      </c>
      <c r="E41" s="37" t="s">
        <v>91</v>
      </c>
      <c r="F41" s="38" t="s">
        <v>36</v>
      </c>
      <c r="G41" s="39" t="s">
        <v>124</v>
      </c>
      <c r="H41" s="38">
        <v>6</v>
      </c>
      <c r="I41" s="38" t="s">
        <v>125</v>
      </c>
      <c r="J41" s="38" t="s">
        <v>126</v>
      </c>
      <c r="K41" s="15">
        <v>0</v>
      </c>
      <c r="L41" s="15">
        <v>0</v>
      </c>
      <c r="M41" s="23">
        <v>108.59</v>
      </c>
      <c r="N41" s="23">
        <v>19.55</v>
      </c>
      <c r="O41" s="15">
        <v>0</v>
      </c>
      <c r="P41" s="15">
        <v>0</v>
      </c>
      <c r="Q41" s="23">
        <v>10.86</v>
      </c>
      <c r="R41" s="15">
        <v>0</v>
      </c>
      <c r="S41" s="15">
        <v>0</v>
      </c>
      <c r="T41" s="15">
        <v>0</v>
      </c>
      <c r="U41" s="23">
        <f t="shared" si="0"/>
        <v>139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7">
        <v>0</v>
      </c>
    </row>
    <row r="42" spans="1:29" ht="15.75" thickBot="1">
      <c r="A42" s="34">
        <v>33</v>
      </c>
      <c r="B42" s="35">
        <v>41506</v>
      </c>
      <c r="C42" s="35">
        <v>41506</v>
      </c>
      <c r="D42" s="36" t="s">
        <v>54</v>
      </c>
      <c r="E42" s="37" t="s">
        <v>127</v>
      </c>
      <c r="F42" s="38" t="s">
        <v>36</v>
      </c>
      <c r="G42" s="39" t="s">
        <v>128</v>
      </c>
      <c r="H42" s="38">
        <v>6</v>
      </c>
      <c r="I42" s="38" t="s">
        <v>86</v>
      </c>
      <c r="J42" s="38" t="s">
        <v>87</v>
      </c>
      <c r="K42" s="15">
        <v>0</v>
      </c>
      <c r="L42" s="15">
        <v>0</v>
      </c>
      <c r="M42" s="23">
        <v>84.75</v>
      </c>
      <c r="N42" s="23">
        <v>15.25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23">
        <f t="shared" si="0"/>
        <v>100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7">
        <v>0</v>
      </c>
    </row>
    <row r="43" spans="1:29">
      <c r="A43" s="28">
        <v>34</v>
      </c>
      <c r="B43" s="35">
        <v>41508</v>
      </c>
      <c r="C43" s="35">
        <v>41508</v>
      </c>
      <c r="D43" s="36" t="s">
        <v>54</v>
      </c>
      <c r="E43" s="37" t="s">
        <v>36</v>
      </c>
      <c r="F43" s="38" t="s">
        <v>36</v>
      </c>
      <c r="G43" s="39" t="s">
        <v>129</v>
      </c>
      <c r="H43" s="38">
        <v>6</v>
      </c>
      <c r="I43" s="38" t="s">
        <v>130</v>
      </c>
      <c r="J43" s="38" t="s">
        <v>131</v>
      </c>
      <c r="K43" s="15">
        <v>0</v>
      </c>
      <c r="L43" s="15">
        <v>0</v>
      </c>
      <c r="M43" s="23">
        <v>84.75</v>
      </c>
      <c r="N43" s="23">
        <v>15.25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23">
        <f t="shared" si="0"/>
        <v>100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7">
        <v>0</v>
      </c>
    </row>
    <row r="44" spans="1:29">
      <c r="A44" s="34">
        <v>35</v>
      </c>
      <c r="B44" s="35">
        <v>41509</v>
      </c>
      <c r="C44" s="35">
        <v>41509</v>
      </c>
      <c r="D44" s="36" t="s">
        <v>34</v>
      </c>
      <c r="E44" s="37" t="s">
        <v>35</v>
      </c>
      <c r="F44" s="38" t="s">
        <v>36</v>
      </c>
      <c r="G44" s="39" t="s">
        <v>132</v>
      </c>
      <c r="H44" s="38">
        <v>6</v>
      </c>
      <c r="I44" s="38" t="s">
        <v>38</v>
      </c>
      <c r="J44" s="38" t="s">
        <v>39</v>
      </c>
      <c r="K44" s="15">
        <v>0</v>
      </c>
      <c r="L44" s="15">
        <v>0</v>
      </c>
      <c r="M44" s="23">
        <v>128.81</v>
      </c>
      <c r="N44" s="23">
        <v>23.19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23">
        <f t="shared" si="0"/>
        <v>152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7">
        <v>0</v>
      </c>
    </row>
    <row r="45" spans="1:29" ht="15.75" thickBot="1">
      <c r="A45" s="34">
        <v>36</v>
      </c>
      <c r="B45" s="35">
        <v>41515</v>
      </c>
      <c r="C45" s="35">
        <v>41515</v>
      </c>
      <c r="D45" s="36" t="s">
        <v>34</v>
      </c>
      <c r="E45" s="37" t="s">
        <v>50</v>
      </c>
      <c r="F45" s="38" t="s">
        <v>36</v>
      </c>
      <c r="G45" s="39" t="s">
        <v>137</v>
      </c>
      <c r="H45" s="38">
        <v>6</v>
      </c>
      <c r="I45" s="38" t="s">
        <v>138</v>
      </c>
      <c r="J45" s="38" t="s">
        <v>139</v>
      </c>
      <c r="K45" s="15">
        <v>0</v>
      </c>
      <c r="L45" s="15">
        <v>0</v>
      </c>
      <c r="M45" s="23">
        <v>192.37</v>
      </c>
      <c r="N45" s="23">
        <v>34.630000000000003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23">
        <f t="shared" si="0"/>
        <v>227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7">
        <v>0</v>
      </c>
    </row>
    <row r="46" spans="1:29">
      <c r="A46" s="28">
        <v>37</v>
      </c>
      <c r="B46" s="35">
        <v>41516</v>
      </c>
      <c r="C46" s="35">
        <v>41516</v>
      </c>
      <c r="D46" s="36" t="s">
        <v>34</v>
      </c>
      <c r="E46" s="37" t="s">
        <v>35</v>
      </c>
      <c r="F46" s="38" t="s">
        <v>36</v>
      </c>
      <c r="G46" s="39" t="s">
        <v>140</v>
      </c>
      <c r="H46" s="38">
        <v>6</v>
      </c>
      <c r="I46" s="38" t="s">
        <v>141</v>
      </c>
      <c r="J46" s="38" t="s">
        <v>142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3">
        <v>12000</v>
      </c>
      <c r="R46" s="15">
        <v>0</v>
      </c>
      <c r="S46" s="15">
        <v>0</v>
      </c>
      <c r="T46" s="15">
        <v>0</v>
      </c>
      <c r="U46" s="23">
        <f t="shared" si="0"/>
        <v>12000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7">
        <v>0</v>
      </c>
    </row>
    <row r="47" spans="1:29">
      <c r="A47" s="34">
        <v>38</v>
      </c>
      <c r="B47" s="35">
        <v>41518</v>
      </c>
      <c r="C47" s="35">
        <v>41518</v>
      </c>
      <c r="D47" s="36" t="s">
        <v>34</v>
      </c>
      <c r="E47" s="37" t="s">
        <v>143</v>
      </c>
      <c r="F47" s="38" t="s">
        <v>36</v>
      </c>
      <c r="G47" s="39" t="s">
        <v>144</v>
      </c>
      <c r="H47" s="38">
        <v>6</v>
      </c>
      <c r="I47" s="38" t="s">
        <v>145</v>
      </c>
      <c r="J47" s="38" t="s">
        <v>146</v>
      </c>
      <c r="K47" s="15">
        <v>0</v>
      </c>
      <c r="L47" s="15">
        <v>0</v>
      </c>
      <c r="M47" s="23">
        <v>195.76</v>
      </c>
      <c r="N47" s="23">
        <v>35.24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23">
        <f t="shared" si="0"/>
        <v>231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7">
        <v>0</v>
      </c>
    </row>
    <row r="48" spans="1:29" ht="15.75" thickBot="1">
      <c r="A48" s="34">
        <v>39</v>
      </c>
      <c r="B48" s="35">
        <v>41519</v>
      </c>
      <c r="C48" s="35">
        <v>41519</v>
      </c>
      <c r="D48" s="36" t="s">
        <v>34</v>
      </c>
      <c r="E48" s="37" t="s">
        <v>34</v>
      </c>
      <c r="F48" s="38" t="s">
        <v>36</v>
      </c>
      <c r="G48" s="39" t="s">
        <v>147</v>
      </c>
      <c r="H48" s="38">
        <v>6</v>
      </c>
      <c r="I48" s="38" t="s">
        <v>148</v>
      </c>
      <c r="J48" s="38" t="s">
        <v>149</v>
      </c>
      <c r="K48" s="15">
        <v>0</v>
      </c>
      <c r="L48" s="15">
        <v>0</v>
      </c>
      <c r="M48" s="23">
        <v>120</v>
      </c>
      <c r="N48" s="23">
        <v>21.6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23">
        <f t="shared" si="0"/>
        <v>141.6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7">
        <v>0</v>
      </c>
    </row>
    <row r="49" spans="1:29">
      <c r="A49" s="28">
        <v>40</v>
      </c>
      <c r="B49" s="35">
        <v>41519</v>
      </c>
      <c r="C49" s="35">
        <v>41519</v>
      </c>
      <c r="D49" s="36" t="s">
        <v>34</v>
      </c>
      <c r="E49" s="37" t="s">
        <v>34</v>
      </c>
      <c r="F49" s="38" t="s">
        <v>36</v>
      </c>
      <c r="G49" s="39" t="s">
        <v>150</v>
      </c>
      <c r="H49" s="38">
        <v>6</v>
      </c>
      <c r="I49" s="38" t="s">
        <v>151</v>
      </c>
      <c r="J49" s="38" t="s">
        <v>152</v>
      </c>
      <c r="K49" s="15">
        <v>0</v>
      </c>
      <c r="L49" s="15">
        <v>0</v>
      </c>
      <c r="M49" s="23">
        <v>25.42</v>
      </c>
      <c r="N49" s="23">
        <v>4.58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23">
        <f t="shared" si="0"/>
        <v>30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7">
        <v>0</v>
      </c>
    </row>
    <row r="50" spans="1:29">
      <c r="A50" s="34">
        <v>41</v>
      </c>
      <c r="B50" s="35">
        <v>41519</v>
      </c>
      <c r="C50" s="35">
        <v>41519</v>
      </c>
      <c r="D50" s="36" t="s">
        <v>34</v>
      </c>
      <c r="E50" s="37" t="s">
        <v>34</v>
      </c>
      <c r="F50" s="38" t="s">
        <v>36</v>
      </c>
      <c r="G50" s="39" t="s">
        <v>153</v>
      </c>
      <c r="H50" s="38">
        <v>6</v>
      </c>
      <c r="I50" s="38" t="s">
        <v>154</v>
      </c>
      <c r="J50" s="38" t="s">
        <v>155</v>
      </c>
      <c r="K50" s="15">
        <v>0</v>
      </c>
      <c r="L50" s="15">
        <v>0</v>
      </c>
      <c r="M50" s="23">
        <v>75</v>
      </c>
      <c r="N50" s="23">
        <v>13.5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23">
        <f t="shared" si="0"/>
        <v>88.5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7">
        <v>0</v>
      </c>
    </row>
    <row r="51" spans="1:29" ht="15.75" thickBot="1">
      <c r="A51" s="34">
        <v>42</v>
      </c>
      <c r="B51" s="35">
        <v>41519</v>
      </c>
      <c r="C51" s="35">
        <v>41519</v>
      </c>
      <c r="D51" s="36" t="s">
        <v>34</v>
      </c>
      <c r="E51" s="37" t="s">
        <v>101</v>
      </c>
      <c r="F51" s="38" t="s">
        <v>36</v>
      </c>
      <c r="G51" s="39" t="s">
        <v>156</v>
      </c>
      <c r="H51" s="38">
        <v>6</v>
      </c>
      <c r="I51" s="38" t="s">
        <v>157</v>
      </c>
      <c r="J51" s="38" t="s">
        <v>158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23">
        <v>105</v>
      </c>
      <c r="R51" s="15">
        <v>0</v>
      </c>
      <c r="S51" s="15">
        <v>0</v>
      </c>
      <c r="T51" s="15">
        <v>0</v>
      </c>
      <c r="U51" s="23">
        <f t="shared" si="0"/>
        <v>105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7">
        <v>0</v>
      </c>
    </row>
    <row r="52" spans="1:29">
      <c r="A52" s="28">
        <v>43</v>
      </c>
      <c r="B52" s="35">
        <v>41519</v>
      </c>
      <c r="C52" s="35">
        <v>41519</v>
      </c>
      <c r="D52" s="36" t="s">
        <v>34</v>
      </c>
      <c r="E52" s="37" t="s">
        <v>35</v>
      </c>
      <c r="F52" s="38" t="s">
        <v>36</v>
      </c>
      <c r="G52" s="39" t="s">
        <v>159</v>
      </c>
      <c r="H52" s="38">
        <v>6</v>
      </c>
      <c r="I52" s="38" t="s">
        <v>160</v>
      </c>
      <c r="J52" s="38" t="s">
        <v>161</v>
      </c>
      <c r="K52" s="15">
        <v>0</v>
      </c>
      <c r="L52" s="15">
        <v>0</v>
      </c>
      <c r="M52" s="23">
        <v>9.32</v>
      </c>
      <c r="N52" s="23">
        <v>1.68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23">
        <f t="shared" si="0"/>
        <v>11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7">
        <v>0</v>
      </c>
    </row>
    <row r="53" spans="1:29">
      <c r="A53" s="34">
        <v>44</v>
      </c>
      <c r="B53" s="35">
        <v>41519</v>
      </c>
      <c r="C53" s="35">
        <v>41519</v>
      </c>
      <c r="D53" s="36" t="s">
        <v>34</v>
      </c>
      <c r="E53" s="37" t="s">
        <v>50</v>
      </c>
      <c r="F53" s="38" t="s">
        <v>36</v>
      </c>
      <c r="G53" s="39" t="s">
        <v>162</v>
      </c>
      <c r="H53" s="38">
        <v>6</v>
      </c>
      <c r="I53" s="38" t="s">
        <v>163</v>
      </c>
      <c r="J53" s="38" t="s">
        <v>164</v>
      </c>
      <c r="K53" s="15">
        <v>0</v>
      </c>
      <c r="L53" s="15">
        <v>0</v>
      </c>
      <c r="M53" s="23">
        <v>858</v>
      </c>
      <c r="N53" s="23">
        <v>154.44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23">
        <f t="shared" si="0"/>
        <v>1012.44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7">
        <v>0</v>
      </c>
    </row>
    <row r="54" spans="1:29" ht="15.75" thickBot="1">
      <c r="A54" s="34">
        <v>45</v>
      </c>
      <c r="B54" s="35">
        <v>41520</v>
      </c>
      <c r="C54" s="35">
        <v>41520</v>
      </c>
      <c r="D54" s="36" t="s">
        <v>34</v>
      </c>
      <c r="E54" s="37" t="s">
        <v>34</v>
      </c>
      <c r="F54" s="38" t="s">
        <v>36</v>
      </c>
      <c r="G54" s="39" t="s">
        <v>165</v>
      </c>
      <c r="H54" s="38">
        <v>6</v>
      </c>
      <c r="I54" s="38" t="s">
        <v>122</v>
      </c>
      <c r="J54" s="38" t="s">
        <v>123</v>
      </c>
      <c r="K54" s="15">
        <v>0</v>
      </c>
      <c r="L54" s="15">
        <v>0</v>
      </c>
      <c r="M54" s="23">
        <v>5496.83</v>
      </c>
      <c r="N54" s="23">
        <v>989.43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23">
        <f t="shared" si="0"/>
        <v>6486.26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7">
        <v>0</v>
      </c>
    </row>
    <row r="55" spans="1:29">
      <c r="A55" s="28">
        <v>46</v>
      </c>
      <c r="B55" s="35">
        <v>41520</v>
      </c>
      <c r="C55" s="35">
        <v>41520</v>
      </c>
      <c r="D55" s="36" t="s">
        <v>34</v>
      </c>
      <c r="E55" s="37" t="s">
        <v>101</v>
      </c>
      <c r="F55" s="38" t="s">
        <v>36</v>
      </c>
      <c r="G55" s="39" t="s">
        <v>166</v>
      </c>
      <c r="H55" s="38">
        <v>6</v>
      </c>
      <c r="I55" s="38" t="s">
        <v>167</v>
      </c>
      <c r="J55" s="38" t="s">
        <v>168</v>
      </c>
      <c r="K55" s="15">
        <v>0</v>
      </c>
      <c r="L55" s="15">
        <v>0</v>
      </c>
      <c r="M55" s="23">
        <v>72.459999999999994</v>
      </c>
      <c r="N55" s="23">
        <v>13.04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23">
        <f t="shared" si="0"/>
        <v>85.5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7">
        <v>0</v>
      </c>
    </row>
    <row r="56" spans="1:29">
      <c r="A56" s="34">
        <v>47</v>
      </c>
      <c r="B56" s="35">
        <v>41521</v>
      </c>
      <c r="C56" s="35">
        <v>41521</v>
      </c>
      <c r="D56" s="36" t="s">
        <v>34</v>
      </c>
      <c r="E56" s="37" t="s">
        <v>35</v>
      </c>
      <c r="F56" s="38" t="s">
        <v>36</v>
      </c>
      <c r="G56" s="39" t="s">
        <v>169</v>
      </c>
      <c r="H56" s="38">
        <v>6</v>
      </c>
      <c r="I56" s="38" t="s">
        <v>170</v>
      </c>
      <c r="J56" s="38" t="s">
        <v>171</v>
      </c>
      <c r="K56" s="15">
        <v>0</v>
      </c>
      <c r="L56" s="15">
        <v>0</v>
      </c>
      <c r="M56" s="23">
        <v>366.1</v>
      </c>
      <c r="N56" s="23">
        <v>65.900000000000006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23">
        <f t="shared" si="0"/>
        <v>432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7">
        <v>0</v>
      </c>
    </row>
    <row r="57" spans="1:29" ht="15.75" thickBot="1">
      <c r="A57" s="34">
        <v>48</v>
      </c>
      <c r="B57" s="35">
        <v>41521</v>
      </c>
      <c r="C57" s="35">
        <v>41521</v>
      </c>
      <c r="D57" s="36" t="s">
        <v>34</v>
      </c>
      <c r="E57" s="37" t="s">
        <v>172</v>
      </c>
      <c r="F57" s="38" t="s">
        <v>36</v>
      </c>
      <c r="G57" s="39" t="s">
        <v>173</v>
      </c>
      <c r="H57" s="38">
        <v>6</v>
      </c>
      <c r="I57" s="38" t="s">
        <v>174</v>
      </c>
      <c r="J57" s="38" t="s">
        <v>175</v>
      </c>
      <c r="K57" s="15">
        <v>0</v>
      </c>
      <c r="L57" s="15">
        <v>0</v>
      </c>
      <c r="M57" s="23">
        <v>12.71</v>
      </c>
      <c r="N57" s="23">
        <v>2.29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23">
        <f t="shared" si="0"/>
        <v>15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7">
        <v>0</v>
      </c>
    </row>
    <row r="58" spans="1:29">
      <c r="A58" s="28">
        <v>49</v>
      </c>
      <c r="B58" s="35">
        <v>41521</v>
      </c>
      <c r="C58" s="35">
        <v>41521</v>
      </c>
      <c r="D58" s="36" t="s">
        <v>76</v>
      </c>
      <c r="E58" s="37" t="s">
        <v>176</v>
      </c>
      <c r="F58" s="38" t="s">
        <v>36</v>
      </c>
      <c r="G58" s="39" t="s">
        <v>177</v>
      </c>
      <c r="H58" s="38">
        <v>6</v>
      </c>
      <c r="I58" s="38" t="s">
        <v>178</v>
      </c>
      <c r="J58" s="38" t="s">
        <v>179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23">
        <v>5206</v>
      </c>
      <c r="T58" s="15">
        <v>0</v>
      </c>
      <c r="U58" s="23">
        <f t="shared" si="0"/>
        <v>5206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7">
        <v>0</v>
      </c>
    </row>
    <row r="59" spans="1:29">
      <c r="A59" s="34">
        <v>50</v>
      </c>
      <c r="B59" s="35">
        <v>41521</v>
      </c>
      <c r="C59" s="35">
        <v>41521</v>
      </c>
      <c r="D59" s="36" t="s">
        <v>180</v>
      </c>
      <c r="E59" s="37" t="s">
        <v>176</v>
      </c>
      <c r="F59" s="38" t="s">
        <v>181</v>
      </c>
      <c r="G59" s="39" t="s">
        <v>182</v>
      </c>
      <c r="H59" s="58">
        <v>6</v>
      </c>
      <c r="I59" s="58">
        <v>20531516045</v>
      </c>
      <c r="J59" s="58" t="s">
        <v>300</v>
      </c>
      <c r="K59" s="40">
        <v>126028.5</v>
      </c>
      <c r="L59" s="40">
        <v>22685.13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23">
        <f t="shared" si="0"/>
        <v>148713.63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7">
        <v>0</v>
      </c>
    </row>
    <row r="60" spans="1:29" ht="15.75" thickBot="1">
      <c r="A60" s="34">
        <v>51</v>
      </c>
      <c r="B60" s="35">
        <v>41522</v>
      </c>
      <c r="C60" s="35">
        <v>41522</v>
      </c>
      <c r="D60" s="36" t="s">
        <v>34</v>
      </c>
      <c r="E60" s="37" t="s">
        <v>183</v>
      </c>
      <c r="F60" s="38" t="s">
        <v>36</v>
      </c>
      <c r="G60" s="39" t="s">
        <v>184</v>
      </c>
      <c r="H60" s="38">
        <v>6</v>
      </c>
      <c r="I60" s="38" t="s">
        <v>110</v>
      </c>
      <c r="J60" s="38" t="s">
        <v>111</v>
      </c>
      <c r="K60" s="15">
        <v>0</v>
      </c>
      <c r="L60" s="15">
        <v>0</v>
      </c>
      <c r="M60" s="23">
        <v>5.93</v>
      </c>
      <c r="N60" s="23">
        <v>1.07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23">
        <f t="shared" si="0"/>
        <v>7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7">
        <v>0</v>
      </c>
    </row>
    <row r="61" spans="1:29">
      <c r="A61" s="28">
        <v>52</v>
      </c>
      <c r="B61" s="35">
        <v>41523</v>
      </c>
      <c r="C61" s="35">
        <v>41523</v>
      </c>
      <c r="D61" s="36" t="s">
        <v>34</v>
      </c>
      <c r="E61" s="37" t="s">
        <v>101</v>
      </c>
      <c r="F61" s="38" t="s">
        <v>36</v>
      </c>
      <c r="G61" s="39" t="s">
        <v>185</v>
      </c>
      <c r="H61" s="38">
        <v>6</v>
      </c>
      <c r="I61" s="38" t="s">
        <v>186</v>
      </c>
      <c r="J61" s="38" t="s">
        <v>187</v>
      </c>
      <c r="K61" s="15">
        <v>0</v>
      </c>
      <c r="L61" s="15">
        <v>0</v>
      </c>
      <c r="M61" s="23">
        <v>2224.58</v>
      </c>
      <c r="N61" s="23">
        <v>400.42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23">
        <f t="shared" si="0"/>
        <v>2625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7">
        <v>0</v>
      </c>
    </row>
    <row r="62" spans="1:29">
      <c r="A62" s="34">
        <v>53</v>
      </c>
      <c r="B62" s="35">
        <v>41523</v>
      </c>
      <c r="C62" s="35">
        <v>41523</v>
      </c>
      <c r="D62" s="36" t="s">
        <v>34</v>
      </c>
      <c r="E62" s="37" t="s">
        <v>35</v>
      </c>
      <c r="F62" s="38" t="s">
        <v>36</v>
      </c>
      <c r="G62" s="39" t="s">
        <v>188</v>
      </c>
      <c r="H62" s="38">
        <v>6</v>
      </c>
      <c r="I62" s="38" t="s">
        <v>170</v>
      </c>
      <c r="J62" s="38" t="s">
        <v>171</v>
      </c>
      <c r="K62" s="15">
        <v>0</v>
      </c>
      <c r="L62" s="15">
        <v>0</v>
      </c>
      <c r="M62" s="23">
        <v>763.83</v>
      </c>
      <c r="N62" s="23">
        <v>167.67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23">
        <f t="shared" si="0"/>
        <v>931.5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7">
        <v>0</v>
      </c>
    </row>
    <row r="63" spans="1:29" ht="15.75" thickBot="1">
      <c r="A63" s="34">
        <v>54</v>
      </c>
      <c r="B63" s="35">
        <v>41523</v>
      </c>
      <c r="C63" s="35">
        <v>41523</v>
      </c>
      <c r="D63" s="36" t="s">
        <v>34</v>
      </c>
      <c r="E63" s="37" t="s">
        <v>189</v>
      </c>
      <c r="F63" s="38" t="s">
        <v>36</v>
      </c>
      <c r="G63" s="39" t="s">
        <v>190</v>
      </c>
      <c r="H63" s="38">
        <v>6</v>
      </c>
      <c r="I63" s="38" t="s">
        <v>191</v>
      </c>
      <c r="J63" s="38" t="s">
        <v>192</v>
      </c>
      <c r="K63" s="15">
        <v>0</v>
      </c>
      <c r="L63" s="15">
        <v>0</v>
      </c>
      <c r="M63" s="23">
        <v>3692.5</v>
      </c>
      <c r="N63" s="23">
        <v>664.65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23">
        <f t="shared" si="0"/>
        <v>4357.1499999999996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7">
        <v>0</v>
      </c>
    </row>
    <row r="64" spans="1:29">
      <c r="A64" s="28">
        <v>55</v>
      </c>
      <c r="B64" s="35">
        <v>41525</v>
      </c>
      <c r="C64" s="35">
        <v>41525</v>
      </c>
      <c r="D64" s="36" t="s">
        <v>54</v>
      </c>
      <c r="E64" s="37" t="s">
        <v>193</v>
      </c>
      <c r="F64" s="38" t="s">
        <v>36</v>
      </c>
      <c r="G64" s="39" t="s">
        <v>194</v>
      </c>
      <c r="H64" s="38">
        <v>6</v>
      </c>
      <c r="I64" s="38" t="s">
        <v>195</v>
      </c>
      <c r="J64" s="38" t="s">
        <v>196</v>
      </c>
      <c r="K64" s="15">
        <v>0</v>
      </c>
      <c r="L64" s="15">
        <v>0</v>
      </c>
      <c r="M64" s="23">
        <v>84.75</v>
      </c>
      <c r="N64" s="23">
        <v>15.25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23">
        <f t="shared" si="0"/>
        <v>100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7">
        <v>0</v>
      </c>
    </row>
    <row r="65" spans="1:29">
      <c r="A65" s="34">
        <v>56</v>
      </c>
      <c r="B65" s="35">
        <v>41526</v>
      </c>
      <c r="C65" s="35">
        <v>41526</v>
      </c>
      <c r="D65" s="36" t="s">
        <v>34</v>
      </c>
      <c r="E65" s="37" t="s">
        <v>34</v>
      </c>
      <c r="F65" s="38" t="s">
        <v>36</v>
      </c>
      <c r="G65" s="39" t="s">
        <v>197</v>
      </c>
      <c r="H65" s="38">
        <v>6</v>
      </c>
      <c r="I65" s="38" t="s">
        <v>198</v>
      </c>
      <c r="J65" s="38" t="s">
        <v>199</v>
      </c>
      <c r="K65" s="15">
        <v>0</v>
      </c>
      <c r="L65" s="15">
        <v>0</v>
      </c>
      <c r="M65" s="23">
        <v>550.85</v>
      </c>
      <c r="N65" s="23">
        <v>99.15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23">
        <f t="shared" si="0"/>
        <v>650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7">
        <v>0</v>
      </c>
    </row>
    <row r="66" spans="1:29" ht="15.75" thickBot="1">
      <c r="A66" s="34">
        <v>57</v>
      </c>
      <c r="B66" s="35">
        <v>41526</v>
      </c>
      <c r="C66" s="35">
        <v>41526</v>
      </c>
      <c r="D66" s="36" t="s">
        <v>34</v>
      </c>
      <c r="E66" s="37" t="s">
        <v>34</v>
      </c>
      <c r="F66" s="38" t="s">
        <v>36</v>
      </c>
      <c r="G66" s="39" t="s">
        <v>200</v>
      </c>
      <c r="H66" s="38">
        <v>6</v>
      </c>
      <c r="I66" s="38" t="s">
        <v>201</v>
      </c>
      <c r="J66" s="38" t="s">
        <v>202</v>
      </c>
      <c r="K66" s="15">
        <v>0</v>
      </c>
      <c r="L66" s="15">
        <v>0</v>
      </c>
      <c r="M66" s="23">
        <v>1600.29</v>
      </c>
      <c r="N66" s="23">
        <v>288.05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23">
        <f t="shared" si="0"/>
        <v>1888.34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7">
        <v>0</v>
      </c>
    </row>
    <row r="67" spans="1:29">
      <c r="A67" s="28">
        <v>58</v>
      </c>
      <c r="B67" s="35">
        <v>41526</v>
      </c>
      <c r="C67" s="35">
        <v>41526</v>
      </c>
      <c r="D67" s="36" t="s">
        <v>34</v>
      </c>
      <c r="E67" s="37" t="s">
        <v>34</v>
      </c>
      <c r="F67" s="38" t="s">
        <v>36</v>
      </c>
      <c r="G67" s="39" t="s">
        <v>203</v>
      </c>
      <c r="H67" s="38">
        <v>6</v>
      </c>
      <c r="I67" s="38" t="s">
        <v>201</v>
      </c>
      <c r="J67" s="38" t="s">
        <v>202</v>
      </c>
      <c r="K67" s="15">
        <v>0</v>
      </c>
      <c r="L67" s="15">
        <v>0</v>
      </c>
      <c r="M67" s="23">
        <v>600</v>
      </c>
      <c r="N67" s="23">
        <v>108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23">
        <f t="shared" si="0"/>
        <v>708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7">
        <v>0</v>
      </c>
    </row>
    <row r="68" spans="1:29">
      <c r="A68" s="34">
        <v>59</v>
      </c>
      <c r="B68" s="35">
        <v>41526</v>
      </c>
      <c r="C68" s="35">
        <v>41526</v>
      </c>
      <c r="D68" s="36" t="s">
        <v>34</v>
      </c>
      <c r="E68" s="37" t="s">
        <v>35</v>
      </c>
      <c r="F68" s="38" t="s">
        <v>36</v>
      </c>
      <c r="G68" s="39" t="s">
        <v>204</v>
      </c>
      <c r="H68" s="38">
        <v>6</v>
      </c>
      <c r="I68" s="38" t="s">
        <v>205</v>
      </c>
      <c r="J68" s="38" t="s">
        <v>206</v>
      </c>
      <c r="K68" s="15">
        <v>0</v>
      </c>
      <c r="L68" s="15">
        <v>0</v>
      </c>
      <c r="M68" s="23">
        <v>101.69</v>
      </c>
      <c r="N68" s="23">
        <v>18.309999999999999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23">
        <f t="shared" si="0"/>
        <v>120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7">
        <v>0</v>
      </c>
    </row>
    <row r="69" spans="1:29" ht="15.75" thickBot="1">
      <c r="A69" s="34">
        <v>60</v>
      </c>
      <c r="B69" s="35">
        <v>41527</v>
      </c>
      <c r="C69" s="35">
        <v>41527</v>
      </c>
      <c r="D69" s="36" t="s">
        <v>34</v>
      </c>
      <c r="E69" s="37" t="s">
        <v>207</v>
      </c>
      <c r="F69" s="38" t="s">
        <v>36</v>
      </c>
      <c r="G69" s="39" t="s">
        <v>208</v>
      </c>
      <c r="H69" s="38">
        <v>6</v>
      </c>
      <c r="I69" s="38" t="s">
        <v>209</v>
      </c>
      <c r="J69" s="38" t="s">
        <v>210</v>
      </c>
      <c r="K69" s="15">
        <v>0</v>
      </c>
      <c r="L69" s="15">
        <v>0</v>
      </c>
      <c r="M69" s="23">
        <v>30.51</v>
      </c>
      <c r="N69" s="23">
        <v>5.49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23">
        <f t="shared" si="0"/>
        <v>36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7">
        <v>0</v>
      </c>
    </row>
    <row r="70" spans="1:29">
      <c r="A70" s="28">
        <v>61</v>
      </c>
      <c r="B70" s="35">
        <v>41528</v>
      </c>
      <c r="C70" s="35">
        <v>41528</v>
      </c>
      <c r="D70" s="36" t="s">
        <v>34</v>
      </c>
      <c r="E70" s="37" t="s">
        <v>101</v>
      </c>
      <c r="F70" s="38" t="s">
        <v>36</v>
      </c>
      <c r="G70" s="39" t="s">
        <v>211</v>
      </c>
      <c r="H70" s="38">
        <v>6</v>
      </c>
      <c r="I70" s="38" t="s">
        <v>212</v>
      </c>
      <c r="J70" s="38" t="s">
        <v>213</v>
      </c>
      <c r="K70" s="15">
        <v>0</v>
      </c>
      <c r="L70" s="15">
        <v>0</v>
      </c>
      <c r="M70" s="23">
        <v>21.19</v>
      </c>
      <c r="N70" s="23">
        <v>3.81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23">
        <f t="shared" si="0"/>
        <v>25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7">
        <v>0</v>
      </c>
    </row>
    <row r="71" spans="1:29">
      <c r="A71" s="34">
        <v>62</v>
      </c>
      <c r="B71" s="35">
        <v>41530</v>
      </c>
      <c r="C71" s="35">
        <v>41530</v>
      </c>
      <c r="D71" s="36" t="s">
        <v>54</v>
      </c>
      <c r="E71" s="37" t="s">
        <v>133</v>
      </c>
      <c r="F71" s="38" t="s">
        <v>36</v>
      </c>
      <c r="G71" s="39" t="s">
        <v>214</v>
      </c>
      <c r="H71" s="38">
        <v>6</v>
      </c>
      <c r="I71" s="38" t="s">
        <v>215</v>
      </c>
      <c r="J71" s="38" t="s">
        <v>216</v>
      </c>
      <c r="K71" s="15">
        <v>0</v>
      </c>
      <c r="L71" s="15">
        <v>0</v>
      </c>
      <c r="M71" s="23">
        <v>152.12</v>
      </c>
      <c r="N71" s="23">
        <v>27.38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23">
        <f t="shared" si="0"/>
        <v>179.5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7">
        <v>0</v>
      </c>
    </row>
    <row r="72" spans="1:29" ht="15.75" thickBot="1">
      <c r="A72" s="34">
        <v>63</v>
      </c>
      <c r="B72" s="35">
        <v>41531</v>
      </c>
      <c r="C72" s="35">
        <v>41531</v>
      </c>
      <c r="D72" s="36" t="s">
        <v>34</v>
      </c>
      <c r="E72" s="37" t="s">
        <v>34</v>
      </c>
      <c r="F72" s="38" t="s">
        <v>36</v>
      </c>
      <c r="G72" s="39" t="s">
        <v>217</v>
      </c>
      <c r="H72" s="38">
        <v>6</v>
      </c>
      <c r="I72" s="38" t="s">
        <v>218</v>
      </c>
      <c r="J72" s="38" t="s">
        <v>219</v>
      </c>
      <c r="K72" s="15">
        <v>0</v>
      </c>
      <c r="L72" s="15">
        <v>0</v>
      </c>
      <c r="M72" s="23">
        <v>696.61</v>
      </c>
      <c r="N72" s="23">
        <v>125.39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23">
        <f t="shared" si="0"/>
        <v>822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7">
        <v>0</v>
      </c>
    </row>
    <row r="73" spans="1:29">
      <c r="A73" s="28">
        <v>64</v>
      </c>
      <c r="B73" s="35">
        <v>41532</v>
      </c>
      <c r="C73" s="35">
        <v>41532</v>
      </c>
      <c r="D73" s="36" t="s">
        <v>34</v>
      </c>
      <c r="E73" s="37" t="s">
        <v>34</v>
      </c>
      <c r="F73" s="38" t="s">
        <v>36</v>
      </c>
      <c r="G73" s="39" t="s">
        <v>220</v>
      </c>
      <c r="H73" s="38">
        <v>6</v>
      </c>
      <c r="I73" s="38" t="s">
        <v>221</v>
      </c>
      <c r="J73" s="38" t="s">
        <v>222</v>
      </c>
      <c r="K73" s="15">
        <v>0</v>
      </c>
      <c r="L73" s="15">
        <v>0</v>
      </c>
      <c r="M73" s="23">
        <v>207.63</v>
      </c>
      <c r="N73" s="23">
        <v>37.369999999999997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23">
        <f t="shared" ref="U73:U122" si="1">+K73+L73+M73+N73+O73+P73+Q73+R73+S73+T73</f>
        <v>245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7">
        <v>0</v>
      </c>
    </row>
    <row r="74" spans="1:29">
      <c r="A74" s="34">
        <v>65</v>
      </c>
      <c r="B74" s="35">
        <v>41534</v>
      </c>
      <c r="C74" s="35">
        <v>41534</v>
      </c>
      <c r="D74" s="36" t="s">
        <v>54</v>
      </c>
      <c r="E74" s="37" t="s">
        <v>91</v>
      </c>
      <c r="F74" s="38" t="s">
        <v>36</v>
      </c>
      <c r="G74" s="39" t="s">
        <v>223</v>
      </c>
      <c r="H74" s="38">
        <v>6</v>
      </c>
      <c r="I74" s="38" t="s">
        <v>56</v>
      </c>
      <c r="J74" s="38" t="s">
        <v>57</v>
      </c>
      <c r="K74" s="15">
        <v>0</v>
      </c>
      <c r="L74" s="15">
        <v>0</v>
      </c>
      <c r="M74" s="23">
        <v>84.75</v>
      </c>
      <c r="N74" s="23">
        <v>15.25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23">
        <f t="shared" si="1"/>
        <v>100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7">
        <v>0</v>
      </c>
    </row>
    <row r="75" spans="1:29" ht="15.75" thickBot="1">
      <c r="A75" s="34">
        <v>66</v>
      </c>
      <c r="B75" s="35">
        <v>41535</v>
      </c>
      <c r="C75" s="35">
        <v>41535</v>
      </c>
      <c r="D75" s="36" t="s">
        <v>34</v>
      </c>
      <c r="E75" s="37" t="s">
        <v>224</v>
      </c>
      <c r="F75" s="38" t="s">
        <v>36</v>
      </c>
      <c r="G75" s="39" t="s">
        <v>225</v>
      </c>
      <c r="H75" s="38">
        <v>6</v>
      </c>
      <c r="I75" s="38" t="s">
        <v>226</v>
      </c>
      <c r="J75" s="38" t="s">
        <v>227</v>
      </c>
      <c r="K75" s="15">
        <v>0</v>
      </c>
      <c r="L75" s="15">
        <v>0</v>
      </c>
      <c r="M75" s="23">
        <v>258.16000000000003</v>
      </c>
      <c r="N75" s="23">
        <v>46.47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23">
        <f t="shared" si="1"/>
        <v>304.63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7">
        <v>0</v>
      </c>
    </row>
    <row r="76" spans="1:29">
      <c r="A76" s="28">
        <v>67</v>
      </c>
      <c r="B76" s="41">
        <v>41535</v>
      </c>
      <c r="C76" s="41">
        <v>41535</v>
      </c>
      <c r="D76" s="37">
        <v>1</v>
      </c>
      <c r="E76" s="37">
        <v>1</v>
      </c>
      <c r="F76" s="38" t="s">
        <v>36</v>
      </c>
      <c r="G76" s="42">
        <v>1080</v>
      </c>
      <c r="H76" s="38">
        <v>6</v>
      </c>
      <c r="I76" s="43">
        <v>10175563607</v>
      </c>
      <c r="J76" s="43" t="s">
        <v>283</v>
      </c>
      <c r="K76" s="15">
        <v>0</v>
      </c>
      <c r="L76" s="15">
        <v>0</v>
      </c>
      <c r="M76" s="44">
        <v>584.75</v>
      </c>
      <c r="N76" s="44">
        <f>ROUNDDOWN(M76*18%,2)</f>
        <v>105.25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23">
        <f t="shared" si="1"/>
        <v>690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7">
        <v>0</v>
      </c>
    </row>
    <row r="77" spans="1:29">
      <c r="A77" s="34">
        <v>68</v>
      </c>
      <c r="B77" s="35">
        <v>41536</v>
      </c>
      <c r="C77" s="35">
        <v>41536</v>
      </c>
      <c r="D77" s="36" t="s">
        <v>34</v>
      </c>
      <c r="E77" s="37" t="s">
        <v>34</v>
      </c>
      <c r="F77" s="38" t="s">
        <v>36</v>
      </c>
      <c r="G77" s="39" t="s">
        <v>228</v>
      </c>
      <c r="H77" s="38">
        <v>6</v>
      </c>
      <c r="I77" s="38" t="s">
        <v>229</v>
      </c>
      <c r="J77" s="38" t="s">
        <v>230</v>
      </c>
      <c r="K77" s="15">
        <v>0</v>
      </c>
      <c r="L77" s="15">
        <v>0</v>
      </c>
      <c r="M77" s="23">
        <v>92.29</v>
      </c>
      <c r="N77" s="23">
        <v>16.61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23">
        <f t="shared" si="1"/>
        <v>108.9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7">
        <v>0</v>
      </c>
    </row>
    <row r="78" spans="1:29" ht="15.75" thickBot="1">
      <c r="A78" s="34">
        <v>69</v>
      </c>
      <c r="B78" s="35">
        <v>41536</v>
      </c>
      <c r="C78" s="35">
        <v>41536</v>
      </c>
      <c r="D78" s="36" t="s">
        <v>54</v>
      </c>
      <c r="E78" s="37" t="s">
        <v>127</v>
      </c>
      <c r="F78" s="38" t="s">
        <v>36</v>
      </c>
      <c r="G78" s="39" t="s">
        <v>231</v>
      </c>
      <c r="H78" s="38">
        <v>6</v>
      </c>
      <c r="I78" s="38" t="s">
        <v>215</v>
      </c>
      <c r="J78" s="38" t="s">
        <v>216</v>
      </c>
      <c r="K78" s="15">
        <v>0</v>
      </c>
      <c r="L78" s="15">
        <v>0</v>
      </c>
      <c r="M78" s="23">
        <v>58.05</v>
      </c>
      <c r="N78" s="23">
        <v>10.45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23">
        <f t="shared" si="1"/>
        <v>68.5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7">
        <v>0</v>
      </c>
    </row>
    <row r="79" spans="1:29">
      <c r="A79" s="28">
        <v>70</v>
      </c>
      <c r="B79" s="35">
        <v>41536</v>
      </c>
      <c r="C79" s="35">
        <v>41536</v>
      </c>
      <c r="D79" s="36" t="s">
        <v>54</v>
      </c>
      <c r="E79" s="37" t="s">
        <v>193</v>
      </c>
      <c r="F79" s="38" t="s">
        <v>36</v>
      </c>
      <c r="G79" s="39" t="s">
        <v>232</v>
      </c>
      <c r="H79" s="38">
        <v>6</v>
      </c>
      <c r="I79" s="38" t="s">
        <v>195</v>
      </c>
      <c r="J79" s="38" t="s">
        <v>196</v>
      </c>
      <c r="K79" s="15">
        <v>0</v>
      </c>
      <c r="L79" s="15">
        <v>0</v>
      </c>
      <c r="M79" s="23">
        <v>84.75</v>
      </c>
      <c r="N79" s="23">
        <v>15.25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23">
        <f t="shared" si="1"/>
        <v>100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7">
        <v>0</v>
      </c>
    </row>
    <row r="80" spans="1:29">
      <c r="A80" s="34">
        <v>71</v>
      </c>
      <c r="B80" s="41">
        <v>41536</v>
      </c>
      <c r="C80" s="41">
        <v>41536</v>
      </c>
      <c r="D80" s="37">
        <v>1</v>
      </c>
      <c r="E80" s="37">
        <v>1</v>
      </c>
      <c r="F80" s="38" t="s">
        <v>36</v>
      </c>
      <c r="G80" s="42">
        <v>29591</v>
      </c>
      <c r="H80" s="38">
        <v>6</v>
      </c>
      <c r="I80" s="43">
        <v>20479718025</v>
      </c>
      <c r="J80" s="43" t="s">
        <v>280</v>
      </c>
      <c r="K80" s="15">
        <v>0</v>
      </c>
      <c r="L80" s="15">
        <v>0</v>
      </c>
      <c r="M80" s="44">
        <v>1372.88</v>
      </c>
      <c r="N80" s="44">
        <f>M80*18%</f>
        <v>247.11840000000001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23">
        <f t="shared" si="1"/>
        <v>1619.9984000000002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7">
        <v>0</v>
      </c>
    </row>
    <row r="81" spans="1:29" ht="15.75" thickBot="1">
      <c r="A81" s="34">
        <v>72</v>
      </c>
      <c r="B81" s="41">
        <v>41536</v>
      </c>
      <c r="C81" s="41">
        <v>41536</v>
      </c>
      <c r="D81" s="37">
        <v>1</v>
      </c>
      <c r="E81" s="37">
        <v>1</v>
      </c>
      <c r="F81" s="38" t="s">
        <v>36</v>
      </c>
      <c r="G81" s="42">
        <v>29592</v>
      </c>
      <c r="H81" s="38">
        <v>6</v>
      </c>
      <c r="I81" s="43">
        <v>20479718025</v>
      </c>
      <c r="J81" s="43" t="s">
        <v>280</v>
      </c>
      <c r="K81" s="15">
        <v>0</v>
      </c>
      <c r="L81" s="15">
        <v>0</v>
      </c>
      <c r="M81" s="44">
        <v>509.32</v>
      </c>
      <c r="N81" s="44">
        <f>M81*18%</f>
        <v>91.677599999999998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23">
        <f t="shared" si="1"/>
        <v>600.99760000000003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7">
        <v>0</v>
      </c>
    </row>
    <row r="82" spans="1:29">
      <c r="A82" s="28">
        <v>73</v>
      </c>
      <c r="B82" s="41">
        <v>41536</v>
      </c>
      <c r="C82" s="41">
        <v>41536</v>
      </c>
      <c r="D82" s="37">
        <v>1</v>
      </c>
      <c r="E82" s="37">
        <v>1</v>
      </c>
      <c r="F82" s="38" t="s">
        <v>36</v>
      </c>
      <c r="G82" s="42">
        <v>29590</v>
      </c>
      <c r="H82" s="38">
        <v>6</v>
      </c>
      <c r="I82" s="43">
        <v>20479718025</v>
      </c>
      <c r="J82" s="43" t="s">
        <v>280</v>
      </c>
      <c r="K82" s="15">
        <v>0</v>
      </c>
      <c r="L82" s="15">
        <v>0</v>
      </c>
      <c r="M82" s="44">
        <v>2182.1999999999998</v>
      </c>
      <c r="N82" s="44">
        <f>M82*18%</f>
        <v>392.79599999999994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23">
        <f t="shared" si="1"/>
        <v>2574.9959999999996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7">
        <v>0</v>
      </c>
    </row>
    <row r="83" spans="1:29">
      <c r="A83" s="34">
        <v>74</v>
      </c>
      <c r="B83" s="41">
        <v>41536</v>
      </c>
      <c r="C83" s="41">
        <v>41536</v>
      </c>
      <c r="D83" s="37">
        <v>1</v>
      </c>
      <c r="E83" s="37">
        <v>1</v>
      </c>
      <c r="F83" s="38" t="s">
        <v>36</v>
      </c>
      <c r="G83" s="42">
        <v>112673</v>
      </c>
      <c r="H83" s="38">
        <v>6</v>
      </c>
      <c r="I83" s="43">
        <v>20479587176</v>
      </c>
      <c r="J83" s="43" t="s">
        <v>281</v>
      </c>
      <c r="K83" s="15">
        <v>0</v>
      </c>
      <c r="L83" s="15">
        <v>0</v>
      </c>
      <c r="M83" s="44">
        <v>84.75</v>
      </c>
      <c r="N83" s="44">
        <f>ROUNDDOWN(M83*18%,2)</f>
        <v>15.25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23">
        <f t="shared" si="1"/>
        <v>100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7">
        <v>0</v>
      </c>
    </row>
    <row r="84" spans="1:29" ht="15.75" thickBot="1">
      <c r="A84" s="34">
        <v>75</v>
      </c>
      <c r="B84" s="41">
        <v>41537</v>
      </c>
      <c r="C84" s="41">
        <v>41537</v>
      </c>
      <c r="D84" s="37">
        <v>1</v>
      </c>
      <c r="E84" s="37">
        <v>1</v>
      </c>
      <c r="F84" s="38" t="s">
        <v>36</v>
      </c>
      <c r="G84" s="42">
        <v>29607</v>
      </c>
      <c r="H84" s="38">
        <v>6</v>
      </c>
      <c r="I84" s="43">
        <v>20479718025</v>
      </c>
      <c r="J84" s="43" t="s">
        <v>280</v>
      </c>
      <c r="K84" s="15">
        <v>0</v>
      </c>
      <c r="L84" s="15">
        <v>0</v>
      </c>
      <c r="M84" s="44">
        <v>283.05</v>
      </c>
      <c r="N84" s="44">
        <f>M84*18%</f>
        <v>50.948999999999998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23">
        <f t="shared" si="1"/>
        <v>333.99900000000002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7">
        <v>0</v>
      </c>
    </row>
    <row r="85" spans="1:29">
      <c r="A85" s="28">
        <v>76</v>
      </c>
      <c r="B85" s="35">
        <v>41538</v>
      </c>
      <c r="C85" s="35">
        <v>41538</v>
      </c>
      <c r="D85" s="36" t="s">
        <v>54</v>
      </c>
      <c r="E85" s="37" t="s">
        <v>34</v>
      </c>
      <c r="F85" s="38" t="s">
        <v>36</v>
      </c>
      <c r="G85" s="39" t="s">
        <v>233</v>
      </c>
      <c r="H85" s="38">
        <v>6</v>
      </c>
      <c r="I85" s="38" t="s">
        <v>83</v>
      </c>
      <c r="J85" s="38" t="s">
        <v>84</v>
      </c>
      <c r="K85" s="15">
        <v>0</v>
      </c>
      <c r="L85" s="15">
        <v>0</v>
      </c>
      <c r="M85" s="23">
        <v>127.12</v>
      </c>
      <c r="N85" s="23">
        <v>22.88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23">
        <f t="shared" si="1"/>
        <v>150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7">
        <v>0</v>
      </c>
    </row>
    <row r="86" spans="1:29">
      <c r="A86" s="34">
        <v>77</v>
      </c>
      <c r="B86" s="35">
        <v>41540</v>
      </c>
      <c r="C86" s="35">
        <v>41540</v>
      </c>
      <c r="D86" s="36" t="s">
        <v>34</v>
      </c>
      <c r="E86" s="37" t="s">
        <v>234</v>
      </c>
      <c r="F86" s="38" t="s">
        <v>36</v>
      </c>
      <c r="G86" s="39" t="s">
        <v>235</v>
      </c>
      <c r="H86" s="38">
        <v>6</v>
      </c>
      <c r="I86" s="38" t="s">
        <v>236</v>
      </c>
      <c r="J86" s="38" t="s">
        <v>237</v>
      </c>
      <c r="K86" s="15">
        <v>0</v>
      </c>
      <c r="L86" s="15">
        <v>0</v>
      </c>
      <c r="M86" s="23">
        <v>83.06</v>
      </c>
      <c r="N86" s="23">
        <v>14.94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23">
        <f t="shared" si="1"/>
        <v>98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7">
        <v>0</v>
      </c>
    </row>
    <row r="87" spans="1:29" ht="15.75" thickBot="1">
      <c r="A87" s="34">
        <v>78</v>
      </c>
      <c r="B87" s="35">
        <v>41540</v>
      </c>
      <c r="C87" s="35">
        <v>41540</v>
      </c>
      <c r="D87" s="36" t="s">
        <v>34</v>
      </c>
      <c r="E87" s="37" t="s">
        <v>234</v>
      </c>
      <c r="F87" s="38" t="s">
        <v>36</v>
      </c>
      <c r="G87" s="39" t="s">
        <v>238</v>
      </c>
      <c r="H87" s="38">
        <v>6</v>
      </c>
      <c r="I87" s="38" t="s">
        <v>239</v>
      </c>
      <c r="J87" s="38" t="s">
        <v>240</v>
      </c>
      <c r="K87" s="15">
        <v>0</v>
      </c>
      <c r="L87" s="15">
        <v>0</v>
      </c>
      <c r="M87" s="23">
        <v>105.94</v>
      </c>
      <c r="N87" s="23">
        <v>19.059999999999999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23">
        <f t="shared" si="1"/>
        <v>125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7">
        <v>0</v>
      </c>
    </row>
    <row r="88" spans="1:29">
      <c r="A88" s="28">
        <v>79</v>
      </c>
      <c r="B88" s="35">
        <v>41540</v>
      </c>
      <c r="C88" s="35">
        <v>41540</v>
      </c>
      <c r="D88" s="36" t="s">
        <v>241</v>
      </c>
      <c r="E88" s="37" t="s">
        <v>242</v>
      </c>
      <c r="F88" s="38" t="s">
        <v>36</v>
      </c>
      <c r="G88" s="39" t="s">
        <v>243</v>
      </c>
      <c r="H88" s="38">
        <v>6</v>
      </c>
      <c r="I88" s="38" t="s">
        <v>134</v>
      </c>
      <c r="J88" s="38" t="s">
        <v>135</v>
      </c>
      <c r="K88" s="15">
        <v>0</v>
      </c>
      <c r="L88" s="15">
        <v>0</v>
      </c>
      <c r="M88" s="23">
        <v>161.25</v>
      </c>
      <c r="N88" s="23">
        <v>29.03</v>
      </c>
      <c r="O88" s="15">
        <v>0</v>
      </c>
      <c r="P88" s="15">
        <v>0</v>
      </c>
      <c r="Q88" s="23">
        <v>0.02</v>
      </c>
      <c r="R88" s="15">
        <v>0</v>
      </c>
      <c r="S88" s="15">
        <v>0</v>
      </c>
      <c r="T88" s="15">
        <v>0</v>
      </c>
      <c r="U88" s="23">
        <f t="shared" si="1"/>
        <v>190.3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7">
        <v>0</v>
      </c>
    </row>
    <row r="89" spans="1:29">
      <c r="A89" s="34">
        <v>80</v>
      </c>
      <c r="B89" s="35">
        <v>41540</v>
      </c>
      <c r="C89" s="35">
        <v>41540</v>
      </c>
      <c r="D89" s="36" t="s">
        <v>241</v>
      </c>
      <c r="E89" s="37" t="s">
        <v>242</v>
      </c>
      <c r="F89" s="38" t="s">
        <v>36</v>
      </c>
      <c r="G89" s="39" t="s">
        <v>244</v>
      </c>
      <c r="H89" s="38">
        <v>6</v>
      </c>
      <c r="I89" s="38" t="s">
        <v>134</v>
      </c>
      <c r="J89" s="38" t="s">
        <v>135</v>
      </c>
      <c r="K89" s="15">
        <v>0</v>
      </c>
      <c r="L89" s="15">
        <v>0</v>
      </c>
      <c r="M89" s="23">
        <v>60.31</v>
      </c>
      <c r="N89" s="23">
        <v>10.86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23">
        <f t="shared" si="1"/>
        <v>71.17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7">
        <v>0</v>
      </c>
    </row>
    <row r="90" spans="1:29" ht="15.75" thickBot="1">
      <c r="A90" s="34">
        <v>81</v>
      </c>
      <c r="B90" s="35">
        <v>41540</v>
      </c>
      <c r="C90" s="35">
        <v>41540</v>
      </c>
      <c r="D90" s="36" t="s">
        <v>241</v>
      </c>
      <c r="E90" s="37" t="s">
        <v>242</v>
      </c>
      <c r="F90" s="38" t="s">
        <v>36</v>
      </c>
      <c r="G90" s="39" t="s">
        <v>245</v>
      </c>
      <c r="H90" s="38">
        <v>6</v>
      </c>
      <c r="I90" s="38" t="s">
        <v>134</v>
      </c>
      <c r="J90" s="38" t="s">
        <v>135</v>
      </c>
      <c r="K90" s="15">
        <v>0</v>
      </c>
      <c r="L90" s="15">
        <v>0</v>
      </c>
      <c r="M90" s="23">
        <v>57.57</v>
      </c>
      <c r="N90" s="23">
        <v>10.36</v>
      </c>
      <c r="O90" s="15">
        <v>0</v>
      </c>
      <c r="P90" s="15">
        <v>0</v>
      </c>
      <c r="Q90" s="23">
        <v>0.04</v>
      </c>
      <c r="R90" s="15">
        <v>0</v>
      </c>
      <c r="S90" s="15">
        <v>0</v>
      </c>
      <c r="T90" s="15">
        <v>0</v>
      </c>
      <c r="U90" s="23">
        <f t="shared" si="1"/>
        <v>67.970000000000013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7">
        <v>0</v>
      </c>
    </row>
    <row r="91" spans="1:29">
      <c r="A91" s="28">
        <v>82</v>
      </c>
      <c r="B91" s="35">
        <v>41540</v>
      </c>
      <c r="C91" s="35">
        <v>41540</v>
      </c>
      <c r="D91" s="36" t="s">
        <v>241</v>
      </c>
      <c r="E91" s="37" t="s">
        <v>242</v>
      </c>
      <c r="F91" s="38" t="s">
        <v>36</v>
      </c>
      <c r="G91" s="39" t="s">
        <v>246</v>
      </c>
      <c r="H91" s="38">
        <v>6</v>
      </c>
      <c r="I91" s="38" t="s">
        <v>134</v>
      </c>
      <c r="J91" s="38" t="s">
        <v>135</v>
      </c>
      <c r="K91" s="15">
        <v>0</v>
      </c>
      <c r="L91" s="15">
        <v>0</v>
      </c>
      <c r="M91" s="23">
        <v>48.38</v>
      </c>
      <c r="N91" s="23">
        <v>8.7100000000000009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23">
        <f t="shared" si="1"/>
        <v>57.09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7">
        <v>0</v>
      </c>
    </row>
    <row r="92" spans="1:29">
      <c r="A92" s="34">
        <v>83</v>
      </c>
      <c r="B92" s="35">
        <v>41540</v>
      </c>
      <c r="C92" s="35">
        <v>41540</v>
      </c>
      <c r="D92" s="36" t="s">
        <v>241</v>
      </c>
      <c r="E92" s="37" t="s">
        <v>242</v>
      </c>
      <c r="F92" s="38" t="s">
        <v>36</v>
      </c>
      <c r="G92" s="39" t="s">
        <v>247</v>
      </c>
      <c r="H92" s="38">
        <v>6</v>
      </c>
      <c r="I92" s="38" t="s">
        <v>134</v>
      </c>
      <c r="J92" s="38" t="s">
        <v>135</v>
      </c>
      <c r="K92" s="15">
        <v>0</v>
      </c>
      <c r="L92" s="15">
        <v>0</v>
      </c>
      <c r="M92" s="23">
        <v>61.49</v>
      </c>
      <c r="N92" s="23">
        <v>11.07</v>
      </c>
      <c r="O92" s="15">
        <v>0</v>
      </c>
      <c r="P92" s="15">
        <v>0</v>
      </c>
      <c r="Q92" s="23">
        <v>0.03</v>
      </c>
      <c r="R92" s="15">
        <v>0</v>
      </c>
      <c r="S92" s="15">
        <v>0</v>
      </c>
      <c r="T92" s="15">
        <v>0</v>
      </c>
      <c r="U92" s="23">
        <f t="shared" si="1"/>
        <v>72.59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7">
        <v>0</v>
      </c>
    </row>
    <row r="93" spans="1:29" ht="15.75" thickBot="1">
      <c r="A93" s="34">
        <v>84</v>
      </c>
      <c r="B93" s="35">
        <v>41540</v>
      </c>
      <c r="C93" s="35">
        <v>41540</v>
      </c>
      <c r="D93" s="36" t="s">
        <v>241</v>
      </c>
      <c r="E93" s="37" t="s">
        <v>242</v>
      </c>
      <c r="F93" s="38" t="s">
        <v>36</v>
      </c>
      <c r="G93" s="39" t="s">
        <v>248</v>
      </c>
      <c r="H93" s="38">
        <v>6</v>
      </c>
      <c r="I93" s="38" t="s">
        <v>134</v>
      </c>
      <c r="J93" s="38" t="s">
        <v>135</v>
      </c>
      <c r="K93" s="15">
        <v>0</v>
      </c>
      <c r="L93" s="15">
        <v>0</v>
      </c>
      <c r="M93" s="23">
        <v>65.98</v>
      </c>
      <c r="N93" s="23">
        <v>11.88</v>
      </c>
      <c r="O93" s="15">
        <v>0</v>
      </c>
      <c r="P93" s="15">
        <v>0</v>
      </c>
      <c r="Q93" s="23">
        <v>0.02</v>
      </c>
      <c r="R93" s="15">
        <v>0</v>
      </c>
      <c r="S93" s="15">
        <v>0</v>
      </c>
      <c r="T93" s="15">
        <v>0</v>
      </c>
      <c r="U93" s="23">
        <f t="shared" si="1"/>
        <v>77.88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7">
        <v>0</v>
      </c>
    </row>
    <row r="94" spans="1:29">
      <c r="A94" s="28">
        <v>85</v>
      </c>
      <c r="B94" s="35">
        <v>41540</v>
      </c>
      <c r="C94" s="35">
        <v>41540</v>
      </c>
      <c r="D94" s="36" t="s">
        <v>241</v>
      </c>
      <c r="E94" s="37" t="s">
        <v>249</v>
      </c>
      <c r="F94" s="38" t="s">
        <v>36</v>
      </c>
      <c r="G94" s="39" t="s">
        <v>250</v>
      </c>
      <c r="H94" s="38">
        <v>6</v>
      </c>
      <c r="I94" s="38" t="s">
        <v>134</v>
      </c>
      <c r="J94" s="38" t="s">
        <v>135</v>
      </c>
      <c r="K94" s="15">
        <v>0</v>
      </c>
      <c r="L94" s="15">
        <v>0</v>
      </c>
      <c r="M94" s="23">
        <v>85.67</v>
      </c>
      <c r="N94" s="23">
        <v>15.42</v>
      </c>
      <c r="O94" s="15">
        <v>0</v>
      </c>
      <c r="P94" s="15">
        <v>0</v>
      </c>
      <c r="Q94" s="23">
        <v>19.87</v>
      </c>
      <c r="R94" s="15">
        <v>0</v>
      </c>
      <c r="S94" s="15">
        <v>0</v>
      </c>
      <c r="T94" s="15">
        <v>0</v>
      </c>
      <c r="U94" s="23">
        <f t="shared" si="1"/>
        <v>120.96000000000001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7">
        <v>0</v>
      </c>
    </row>
    <row r="95" spans="1:29">
      <c r="A95" s="34">
        <v>86</v>
      </c>
      <c r="B95" s="35">
        <v>41540</v>
      </c>
      <c r="C95" s="35">
        <v>41540</v>
      </c>
      <c r="D95" s="36" t="s">
        <v>241</v>
      </c>
      <c r="E95" s="37" t="s">
        <v>249</v>
      </c>
      <c r="F95" s="38" t="s">
        <v>36</v>
      </c>
      <c r="G95" s="39" t="s">
        <v>251</v>
      </c>
      <c r="H95" s="38">
        <v>6</v>
      </c>
      <c r="I95" s="38" t="s">
        <v>134</v>
      </c>
      <c r="J95" s="38" t="s">
        <v>135</v>
      </c>
      <c r="K95" s="15">
        <v>0</v>
      </c>
      <c r="L95" s="15">
        <v>0</v>
      </c>
      <c r="M95" s="23">
        <v>119.11</v>
      </c>
      <c r="N95" s="23">
        <v>21.44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23">
        <f t="shared" si="1"/>
        <v>140.55000000000001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7">
        <v>0</v>
      </c>
    </row>
    <row r="96" spans="1:29" ht="15.75" thickBot="1">
      <c r="A96" s="34">
        <v>87</v>
      </c>
      <c r="B96" s="35">
        <v>41540</v>
      </c>
      <c r="C96" s="35">
        <v>41540</v>
      </c>
      <c r="D96" s="36" t="s">
        <v>241</v>
      </c>
      <c r="E96" s="37" t="s">
        <v>249</v>
      </c>
      <c r="F96" s="38" t="s">
        <v>36</v>
      </c>
      <c r="G96" s="39" t="s">
        <v>252</v>
      </c>
      <c r="H96" s="38">
        <v>6</v>
      </c>
      <c r="I96" s="38" t="s">
        <v>134</v>
      </c>
      <c r="J96" s="38" t="s">
        <v>135</v>
      </c>
      <c r="K96" s="15">
        <v>0</v>
      </c>
      <c r="L96" s="15">
        <v>0</v>
      </c>
      <c r="M96" s="23">
        <v>114.38</v>
      </c>
      <c r="N96" s="23">
        <v>20.59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23">
        <f t="shared" si="1"/>
        <v>134.97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7">
        <v>0</v>
      </c>
    </row>
    <row r="97" spans="1:29">
      <c r="A97" s="28">
        <v>88</v>
      </c>
      <c r="B97" s="35">
        <v>41540</v>
      </c>
      <c r="C97" s="35">
        <v>41540</v>
      </c>
      <c r="D97" s="36" t="s">
        <v>241</v>
      </c>
      <c r="E97" s="37" t="s">
        <v>249</v>
      </c>
      <c r="F97" s="38" t="s">
        <v>36</v>
      </c>
      <c r="G97" s="39" t="s">
        <v>253</v>
      </c>
      <c r="H97" s="38">
        <v>6</v>
      </c>
      <c r="I97" s="38" t="s">
        <v>134</v>
      </c>
      <c r="J97" s="38" t="s">
        <v>135</v>
      </c>
      <c r="K97" s="15">
        <v>0</v>
      </c>
      <c r="L97" s="15">
        <v>0</v>
      </c>
      <c r="M97" s="23">
        <v>114.24</v>
      </c>
      <c r="N97" s="23">
        <v>20.56</v>
      </c>
      <c r="O97" s="15">
        <v>0</v>
      </c>
      <c r="P97" s="15">
        <v>0</v>
      </c>
      <c r="Q97" s="23">
        <v>0.03</v>
      </c>
      <c r="R97" s="15">
        <v>0</v>
      </c>
      <c r="S97" s="15">
        <v>0</v>
      </c>
      <c r="T97" s="15">
        <v>0</v>
      </c>
      <c r="U97" s="23">
        <f t="shared" si="1"/>
        <v>134.82999999999998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7">
        <v>0</v>
      </c>
    </row>
    <row r="98" spans="1:29">
      <c r="A98" s="34">
        <v>89</v>
      </c>
      <c r="B98" s="35">
        <v>41540</v>
      </c>
      <c r="C98" s="35">
        <v>41540</v>
      </c>
      <c r="D98" s="36" t="s">
        <v>241</v>
      </c>
      <c r="E98" s="37" t="s">
        <v>249</v>
      </c>
      <c r="F98" s="38" t="s">
        <v>36</v>
      </c>
      <c r="G98" s="39" t="s">
        <v>254</v>
      </c>
      <c r="H98" s="38">
        <v>6</v>
      </c>
      <c r="I98" s="38" t="s">
        <v>134</v>
      </c>
      <c r="J98" s="38" t="s">
        <v>135</v>
      </c>
      <c r="K98" s="15">
        <v>0</v>
      </c>
      <c r="L98" s="15">
        <v>0</v>
      </c>
      <c r="M98" s="23">
        <v>113.83</v>
      </c>
      <c r="N98" s="23">
        <v>20.49</v>
      </c>
      <c r="O98" s="15">
        <v>0</v>
      </c>
      <c r="P98" s="15">
        <v>0</v>
      </c>
      <c r="Q98" s="23">
        <v>0.02</v>
      </c>
      <c r="R98" s="15">
        <v>0</v>
      </c>
      <c r="S98" s="15">
        <v>0</v>
      </c>
      <c r="T98" s="15">
        <v>0</v>
      </c>
      <c r="U98" s="23">
        <f t="shared" si="1"/>
        <v>134.34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7">
        <v>0</v>
      </c>
    </row>
    <row r="99" spans="1:29" ht="15.75" thickBot="1">
      <c r="A99" s="34">
        <v>90</v>
      </c>
      <c r="B99" s="35">
        <v>41540</v>
      </c>
      <c r="C99" s="35">
        <v>41540</v>
      </c>
      <c r="D99" s="36" t="s">
        <v>241</v>
      </c>
      <c r="E99" s="37" t="s">
        <v>249</v>
      </c>
      <c r="F99" s="38" t="s">
        <v>36</v>
      </c>
      <c r="G99" s="39" t="s">
        <v>255</v>
      </c>
      <c r="H99" s="38">
        <v>6</v>
      </c>
      <c r="I99" s="38" t="s">
        <v>134</v>
      </c>
      <c r="J99" s="38" t="s">
        <v>135</v>
      </c>
      <c r="K99" s="15">
        <v>0</v>
      </c>
      <c r="L99" s="15">
        <v>0</v>
      </c>
      <c r="M99" s="23">
        <v>67.430000000000007</v>
      </c>
      <c r="N99" s="23">
        <v>12.14</v>
      </c>
      <c r="O99" s="15">
        <v>0</v>
      </c>
      <c r="P99" s="15">
        <v>0</v>
      </c>
      <c r="Q99" s="23">
        <v>0.01</v>
      </c>
      <c r="R99" s="15">
        <v>0</v>
      </c>
      <c r="S99" s="15">
        <v>0</v>
      </c>
      <c r="T99" s="15">
        <v>0</v>
      </c>
      <c r="U99" s="23">
        <f t="shared" si="1"/>
        <v>79.580000000000013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7">
        <v>0</v>
      </c>
    </row>
    <row r="100" spans="1:29">
      <c r="A100" s="28">
        <v>91</v>
      </c>
      <c r="B100" s="35">
        <v>41540</v>
      </c>
      <c r="C100" s="35">
        <v>41540</v>
      </c>
      <c r="D100" s="36" t="s">
        <v>241</v>
      </c>
      <c r="E100" s="37" t="s">
        <v>249</v>
      </c>
      <c r="F100" s="38" t="s">
        <v>36</v>
      </c>
      <c r="G100" s="39" t="s">
        <v>256</v>
      </c>
      <c r="H100" s="38">
        <v>6</v>
      </c>
      <c r="I100" s="38" t="s">
        <v>134</v>
      </c>
      <c r="J100" s="38" t="s">
        <v>135</v>
      </c>
      <c r="K100" s="15">
        <v>0</v>
      </c>
      <c r="L100" s="15">
        <v>0</v>
      </c>
      <c r="M100" s="23">
        <v>45.43</v>
      </c>
      <c r="N100" s="23">
        <v>8.18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23">
        <f t="shared" si="1"/>
        <v>53.61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7">
        <v>0</v>
      </c>
    </row>
    <row r="101" spans="1:29">
      <c r="A101" s="34">
        <v>92</v>
      </c>
      <c r="B101" s="35">
        <v>41540</v>
      </c>
      <c r="C101" s="35">
        <v>41540</v>
      </c>
      <c r="D101" s="36" t="s">
        <v>241</v>
      </c>
      <c r="E101" s="37" t="s">
        <v>249</v>
      </c>
      <c r="F101" s="38" t="s">
        <v>36</v>
      </c>
      <c r="G101" s="39" t="s">
        <v>257</v>
      </c>
      <c r="H101" s="38">
        <v>6</v>
      </c>
      <c r="I101" s="38" t="s">
        <v>134</v>
      </c>
      <c r="J101" s="38" t="s">
        <v>135</v>
      </c>
      <c r="K101" s="15">
        <v>0</v>
      </c>
      <c r="L101" s="15">
        <v>0</v>
      </c>
      <c r="M101" s="23">
        <v>44.69</v>
      </c>
      <c r="N101" s="23">
        <v>8.0399999999999991</v>
      </c>
      <c r="O101" s="15">
        <v>0</v>
      </c>
      <c r="P101" s="15">
        <v>0</v>
      </c>
      <c r="Q101" s="23">
        <v>0.09</v>
      </c>
      <c r="R101" s="15">
        <v>0</v>
      </c>
      <c r="S101" s="15">
        <v>0</v>
      </c>
      <c r="T101" s="15">
        <v>0</v>
      </c>
      <c r="U101" s="23">
        <f t="shared" si="1"/>
        <v>52.82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7">
        <v>0</v>
      </c>
    </row>
    <row r="102" spans="1:29" ht="15.75" thickBot="1">
      <c r="A102" s="34">
        <v>93</v>
      </c>
      <c r="B102" s="35">
        <v>41540</v>
      </c>
      <c r="C102" s="35">
        <v>41540</v>
      </c>
      <c r="D102" s="36" t="s">
        <v>241</v>
      </c>
      <c r="E102" s="37" t="s">
        <v>249</v>
      </c>
      <c r="F102" s="38" t="s">
        <v>36</v>
      </c>
      <c r="G102" s="39" t="s">
        <v>258</v>
      </c>
      <c r="H102" s="38">
        <v>6</v>
      </c>
      <c r="I102" s="38" t="s">
        <v>134</v>
      </c>
      <c r="J102" s="38" t="s">
        <v>135</v>
      </c>
      <c r="K102" s="15">
        <v>0</v>
      </c>
      <c r="L102" s="15">
        <v>0</v>
      </c>
      <c r="M102" s="23">
        <v>89.21</v>
      </c>
      <c r="N102" s="23">
        <v>16.059999999999999</v>
      </c>
      <c r="O102" s="15">
        <v>0</v>
      </c>
      <c r="P102" s="15">
        <v>0</v>
      </c>
      <c r="Q102" s="23">
        <v>39.86</v>
      </c>
      <c r="R102" s="15">
        <v>0</v>
      </c>
      <c r="S102" s="15">
        <v>0</v>
      </c>
      <c r="T102" s="15">
        <v>0</v>
      </c>
      <c r="U102" s="23">
        <f t="shared" si="1"/>
        <v>145.13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7">
        <v>0</v>
      </c>
    </row>
    <row r="103" spans="1:29">
      <c r="A103" s="28">
        <v>94</v>
      </c>
      <c r="B103" s="41">
        <v>41541</v>
      </c>
      <c r="C103" s="41">
        <v>41541</v>
      </c>
      <c r="D103" s="37">
        <v>1</v>
      </c>
      <c r="E103" s="37">
        <v>2</v>
      </c>
      <c r="F103" s="38" t="s">
        <v>36</v>
      </c>
      <c r="G103" s="42">
        <v>1744</v>
      </c>
      <c r="H103" s="38">
        <v>6</v>
      </c>
      <c r="I103" s="43">
        <v>20395229428</v>
      </c>
      <c r="J103" s="43" t="s">
        <v>276</v>
      </c>
      <c r="K103" s="15">
        <v>0</v>
      </c>
      <c r="L103" s="15">
        <v>0</v>
      </c>
      <c r="M103" s="44">
        <v>466.1</v>
      </c>
      <c r="N103" s="44">
        <f>M103*18%</f>
        <v>83.897999999999996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23">
        <f t="shared" si="1"/>
        <v>549.99800000000005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7">
        <v>0</v>
      </c>
    </row>
    <row r="104" spans="1:29">
      <c r="A104" s="34">
        <v>95</v>
      </c>
      <c r="B104" s="41">
        <v>41541</v>
      </c>
      <c r="C104" s="41">
        <v>41541</v>
      </c>
      <c r="D104" s="37">
        <v>12</v>
      </c>
      <c r="E104" s="37">
        <v>3</v>
      </c>
      <c r="F104" s="38" t="s">
        <v>36</v>
      </c>
      <c r="G104" s="42">
        <v>13144</v>
      </c>
      <c r="H104" s="38">
        <v>6</v>
      </c>
      <c r="I104" s="43">
        <v>20479745260</v>
      </c>
      <c r="J104" s="43" t="s">
        <v>278</v>
      </c>
      <c r="K104" s="15">
        <v>0</v>
      </c>
      <c r="L104" s="15">
        <v>0</v>
      </c>
      <c r="M104" s="44">
        <v>84.75</v>
      </c>
      <c r="N104" s="44">
        <f>ROUNDDOWN(M104*18%,2)</f>
        <v>15.25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23">
        <f t="shared" si="1"/>
        <v>100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7">
        <v>0</v>
      </c>
    </row>
    <row r="105" spans="1:29" ht="15.75" thickBot="1">
      <c r="A105" s="34">
        <v>96</v>
      </c>
      <c r="B105" s="35">
        <v>41542</v>
      </c>
      <c r="C105" s="35">
        <v>41542</v>
      </c>
      <c r="D105" s="36" t="s">
        <v>34</v>
      </c>
      <c r="E105" s="37" t="s">
        <v>34</v>
      </c>
      <c r="F105" s="38" t="s">
        <v>36</v>
      </c>
      <c r="G105" s="39" t="s">
        <v>259</v>
      </c>
      <c r="H105" s="38">
        <v>6</v>
      </c>
      <c r="I105" s="38" t="s">
        <v>260</v>
      </c>
      <c r="J105" s="38" t="s">
        <v>261</v>
      </c>
      <c r="K105" s="15">
        <v>0</v>
      </c>
      <c r="L105" s="15">
        <v>0</v>
      </c>
      <c r="M105" s="23">
        <v>84.75</v>
      </c>
      <c r="N105" s="23">
        <v>15.25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23">
        <f t="shared" si="1"/>
        <v>100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7">
        <v>0</v>
      </c>
    </row>
    <row r="106" spans="1:29">
      <c r="A106" s="28">
        <v>97</v>
      </c>
      <c r="B106" s="41">
        <v>41542</v>
      </c>
      <c r="C106" s="41">
        <v>41542</v>
      </c>
      <c r="D106" s="37">
        <v>1</v>
      </c>
      <c r="E106" s="37">
        <v>1</v>
      </c>
      <c r="F106" s="38" t="s">
        <v>36</v>
      </c>
      <c r="G106" s="42">
        <v>1936</v>
      </c>
      <c r="H106" s="38">
        <v>6</v>
      </c>
      <c r="I106" s="43">
        <v>20479870323</v>
      </c>
      <c r="J106" s="43" t="s">
        <v>279</v>
      </c>
      <c r="K106" s="15">
        <v>0</v>
      </c>
      <c r="L106" s="15">
        <v>0</v>
      </c>
      <c r="M106" s="44">
        <v>703.39</v>
      </c>
      <c r="N106" s="44">
        <f>M106*18%</f>
        <v>126.61019999999999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23">
        <f t="shared" si="1"/>
        <v>830.00019999999995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7">
        <v>0</v>
      </c>
    </row>
    <row r="107" spans="1:29">
      <c r="A107" s="34">
        <v>98</v>
      </c>
      <c r="B107" s="41">
        <v>41542</v>
      </c>
      <c r="C107" s="41">
        <v>41542</v>
      </c>
      <c r="D107" s="37">
        <v>1</v>
      </c>
      <c r="E107" s="37">
        <v>1</v>
      </c>
      <c r="F107" s="38" t="s">
        <v>36</v>
      </c>
      <c r="G107" s="42">
        <v>1082</v>
      </c>
      <c r="H107" s="38">
        <v>6</v>
      </c>
      <c r="I107" s="43">
        <v>10175563607</v>
      </c>
      <c r="J107" s="43" t="s">
        <v>283</v>
      </c>
      <c r="K107" s="15">
        <v>0</v>
      </c>
      <c r="L107" s="15">
        <v>0</v>
      </c>
      <c r="M107" s="44">
        <v>584.75</v>
      </c>
      <c r="N107" s="44">
        <f>ROUNDDOWN(M107*18%,2)</f>
        <v>105.25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23">
        <f t="shared" si="1"/>
        <v>690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7">
        <v>0</v>
      </c>
    </row>
    <row r="108" spans="1:29" ht="15.75" thickBot="1">
      <c r="A108" s="34">
        <v>99</v>
      </c>
      <c r="B108" s="41">
        <v>41542</v>
      </c>
      <c r="C108" s="41">
        <v>41542</v>
      </c>
      <c r="D108" s="37">
        <v>1</v>
      </c>
      <c r="E108" s="37">
        <v>1</v>
      </c>
      <c r="F108" s="38" t="s">
        <v>36</v>
      </c>
      <c r="G108" s="42">
        <v>1084</v>
      </c>
      <c r="H108" s="38">
        <v>6</v>
      </c>
      <c r="I108" s="43">
        <v>10175563607</v>
      </c>
      <c r="J108" s="43" t="s">
        <v>283</v>
      </c>
      <c r="K108" s="15">
        <v>0</v>
      </c>
      <c r="L108" s="15">
        <v>0</v>
      </c>
      <c r="M108" s="44">
        <v>567.79999999999995</v>
      </c>
      <c r="N108" s="44">
        <f>M108*18%</f>
        <v>102.20399999999999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23">
        <f t="shared" si="1"/>
        <v>670.00399999999991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7">
        <v>0</v>
      </c>
    </row>
    <row r="109" spans="1:29">
      <c r="A109" s="28">
        <v>100</v>
      </c>
      <c r="B109" s="35">
        <v>41542</v>
      </c>
      <c r="C109" s="35">
        <v>41542</v>
      </c>
      <c r="D109" s="37">
        <v>3</v>
      </c>
      <c r="E109" s="37">
        <v>1</v>
      </c>
      <c r="F109" s="38" t="s">
        <v>36</v>
      </c>
      <c r="G109" s="42">
        <v>6379</v>
      </c>
      <c r="H109" s="38">
        <v>6</v>
      </c>
      <c r="I109" s="38">
        <v>10167697891</v>
      </c>
      <c r="J109" s="38" t="s">
        <v>284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40">
        <v>15</v>
      </c>
      <c r="R109" s="15">
        <v>0</v>
      </c>
      <c r="S109" s="15">
        <v>0</v>
      </c>
      <c r="T109" s="15">
        <v>0</v>
      </c>
      <c r="U109" s="23">
        <f t="shared" si="1"/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7">
        <v>0</v>
      </c>
    </row>
    <row r="110" spans="1:29">
      <c r="A110" s="34">
        <v>101</v>
      </c>
      <c r="B110" s="41">
        <v>41543</v>
      </c>
      <c r="C110" s="41">
        <v>41543</v>
      </c>
      <c r="D110" s="37">
        <v>1</v>
      </c>
      <c r="E110" s="37">
        <v>1</v>
      </c>
      <c r="F110" s="38" t="s">
        <v>36</v>
      </c>
      <c r="G110" s="42">
        <v>33272</v>
      </c>
      <c r="H110" s="38">
        <v>6</v>
      </c>
      <c r="I110" s="43">
        <v>20480099215</v>
      </c>
      <c r="J110" s="43" t="s">
        <v>277</v>
      </c>
      <c r="K110" s="15">
        <v>0</v>
      </c>
      <c r="L110" s="15">
        <v>0</v>
      </c>
      <c r="M110" s="44">
        <v>335.59</v>
      </c>
      <c r="N110" s="44">
        <f>M110*18%</f>
        <v>60.406199999999991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23">
        <f t="shared" si="1"/>
        <v>395.99619999999999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7">
        <v>0</v>
      </c>
    </row>
    <row r="111" spans="1:29" ht="15.75" thickBot="1">
      <c r="A111" s="34">
        <v>102</v>
      </c>
      <c r="B111" s="35">
        <v>41544</v>
      </c>
      <c r="C111" s="35">
        <v>41544</v>
      </c>
      <c r="D111" s="36" t="s">
        <v>54</v>
      </c>
      <c r="E111" s="37" t="s">
        <v>58</v>
      </c>
      <c r="F111" s="38" t="s">
        <v>36</v>
      </c>
      <c r="G111" s="39" t="s">
        <v>262</v>
      </c>
      <c r="H111" s="38">
        <v>6</v>
      </c>
      <c r="I111" s="38" t="s">
        <v>60</v>
      </c>
      <c r="J111" s="38" t="s">
        <v>61</v>
      </c>
      <c r="K111" s="15">
        <v>0</v>
      </c>
      <c r="L111" s="15">
        <v>0</v>
      </c>
      <c r="M111" s="23">
        <v>25.42</v>
      </c>
      <c r="N111" s="23">
        <v>4.58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23">
        <f t="shared" si="1"/>
        <v>30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7">
        <v>0</v>
      </c>
    </row>
    <row r="112" spans="1:29">
      <c r="A112" s="28">
        <v>103</v>
      </c>
      <c r="B112" s="35">
        <v>41544</v>
      </c>
      <c r="C112" s="35">
        <v>41544</v>
      </c>
      <c r="D112" s="36" t="s">
        <v>263</v>
      </c>
      <c r="E112" s="37" t="s">
        <v>264</v>
      </c>
      <c r="F112" s="38" t="s">
        <v>36</v>
      </c>
      <c r="G112" s="39" t="s">
        <v>265</v>
      </c>
      <c r="H112" s="38">
        <v>6</v>
      </c>
      <c r="I112" s="38" t="s">
        <v>266</v>
      </c>
      <c r="J112" s="38" t="s">
        <v>267</v>
      </c>
      <c r="K112" s="15">
        <v>0</v>
      </c>
      <c r="L112" s="15">
        <v>0</v>
      </c>
      <c r="M112" s="23">
        <v>72.66</v>
      </c>
      <c r="N112" s="23">
        <v>13.08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23">
        <f t="shared" si="1"/>
        <v>85.74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7">
        <v>0</v>
      </c>
    </row>
    <row r="113" spans="1:29">
      <c r="A113" s="34">
        <v>104</v>
      </c>
      <c r="B113" s="41">
        <v>41544</v>
      </c>
      <c r="C113" s="41">
        <v>41544</v>
      </c>
      <c r="D113" s="37">
        <v>1</v>
      </c>
      <c r="E113" s="37">
        <v>1</v>
      </c>
      <c r="F113" s="38" t="s">
        <v>36</v>
      </c>
      <c r="G113" s="42">
        <v>17788</v>
      </c>
      <c r="H113" s="38">
        <v>6</v>
      </c>
      <c r="I113" s="43">
        <v>20487499332</v>
      </c>
      <c r="J113" s="43" t="s">
        <v>274</v>
      </c>
      <c r="K113" s="15">
        <v>0</v>
      </c>
      <c r="L113" s="15">
        <v>0</v>
      </c>
      <c r="M113" s="44">
        <v>42.37</v>
      </c>
      <c r="N113" s="44">
        <f>M113*18%</f>
        <v>7.6265999999999989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23">
        <f t="shared" si="1"/>
        <v>49.996599999999994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7">
        <v>0</v>
      </c>
    </row>
    <row r="114" spans="1:29" ht="15.75" thickBot="1">
      <c r="A114" s="34">
        <v>105</v>
      </c>
      <c r="B114" s="41">
        <v>41544</v>
      </c>
      <c r="C114" s="41">
        <v>41544</v>
      </c>
      <c r="D114" s="37">
        <v>1</v>
      </c>
      <c r="E114" s="37">
        <v>1</v>
      </c>
      <c r="F114" s="38" t="s">
        <v>36</v>
      </c>
      <c r="G114" s="42">
        <v>3188</v>
      </c>
      <c r="H114" s="38">
        <v>6</v>
      </c>
      <c r="I114" s="43">
        <v>10805512062</v>
      </c>
      <c r="J114" s="43" t="s">
        <v>275</v>
      </c>
      <c r="K114" s="15">
        <v>0</v>
      </c>
      <c r="L114" s="15">
        <v>0</v>
      </c>
      <c r="M114" s="44">
        <v>135.59</v>
      </c>
      <c r="N114" s="44">
        <f>M114*18%</f>
        <v>24.406199999999998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23">
        <f t="shared" si="1"/>
        <v>159.99619999999999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7">
        <v>0</v>
      </c>
    </row>
    <row r="115" spans="1:29">
      <c r="A115" s="28">
        <v>106</v>
      </c>
      <c r="B115" s="41">
        <v>41545</v>
      </c>
      <c r="C115" s="41">
        <v>41545</v>
      </c>
      <c r="D115" s="37">
        <v>12</v>
      </c>
      <c r="E115" s="37">
        <v>48834</v>
      </c>
      <c r="F115" s="38" t="s">
        <v>36</v>
      </c>
      <c r="G115" s="42">
        <v>2</v>
      </c>
      <c r="H115" s="38">
        <v>6</v>
      </c>
      <c r="I115" s="43">
        <v>20516903113</v>
      </c>
      <c r="J115" s="43" t="s">
        <v>273</v>
      </c>
      <c r="K115" s="15">
        <v>0</v>
      </c>
      <c r="L115" s="15">
        <v>0</v>
      </c>
      <c r="M115" s="44">
        <v>42.37</v>
      </c>
      <c r="N115" s="44">
        <f>M115*18%</f>
        <v>7.6265999999999989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23">
        <f t="shared" si="1"/>
        <v>49.996599999999994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7">
        <v>0</v>
      </c>
    </row>
    <row r="116" spans="1:29">
      <c r="A116" s="34">
        <v>107</v>
      </c>
      <c r="B116" s="41">
        <v>41545</v>
      </c>
      <c r="C116" s="41">
        <v>41545</v>
      </c>
      <c r="D116" s="37">
        <v>1</v>
      </c>
      <c r="E116" s="37">
        <v>1</v>
      </c>
      <c r="F116" s="38" t="s">
        <v>36</v>
      </c>
      <c r="G116" s="42">
        <v>3195</v>
      </c>
      <c r="H116" s="38">
        <v>6</v>
      </c>
      <c r="I116" s="43">
        <v>10805512062</v>
      </c>
      <c r="J116" s="43" t="s">
        <v>275</v>
      </c>
      <c r="K116" s="15">
        <v>0</v>
      </c>
      <c r="L116" s="15">
        <v>0</v>
      </c>
      <c r="M116" s="44">
        <v>18.64</v>
      </c>
      <c r="N116" s="44">
        <f>M116*18%</f>
        <v>3.3552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23">
        <f t="shared" si="1"/>
        <v>21.995200000000001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7">
        <v>0</v>
      </c>
    </row>
    <row r="117" spans="1:29" ht="15.75" thickBot="1">
      <c r="A117" s="34">
        <v>108</v>
      </c>
      <c r="B117" s="41">
        <v>41545</v>
      </c>
      <c r="C117" s="41">
        <v>41545</v>
      </c>
      <c r="D117" s="37">
        <v>1</v>
      </c>
      <c r="E117" s="37">
        <v>1</v>
      </c>
      <c r="F117" s="38" t="s">
        <v>36</v>
      </c>
      <c r="G117" s="42">
        <v>1937</v>
      </c>
      <c r="H117" s="38">
        <v>6</v>
      </c>
      <c r="I117" s="43">
        <v>20479870323</v>
      </c>
      <c r="J117" s="43" t="s">
        <v>279</v>
      </c>
      <c r="K117" s="15">
        <v>0</v>
      </c>
      <c r="L117" s="15">
        <v>0</v>
      </c>
      <c r="M117" s="44">
        <v>2150</v>
      </c>
      <c r="N117" s="44">
        <f>M117*18%</f>
        <v>387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23">
        <f t="shared" si="1"/>
        <v>2537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7">
        <v>0</v>
      </c>
    </row>
    <row r="118" spans="1:29">
      <c r="A118" s="28">
        <v>109</v>
      </c>
      <c r="B118" s="41">
        <v>41545</v>
      </c>
      <c r="C118" s="41">
        <v>41545</v>
      </c>
      <c r="D118" s="37">
        <v>1</v>
      </c>
      <c r="E118" s="37">
        <v>1</v>
      </c>
      <c r="F118" s="38" t="s">
        <v>36</v>
      </c>
      <c r="G118" s="42">
        <v>3194</v>
      </c>
      <c r="H118" s="38">
        <v>6</v>
      </c>
      <c r="I118" s="43">
        <v>10805512062</v>
      </c>
      <c r="J118" s="43" t="s">
        <v>275</v>
      </c>
      <c r="K118" s="15">
        <v>0</v>
      </c>
      <c r="L118" s="15">
        <v>0</v>
      </c>
      <c r="M118" s="44">
        <v>101.69</v>
      </c>
      <c r="N118" s="44">
        <f>ROUNDUP(M118*18%,2)</f>
        <v>18.310000000000002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23">
        <f t="shared" si="1"/>
        <v>120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7">
        <v>0</v>
      </c>
    </row>
    <row r="119" spans="1:29">
      <c r="A119" s="34">
        <v>110</v>
      </c>
      <c r="B119" s="41">
        <v>41545</v>
      </c>
      <c r="C119" s="41">
        <v>41545</v>
      </c>
      <c r="D119" s="37">
        <v>1</v>
      </c>
      <c r="E119" s="37">
        <v>2</v>
      </c>
      <c r="F119" s="38" t="s">
        <v>36</v>
      </c>
      <c r="G119" s="42">
        <v>3626</v>
      </c>
      <c r="H119" s="38">
        <v>6</v>
      </c>
      <c r="I119" s="43">
        <v>10166715399</v>
      </c>
      <c r="J119" s="43" t="s">
        <v>282</v>
      </c>
      <c r="K119" s="15">
        <v>0</v>
      </c>
      <c r="L119" s="15">
        <v>0</v>
      </c>
      <c r="M119" s="44">
        <v>440.68</v>
      </c>
      <c r="N119" s="44">
        <f>M119*18%</f>
        <v>79.322400000000002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23">
        <f t="shared" si="1"/>
        <v>520.00239999999997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7">
        <v>0</v>
      </c>
    </row>
    <row r="120" spans="1:29" ht="15.75" thickBot="1">
      <c r="A120" s="34">
        <v>111</v>
      </c>
      <c r="B120" s="35">
        <v>41545</v>
      </c>
      <c r="C120" s="35">
        <v>41545</v>
      </c>
      <c r="D120" s="37">
        <v>2</v>
      </c>
      <c r="E120" s="37">
        <v>1</v>
      </c>
      <c r="F120" s="38" t="s">
        <v>36</v>
      </c>
      <c r="G120" s="42">
        <v>816</v>
      </c>
      <c r="H120" s="38">
        <v>6</v>
      </c>
      <c r="I120" s="38">
        <v>10176242073</v>
      </c>
      <c r="J120" s="38" t="s">
        <v>285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40">
        <v>160</v>
      </c>
      <c r="R120" s="15">
        <v>0</v>
      </c>
      <c r="S120" s="15">
        <v>0</v>
      </c>
      <c r="T120" s="15">
        <v>0</v>
      </c>
      <c r="U120" s="23">
        <f t="shared" si="1"/>
        <v>160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7">
        <v>0</v>
      </c>
    </row>
    <row r="121" spans="1:29">
      <c r="A121" s="28">
        <v>112</v>
      </c>
      <c r="B121" s="35">
        <v>41547</v>
      </c>
      <c r="C121" s="35">
        <v>41547</v>
      </c>
      <c r="D121" s="36" t="s">
        <v>34</v>
      </c>
      <c r="E121" s="37" t="s">
        <v>34</v>
      </c>
      <c r="F121" s="38" t="s">
        <v>36</v>
      </c>
      <c r="G121" s="39" t="s">
        <v>268</v>
      </c>
      <c r="H121" s="38">
        <v>6</v>
      </c>
      <c r="I121" s="38" t="s">
        <v>269</v>
      </c>
      <c r="J121" s="38" t="s">
        <v>270</v>
      </c>
      <c r="K121" s="15">
        <v>0</v>
      </c>
      <c r="L121" s="15">
        <v>0</v>
      </c>
      <c r="M121" s="23">
        <v>1816.36</v>
      </c>
      <c r="N121" s="23">
        <v>326.94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23">
        <f t="shared" si="1"/>
        <v>2143.2999999999997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7">
        <v>0</v>
      </c>
    </row>
    <row r="122" spans="1:29" ht="15.75" thickBot="1">
      <c r="A122" s="34">
        <v>113</v>
      </c>
      <c r="B122" s="45">
        <v>41547</v>
      </c>
      <c r="C122" s="45">
        <v>41547</v>
      </c>
      <c r="D122" s="46" t="s">
        <v>34</v>
      </c>
      <c r="E122" s="47" t="s">
        <v>34</v>
      </c>
      <c r="F122" s="48" t="s">
        <v>36</v>
      </c>
      <c r="G122" s="49" t="s">
        <v>271</v>
      </c>
      <c r="H122" s="48">
        <v>6</v>
      </c>
      <c r="I122" s="48" t="s">
        <v>198</v>
      </c>
      <c r="J122" s="48" t="s">
        <v>199</v>
      </c>
      <c r="K122" s="56">
        <v>0</v>
      </c>
      <c r="L122" s="56">
        <v>0</v>
      </c>
      <c r="M122" s="50">
        <v>3796.61</v>
      </c>
      <c r="N122" s="50">
        <v>683.39</v>
      </c>
      <c r="O122" s="56">
        <v>0</v>
      </c>
      <c r="P122" s="56">
        <v>0</v>
      </c>
      <c r="Q122" s="56">
        <v>0</v>
      </c>
      <c r="R122" s="56">
        <v>0</v>
      </c>
      <c r="S122" s="56">
        <v>0</v>
      </c>
      <c r="T122" s="56">
        <v>0</v>
      </c>
      <c r="U122" s="50">
        <f t="shared" si="1"/>
        <v>4480</v>
      </c>
      <c r="V122" s="56">
        <v>0</v>
      </c>
      <c r="W122" s="56">
        <v>0</v>
      </c>
      <c r="X122" s="56">
        <v>0</v>
      </c>
      <c r="Y122" s="56">
        <v>0</v>
      </c>
      <c r="Z122" s="56">
        <v>0</v>
      </c>
      <c r="AA122" s="56">
        <v>0</v>
      </c>
      <c r="AB122" s="56">
        <v>0</v>
      </c>
      <c r="AC122" s="57">
        <v>0</v>
      </c>
    </row>
    <row r="123" spans="1:29" ht="15.75" thickBot="1">
      <c r="J123" s="51" t="s">
        <v>272</v>
      </c>
      <c r="K123" s="52">
        <f>SUM(K10:K122)</f>
        <v>126028.5</v>
      </c>
      <c r="L123" s="52">
        <f t="shared" ref="L123:T123" si="2">SUM(L10:L122)</f>
        <v>22685.13</v>
      </c>
      <c r="M123" s="52">
        <f t="shared" si="2"/>
        <v>46847.649999999994</v>
      </c>
      <c r="N123" s="52">
        <f t="shared" si="2"/>
        <v>8462.6964000000007</v>
      </c>
      <c r="O123" s="52">
        <f t="shared" si="2"/>
        <v>0</v>
      </c>
      <c r="P123" s="52">
        <f t="shared" si="2"/>
        <v>0</v>
      </c>
      <c r="Q123" s="52">
        <f t="shared" si="2"/>
        <v>12848.550000000005</v>
      </c>
      <c r="R123" s="52">
        <f t="shared" si="2"/>
        <v>0</v>
      </c>
      <c r="S123" s="52">
        <f t="shared" si="2"/>
        <v>5218.55</v>
      </c>
      <c r="T123" s="52">
        <f t="shared" si="2"/>
        <v>0</v>
      </c>
      <c r="U123" s="53">
        <f>SUM(U10:U122)</f>
        <v>222091.07639999996</v>
      </c>
    </row>
  </sheetData>
  <autoFilter ref="A9:AC123"/>
  <sortState ref="A10:AT125">
    <sortCondition ref="B10:B125" customList="01/01/2010-31/12/2013"/>
  </sortState>
  <mergeCells count="35">
    <mergeCell ref="G6:G8"/>
    <mergeCell ref="H6:J6"/>
    <mergeCell ref="H7:I7"/>
    <mergeCell ref="J7:J8"/>
    <mergeCell ref="K6:L6"/>
    <mergeCell ref="K7:K8"/>
    <mergeCell ref="L7:L8"/>
    <mergeCell ref="A6:A8"/>
    <mergeCell ref="B6:B8"/>
    <mergeCell ref="C6:C8"/>
    <mergeCell ref="D6:F6"/>
    <mergeCell ref="D7:D8"/>
    <mergeCell ref="E7:E8"/>
    <mergeCell ref="F7:F8"/>
    <mergeCell ref="Z6:AC6"/>
    <mergeCell ref="W6:X6"/>
    <mergeCell ref="W7:W8"/>
    <mergeCell ref="X7:X8"/>
    <mergeCell ref="Y6:Y8"/>
    <mergeCell ref="Z7:Z8"/>
    <mergeCell ref="AA7:AA8"/>
    <mergeCell ref="AB7:AB8"/>
    <mergeCell ref="AC7:AC8"/>
    <mergeCell ref="V6:V8"/>
    <mergeCell ref="M6:N6"/>
    <mergeCell ref="M7:M8"/>
    <mergeCell ref="N7:N8"/>
    <mergeCell ref="O6:P6"/>
    <mergeCell ref="O7:O8"/>
    <mergeCell ref="P7:P8"/>
    <mergeCell ref="Q6:Q8"/>
    <mergeCell ref="R6:R8"/>
    <mergeCell ref="S6:S8"/>
    <mergeCell ref="T6:T8"/>
    <mergeCell ref="U6:U8"/>
  </mergeCells>
  <printOptions horizontalCentered="1"/>
  <pageMargins left="0.98425196850393704" right="0.196850393700787" top="0.47244094488189003" bottom="0.31496062992126" header="0.47244094488189003" footer="0.15748031496063"/>
  <pageSetup paperSize="5" scale="70" orientation="landscape" r:id="rId1"/>
  <headerFooter>
    <oddFooter>&amp;CCOMPRAS REGISTRO COMPRAS :     SETIEMBRE    20531516045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C16"/>
  <sheetViews>
    <sheetView topLeftCell="P1" workbookViewId="0">
      <selection activeCell="A7" sqref="A7:AC13"/>
    </sheetView>
  </sheetViews>
  <sheetFormatPr baseColWidth="10" defaultRowHeight="15"/>
  <sheetData>
    <row r="1" spans="1:29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2"/>
      <c r="P1" s="3"/>
      <c r="Q1" s="3"/>
      <c r="R1" s="3"/>
      <c r="S1" s="3"/>
      <c r="T1" s="3"/>
      <c r="U1" s="3"/>
      <c r="V1" s="2"/>
      <c r="W1" s="2"/>
      <c r="X1" s="2"/>
      <c r="Y1" s="2"/>
      <c r="Z1" s="2"/>
      <c r="AA1" s="2"/>
      <c r="AB1" s="2"/>
      <c r="AC1" s="2"/>
    </row>
    <row r="2" spans="1:29">
      <c r="A2" s="5" t="s">
        <v>0</v>
      </c>
      <c r="B2" s="2"/>
      <c r="C2" s="2"/>
      <c r="D2" s="2"/>
      <c r="E2" s="2"/>
      <c r="F2" s="2"/>
      <c r="G2" s="6"/>
      <c r="H2" s="2"/>
      <c r="I2" s="2"/>
      <c r="J2" s="2"/>
      <c r="K2" s="3"/>
      <c r="L2" s="3"/>
      <c r="M2" s="3"/>
      <c r="N2" s="4"/>
      <c r="O2" s="2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</row>
    <row r="3" spans="1:29">
      <c r="A3" s="5" t="s">
        <v>286</v>
      </c>
      <c r="B3" s="2"/>
      <c r="C3" s="2"/>
      <c r="D3" s="2"/>
      <c r="E3" s="2"/>
      <c r="F3" s="2"/>
      <c r="G3" s="6"/>
      <c r="H3" s="2"/>
      <c r="I3" s="2"/>
      <c r="J3" s="2"/>
      <c r="K3" s="3"/>
      <c r="L3" s="3"/>
      <c r="M3" s="3"/>
      <c r="N3" s="4"/>
      <c r="O3" s="2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</row>
    <row r="4" spans="1:29">
      <c r="A4" s="5" t="s">
        <v>2</v>
      </c>
      <c r="B4" s="2"/>
      <c r="C4" s="2"/>
      <c r="D4" s="2"/>
      <c r="E4" s="2"/>
      <c r="F4" s="2"/>
      <c r="G4" s="6"/>
      <c r="H4" s="2"/>
      <c r="I4" s="2"/>
      <c r="J4" s="2"/>
      <c r="K4" s="3"/>
      <c r="L4" s="3"/>
      <c r="M4" s="3"/>
      <c r="N4" s="4"/>
      <c r="O4" s="2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</row>
    <row r="5" spans="1:29">
      <c r="A5" s="5" t="s">
        <v>3</v>
      </c>
      <c r="B5" s="2"/>
      <c r="C5" s="2"/>
      <c r="D5" s="2"/>
      <c r="E5" s="2"/>
      <c r="F5" s="2"/>
      <c r="G5" s="6"/>
      <c r="H5" s="2"/>
      <c r="I5" s="2"/>
      <c r="J5" s="2"/>
      <c r="K5" s="3"/>
      <c r="L5" s="3"/>
      <c r="M5" s="3"/>
      <c r="N5" s="4"/>
      <c r="O5" s="2"/>
      <c r="P5" s="3"/>
      <c r="Q5" s="3"/>
      <c r="R5" s="3"/>
      <c r="S5" s="3"/>
      <c r="T5" s="3"/>
      <c r="U5" s="3"/>
      <c r="V5" s="2"/>
      <c r="W5" s="2"/>
      <c r="X5" s="2"/>
      <c r="Y5" s="2"/>
      <c r="Z5" s="2"/>
      <c r="AA5" s="2"/>
      <c r="AB5" s="2"/>
      <c r="AC5" s="2"/>
    </row>
    <row r="6" spans="1:29" ht="15.75" thickBot="1">
      <c r="A6" s="7"/>
      <c r="B6" s="2"/>
      <c r="C6" s="2"/>
      <c r="D6" s="2"/>
      <c r="E6" s="2"/>
      <c r="F6" s="2"/>
      <c r="G6" s="6"/>
      <c r="H6" s="2"/>
      <c r="I6" s="2"/>
      <c r="J6" s="2"/>
      <c r="K6" s="3"/>
      <c r="L6" s="3"/>
      <c r="M6" s="3"/>
      <c r="N6" s="4"/>
      <c r="O6" s="2"/>
      <c r="P6" s="3"/>
      <c r="Q6" s="3"/>
      <c r="R6" s="3"/>
      <c r="S6" s="3"/>
      <c r="T6" s="3"/>
      <c r="U6" s="3"/>
      <c r="V6" s="2"/>
      <c r="W6" s="2"/>
      <c r="X6" s="2"/>
      <c r="Y6" s="2"/>
      <c r="Z6" s="2"/>
      <c r="AA6" s="2"/>
      <c r="AB6" s="2"/>
      <c r="AC6" s="2"/>
    </row>
    <row r="7" spans="1:29">
      <c r="A7" s="69" t="s">
        <v>4</v>
      </c>
      <c r="B7" s="59" t="s">
        <v>5</v>
      </c>
      <c r="C7" s="59" t="s">
        <v>6</v>
      </c>
      <c r="D7" s="62" t="s">
        <v>7</v>
      </c>
      <c r="E7" s="72"/>
      <c r="F7" s="63"/>
      <c r="G7" s="59" t="s">
        <v>11</v>
      </c>
      <c r="H7" s="62" t="s">
        <v>12</v>
      </c>
      <c r="I7" s="72"/>
      <c r="J7" s="63"/>
      <c r="K7" s="62" t="s">
        <v>16</v>
      </c>
      <c r="L7" s="63"/>
      <c r="M7" s="62" t="s">
        <v>19</v>
      </c>
      <c r="N7" s="63"/>
      <c r="O7" s="62" t="s">
        <v>20</v>
      </c>
      <c r="P7" s="63"/>
      <c r="Q7" s="59" t="s">
        <v>21</v>
      </c>
      <c r="R7" s="59" t="s">
        <v>22</v>
      </c>
      <c r="S7" s="59" t="s">
        <v>23</v>
      </c>
      <c r="T7" s="59" t="s">
        <v>24</v>
      </c>
      <c r="U7" s="59" t="s">
        <v>25</v>
      </c>
      <c r="V7" s="59" t="s">
        <v>26</v>
      </c>
      <c r="W7" s="62" t="s">
        <v>27</v>
      </c>
      <c r="X7" s="63"/>
      <c r="Y7" s="59" t="s">
        <v>30</v>
      </c>
      <c r="Z7" s="62" t="s">
        <v>31</v>
      </c>
      <c r="AA7" s="65"/>
      <c r="AB7" s="65"/>
      <c r="AC7" s="66"/>
    </row>
    <row r="8" spans="1:29">
      <c r="A8" s="70"/>
      <c r="B8" s="60"/>
      <c r="C8" s="60"/>
      <c r="D8" s="64" t="s">
        <v>8</v>
      </c>
      <c r="E8" s="64" t="s">
        <v>9</v>
      </c>
      <c r="F8" s="64" t="s">
        <v>10</v>
      </c>
      <c r="G8" s="60"/>
      <c r="H8" s="73" t="s">
        <v>13</v>
      </c>
      <c r="I8" s="74"/>
      <c r="J8" s="64" t="s">
        <v>15</v>
      </c>
      <c r="K8" s="64" t="s">
        <v>17</v>
      </c>
      <c r="L8" s="64" t="s">
        <v>18</v>
      </c>
      <c r="M8" s="64" t="s">
        <v>17</v>
      </c>
      <c r="N8" s="64" t="s">
        <v>18</v>
      </c>
      <c r="O8" s="64" t="s">
        <v>17</v>
      </c>
      <c r="P8" s="64" t="s">
        <v>18</v>
      </c>
      <c r="Q8" s="60"/>
      <c r="R8" s="60"/>
      <c r="S8" s="60"/>
      <c r="T8" s="60"/>
      <c r="U8" s="60"/>
      <c r="V8" s="60"/>
      <c r="W8" s="64" t="s">
        <v>28</v>
      </c>
      <c r="X8" s="64" t="s">
        <v>29</v>
      </c>
      <c r="Y8" s="60"/>
      <c r="Z8" s="64" t="s">
        <v>31</v>
      </c>
      <c r="AA8" s="64" t="s">
        <v>8</v>
      </c>
      <c r="AB8" s="64" t="s">
        <v>32</v>
      </c>
      <c r="AC8" s="67" t="s">
        <v>33</v>
      </c>
    </row>
    <row r="9" spans="1:29" ht="15.75" thickBot="1">
      <c r="A9" s="71"/>
      <c r="B9" s="61"/>
      <c r="C9" s="61"/>
      <c r="D9" s="61"/>
      <c r="E9" s="61"/>
      <c r="F9" s="61"/>
      <c r="G9" s="61"/>
      <c r="H9" s="8" t="s">
        <v>8</v>
      </c>
      <c r="I9" s="8" t="s">
        <v>14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8"/>
    </row>
    <row r="10" spans="1:29">
      <c r="A10" s="9">
        <v>1</v>
      </c>
      <c r="B10" s="10">
        <v>41286</v>
      </c>
      <c r="C10" s="10">
        <v>41286</v>
      </c>
      <c r="D10" s="11" t="s">
        <v>34</v>
      </c>
      <c r="E10" s="12" t="s">
        <v>127</v>
      </c>
      <c r="F10" s="13" t="s">
        <v>36</v>
      </c>
      <c r="G10" s="14" t="s">
        <v>287</v>
      </c>
      <c r="H10" s="13">
        <v>6</v>
      </c>
      <c r="I10" s="13" t="s">
        <v>288</v>
      </c>
      <c r="J10" s="13" t="s">
        <v>289</v>
      </c>
      <c r="K10" s="15">
        <v>0</v>
      </c>
      <c r="L10" s="15">
        <v>0</v>
      </c>
      <c r="M10" s="16">
        <v>16.95</v>
      </c>
      <c r="N10" s="16">
        <v>3.05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6">
        <v>20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7">
        <v>0</v>
      </c>
    </row>
    <row r="11" spans="1:29">
      <c r="A11" s="9">
        <v>2</v>
      </c>
      <c r="B11" s="18">
        <v>41299</v>
      </c>
      <c r="C11" s="18">
        <v>41299</v>
      </c>
      <c r="D11" s="19" t="s">
        <v>54</v>
      </c>
      <c r="E11" s="20" t="s">
        <v>136</v>
      </c>
      <c r="F11" s="21" t="s">
        <v>36</v>
      </c>
      <c r="G11" s="22" t="s">
        <v>290</v>
      </c>
      <c r="H11" s="21">
        <v>6</v>
      </c>
      <c r="I11" s="21" t="s">
        <v>134</v>
      </c>
      <c r="J11" s="21" t="s">
        <v>135</v>
      </c>
      <c r="K11" s="15">
        <v>0</v>
      </c>
      <c r="L11" s="15">
        <v>0</v>
      </c>
      <c r="M11" s="23">
        <v>25.42</v>
      </c>
      <c r="N11" s="23">
        <v>4.58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23">
        <v>30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7">
        <v>0</v>
      </c>
    </row>
    <row r="12" spans="1:29">
      <c r="A12" s="9">
        <v>3</v>
      </c>
      <c r="B12" s="18">
        <v>41358</v>
      </c>
      <c r="C12" s="18">
        <v>41358</v>
      </c>
      <c r="D12" s="19" t="s">
        <v>54</v>
      </c>
      <c r="E12" s="20" t="s">
        <v>136</v>
      </c>
      <c r="F12" s="21" t="s">
        <v>36</v>
      </c>
      <c r="G12" s="22" t="s">
        <v>291</v>
      </c>
      <c r="H12" s="21">
        <v>6</v>
      </c>
      <c r="I12" s="21" t="s">
        <v>134</v>
      </c>
      <c r="J12" s="21" t="s">
        <v>135</v>
      </c>
      <c r="K12" s="15">
        <v>0</v>
      </c>
      <c r="L12" s="15">
        <v>0</v>
      </c>
      <c r="M12" s="23">
        <v>25.42</v>
      </c>
      <c r="N12" s="23">
        <v>4.58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23">
        <v>30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7">
        <v>0</v>
      </c>
    </row>
    <row r="13" spans="1:29">
      <c r="A13" s="9">
        <v>4</v>
      </c>
      <c r="B13" s="18">
        <v>41390</v>
      </c>
      <c r="C13" s="18">
        <v>41390</v>
      </c>
      <c r="D13" s="19" t="s">
        <v>54</v>
      </c>
      <c r="E13" s="20" t="s">
        <v>136</v>
      </c>
      <c r="F13" s="21" t="s">
        <v>36</v>
      </c>
      <c r="G13" s="22" t="s">
        <v>292</v>
      </c>
      <c r="H13" s="21">
        <v>6</v>
      </c>
      <c r="I13" s="21" t="s">
        <v>134</v>
      </c>
      <c r="J13" s="21" t="s">
        <v>135</v>
      </c>
      <c r="K13" s="15">
        <v>0</v>
      </c>
      <c r="L13" s="15">
        <v>0</v>
      </c>
      <c r="M13" s="23">
        <v>25.42</v>
      </c>
      <c r="N13" s="23">
        <v>4.58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23">
        <v>30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7">
        <v>0</v>
      </c>
    </row>
    <row r="14" spans="1:29">
      <c r="A14" s="9">
        <v>5</v>
      </c>
      <c r="B14" s="18">
        <v>41403</v>
      </c>
      <c r="C14" s="18">
        <v>41403</v>
      </c>
      <c r="D14" s="19" t="s">
        <v>54</v>
      </c>
      <c r="E14" s="20" t="s">
        <v>36</v>
      </c>
      <c r="F14" s="21" t="s">
        <v>36</v>
      </c>
      <c r="G14" s="22" t="s">
        <v>293</v>
      </c>
      <c r="H14" s="21">
        <v>6</v>
      </c>
      <c r="I14" s="21" t="s">
        <v>294</v>
      </c>
      <c r="J14" s="21" t="s">
        <v>295</v>
      </c>
      <c r="K14" s="15">
        <v>0</v>
      </c>
      <c r="L14" s="15">
        <v>0</v>
      </c>
      <c r="M14" s="23">
        <v>64.400000000000006</v>
      </c>
      <c r="N14" s="23">
        <v>11.59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23">
        <v>75.989999999999995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7">
        <v>0</v>
      </c>
    </row>
    <row r="15" spans="1:29">
      <c r="A15" s="9">
        <v>6</v>
      </c>
      <c r="B15" s="18">
        <v>41430</v>
      </c>
      <c r="C15" s="18">
        <v>41450</v>
      </c>
      <c r="D15" s="19" t="s">
        <v>241</v>
      </c>
      <c r="E15" s="20" t="s">
        <v>249</v>
      </c>
      <c r="F15" s="21" t="s">
        <v>36</v>
      </c>
      <c r="G15" s="22" t="s">
        <v>296</v>
      </c>
      <c r="H15" s="21">
        <v>6</v>
      </c>
      <c r="I15" s="21" t="s">
        <v>134</v>
      </c>
      <c r="J15" s="21" t="s">
        <v>135</v>
      </c>
      <c r="K15" s="15">
        <v>0</v>
      </c>
      <c r="L15" s="15">
        <v>0</v>
      </c>
      <c r="M15" s="23">
        <v>177.39</v>
      </c>
      <c r="N15" s="23">
        <v>31.93</v>
      </c>
      <c r="O15" s="15">
        <v>0</v>
      </c>
      <c r="P15" s="15">
        <v>0</v>
      </c>
      <c r="Q15" s="1">
        <v>0.02</v>
      </c>
      <c r="R15" s="15">
        <v>0</v>
      </c>
      <c r="S15" s="15">
        <v>0</v>
      </c>
      <c r="T15" s="15">
        <v>0</v>
      </c>
      <c r="U15" s="23">
        <v>209.34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7">
        <v>0</v>
      </c>
    </row>
    <row r="16" spans="1:29">
      <c r="A16" s="9">
        <v>7</v>
      </c>
      <c r="B16" s="18">
        <v>41487</v>
      </c>
      <c r="C16" s="18">
        <v>41487</v>
      </c>
      <c r="D16" s="19" t="s">
        <v>34</v>
      </c>
      <c r="E16" s="20" t="s">
        <v>34</v>
      </c>
      <c r="F16" s="21" t="s">
        <v>36</v>
      </c>
      <c r="G16" s="22" t="s">
        <v>297</v>
      </c>
      <c r="H16" s="21">
        <v>6</v>
      </c>
      <c r="I16" s="21" t="s">
        <v>298</v>
      </c>
      <c r="J16" s="21" t="s">
        <v>299</v>
      </c>
      <c r="K16" s="15">
        <v>0</v>
      </c>
      <c r="L16" s="15">
        <v>0</v>
      </c>
      <c r="M16" s="23">
        <v>127.12</v>
      </c>
      <c r="N16" s="23">
        <v>22.88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23">
        <v>150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7">
        <v>0</v>
      </c>
    </row>
  </sheetData>
  <mergeCells count="35">
    <mergeCell ref="H7:J7"/>
    <mergeCell ref="D8:D9"/>
    <mergeCell ref="E8:E9"/>
    <mergeCell ref="F8:F9"/>
    <mergeCell ref="H8:I8"/>
    <mergeCell ref="A7:A9"/>
    <mergeCell ref="B7:B9"/>
    <mergeCell ref="C7:C9"/>
    <mergeCell ref="D7:F7"/>
    <mergeCell ref="G7:G9"/>
    <mergeCell ref="Z8:Z9"/>
    <mergeCell ref="AA8:AA9"/>
    <mergeCell ref="K7:L7"/>
    <mergeCell ref="M7:N7"/>
    <mergeCell ref="O7:P7"/>
    <mergeCell ref="Q7:Q9"/>
    <mergeCell ref="R7:R9"/>
    <mergeCell ref="S7:S9"/>
    <mergeCell ref="P8:P9"/>
    <mergeCell ref="AB8:AB9"/>
    <mergeCell ref="AC8:AC9"/>
    <mergeCell ref="J8:J9"/>
    <mergeCell ref="K8:K9"/>
    <mergeCell ref="L8:L9"/>
    <mergeCell ref="M8:M9"/>
    <mergeCell ref="N8:N9"/>
    <mergeCell ref="O8:O9"/>
    <mergeCell ref="T7:T9"/>
    <mergeCell ref="U7:U9"/>
    <mergeCell ref="V7:V9"/>
    <mergeCell ref="W7:X7"/>
    <mergeCell ref="Y7:Y9"/>
    <mergeCell ref="Z7:AC7"/>
    <mergeCell ref="W8:W9"/>
    <mergeCell ref="X8:X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Hoja1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Percy</cp:lastModifiedBy>
  <dcterms:created xsi:type="dcterms:W3CDTF">2013-10-16T14:26:59Z</dcterms:created>
  <dcterms:modified xsi:type="dcterms:W3CDTF">2013-10-30T03:02:05Z</dcterms:modified>
</cp:coreProperties>
</file>