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E25FE7C0-8F58-49DB-941B-F3877412A536}" xr6:coauthVersionLast="37" xr6:coauthVersionMax="37" xr10:uidLastSave="{00000000-0000-0000-0000-000000000000}"/>
  <bookViews>
    <workbookView xWindow="4650" yWindow="0" windowWidth="22260" windowHeight="12645" activeTab="1" xr2:uid="{00000000-000D-0000-FFFF-FFFF00000000}"/>
  </bookViews>
  <sheets>
    <sheet name="countif" sheetId="1" r:id="rId1"/>
    <sheet name="match" sheetId="2" r:id="rId2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8" i="2" l="1"/>
  <c r="G30" i="2"/>
  <c r="F28" i="2"/>
  <c r="K8" i="2"/>
  <c r="F30" i="2"/>
  <c r="F24" i="2"/>
  <c r="K6" i="2"/>
  <c r="B26" i="2" s="1"/>
  <c r="G27" i="2" s="1"/>
  <c r="F29" i="2"/>
  <c r="G7" i="2"/>
  <c r="G6" i="2"/>
  <c r="G5" i="2"/>
  <c r="G4" i="2"/>
  <c r="G3" i="2"/>
  <c r="B30" i="2"/>
  <c r="F31" i="2" s="1"/>
  <c r="E29" i="2"/>
  <c r="B27" i="2"/>
  <c r="E28" i="2"/>
  <c r="B25" i="2"/>
  <c r="E26" i="2"/>
  <c r="B29" i="2"/>
  <c r="E25" i="2"/>
  <c r="E7" i="2"/>
  <c r="E6" i="2"/>
  <c r="O5" i="1"/>
  <c r="E27" i="2" l="1"/>
  <c r="F27" i="2"/>
  <c r="G25" i="2"/>
  <c r="G31" i="2"/>
  <c r="G26" i="2"/>
  <c r="G29" i="2"/>
  <c r="G24" i="2"/>
  <c r="F26" i="2"/>
  <c r="B7" i="2"/>
  <c r="B6" i="2"/>
  <c r="B8" i="2"/>
  <c r="K4" i="2"/>
  <c r="B16" i="1"/>
  <c r="B14" i="1"/>
  <c r="B7" i="1"/>
  <c r="B6" i="1"/>
  <c r="B5" i="1"/>
  <c r="G9" i="2" l="1"/>
  <c r="G8" i="2"/>
  <c r="F7" i="2"/>
  <c r="F4" i="2"/>
  <c r="F9" i="2"/>
  <c r="F6" i="2"/>
  <c r="F3" i="2"/>
  <c r="F8" i="2"/>
  <c r="F5" i="2"/>
  <c r="E24" i="2"/>
  <c r="B24" i="2"/>
  <c r="E13" i="1"/>
  <c r="E14" i="1" s="1"/>
  <c r="E12" i="1"/>
  <c r="E11" i="1"/>
  <c r="B15" i="1"/>
  <c r="B13" i="1"/>
  <c r="F25" i="2" l="1"/>
  <c r="K8" i="1"/>
  <c r="K7" i="1"/>
  <c r="K6" i="1"/>
  <c r="K5" i="1"/>
  <c r="J8" i="1"/>
  <c r="I8" i="1"/>
  <c r="J7" i="1"/>
  <c r="I7" i="1"/>
  <c r="J6" i="1"/>
  <c r="I6" i="1"/>
  <c r="J5" i="1"/>
  <c r="I5" i="1"/>
  <c r="K1" i="1"/>
  <c r="L1" i="1"/>
  <c r="H8" i="1"/>
  <c r="H7" i="1"/>
  <c r="H6" i="1"/>
  <c r="H5" i="1"/>
  <c r="G8" i="1"/>
  <c r="G7" i="1"/>
  <c r="G6" i="1"/>
  <c r="G5" i="1"/>
  <c r="F8" i="1"/>
  <c r="F6" i="1"/>
  <c r="F7" i="1"/>
  <c r="F5" i="1"/>
  <c r="E8" i="1"/>
  <c r="E7" i="1"/>
  <c r="E5" i="1"/>
  <c r="B11" i="1"/>
  <c r="B8" i="1"/>
  <c r="O3" i="1" l="1"/>
  <c r="E6" i="1" l="1"/>
  <c r="I16" i="1" l="1"/>
  <c r="G15" i="1"/>
  <c r="L13" i="1"/>
  <c r="J12" i="1"/>
  <c r="H11" i="1"/>
  <c r="F10" i="1"/>
  <c r="L7" i="1"/>
  <c r="F4" i="1"/>
  <c r="K2" i="1"/>
  <c r="K16" i="1"/>
  <c r="I15" i="1"/>
  <c r="G14" i="1"/>
  <c r="L12" i="1"/>
  <c r="J11" i="1"/>
  <c r="H10" i="1"/>
  <c r="F9" i="1"/>
  <c r="L3" i="1"/>
  <c r="J2" i="1"/>
  <c r="K15" i="1"/>
  <c r="F14" i="1"/>
  <c r="H9" i="1"/>
  <c r="G13" i="1"/>
  <c r="F16" i="1"/>
  <c r="K14" i="1"/>
  <c r="I13" i="1"/>
  <c r="G12" i="1"/>
  <c r="L10" i="1"/>
  <c r="J9" i="1"/>
  <c r="L4" i="1"/>
  <c r="J3" i="1"/>
  <c r="H2" i="1"/>
  <c r="H16" i="1"/>
  <c r="F15" i="1"/>
  <c r="K13" i="1"/>
  <c r="I12" i="1"/>
  <c r="G11" i="1"/>
  <c r="L9" i="1"/>
  <c r="L6" i="1"/>
  <c r="I3" i="1"/>
  <c r="G2" i="1"/>
  <c r="H15" i="1"/>
  <c r="J13" i="1"/>
  <c r="F11" i="1"/>
  <c r="L5" i="1"/>
  <c r="L2" i="1"/>
  <c r="J16" i="1"/>
  <c r="H12" i="1"/>
  <c r="K9" i="1"/>
  <c r="K3" i="1"/>
  <c r="L8" i="1"/>
  <c r="L11" i="1"/>
  <c r="H3" i="1"/>
  <c r="J4" i="1"/>
  <c r="J15" i="1"/>
  <c r="H14" i="1"/>
  <c r="F13" i="1"/>
  <c r="K11" i="1"/>
  <c r="I10" i="1"/>
  <c r="G9" i="1"/>
  <c r="I4" i="1"/>
  <c r="G3" i="1"/>
  <c r="L16" i="1"/>
  <c r="L15" i="1"/>
  <c r="J14" i="1"/>
  <c r="H13" i="1"/>
  <c r="F12" i="1"/>
  <c r="K10" i="1"/>
  <c r="I9" i="1"/>
  <c r="H4" i="1"/>
  <c r="F3" i="1"/>
  <c r="G16" i="1"/>
  <c r="L14" i="1"/>
  <c r="K12" i="1"/>
  <c r="G10" i="1"/>
  <c r="G4" i="1"/>
  <c r="F2" i="1"/>
  <c r="I14" i="1"/>
  <c r="I11" i="1"/>
  <c r="I2" i="1"/>
  <c r="K4" i="1"/>
  <c r="J10" i="1"/>
</calcChain>
</file>

<file path=xl/sharedStrings.xml><?xml version="1.0" encoding="utf-8"?>
<sst xmlns="http://schemas.openxmlformats.org/spreadsheetml/2006/main" count="89" uniqueCount="27">
  <si>
    <t>&lt;&gt;</t>
  </si>
  <si>
    <t>&gt;=</t>
  </si>
  <si>
    <t>&lt;=</t>
  </si>
  <si>
    <t>&gt;</t>
  </si>
  <si>
    <t>&lt;</t>
  </si>
  <si>
    <t>zero_link</t>
  </si>
  <si>
    <t>empty_string_link</t>
  </si>
  <si>
    <t>empty_cell_link</t>
  </si>
  <si>
    <t>zero</t>
  </si>
  <si>
    <t>empty_string_formula</t>
  </si>
  <si>
    <t>linked_cells</t>
  </si>
  <si>
    <t>data</t>
  </si>
  <si>
    <t>label</t>
  </si>
  <si>
    <t>compare_with</t>
  </si>
  <si>
    <t>zero_formula</t>
  </si>
  <si>
    <t>empty_cell</t>
  </si>
  <si>
    <t>string</t>
  </si>
  <si>
    <t>int_string_formula</t>
  </si>
  <si>
    <t>int_string_link</t>
  </si>
  <si>
    <t>str_string_formula</t>
  </si>
  <si>
    <t>str_string_link</t>
  </si>
  <si>
    <t>hello</t>
  </si>
  <si>
    <t>str_link</t>
  </si>
  <si>
    <t>"E15"</t>
  </si>
  <si>
    <t>E15</t>
  </si>
  <si>
    <t>match_type:</t>
  </si>
  <si>
    <t>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</si>
</sst>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8"/>
  <sheetViews>
    <sheetView workbookViewId="0">
      <selection activeCell="B55" sqref="B55"/>
    </sheetView>
  </sheetViews>
  <sheetFormatPr defaultRowHeight="15" x14ac:dyDescent="0.25"/>
  <cols>
    <col min="1" max="1" width="21" bestFit="1" customWidth="1"/>
    <col min="2" max="2" width="30.42578125" bestFit="1" customWidth="1"/>
    <col min="3" max="5" width="30.42578125" customWidth="1"/>
    <col min="12" max="12" width="10.5703125" bestFit="1" customWidth="1"/>
    <col min="14" max="14" width="30.42578125" bestFit="1" customWidth="1"/>
  </cols>
  <sheetData>
    <row r="1" spans="1:15" s="1" customFormat="1" x14ac:dyDescent="0.25">
      <c r="A1" s="1" t="s">
        <v>12</v>
      </c>
      <c r="B1" s="1" t="s">
        <v>11</v>
      </c>
      <c r="D1" s="1" t="s">
        <v>12</v>
      </c>
      <c r="E1" s="1" t="s">
        <v>13</v>
      </c>
      <c r="F1" s="1" t="s">
        <v>0</v>
      </c>
      <c r="G1" s="1" t="s">
        <v>1</v>
      </c>
      <c r="H1" s="1" t="s">
        <v>2</v>
      </c>
      <c r="I1" s="1" t="s">
        <v>3</v>
      </c>
      <c r="J1" s="1" t="s">
        <v>4</v>
      </c>
      <c r="K1" s="1" t="str">
        <f>"="</f>
        <v>=</v>
      </c>
      <c r="L1" s="1" t="str">
        <f>"= (wo sign)"</f>
        <v>= (wo sign)</v>
      </c>
      <c r="N1" s="1" t="s">
        <v>10</v>
      </c>
    </row>
    <row r="2" spans="1:15" x14ac:dyDescent="0.25">
      <c r="A2">
        <v>-100</v>
      </c>
      <c r="B2">
        <v>-100</v>
      </c>
      <c r="D2">
        <v>-100</v>
      </c>
      <c r="E2">
        <v>-100</v>
      </c>
      <c r="F2">
        <f>COUNTIF($B$2:$B$18,"&lt;&gt;-100")</f>
        <v>16</v>
      </c>
      <c r="G2">
        <f>COUNTIF($B$2:$B$18,"&gt;=-100")</f>
        <v>8</v>
      </c>
      <c r="H2">
        <f>COUNTIF($B$2:$B$18,"&lt;=-100")</f>
        <v>1</v>
      </c>
      <c r="I2">
        <f>COUNTIF($B$2:$B$18,"&gt;-100")</f>
        <v>7</v>
      </c>
      <c r="J2">
        <f>COUNTIF($B$2:$B$18,"&lt;-100")</f>
        <v>0</v>
      </c>
      <c r="K2">
        <f>COUNTIF($B$2:$B$18,"=-100")</f>
        <v>1</v>
      </c>
      <c r="L2">
        <f>COUNTIF($B$2:$B$18,100)</f>
        <v>1</v>
      </c>
      <c r="N2" t="s">
        <v>5</v>
      </c>
      <c r="O2">
        <v>0</v>
      </c>
    </row>
    <row r="3" spans="1:15" x14ac:dyDescent="0.25">
      <c r="A3">
        <v>-1</v>
      </c>
      <c r="B3">
        <v>-1</v>
      </c>
      <c r="D3">
        <v>-1</v>
      </c>
      <c r="E3">
        <v>-1</v>
      </c>
      <c r="F3">
        <f>COUNTIF($B$2:$B$18,"&lt;&gt;-1")</f>
        <v>16</v>
      </c>
      <c r="G3">
        <f>COUNTIF($B$2:$B$18,"&gt;=-1")</f>
        <v>7</v>
      </c>
      <c r="H3">
        <f>COUNTIF($B$2:$B$18,"&lt;=-1")</f>
        <v>2</v>
      </c>
      <c r="I3">
        <f>COUNTIF($B$2:$B$18,"&gt;-1")</f>
        <v>6</v>
      </c>
      <c r="J3">
        <f>COUNTIF($B$2:$B$18,"&lt;-1")</f>
        <v>1</v>
      </c>
      <c r="K3">
        <f>COUNTIF($B$2:$B$18,"=-1")</f>
        <v>1</v>
      </c>
      <c r="L3">
        <f>COUNTIF($B$2:$B$18,-1)</f>
        <v>1</v>
      </c>
      <c r="N3" t="s">
        <v>6</v>
      </c>
      <c r="O3" t="str">
        <f>""</f>
        <v/>
      </c>
    </row>
    <row r="4" spans="1:15" x14ac:dyDescent="0.25">
      <c r="A4" t="s">
        <v>8</v>
      </c>
      <c r="B4">
        <v>0</v>
      </c>
      <c r="D4">
        <v>0</v>
      </c>
      <c r="E4">
        <v>0</v>
      </c>
      <c r="F4">
        <f>COUNTIF($B$2:$B$18,"&lt;&gt;0")</f>
        <v>13</v>
      </c>
      <c r="G4">
        <f>COUNTIF($B$2:$B$18,"&gt;=0")</f>
        <v>6</v>
      </c>
      <c r="H4">
        <f>COUNTIF($B$2:$B$18,"&lt;=0")</f>
        <v>6</v>
      </c>
      <c r="I4">
        <f>COUNTIF($B$2:$B$18,"&gt;0")</f>
        <v>2</v>
      </c>
      <c r="J4">
        <f>COUNTIF($B$2:$B$18,"&lt;0")</f>
        <v>2</v>
      </c>
      <c r="K4">
        <f>COUNTIF($B$2:$B$18,"=0")</f>
        <v>4</v>
      </c>
      <c r="L4">
        <f>COUNTIF($B$2:$B$18,0)</f>
        <v>4</v>
      </c>
      <c r="N4" t="s">
        <v>7</v>
      </c>
    </row>
    <row r="5" spans="1:15" x14ac:dyDescent="0.25">
      <c r="A5" t="s">
        <v>5</v>
      </c>
      <c r="B5">
        <f>$O$2</f>
        <v>0</v>
      </c>
      <c r="D5" t="s">
        <v>5</v>
      </c>
      <c r="E5">
        <f>O2</f>
        <v>0</v>
      </c>
      <c r="F5" t="str">
        <f t="shared" ref="F5:K5" si="0">"skip"</f>
        <v>skip</v>
      </c>
      <c r="G5" t="str">
        <f t="shared" si="0"/>
        <v>skip</v>
      </c>
      <c r="H5" t="str">
        <f t="shared" si="0"/>
        <v>skip</v>
      </c>
      <c r="I5" t="str">
        <f t="shared" si="0"/>
        <v>skip</v>
      </c>
      <c r="J5" t="str">
        <f t="shared" si="0"/>
        <v>skip</v>
      </c>
      <c r="K5" t="str">
        <f t="shared" si="0"/>
        <v>skip</v>
      </c>
      <c r="L5">
        <f>COUNTIF($B$2:$B$18,O2)</f>
        <v>4</v>
      </c>
      <c r="N5" t="s">
        <v>18</v>
      </c>
      <c r="O5" t="str">
        <f>"13"</f>
        <v>13</v>
      </c>
    </row>
    <row r="6" spans="1:15" x14ac:dyDescent="0.25">
      <c r="A6" t="s">
        <v>6</v>
      </c>
      <c r="B6" t="str">
        <f>$O$3</f>
        <v/>
      </c>
      <c r="D6" t="s">
        <v>6</v>
      </c>
      <c r="E6" t="str">
        <f t="shared" ref="E6:E7" si="1">O3</f>
        <v/>
      </c>
      <c r="F6" t="str">
        <f t="shared" ref="F6:K8" si="2">"skip"</f>
        <v>skip</v>
      </c>
      <c r="G6" t="str">
        <f t="shared" si="2"/>
        <v>skip</v>
      </c>
      <c r="H6" t="str">
        <f t="shared" si="2"/>
        <v>skip</v>
      </c>
      <c r="I6" t="str">
        <f t="shared" si="2"/>
        <v>skip</v>
      </c>
      <c r="J6" t="str">
        <f t="shared" si="2"/>
        <v>skip</v>
      </c>
      <c r="K6" t="str">
        <f t="shared" si="2"/>
        <v>skip</v>
      </c>
      <c r="L6">
        <f>COUNTIF($B$2:$B$18,O3)</f>
        <v>3</v>
      </c>
      <c r="N6" t="s">
        <v>20</v>
      </c>
      <c r="O6" t="s">
        <v>21</v>
      </c>
    </row>
    <row r="7" spans="1:15" x14ac:dyDescent="0.25">
      <c r="A7" t="s">
        <v>7</v>
      </c>
      <c r="B7">
        <f>$O$4</f>
        <v>0</v>
      </c>
      <c r="D7" t="s">
        <v>7</v>
      </c>
      <c r="E7">
        <f t="shared" si="1"/>
        <v>0</v>
      </c>
      <c r="F7" t="str">
        <f t="shared" si="2"/>
        <v>skip</v>
      </c>
      <c r="G7" t="str">
        <f t="shared" si="2"/>
        <v>skip</v>
      </c>
      <c r="H7" t="str">
        <f t="shared" si="2"/>
        <v>skip</v>
      </c>
      <c r="I7" t="str">
        <f t="shared" si="2"/>
        <v>skip</v>
      </c>
      <c r="J7" t="str">
        <f t="shared" si="2"/>
        <v>skip</v>
      </c>
      <c r="K7" t="str">
        <f t="shared" si="2"/>
        <v>skip</v>
      </c>
      <c r="L7">
        <f>COUNTIF($B$2:$B$18,O4)</f>
        <v>4</v>
      </c>
    </row>
    <row r="8" spans="1:15" x14ac:dyDescent="0.25">
      <c r="A8" t="s">
        <v>9</v>
      </c>
      <c r="B8" t="str">
        <f>""</f>
        <v/>
      </c>
      <c r="D8" t="s">
        <v>9</v>
      </c>
      <c r="E8" t="str">
        <f>""</f>
        <v/>
      </c>
      <c r="F8" t="str">
        <f t="shared" si="2"/>
        <v>skip</v>
      </c>
      <c r="G8" t="str">
        <f t="shared" si="2"/>
        <v>skip</v>
      </c>
      <c r="H8" t="str">
        <f t="shared" si="2"/>
        <v>skip</v>
      </c>
      <c r="I8" t="str">
        <f t="shared" si="2"/>
        <v>skip</v>
      </c>
      <c r="J8" t="str">
        <f t="shared" si="2"/>
        <v>skip</v>
      </c>
      <c r="K8" t="str">
        <f t="shared" si="2"/>
        <v>skip</v>
      </c>
      <c r="L8">
        <f>COUNTIF($B$2:$B$18,"")</f>
        <v>3</v>
      </c>
    </row>
    <row r="9" spans="1:15" x14ac:dyDescent="0.25">
      <c r="A9">
        <v>1</v>
      </c>
      <c r="B9">
        <v>1</v>
      </c>
      <c r="D9">
        <v>1</v>
      </c>
      <c r="E9">
        <v>1</v>
      </c>
      <c r="F9">
        <f>COUNTIF($B$2:$B$18,"&lt;&gt;1")</f>
        <v>16</v>
      </c>
      <c r="G9">
        <f>COUNTIF($B$2:$B$18,"&gt;=1")</f>
        <v>2</v>
      </c>
      <c r="H9">
        <f>COUNTIF($B$2:$B$18,"&lt;=1")</f>
        <v>7</v>
      </c>
      <c r="I9">
        <f>COUNTIF($B$2:$B$18,"&gt;1")</f>
        <v>1</v>
      </c>
      <c r="J9">
        <f>COUNTIF($B$2:$B$18,"&lt;1")</f>
        <v>6</v>
      </c>
      <c r="K9">
        <f>COUNTIF($B$2:$B$18,"=1")</f>
        <v>1</v>
      </c>
      <c r="L9">
        <f>COUNTIF($B$2:$B$18,1)</f>
        <v>1</v>
      </c>
    </row>
    <row r="10" spans="1:15" x14ac:dyDescent="0.25">
      <c r="A10">
        <v>100</v>
      </c>
      <c r="B10">
        <v>100</v>
      </c>
      <c r="D10">
        <v>100</v>
      </c>
      <c r="E10">
        <v>100</v>
      </c>
      <c r="F10">
        <f>COUNTIF($B$2:$B$18,"&lt;&gt;100")</f>
        <v>16</v>
      </c>
      <c r="G10">
        <f>COUNTIF($B$2:$B$18,"&gt;=100")</f>
        <v>1</v>
      </c>
      <c r="H10">
        <f>COUNTIF($B$2:$B$18,"&lt;=100")</f>
        <v>8</v>
      </c>
      <c r="I10">
        <f>COUNTIF($B$2:$B$18,"&gt;100")</f>
        <v>0</v>
      </c>
      <c r="J10">
        <f>COUNTIF($B$2:$B$18,"&lt;100")</f>
        <v>7</v>
      </c>
      <c r="K10">
        <f>COUNTIF($B$2:$B$18,"=100")</f>
        <v>1</v>
      </c>
      <c r="L10">
        <f>COUNTIF($B$2:$B$18,100)</f>
        <v>1</v>
      </c>
    </row>
    <row r="11" spans="1:15" x14ac:dyDescent="0.25">
      <c r="A11" t="s">
        <v>14</v>
      </c>
      <c r="B11">
        <f>0</f>
        <v>0</v>
      </c>
      <c r="D11" t="s">
        <v>17</v>
      </c>
      <c r="E11" t="str">
        <f>"13"</f>
        <v>13</v>
      </c>
      <c r="F11">
        <f>COUNTIF($B$2:$B$18,"&lt;&gt;13")</f>
        <v>17</v>
      </c>
      <c r="G11">
        <f>COUNTIF($B$2:$B$18,"&gt;=13")</f>
        <v>1</v>
      </c>
      <c r="H11">
        <f>COUNTIF($B$2:$B$18,"&lt;=13")</f>
        <v>7</v>
      </c>
      <c r="I11">
        <f>COUNTIF($B$2:$B$18,"&gt;13")</f>
        <v>1</v>
      </c>
      <c r="J11">
        <f>COUNTIF($B$2:$B$18,"&lt;13")</f>
        <v>7</v>
      </c>
      <c r="K11">
        <f>COUNTIF($B$2:$B$18,"=13")</f>
        <v>2</v>
      </c>
      <c r="L11">
        <f>COUNTIF($B$2:$B$18,"13")</f>
        <v>2</v>
      </c>
    </row>
    <row r="12" spans="1:15" x14ac:dyDescent="0.25">
      <c r="A12" t="s">
        <v>15</v>
      </c>
      <c r="D12" t="s">
        <v>18</v>
      </c>
      <c r="E12" t="str">
        <f>E11</f>
        <v>13</v>
      </c>
      <c r="F12">
        <f>COUNTIF($B$2:$B$18,"&lt;&gt;B11")</f>
        <v>17</v>
      </c>
      <c r="G12">
        <f>COUNTIF($B$2:$B$18,"&gt;=B11")</f>
        <v>4</v>
      </c>
      <c r="H12">
        <f>COUNTIF($B$2:$B$18,"&lt;=B11")</f>
        <v>4</v>
      </c>
      <c r="I12">
        <f>COUNTIF($B$2:$B$18,"&gt;B11")</f>
        <v>4</v>
      </c>
      <c r="J12">
        <f>COUNTIF($B$2:$B$18,"&lt;B11")</f>
        <v>4</v>
      </c>
      <c r="K12">
        <f>COUNTIF($B$2:$B$18,"=B11")</f>
        <v>0</v>
      </c>
      <c r="L12">
        <f>COUNTIF($B$2:$B$18,B11)</f>
        <v>4</v>
      </c>
    </row>
    <row r="13" spans="1:15" x14ac:dyDescent="0.25">
      <c r="A13" t="s">
        <v>17</v>
      </c>
      <c r="B13" t="str">
        <f>"13"</f>
        <v>13</v>
      </c>
      <c r="D13" t="s">
        <v>19</v>
      </c>
      <c r="E13" t="str">
        <f>"hello"</f>
        <v>hello</v>
      </c>
      <c r="F13">
        <f>COUNTIF($B$2:$B$18,"&lt;&gt;hello")</f>
        <v>14</v>
      </c>
      <c r="G13">
        <f>COUNTIF($B$2:$B$18,"&gt;=hello")</f>
        <v>3</v>
      </c>
      <c r="H13">
        <f>COUNTIF($B$2:$B$18,"&lt;=hello")</f>
        <v>8</v>
      </c>
      <c r="I13">
        <f>COUNTIF($B$2:$B$18,"&gt;hello")</f>
        <v>0</v>
      </c>
      <c r="J13">
        <f>COUNTIF($B$2:$B$18,"&lt;hello")</f>
        <v>5</v>
      </c>
      <c r="K13">
        <f>COUNTIF($B$2:$B$18,"=hello")</f>
        <v>3</v>
      </c>
      <c r="L13">
        <f>COUNTIF($B$2:$B$18,"hello")</f>
        <v>3</v>
      </c>
    </row>
    <row r="14" spans="1:15" x14ac:dyDescent="0.25">
      <c r="A14" t="s">
        <v>18</v>
      </c>
      <c r="B14" t="str">
        <f>$O$5</f>
        <v>13</v>
      </c>
      <c r="D14" t="s">
        <v>20</v>
      </c>
      <c r="E14" t="str">
        <f>E13</f>
        <v>hello</v>
      </c>
      <c r="F14">
        <f>COUNTIF($B$2:$B$18,"&lt;&gt;E13")</f>
        <v>17</v>
      </c>
      <c r="G14">
        <f>COUNTIF($B$2:$B$18,"&gt;=E13")</f>
        <v>4</v>
      </c>
      <c r="H14">
        <f>COUNTIF($B$2:$B$18,"&lt;=E13")</f>
        <v>4</v>
      </c>
      <c r="I14">
        <f>COUNTIF($B$2:$B$18,"&gt;E13")</f>
        <v>4</v>
      </c>
      <c r="J14">
        <f>COUNTIF($B$2:$B$18,"&lt;E13")</f>
        <v>4</v>
      </c>
      <c r="K14">
        <f>COUNTIF($B$2:$B$18,"=E13")</f>
        <v>0</v>
      </c>
      <c r="L14">
        <f>COUNTIF($B$2:$B$18,E13)</f>
        <v>3</v>
      </c>
    </row>
    <row r="15" spans="1:15" x14ac:dyDescent="0.25">
      <c r="A15" t="s">
        <v>19</v>
      </c>
      <c r="B15" t="str">
        <f>"hello"</f>
        <v>hello</v>
      </c>
      <c r="D15" t="s">
        <v>16</v>
      </c>
      <c r="E15" t="s">
        <v>21</v>
      </c>
      <c r="F15">
        <f>COUNTIF($B$2:$B$18,"&lt;&gt;E15")</f>
        <v>16</v>
      </c>
      <c r="G15">
        <f>COUNTIF($B$2:$B$18,"&gt;=E15")</f>
        <v>4</v>
      </c>
      <c r="H15">
        <f>COUNTIF($B$2:$B$18,"&lt;=E15")</f>
        <v>5</v>
      </c>
      <c r="I15">
        <f>COUNTIF($B$2:$B$18,"&gt;E15")</f>
        <v>3</v>
      </c>
      <c r="J15">
        <f>COUNTIF($B$2:$B$18,"&lt;E15")</f>
        <v>4</v>
      </c>
      <c r="K15">
        <f>COUNTIF($B$2:$B$18,"=E15")</f>
        <v>1</v>
      </c>
      <c r="L15">
        <f>COUNTIF($B$2:$B$18,E15)</f>
        <v>3</v>
      </c>
    </row>
    <row r="16" spans="1:15" x14ac:dyDescent="0.25">
      <c r="A16" t="s">
        <v>20</v>
      </c>
      <c r="B16" t="str">
        <f>$O$6</f>
        <v>hello</v>
      </c>
      <c r="D16" t="s">
        <v>22</v>
      </c>
      <c r="E16" t="s">
        <v>23</v>
      </c>
      <c r="F16">
        <f>COUNTIF($B$2:$B$18,"&lt;&gt;E15")</f>
        <v>16</v>
      </c>
      <c r="G16">
        <f>COUNTIF($B$2:$B$18,"&gt;=E15")</f>
        <v>4</v>
      </c>
      <c r="H16">
        <f>COUNTIF($B$2:$B$18,"&lt;=E15")</f>
        <v>5</v>
      </c>
      <c r="I16">
        <f>COUNTIF($B$2:$B$18,"&gt;E15")</f>
        <v>3</v>
      </c>
      <c r="J16">
        <f>COUNTIF($B$2:$B$18,"&lt;E15")</f>
        <v>4</v>
      </c>
      <c r="K16">
        <f>COUNTIF($B$2:$B$18,"=E15")</f>
        <v>1</v>
      </c>
      <c r="L16">
        <f>COUNTIF($B$2:$B$18,"E15")</f>
        <v>1</v>
      </c>
    </row>
    <row r="17" spans="1:2" x14ac:dyDescent="0.25">
      <c r="A17" t="s">
        <v>16</v>
      </c>
      <c r="B17" t="s">
        <v>21</v>
      </c>
    </row>
    <row r="18" spans="1:2" x14ac:dyDescent="0.25">
      <c r="A18" t="s">
        <v>22</v>
      </c>
      <c r="B18" t="s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8B348-E4DB-4903-855A-A48E408E127B}">
  <dimension ref="A1:L32"/>
  <sheetViews>
    <sheetView tabSelected="1" workbookViewId="0"/>
  </sheetViews>
  <sheetFormatPr defaultRowHeight="15" x14ac:dyDescent="0.25"/>
  <cols>
    <col min="1" max="1" width="21" bestFit="1" customWidth="1"/>
    <col min="2" max="2" width="30.42578125" bestFit="1" customWidth="1"/>
    <col min="3" max="5" width="30.42578125" customWidth="1"/>
    <col min="8" max="8" width="10.5703125" bestFit="1" customWidth="1"/>
    <col min="10" max="10" width="30.42578125" bestFit="1" customWidth="1"/>
  </cols>
  <sheetData>
    <row r="1" spans="1:11" x14ac:dyDescent="0.25">
      <c r="A1" s="1" t="s">
        <v>26</v>
      </c>
    </row>
    <row r="2" spans="1:11" s="1" customFormat="1" x14ac:dyDescent="0.25">
      <c r="A2" s="1" t="s">
        <v>12</v>
      </c>
      <c r="B2" s="1" t="s">
        <v>11</v>
      </c>
      <c r="D2" s="1" t="s">
        <v>12</v>
      </c>
      <c r="E2" s="1" t="s">
        <v>25</v>
      </c>
      <c r="F2" s="1">
        <v>1</v>
      </c>
      <c r="G2" s="1">
        <v>0</v>
      </c>
      <c r="J2" s="1" t="s">
        <v>10</v>
      </c>
    </row>
    <row r="3" spans="1:11" x14ac:dyDescent="0.25">
      <c r="A3">
        <v>-100</v>
      </c>
      <c r="B3">
        <v>-100</v>
      </c>
      <c r="D3">
        <v>-100</v>
      </c>
      <c r="E3">
        <v>-100</v>
      </c>
      <c r="F3">
        <f>MATCH(-100,$B$3:$B$11)</f>
        <v>1</v>
      </c>
      <c r="G3">
        <f>MATCH(-100,$B$3:$B$11, 0)</f>
        <v>1</v>
      </c>
      <c r="J3" t="s">
        <v>5</v>
      </c>
      <c r="K3">
        <v>0</v>
      </c>
    </row>
    <row r="4" spans="1:11" x14ac:dyDescent="0.25">
      <c r="A4">
        <v>-1</v>
      </c>
      <c r="B4">
        <v>-1</v>
      </c>
      <c r="D4">
        <v>-1</v>
      </c>
      <c r="E4">
        <v>-1</v>
      </c>
      <c r="F4">
        <f>MATCH(-1,$B$3:$B$11)</f>
        <v>2</v>
      </c>
      <c r="G4">
        <f>MATCH(-1,$B$3:$B$11, 0)</f>
        <v>2</v>
      </c>
      <c r="J4" t="s">
        <v>6</v>
      </c>
      <c r="K4" t="str">
        <f>""</f>
        <v/>
      </c>
    </row>
    <row r="5" spans="1:11" x14ac:dyDescent="0.25">
      <c r="A5" t="s">
        <v>8</v>
      </c>
      <c r="B5">
        <v>0</v>
      </c>
      <c r="D5">
        <v>0</v>
      </c>
      <c r="E5">
        <v>0</v>
      </c>
      <c r="F5">
        <f>MATCH(0,$B$3:$B$11)</f>
        <v>6</v>
      </c>
      <c r="G5">
        <f>MATCH(0,$B$3:$B$11, 0)</f>
        <v>3</v>
      </c>
      <c r="J5" t="s">
        <v>7</v>
      </c>
    </row>
    <row r="6" spans="1:11" x14ac:dyDescent="0.25">
      <c r="A6" t="s">
        <v>5</v>
      </c>
      <c r="B6">
        <f>$K$3</f>
        <v>0</v>
      </c>
      <c r="D6" t="s">
        <v>5</v>
      </c>
      <c r="E6">
        <f>$K$3</f>
        <v>0</v>
      </c>
      <c r="F6">
        <f>MATCH($K$3,$B$3:$B$11)</f>
        <v>6</v>
      </c>
      <c r="G6">
        <f>MATCH($K$3,$B$3:$B$11, 0)</f>
        <v>3</v>
      </c>
      <c r="J6" t="s">
        <v>18</v>
      </c>
      <c r="K6" t="str">
        <f>"13"</f>
        <v>13</v>
      </c>
    </row>
    <row r="7" spans="1:11" x14ac:dyDescent="0.25">
      <c r="A7" t="s">
        <v>7</v>
      </c>
      <c r="B7">
        <f>$K$5</f>
        <v>0</v>
      </c>
      <c r="D7" t="s">
        <v>7</v>
      </c>
      <c r="E7">
        <f>$K$5</f>
        <v>0</v>
      </c>
      <c r="F7">
        <f>MATCH($K$5,$B$3:$B$11)</f>
        <v>6</v>
      </c>
      <c r="G7">
        <f>MATCH($K$5,$B$3:$B$11, 0)</f>
        <v>3</v>
      </c>
      <c r="J7" t="s">
        <v>20</v>
      </c>
      <c r="K7" t="s">
        <v>21</v>
      </c>
    </row>
    <row r="8" spans="1:11" x14ac:dyDescent="0.25">
      <c r="A8" t="s">
        <v>14</v>
      </c>
      <c r="B8">
        <f>0</f>
        <v>0</v>
      </c>
      <c r="D8">
        <v>1</v>
      </c>
      <c r="E8">
        <v>1</v>
      </c>
      <c r="F8">
        <f>MATCH(1,$B$3:$B$11)</f>
        <v>7</v>
      </c>
      <c r="G8">
        <f>MATCH(1,$B$3:$B$11, 0)</f>
        <v>7</v>
      </c>
      <c r="J8" t="s">
        <v>19</v>
      </c>
      <c r="K8" t="str">
        <f>"hello"</f>
        <v>hello</v>
      </c>
    </row>
    <row r="9" spans="1:11" x14ac:dyDescent="0.25">
      <c r="A9">
        <v>1</v>
      </c>
      <c r="B9">
        <v>1</v>
      </c>
      <c r="D9">
        <v>100</v>
      </c>
      <c r="E9">
        <v>100</v>
      </c>
      <c r="F9">
        <f>MATCH(100,$B$3:$B$11)</f>
        <v>8</v>
      </c>
      <c r="G9">
        <f>MATCH(100,$B$3:$B$11, 0)</f>
        <v>8</v>
      </c>
    </row>
    <row r="10" spans="1:11" x14ac:dyDescent="0.25">
      <c r="A10">
        <v>100</v>
      </c>
      <c r="B10">
        <v>100</v>
      </c>
    </row>
    <row r="11" spans="1:11" x14ac:dyDescent="0.25">
      <c r="A11" t="s">
        <v>15</v>
      </c>
    </row>
    <row r="22" spans="1:12" x14ac:dyDescent="0.25">
      <c r="A22" s="1" t="s">
        <v>16</v>
      </c>
    </row>
    <row r="23" spans="1:12" x14ac:dyDescent="0.25">
      <c r="A23" s="1" t="s">
        <v>12</v>
      </c>
      <c r="B23" s="1" t="s">
        <v>11</v>
      </c>
      <c r="C23" s="1"/>
      <c r="D23" s="1" t="s">
        <v>12</v>
      </c>
      <c r="E23" s="1" t="s">
        <v>25</v>
      </c>
      <c r="F23" s="1">
        <v>1</v>
      </c>
      <c r="G23" s="1">
        <v>0</v>
      </c>
      <c r="H23" s="1"/>
      <c r="I23" s="1"/>
      <c r="J23" s="1"/>
      <c r="K23" s="1"/>
      <c r="L23" s="1"/>
    </row>
    <row r="24" spans="1:12" x14ac:dyDescent="0.25">
      <c r="A24" t="s">
        <v>6</v>
      </c>
      <c r="B24" t="str">
        <f>$K$4</f>
        <v/>
      </c>
      <c r="D24" t="s">
        <v>6</v>
      </c>
      <c r="E24" t="str">
        <f>$K$4</f>
        <v/>
      </c>
      <c r="F24">
        <f>MATCH($K$4,$B$24:$B$32)</f>
        <v>2</v>
      </c>
      <c r="G24">
        <f>MATCH($K$4,$B$24:$B$36, 0)</f>
        <v>1</v>
      </c>
    </row>
    <row r="25" spans="1:12" x14ac:dyDescent="0.25">
      <c r="A25" t="s">
        <v>9</v>
      </c>
      <c r="B25" t="str">
        <f>""</f>
        <v/>
      </c>
      <c r="D25" t="s">
        <v>9</v>
      </c>
      <c r="E25" t="str">
        <f>""</f>
        <v/>
      </c>
      <c r="F25">
        <f>MATCH("",$B$24:$B$32)</f>
        <v>2</v>
      </c>
      <c r="G25">
        <f>MATCH("",$B$24:$B$32, 0)</f>
        <v>1</v>
      </c>
    </row>
    <row r="26" spans="1:12" x14ac:dyDescent="0.25">
      <c r="A26" t="s">
        <v>18</v>
      </c>
      <c r="B26" t="str">
        <f>$K$6</f>
        <v>13</v>
      </c>
      <c r="D26" t="s">
        <v>17</v>
      </c>
      <c r="E26" t="str">
        <f>"13"</f>
        <v>13</v>
      </c>
      <c r="F26">
        <f>MATCH("13",$B$24:$B$32)</f>
        <v>4</v>
      </c>
      <c r="G26">
        <f>MATCH("13",$B$24:$B$32, 0)</f>
        <v>3</v>
      </c>
    </row>
    <row r="27" spans="1:12" x14ac:dyDescent="0.25">
      <c r="A27" t="s">
        <v>17</v>
      </c>
      <c r="B27" t="str">
        <f>"13"</f>
        <v>13</v>
      </c>
      <c r="D27" t="s">
        <v>18</v>
      </c>
      <c r="E27" t="str">
        <f>$K$6</f>
        <v>13</v>
      </c>
      <c r="F27">
        <f>MATCH($K$6,$B$24:$B$32)</f>
        <v>4</v>
      </c>
      <c r="G27">
        <f>MATCH($K$6,$B$24:$B$32, 0)</f>
        <v>3</v>
      </c>
    </row>
    <row r="28" spans="1:12" x14ac:dyDescent="0.25">
      <c r="A28" t="s">
        <v>22</v>
      </c>
      <c r="B28" t="s">
        <v>24</v>
      </c>
      <c r="D28" t="s">
        <v>19</v>
      </c>
      <c r="E28" t="str">
        <f>"hello"</f>
        <v>hello</v>
      </c>
      <c r="F28">
        <f>MATCH($K$8,$B$24:$B$32)</f>
        <v>8</v>
      </c>
      <c r="G28">
        <f>MATCH($K$8,$B$24:$B$32, 0)</f>
        <v>6</v>
      </c>
    </row>
    <row r="29" spans="1:12" x14ac:dyDescent="0.25">
      <c r="A29" t="s">
        <v>20</v>
      </c>
      <c r="B29" t="str">
        <f>$K$7</f>
        <v>hello</v>
      </c>
      <c r="D29" t="s">
        <v>20</v>
      </c>
      <c r="E29" t="str">
        <f>$K$7</f>
        <v>hello</v>
      </c>
      <c r="F29">
        <f>MATCH($K$7,$B$24:$B$32)</f>
        <v>8</v>
      </c>
      <c r="G29">
        <f>MATCH($K$7,$B$24:$B$32, 0)</f>
        <v>6</v>
      </c>
    </row>
    <row r="30" spans="1:12" x14ac:dyDescent="0.25">
      <c r="A30" t="s">
        <v>19</v>
      </c>
      <c r="B30" t="str">
        <f>"hello"</f>
        <v>hello</v>
      </c>
      <c r="D30" t="s">
        <v>16</v>
      </c>
      <c r="E30" t="s">
        <v>21</v>
      </c>
      <c r="F30">
        <f>MATCH("hello",$B$24:$B$32)</f>
        <v>8</v>
      </c>
      <c r="G30">
        <f>MATCH("hello",$B$24:$B$32, 0)</f>
        <v>6</v>
      </c>
    </row>
    <row r="31" spans="1:12" x14ac:dyDescent="0.25">
      <c r="A31" t="s">
        <v>16</v>
      </c>
      <c r="B31" t="s">
        <v>21</v>
      </c>
      <c r="D31" t="s">
        <v>22</v>
      </c>
      <c r="E31" t="s">
        <v>23</v>
      </c>
      <c r="F31">
        <f>MATCH("E15",$B$24:$B$32)</f>
        <v>5</v>
      </c>
      <c r="G31">
        <f>MATCH("E15",$B$24:$B$32, 0)</f>
        <v>5</v>
      </c>
    </row>
    <row r="32" spans="1:12" x14ac:dyDescent="0.25">
      <c r="A32" t="s">
        <v>15</v>
      </c>
    </row>
  </sheetData>
  <sortState ref="A24:B32">
    <sortCondition ref="B24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countif</vt:lpstr>
      <vt:lpstr>match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2023-11-20T16:40:00Z</dcterms:modified>
</cp:coreProperties>
</file>