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B3582D58-C8D0-4E25-9980-E9BD9CEFD6DA}" xr6:coauthVersionLast="47" xr6:coauthVersionMax="47" xr10:uidLastSave="{00000000-0000-0000-0000-000000000000}"/>
  <bookViews>
    <workbookView xWindow="-120" yWindow="-120" windowWidth="20730" windowHeight="11160" xr2:uid="{27D081D0-5211-460B-B065-2CCB7AD78523}"/>
  </bookViews>
  <sheets>
    <sheet name="Operaciones y anclaje" sheetId="6" r:id="rId1"/>
    <sheet name="Estadisticas 1" sheetId="5" r:id="rId2"/>
    <sheet name="Estadisticas 2" sheetId="4" r:id="rId3"/>
    <sheet name="Lista Desplegable" sheetId="3" r:id="rId4"/>
    <sheet name="Vertical a horizontal" sheetId="2" r:id="rId5"/>
    <sheet name="Hoja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G3" i="6"/>
  <c r="C4" i="6"/>
  <c r="G4" i="6"/>
  <c r="C5" i="6"/>
  <c r="G5" i="6"/>
  <c r="C6" i="6"/>
  <c r="G6" i="6"/>
  <c r="C7" i="6"/>
  <c r="G7" i="6"/>
  <c r="C8" i="6"/>
  <c r="G8" i="6"/>
  <c r="C9" i="6"/>
  <c r="G9" i="6"/>
  <c r="D13" i="6"/>
  <c r="D14" i="6"/>
  <c r="D15" i="6"/>
  <c r="D16" i="6"/>
  <c r="D17" i="6"/>
  <c r="D18" i="6"/>
  <c r="D19" i="6"/>
  <c r="B23" i="6"/>
  <c r="C23" i="6"/>
  <c r="D23" i="6"/>
  <c r="E23" i="6"/>
  <c r="F23" i="6"/>
  <c r="B27" i="6"/>
  <c r="G27" i="6"/>
  <c r="B28" i="6"/>
  <c r="B29" i="6"/>
  <c r="G2" i="5"/>
  <c r="G3" i="5"/>
  <c r="G4" i="5"/>
  <c r="M1" i="4"/>
  <c r="M2" i="4"/>
  <c r="M3" i="4"/>
  <c r="M4" i="4"/>
  <c r="M5" i="4"/>
  <c r="M6" i="4"/>
  <c r="M7" i="4"/>
  <c r="M8" i="4"/>
  <c r="M9" i="4"/>
  <c r="M10" i="4"/>
  <c r="M11" i="4"/>
  <c r="M13" i="4"/>
  <c r="J18" i="4"/>
  <c r="K18" i="4"/>
  <c r="J20" i="4"/>
  <c r="K20" i="4"/>
</calcChain>
</file>

<file path=xl/sharedStrings.xml><?xml version="1.0" encoding="utf-8"?>
<sst xmlns="http://schemas.openxmlformats.org/spreadsheetml/2006/main" count="285" uniqueCount="192">
  <si>
    <t>South Carolina</t>
  </si>
  <si>
    <t xml:space="preserve"> </t>
  </si>
  <si>
    <t>Charleston</t>
  </si>
  <si>
    <t>62 Acker Point</t>
  </si>
  <si>
    <t>Missouri</t>
  </si>
  <si>
    <t>Columbia</t>
  </si>
  <si>
    <t>024 Sunnyside Terrace</t>
  </si>
  <si>
    <t>Kansas</t>
  </si>
  <si>
    <t>Kansas City</t>
  </si>
  <si>
    <t>6231 Onsgard Center</t>
  </si>
  <si>
    <t>Montana</t>
  </si>
  <si>
    <t>Missoula</t>
  </si>
  <si>
    <t>32 Macpherson Trail</t>
  </si>
  <si>
    <t>California</t>
  </si>
  <si>
    <t>San Diego</t>
  </si>
  <si>
    <t>14387 Rowland Alley</t>
  </si>
  <si>
    <t>Nevada</t>
  </si>
  <si>
    <t>Las Vegas</t>
  </si>
  <si>
    <t>38 Moland Circle</t>
  </si>
  <si>
    <t>Michigan</t>
  </si>
  <si>
    <t>Dearborn</t>
  </si>
  <si>
    <t>6954 Basil Park</t>
  </si>
  <si>
    <t>West Virginia</t>
  </si>
  <si>
    <t>93 Twin Pines Center</t>
  </si>
  <si>
    <t>State</t>
  </si>
  <si>
    <t>City</t>
  </si>
  <si>
    <t>Calle</t>
  </si>
  <si>
    <t>Direcciones</t>
  </si>
  <si>
    <t>Pasar datos en vertical a horizontal</t>
  </si>
  <si>
    <t>Tacos Capeados</t>
  </si>
  <si>
    <t>Tacos Arrachera</t>
  </si>
  <si>
    <t>Quesadillas Gobernador</t>
  </si>
  <si>
    <t>Tako</t>
  </si>
  <si>
    <t>Philadelphia</t>
  </si>
  <si>
    <t>Kani</t>
  </si>
  <si>
    <t>Tempura</t>
  </si>
  <si>
    <t>Sake</t>
  </si>
  <si>
    <t>Ebi</t>
  </si>
  <si>
    <t>California Con Camarón</t>
  </si>
  <si>
    <t>Empanizado</t>
  </si>
  <si>
    <t>Salmón ahumado</t>
  </si>
  <si>
    <t>Manchego Crush</t>
  </si>
  <si>
    <t>Fragaria</t>
  </si>
  <si>
    <t>Jacket</t>
  </si>
  <si>
    <t>Sake Especial</t>
  </si>
  <si>
    <t>México</t>
  </si>
  <si>
    <t>Mar de l tierra al Cielo</t>
  </si>
  <si>
    <t>Kiwi Cream</t>
  </si>
  <si>
    <t>Arcoiris</t>
  </si>
  <si>
    <t>Arrachera</t>
  </si>
  <si>
    <t>Tiramisú</t>
  </si>
  <si>
    <t>Pannacotta Vainilla y Café</t>
  </si>
  <si>
    <t>Esfera del Cheff</t>
  </si>
  <si>
    <t>Pan de Elote</t>
  </si>
  <si>
    <t>Pay de Temporada</t>
  </si>
  <si>
    <t>Strudel de Manzana</t>
  </si>
  <si>
    <t>Pollo Silvestre</t>
  </si>
  <si>
    <t>Arrachera del Chef</t>
  </si>
  <si>
    <t>Atún Encostrado</t>
  </si>
  <si>
    <t>Vacío</t>
  </si>
  <si>
    <t>Margret de Pato</t>
  </si>
  <si>
    <t>Salmón al Pesto</t>
  </si>
  <si>
    <t>Tropical</t>
  </si>
  <si>
    <t>Pizza de la Casa</t>
  </si>
  <si>
    <t>Pollo al Pastor</t>
  </si>
  <si>
    <t>Mexicana</t>
  </si>
  <si>
    <t>Margarita</t>
  </si>
  <si>
    <t>Italiana</t>
  </si>
  <si>
    <t>Del Cheff</t>
  </si>
  <si>
    <t>Salmón Ahumado</t>
  </si>
  <si>
    <t>Pesto &amp; Camarón</t>
  </si>
  <si>
    <t>Pasta 4 Quesos</t>
  </si>
  <si>
    <t>Pasta de Tomate Deshidratado</t>
  </si>
  <si>
    <t>Poblana</t>
  </si>
  <si>
    <t>Salmon</t>
  </si>
  <si>
    <t>Alfredo</t>
  </si>
  <si>
    <t>Champiñones</t>
  </si>
  <si>
    <t>Alfredo Camarón</t>
  </si>
  <si>
    <t>Pasta Alfredo</t>
  </si>
  <si>
    <t>Lasagna Ratatouille</t>
  </si>
  <si>
    <t>Pollo Parmesano</t>
  </si>
  <si>
    <t>Pollo</t>
  </si>
  <si>
    <t>Res</t>
  </si>
  <si>
    <t>Res con papas gajo</t>
  </si>
  <si>
    <t>Tártara de atún/salmón Frescto</t>
  </si>
  <si>
    <t>Rollos de la Casa</t>
  </si>
  <si>
    <t>Portobello Confitado</t>
  </si>
  <si>
    <t>Panela a la Leña</t>
  </si>
  <si>
    <t>Mejillones Horneados</t>
  </si>
  <si>
    <t>Espárragos Envueltos</t>
  </si>
  <si>
    <t>Camarones Momia</t>
  </si>
  <si>
    <t>Brochetas Hawaiianas</t>
  </si>
  <si>
    <t>Pera Rostizada</t>
  </si>
  <si>
    <t>Salmón</t>
  </si>
  <si>
    <t>Camarones al Coco</t>
  </si>
  <si>
    <t>Cítricos</t>
  </si>
  <si>
    <t>Ensalada de la Casa</t>
  </si>
  <si>
    <t>Del Huerto</t>
  </si>
  <si>
    <t>Frutos del Bosque</t>
  </si>
  <si>
    <t>Teriyaki</t>
  </si>
  <si>
    <t>Teppanyaki</t>
  </si>
  <si>
    <t>Arroz Gohan</t>
  </si>
  <si>
    <t>Arroz Yakimeshi</t>
  </si>
  <si>
    <t>Yakimeshi Especial</t>
  </si>
  <si>
    <t>Verduras Tempura</t>
  </si>
  <si>
    <t>Pollo con papas Gajo</t>
  </si>
  <si>
    <t>Jamón con Panela</t>
  </si>
  <si>
    <t>COMIDA</t>
  </si>
  <si>
    <t>Alimentos</t>
  </si>
  <si>
    <t>En origen dar el rango de todas las celdas donde estan los nombres de los alimentos&gt;&gt;Aceptar</t>
  </si>
  <si>
    <t>Marcamos la celda a la derecha de Alimentos&gt;&gt;Datos &gt;&gt; Validacion de datos&gt;&gt;Configuracion&gt;&gt;Permitir&gt;&gt;Lista</t>
  </si>
  <si>
    <t>GRUPO 2</t>
  </si>
  <si>
    <t>GRUPO 1</t>
  </si>
  <si>
    <t>DESVIACION</t>
  </si>
  <si>
    <t>PROMEDIO</t>
  </si>
  <si>
    <t>EDADES</t>
  </si>
  <si>
    <t>suspensas?</t>
  </si>
  <si>
    <t>PROMEDIO.SI</t>
  </si>
  <si>
    <t>¿Cuál es el promedio solo de las notas</t>
  </si>
  <si>
    <t>aprobadas?</t>
  </si>
  <si>
    <t>MODA.UNO</t>
  </si>
  <si>
    <t>¿Cuál es la moda de las notas?</t>
  </si>
  <si>
    <t>MEDIANA</t>
  </si>
  <si>
    <t>¿Cuál es la mediana de las notas?</t>
  </si>
  <si>
    <t>¿Cuál es el promedio de notas?</t>
  </si>
  <si>
    <t>MIN</t>
  </si>
  <si>
    <t>¿Cuál es la mínima nota?</t>
  </si>
  <si>
    <t>MAX</t>
  </si>
  <si>
    <t>¿Cuál es la máxima nota?</t>
  </si>
  <si>
    <t>CONTAR.SI</t>
  </si>
  <si>
    <t>¿Cuántas notas suspensas hay?</t>
  </si>
  <si>
    <t>¿Cuántas notas aprobadas hay?</t>
  </si>
  <si>
    <t>¿Cuántas notas de 7 hay?</t>
  </si>
  <si>
    <t>CONTAR.BLANCO</t>
  </si>
  <si>
    <t>¿Cuántas celdas sin notas hay?</t>
  </si>
  <si>
    <t>CONTAR</t>
  </si>
  <si>
    <t>¿Cuántas notas hay?</t>
  </si>
  <si>
    <t>TABLA DE NOTAS</t>
  </si>
  <si>
    <t>Francis</t>
  </si>
  <si>
    <t>Amara</t>
  </si>
  <si>
    <t>Lluis</t>
  </si>
  <si>
    <t>Francisco</t>
  </si>
  <si>
    <t xml:space="preserve">Rolon </t>
  </si>
  <si>
    <t>Sara</t>
  </si>
  <si>
    <t>Tusk</t>
  </si>
  <si>
    <t>Emilia</t>
  </si>
  <si>
    <t>3er QUARTIL</t>
  </si>
  <si>
    <t>Jones</t>
  </si>
  <si>
    <t>Sonia</t>
  </si>
  <si>
    <t>Fan</t>
  </si>
  <si>
    <t>Paola</t>
  </si>
  <si>
    <t>Rio</t>
  </si>
  <si>
    <t>Luis</t>
  </si>
  <si>
    <t>Sanz</t>
  </si>
  <si>
    <t>Alberto</t>
  </si>
  <si>
    <t>Jimenez</t>
  </si>
  <si>
    <t>Sandra</t>
  </si>
  <si>
    <t>2º QUARTIL</t>
  </si>
  <si>
    <t xml:space="preserve">Miguel </t>
  </si>
  <si>
    <t>Sofia</t>
  </si>
  <si>
    <t>Grau</t>
  </si>
  <si>
    <t>Jacinto</t>
  </si>
  <si>
    <t>Sanchez</t>
  </si>
  <si>
    <t>Eduardo</t>
  </si>
  <si>
    <t>Portal</t>
  </si>
  <si>
    <t>Ana</t>
  </si>
  <si>
    <t>Santos</t>
  </si>
  <si>
    <t>1er QUARTIL</t>
  </si>
  <si>
    <t>Romero</t>
  </si>
  <si>
    <t>Pablo</t>
  </si>
  <si>
    <t>Santana</t>
  </si>
  <si>
    <t>Gracia</t>
  </si>
  <si>
    <t>Perez</t>
  </si>
  <si>
    <t>Rocio</t>
  </si>
  <si>
    <t>Suarez</t>
  </si>
  <si>
    <t>Marta</t>
  </si>
  <si>
    <t>Ruiz</t>
  </si>
  <si>
    <t>Lopez</t>
  </si>
  <si>
    <t>Pedro</t>
  </si>
  <si>
    <t>EDAD ORDENADA DE MENOR A MAYOR</t>
  </si>
  <si>
    <t>EDAD</t>
  </si>
  <si>
    <t>APELLIDO</t>
  </si>
  <si>
    <t>NOMBRE</t>
  </si>
  <si>
    <t>DIVIDIR</t>
  </si>
  <si>
    <t>MULTIPLICAR</t>
  </si>
  <si>
    <t>RESTAR</t>
  </si>
  <si>
    <t>Multiplicar por una suma</t>
  </si>
  <si>
    <t>SUMA</t>
  </si>
  <si>
    <t>ANCLAJE DE</t>
  </si>
  <si>
    <t xml:space="preserve">   </t>
  </si>
  <si>
    <t>ANCLAJE PARA MULTIPLICAR</t>
  </si>
  <si>
    <t>ANCLAJE PARA SUMAR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</si>
</sst>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2"/>
      <color theme="1"/>
      <name val="Segoe UI Light"/>
      <family val="2"/>
    </font>
    <font>
      <b/>
      <sz val="2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vertical="center"/>
    </xf>
    <xf numFmtId="0" fontId="0" fillId="5" borderId="0" xfId="0" applyFill="1"/>
    <xf numFmtId="0" fontId="2" fillId="0" borderId="5" xfId="0" applyFont="1" applyBorder="1" applyAlignment="1">
      <alignment horizontal="center" vertical="center"/>
    </xf>
    <xf numFmtId="0" fontId="4" fillId="2" borderId="5" xfId="1" applyFont="1" applyBorder="1"/>
    <xf numFmtId="0" fontId="5" fillId="0" borderId="5" xfId="0" applyFont="1" applyBorder="1"/>
    <xf numFmtId="0" fontId="0" fillId="0" borderId="6" xfId="0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9" borderId="0" xfId="0" applyFill="1"/>
    <xf numFmtId="0" fontId="0" fillId="10" borderId="9" xfId="0" applyFill="1" applyBorder="1"/>
    <xf numFmtId="0" fontId="0" fillId="10" borderId="7" xfId="0" applyFill="1" applyBorder="1"/>
    <xf numFmtId="0" fontId="0" fillId="7" borderId="9" xfId="0" applyFill="1" applyBorder="1"/>
    <xf numFmtId="0" fontId="0" fillId="7" borderId="7" xfId="0" applyFill="1" applyBorder="1"/>
    <xf numFmtId="0" fontId="0" fillId="6" borderId="9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1" defaultTableStyle="TableStyleMedium2" defaultPivotStyle="PivotStyleLight16">
    <tableStyle name="Invisible" pivot="0" table="0" count="0" xr9:uid="{44C16751-1A27-4F4C-8A6F-31EE2D723B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73C9-7AEF-4B6A-9AF1-F4AA37C9A82A}">
  <dimension ref="A2:G29"/>
  <sheetViews>
    <sheetView tabSelected="1" workbookViewId="0">
      <selection activeCell="B33" sqref="B33"/>
    </sheetView>
  </sheetViews>
  <sheetFormatPr defaultColWidth="11.42578125" defaultRowHeight="15" x14ac:dyDescent="0.25"/>
  <cols>
    <col min="1" max="1" width="12.42578125" customWidth="1"/>
  </cols>
  <sheetData>
    <row r="2" spans="1:7" x14ac:dyDescent="0.25">
      <c r="A2" s="11"/>
      <c r="B2" s="19" t="s">
        <v>191</v>
      </c>
      <c r="C2" s="20"/>
      <c r="E2" s="11"/>
      <c r="F2" s="21" t="s">
        <v>191</v>
      </c>
      <c r="G2" s="22"/>
    </row>
    <row r="3" spans="1:7" x14ac:dyDescent="0.25">
      <c r="A3" s="11">
        <v>10</v>
      </c>
      <c r="B3" s="11">
        <v>100</v>
      </c>
      <c r="C3" s="11">
        <f t="shared" ref="C3:C9" si="0">A3+B3</f>
        <v>110</v>
      </c>
      <c r="E3" s="11">
        <v>10</v>
      </c>
      <c r="F3" s="11">
        <v>100</v>
      </c>
      <c r="G3" s="11">
        <f t="shared" ref="G3:G9" si="1">E3+F$3</f>
        <v>110</v>
      </c>
    </row>
    <row r="4" spans="1:7" x14ac:dyDescent="0.25">
      <c r="A4" s="11">
        <v>35</v>
      </c>
      <c r="B4" s="11"/>
      <c r="C4" s="11">
        <f t="shared" si="0"/>
        <v>35</v>
      </c>
      <c r="E4" s="11">
        <v>35</v>
      </c>
      <c r="F4" s="11"/>
      <c r="G4" s="11">
        <f t="shared" si="1"/>
        <v>135</v>
      </c>
    </row>
    <row r="5" spans="1:7" x14ac:dyDescent="0.25">
      <c r="A5" s="11">
        <v>20</v>
      </c>
      <c r="B5" s="11"/>
      <c r="C5" s="11">
        <f t="shared" si="0"/>
        <v>20</v>
      </c>
      <c r="E5" s="11">
        <v>20</v>
      </c>
      <c r="F5" s="11"/>
      <c r="G5" s="11">
        <f t="shared" si="1"/>
        <v>120</v>
      </c>
    </row>
    <row r="6" spans="1:7" x14ac:dyDescent="0.25">
      <c r="A6" s="11">
        <v>50</v>
      </c>
      <c r="B6" s="11"/>
      <c r="C6" s="11">
        <f t="shared" si="0"/>
        <v>50</v>
      </c>
      <c r="E6" s="11">
        <v>50</v>
      </c>
      <c r="F6" s="11"/>
      <c r="G6" s="11">
        <f t="shared" si="1"/>
        <v>150</v>
      </c>
    </row>
    <row r="7" spans="1:7" x14ac:dyDescent="0.25">
      <c r="A7" s="11">
        <v>15</v>
      </c>
      <c r="B7" s="11"/>
      <c r="C7" s="11">
        <f t="shared" si="0"/>
        <v>15</v>
      </c>
      <c r="E7" s="11">
        <v>15</v>
      </c>
      <c r="F7" s="11"/>
      <c r="G7" s="11">
        <f t="shared" si="1"/>
        <v>115</v>
      </c>
    </row>
    <row r="8" spans="1:7" x14ac:dyDescent="0.25">
      <c r="A8" s="11">
        <v>20</v>
      </c>
      <c r="B8" s="11"/>
      <c r="C8" s="11">
        <f t="shared" si="0"/>
        <v>20</v>
      </c>
      <c r="E8" s="11">
        <v>20</v>
      </c>
      <c r="F8" s="11"/>
      <c r="G8" s="11">
        <f t="shared" si="1"/>
        <v>120</v>
      </c>
    </row>
    <row r="9" spans="1:7" x14ac:dyDescent="0.25">
      <c r="A9" s="11">
        <v>35</v>
      </c>
      <c r="B9" s="11"/>
      <c r="C9" s="11">
        <f t="shared" si="0"/>
        <v>35</v>
      </c>
      <c r="E9" s="11">
        <v>35</v>
      </c>
      <c r="F9" s="11"/>
      <c r="G9" s="11">
        <f t="shared" si="1"/>
        <v>135</v>
      </c>
    </row>
    <row r="12" spans="1:7" x14ac:dyDescent="0.25">
      <c r="B12" s="18" t="s">
        <v>190</v>
      </c>
      <c r="C12" s="18"/>
      <c r="D12" s="18"/>
    </row>
    <row r="13" spans="1:7" x14ac:dyDescent="0.25">
      <c r="B13">
        <v>10</v>
      </c>
      <c r="C13">
        <v>100</v>
      </c>
      <c r="D13">
        <f t="shared" ref="D13:D19" si="2">B13*$C$13</f>
        <v>1000</v>
      </c>
    </row>
    <row r="14" spans="1:7" x14ac:dyDescent="0.25">
      <c r="B14">
        <v>35</v>
      </c>
      <c r="D14">
        <f t="shared" si="2"/>
        <v>3500</v>
      </c>
    </row>
    <row r="15" spans="1:7" x14ac:dyDescent="0.25">
      <c r="B15">
        <v>20</v>
      </c>
      <c r="D15">
        <f t="shared" si="2"/>
        <v>2000</v>
      </c>
    </row>
    <row r="16" spans="1:7" x14ac:dyDescent="0.25">
      <c r="B16">
        <v>50</v>
      </c>
      <c r="D16">
        <f t="shared" si="2"/>
        <v>5000</v>
      </c>
    </row>
    <row r="17" spans="1:7" x14ac:dyDescent="0.25">
      <c r="B17">
        <v>15</v>
      </c>
      <c r="D17">
        <f t="shared" si="2"/>
        <v>1500</v>
      </c>
    </row>
    <row r="18" spans="1:7" x14ac:dyDescent="0.25">
      <c r="B18">
        <v>20</v>
      </c>
      <c r="D18">
        <f t="shared" si="2"/>
        <v>2000</v>
      </c>
    </row>
    <row r="19" spans="1:7" x14ac:dyDescent="0.25">
      <c r="B19">
        <v>35</v>
      </c>
      <c r="D19">
        <f t="shared" si="2"/>
        <v>3500</v>
      </c>
    </row>
    <row r="21" spans="1:7" x14ac:dyDescent="0.25">
      <c r="A21" s="11" t="s">
        <v>189</v>
      </c>
      <c r="B21" s="11">
        <v>20</v>
      </c>
      <c r="C21" s="11">
        <v>15</v>
      </c>
      <c r="D21" s="11">
        <v>30</v>
      </c>
      <c r="E21" s="11">
        <v>20</v>
      </c>
      <c r="F21" s="11">
        <v>50</v>
      </c>
    </row>
    <row r="22" spans="1:7" x14ac:dyDescent="0.25">
      <c r="A22" s="17" t="s">
        <v>188</v>
      </c>
      <c r="B22" s="11">
        <v>200</v>
      </c>
      <c r="C22" s="11"/>
      <c r="D22" s="11"/>
      <c r="E22" s="11"/>
      <c r="F22" s="11"/>
    </row>
    <row r="23" spans="1:7" x14ac:dyDescent="0.25">
      <c r="A23" s="17" t="s">
        <v>187</v>
      </c>
      <c r="B23" s="11">
        <f>B21+$B22</f>
        <v>220</v>
      </c>
      <c r="C23" s="11">
        <f>C21+$B22</f>
        <v>215</v>
      </c>
      <c r="D23" s="11">
        <f>D21+$B22</f>
        <v>230</v>
      </c>
      <c r="E23" s="11">
        <f>E21+$B22</f>
        <v>220</v>
      </c>
      <c r="F23" s="11">
        <f>F21+$B22</f>
        <v>250</v>
      </c>
    </row>
    <row r="25" spans="1:7" x14ac:dyDescent="0.25">
      <c r="A25" s="11"/>
      <c r="B25" s="11">
        <v>40</v>
      </c>
    </row>
    <row r="26" spans="1:7" x14ac:dyDescent="0.25">
      <c r="A26" s="11"/>
      <c r="B26" s="11">
        <v>10</v>
      </c>
      <c r="D26" s="16" t="s">
        <v>186</v>
      </c>
      <c r="E26" s="16"/>
      <c r="F26" s="11">
        <v>10</v>
      </c>
      <c r="G26" s="11"/>
    </row>
    <row r="27" spans="1:7" x14ac:dyDescent="0.25">
      <c r="A27" s="15" t="s">
        <v>185</v>
      </c>
      <c r="B27" s="11">
        <f>B25-B26</f>
        <v>30</v>
      </c>
      <c r="D27" s="11">
        <v>30</v>
      </c>
      <c r="E27" s="11">
        <v>40</v>
      </c>
      <c r="F27" s="11">
        <v>60</v>
      </c>
      <c r="G27" s="11">
        <f>F26*(D27+E27+F27)</f>
        <v>1300</v>
      </c>
    </row>
    <row r="28" spans="1:7" x14ac:dyDescent="0.25">
      <c r="A28" s="15" t="s">
        <v>184</v>
      </c>
      <c r="B28" s="11">
        <f>B25*B26</f>
        <v>400</v>
      </c>
    </row>
    <row r="29" spans="1:7" x14ac:dyDescent="0.25">
      <c r="A29" s="15" t="s">
        <v>183</v>
      </c>
      <c r="B29" s="11">
        <f>B25/B26</f>
        <v>4</v>
      </c>
    </row>
  </sheetData>
  <mergeCells count="2">
    <mergeCell ref="B2:C2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7C8C-B267-4302-BF1F-B757A8BAACA1}">
  <dimension ref="A1:G21"/>
  <sheetViews>
    <sheetView workbookViewId="0">
      <selection activeCell="C9" sqref="C9"/>
    </sheetView>
  </sheetViews>
  <sheetFormatPr defaultColWidth="11.42578125" defaultRowHeight="15" x14ac:dyDescent="0.25"/>
  <cols>
    <col min="4" max="4" width="35.85546875" customWidth="1"/>
    <col min="5" max="5" width="15" customWidth="1"/>
    <col min="6" max="6" width="15.140625" customWidth="1"/>
    <col min="9" max="9" width="14.28515625" customWidth="1"/>
  </cols>
  <sheetData>
    <row r="1" spans="1:7" x14ac:dyDescent="0.25">
      <c r="A1" t="s">
        <v>182</v>
      </c>
      <c r="B1" t="s">
        <v>181</v>
      </c>
      <c r="C1" t="s">
        <v>180</v>
      </c>
      <c r="D1" t="s">
        <v>179</v>
      </c>
    </row>
    <row r="2" spans="1:7" x14ac:dyDescent="0.25">
      <c r="A2" t="s">
        <v>178</v>
      </c>
      <c r="B2" t="s">
        <v>177</v>
      </c>
      <c r="C2">
        <v>18</v>
      </c>
      <c r="D2">
        <v>18</v>
      </c>
      <c r="F2" t="s">
        <v>167</v>
      </c>
      <c r="G2">
        <f>_xlfn.QUARTILE.EXC(C2:C21,1)</f>
        <v>23.5</v>
      </c>
    </row>
    <row r="3" spans="1:7" x14ac:dyDescent="0.25">
      <c r="A3" t="s">
        <v>143</v>
      </c>
      <c r="B3" t="s">
        <v>176</v>
      </c>
      <c r="C3">
        <v>21</v>
      </c>
      <c r="D3">
        <v>19</v>
      </c>
      <c r="F3" t="s">
        <v>157</v>
      </c>
      <c r="G3">
        <f>_xlfn.QUARTILE.EXC(C2:C21,2)</f>
        <v>35</v>
      </c>
    </row>
    <row r="4" spans="1:7" x14ac:dyDescent="0.25">
      <c r="A4" t="s">
        <v>175</v>
      </c>
      <c r="B4" t="s">
        <v>174</v>
      </c>
      <c r="C4">
        <v>19</v>
      </c>
      <c r="D4">
        <v>21</v>
      </c>
      <c r="F4" t="s">
        <v>146</v>
      </c>
      <c r="G4">
        <f>_xlfn.QUARTILE.EXC(C2:C21,3)</f>
        <v>71.5</v>
      </c>
    </row>
    <row r="5" spans="1:7" x14ac:dyDescent="0.25">
      <c r="A5" t="s">
        <v>173</v>
      </c>
      <c r="B5" t="s">
        <v>172</v>
      </c>
      <c r="C5">
        <v>23</v>
      </c>
      <c r="D5">
        <v>22</v>
      </c>
      <c r="F5" t="s">
        <v>1</v>
      </c>
      <c r="G5" t="s">
        <v>1</v>
      </c>
    </row>
    <row r="6" spans="1:7" x14ac:dyDescent="0.25">
      <c r="A6" t="s">
        <v>171</v>
      </c>
      <c r="B6" t="s">
        <v>170</v>
      </c>
      <c r="C6">
        <v>45</v>
      </c>
      <c r="D6">
        <v>23</v>
      </c>
    </row>
    <row r="7" spans="1:7" x14ac:dyDescent="0.25">
      <c r="A7" t="s">
        <v>169</v>
      </c>
      <c r="B7" t="s">
        <v>168</v>
      </c>
      <c r="C7">
        <v>63</v>
      </c>
      <c r="D7">
        <v>25</v>
      </c>
      <c r="F7" t="s">
        <v>167</v>
      </c>
      <c r="G7">
        <v>24</v>
      </c>
    </row>
    <row r="8" spans="1:7" x14ac:dyDescent="0.25">
      <c r="A8" t="s">
        <v>152</v>
      </c>
      <c r="B8" t="s">
        <v>166</v>
      </c>
      <c r="C8">
        <v>78</v>
      </c>
      <c r="D8">
        <v>27</v>
      </c>
    </row>
    <row r="9" spans="1:7" x14ac:dyDescent="0.25">
      <c r="A9" t="s">
        <v>165</v>
      </c>
      <c r="B9" t="s">
        <v>164</v>
      </c>
      <c r="C9">
        <v>22</v>
      </c>
      <c r="D9">
        <v>31</v>
      </c>
      <c r="G9" t="s">
        <v>1</v>
      </c>
    </row>
    <row r="10" spans="1:7" x14ac:dyDescent="0.25">
      <c r="A10" t="s">
        <v>163</v>
      </c>
      <c r="B10" t="s">
        <v>162</v>
      </c>
      <c r="C10">
        <v>90</v>
      </c>
      <c r="D10">
        <v>33</v>
      </c>
    </row>
    <row r="11" spans="1:7" x14ac:dyDescent="0.25">
      <c r="A11" t="s">
        <v>161</v>
      </c>
      <c r="B11" t="s">
        <v>160</v>
      </c>
      <c r="C11">
        <v>74</v>
      </c>
      <c r="D11">
        <v>34</v>
      </c>
    </row>
    <row r="12" spans="1:7" x14ac:dyDescent="0.25">
      <c r="A12" t="s">
        <v>159</v>
      </c>
      <c r="B12" t="s">
        <v>158</v>
      </c>
      <c r="C12">
        <v>80</v>
      </c>
      <c r="D12">
        <v>36</v>
      </c>
      <c r="F12" t="s">
        <v>157</v>
      </c>
      <c r="G12">
        <v>35</v>
      </c>
    </row>
    <row r="13" spans="1:7" x14ac:dyDescent="0.25">
      <c r="A13" t="s">
        <v>156</v>
      </c>
      <c r="B13" t="s">
        <v>155</v>
      </c>
      <c r="C13">
        <v>25</v>
      </c>
      <c r="D13">
        <v>45</v>
      </c>
    </row>
    <row r="14" spans="1:7" x14ac:dyDescent="0.25">
      <c r="A14" t="s">
        <v>154</v>
      </c>
      <c r="B14" t="s">
        <v>153</v>
      </c>
      <c r="C14">
        <v>34</v>
      </c>
      <c r="D14">
        <v>54</v>
      </c>
    </row>
    <row r="15" spans="1:7" x14ac:dyDescent="0.25">
      <c r="A15" t="s">
        <v>152</v>
      </c>
      <c r="B15" t="s">
        <v>151</v>
      </c>
      <c r="C15">
        <v>54</v>
      </c>
      <c r="D15">
        <v>63</v>
      </c>
    </row>
    <row r="16" spans="1:7" x14ac:dyDescent="0.25">
      <c r="A16" t="s">
        <v>150</v>
      </c>
      <c r="B16" t="s">
        <v>149</v>
      </c>
      <c r="C16">
        <v>64</v>
      </c>
      <c r="D16">
        <v>64</v>
      </c>
    </row>
    <row r="17" spans="1:7" x14ac:dyDescent="0.25">
      <c r="A17" t="s">
        <v>148</v>
      </c>
      <c r="B17" t="s">
        <v>147</v>
      </c>
      <c r="C17">
        <v>36</v>
      </c>
      <c r="D17">
        <v>74</v>
      </c>
      <c r="F17" t="s">
        <v>146</v>
      </c>
      <c r="G17">
        <v>69</v>
      </c>
    </row>
    <row r="18" spans="1:7" x14ac:dyDescent="0.25">
      <c r="A18" t="s">
        <v>145</v>
      </c>
      <c r="B18" t="s">
        <v>144</v>
      </c>
      <c r="C18">
        <v>27</v>
      </c>
      <c r="D18">
        <v>77</v>
      </c>
    </row>
    <row r="19" spans="1:7" x14ac:dyDescent="0.25">
      <c r="A19" t="s">
        <v>143</v>
      </c>
      <c r="B19" t="s">
        <v>142</v>
      </c>
      <c r="C19">
        <v>77</v>
      </c>
      <c r="D19">
        <v>78</v>
      </c>
    </row>
    <row r="20" spans="1:7" x14ac:dyDescent="0.25">
      <c r="A20" t="s">
        <v>141</v>
      </c>
      <c r="B20" t="s">
        <v>140</v>
      </c>
      <c r="C20">
        <v>31</v>
      </c>
      <c r="D20">
        <v>80</v>
      </c>
    </row>
    <row r="21" spans="1:7" x14ac:dyDescent="0.25">
      <c r="A21" t="s">
        <v>139</v>
      </c>
      <c r="B21" t="s">
        <v>138</v>
      </c>
      <c r="C21">
        <v>33</v>
      </c>
      <c r="D21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99C1-1948-4E4D-82F0-B27063CF024C}">
  <dimension ref="A1:N20"/>
  <sheetViews>
    <sheetView workbookViewId="0">
      <selection activeCell="M11" sqref="M11"/>
    </sheetView>
  </sheetViews>
  <sheetFormatPr defaultColWidth="11.42578125" defaultRowHeight="15" x14ac:dyDescent="0.25"/>
  <cols>
    <col min="6" max="6" width="10" customWidth="1"/>
    <col min="10" max="10" width="15.5703125" customWidth="1"/>
    <col min="11" max="11" width="17.140625" customWidth="1"/>
  </cols>
  <sheetData>
    <row r="1" spans="1:14" x14ac:dyDescent="0.25">
      <c r="A1" s="14"/>
      <c r="B1" s="13"/>
      <c r="C1" s="13" t="s">
        <v>137</v>
      </c>
      <c r="D1" s="13"/>
      <c r="E1" s="12"/>
      <c r="J1" s="11" t="s">
        <v>136</v>
      </c>
      <c r="K1" s="11"/>
      <c r="L1" s="11"/>
      <c r="M1">
        <f>COUNT(A2:E9)</f>
        <v>37</v>
      </c>
      <c r="N1" t="s">
        <v>135</v>
      </c>
    </row>
    <row r="2" spans="1:14" x14ac:dyDescent="0.25">
      <c r="A2" s="11">
        <v>10</v>
      </c>
      <c r="B2" s="11">
        <v>4</v>
      </c>
      <c r="C2" s="11">
        <v>5</v>
      </c>
      <c r="D2" s="11">
        <v>8</v>
      </c>
      <c r="E2" s="11">
        <v>8</v>
      </c>
      <c r="J2" s="11" t="s">
        <v>134</v>
      </c>
      <c r="K2" s="11"/>
      <c r="L2" s="11"/>
      <c r="M2">
        <f>COUNTBLANK(A2:E9)</f>
        <v>3</v>
      </c>
      <c r="N2" t="s">
        <v>133</v>
      </c>
    </row>
    <row r="3" spans="1:14" x14ac:dyDescent="0.25">
      <c r="A3" s="11">
        <v>8</v>
      </c>
      <c r="B3" s="11">
        <v>7</v>
      </c>
      <c r="C3" s="11">
        <v>7</v>
      </c>
      <c r="D3" s="11">
        <v>3</v>
      </c>
      <c r="E3" s="11">
        <v>3</v>
      </c>
      <c r="J3" s="11" t="s">
        <v>132</v>
      </c>
      <c r="K3" s="11"/>
      <c r="L3" s="11"/>
      <c r="M3">
        <f>COUNTIF(A2:E9,7)</f>
        <v>4</v>
      </c>
      <c r="N3" t="s">
        <v>129</v>
      </c>
    </row>
    <row r="4" spans="1:14" x14ac:dyDescent="0.25">
      <c r="A4" s="11">
        <v>7</v>
      </c>
      <c r="B4" s="11">
        <v>10</v>
      </c>
      <c r="C4" s="11">
        <v>8</v>
      </c>
      <c r="D4" s="11">
        <v>2</v>
      </c>
      <c r="E4" s="11">
        <v>6</v>
      </c>
      <c r="J4" s="11" t="s">
        <v>131</v>
      </c>
      <c r="K4" s="11"/>
      <c r="L4" s="11"/>
      <c r="M4">
        <f>COUNTIF(A2:E9,"&gt;=5")</f>
        <v>23</v>
      </c>
      <c r="N4" t="s">
        <v>129</v>
      </c>
    </row>
    <row r="5" spans="1:14" x14ac:dyDescent="0.25">
      <c r="A5" s="11">
        <v>4</v>
      </c>
      <c r="B5" s="11">
        <v>3</v>
      </c>
      <c r="C5" s="11"/>
      <c r="D5" s="11">
        <v>4</v>
      </c>
      <c r="E5" s="11">
        <v>1</v>
      </c>
      <c r="J5" s="11" t="s">
        <v>130</v>
      </c>
      <c r="K5" s="11"/>
      <c r="L5" s="11"/>
      <c r="M5">
        <f>COUNTIF(A2:E9,"&lt;5")</f>
        <v>14</v>
      </c>
      <c r="N5" t="s">
        <v>129</v>
      </c>
    </row>
    <row r="6" spans="1:14" x14ac:dyDescent="0.25">
      <c r="A6" s="11">
        <v>8</v>
      </c>
      <c r="B6" s="11">
        <v>6</v>
      </c>
      <c r="C6" s="11">
        <v>6</v>
      </c>
      <c r="D6" s="11">
        <v>5</v>
      </c>
      <c r="E6" s="11">
        <v>6</v>
      </c>
      <c r="J6" s="11" t="s">
        <v>128</v>
      </c>
      <c r="K6" s="11"/>
      <c r="L6" s="11"/>
      <c r="M6">
        <f>MAX(A2:E9)</f>
        <v>10</v>
      </c>
      <c r="N6" t="s">
        <v>127</v>
      </c>
    </row>
    <row r="7" spans="1:14" x14ac:dyDescent="0.25">
      <c r="A7" s="11">
        <v>9</v>
      </c>
      <c r="B7" s="11">
        <v>8</v>
      </c>
      <c r="C7" s="11">
        <v>7</v>
      </c>
      <c r="D7" s="11"/>
      <c r="E7" s="11">
        <v>8</v>
      </c>
      <c r="J7" s="11" t="s">
        <v>126</v>
      </c>
      <c r="K7" s="11"/>
      <c r="L7" s="11"/>
      <c r="M7">
        <f>MIN(A2:E9)</f>
        <v>1</v>
      </c>
      <c r="N7" t="s">
        <v>125</v>
      </c>
    </row>
    <row r="8" spans="1:14" x14ac:dyDescent="0.25">
      <c r="A8" s="11">
        <v>2</v>
      </c>
      <c r="B8" s="11">
        <v>6</v>
      </c>
      <c r="C8" s="11">
        <v>3</v>
      </c>
      <c r="D8" s="11">
        <v>3</v>
      </c>
      <c r="E8" s="11">
        <v>3</v>
      </c>
      <c r="J8" s="11" t="s">
        <v>124</v>
      </c>
      <c r="K8" s="11"/>
      <c r="L8" s="11"/>
      <c r="M8">
        <f>AVERAGE(A2:E9)</f>
        <v>5.5675675675675675</v>
      </c>
      <c r="N8" t="s">
        <v>114</v>
      </c>
    </row>
    <row r="9" spans="1:14" x14ac:dyDescent="0.25">
      <c r="A9" s="11"/>
      <c r="B9" s="11">
        <v>3</v>
      </c>
      <c r="C9" s="11">
        <v>5</v>
      </c>
      <c r="D9" s="11">
        <v>4</v>
      </c>
      <c r="E9" s="11">
        <v>6</v>
      </c>
      <c r="J9" s="11" t="s">
        <v>123</v>
      </c>
      <c r="K9" s="11"/>
      <c r="L9" s="11"/>
      <c r="M9">
        <f>MEDIAN(A2:E9)</f>
        <v>6</v>
      </c>
      <c r="N9" t="s">
        <v>122</v>
      </c>
    </row>
    <row r="10" spans="1:14" x14ac:dyDescent="0.25">
      <c r="J10" s="11" t="s">
        <v>121</v>
      </c>
      <c r="K10" s="11"/>
      <c r="L10" s="11"/>
      <c r="M10">
        <f>_xlfn.MODE.SNGL(A2:E9)</f>
        <v>8</v>
      </c>
      <c r="N10" t="s">
        <v>120</v>
      </c>
    </row>
    <row r="11" spans="1:14" x14ac:dyDescent="0.25">
      <c r="J11" s="11" t="s">
        <v>118</v>
      </c>
      <c r="K11" s="11"/>
      <c r="L11" s="11"/>
      <c r="M11">
        <f>AVERAGEIF(A2:E9,"&gt;=5")</f>
        <v>7.1304347826086953</v>
      </c>
      <c r="N11" t="s">
        <v>117</v>
      </c>
    </row>
    <row r="12" spans="1:14" x14ac:dyDescent="0.25">
      <c r="J12" s="11" t="s">
        <v>119</v>
      </c>
      <c r="K12" s="11"/>
      <c r="L12" s="11"/>
    </row>
    <row r="13" spans="1:14" x14ac:dyDescent="0.25">
      <c r="D13" t="s">
        <v>1</v>
      </c>
      <c r="J13" s="11" t="s">
        <v>118</v>
      </c>
      <c r="K13" s="11"/>
      <c r="L13" s="11"/>
      <c r="M13">
        <f>AVERAGEIF(A2:E9,"&lt;5")</f>
        <v>3</v>
      </c>
      <c r="N13" t="s">
        <v>117</v>
      </c>
    </row>
    <row r="14" spans="1:14" x14ac:dyDescent="0.25">
      <c r="J14" s="11" t="s">
        <v>116</v>
      </c>
      <c r="K14" s="11"/>
      <c r="L14" s="11"/>
    </row>
    <row r="17" spans="1:11" x14ac:dyDescent="0.25">
      <c r="A17" s="23" t="s">
        <v>115</v>
      </c>
      <c r="B17" s="24"/>
      <c r="C17" s="24"/>
      <c r="D17" s="24"/>
      <c r="E17" s="24"/>
      <c r="F17" s="24"/>
      <c r="G17" s="25"/>
      <c r="J17" s="11" t="s">
        <v>114</v>
      </c>
      <c r="K17" s="11" t="s">
        <v>113</v>
      </c>
    </row>
    <row r="18" spans="1:11" x14ac:dyDescent="0.25">
      <c r="A18" s="11" t="s">
        <v>112</v>
      </c>
      <c r="B18" s="11">
        <v>49</v>
      </c>
      <c r="C18" s="11">
        <v>51</v>
      </c>
      <c r="D18" s="11">
        <v>49</v>
      </c>
      <c r="E18" s="11">
        <v>51</v>
      </c>
      <c r="F18" s="11">
        <v>49</v>
      </c>
      <c r="G18" s="11">
        <v>51</v>
      </c>
      <c r="J18" s="11">
        <f>AVERAGE(B18:G18)</f>
        <v>50</v>
      </c>
      <c r="K18" s="11">
        <f>_xlfn.STDEV.P(B18:G18)</f>
        <v>1</v>
      </c>
    </row>
    <row r="19" spans="1:11" x14ac:dyDescent="0.25">
      <c r="A19" s="11"/>
      <c r="B19" s="11"/>
      <c r="C19" s="11"/>
      <c r="D19" s="11"/>
      <c r="E19" s="11"/>
      <c r="F19" s="11"/>
      <c r="G19" s="11"/>
      <c r="J19" s="11"/>
      <c r="K19" s="11"/>
    </row>
    <row r="20" spans="1:11" x14ac:dyDescent="0.25">
      <c r="A20" s="11" t="s">
        <v>111</v>
      </c>
      <c r="B20" s="11">
        <v>25</v>
      </c>
      <c r="C20" s="11">
        <v>75</v>
      </c>
      <c r="D20" s="11">
        <v>25</v>
      </c>
      <c r="E20" s="11">
        <v>75</v>
      </c>
      <c r="F20" s="11">
        <v>25</v>
      </c>
      <c r="G20" s="11">
        <v>75</v>
      </c>
      <c r="J20" s="11">
        <f>AVERAGE(B20,G20)</f>
        <v>50</v>
      </c>
      <c r="K20" s="11">
        <f>_xlfn.STDEV.P(B20:G20)</f>
        <v>25</v>
      </c>
    </row>
  </sheetData>
  <mergeCells count="1">
    <mergeCell ref="A17:G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8B10-81C4-479E-BE28-158BB491FEB1}">
  <dimension ref="A2:C95"/>
  <sheetViews>
    <sheetView showGridLines="0" workbookViewId="0">
      <selection activeCell="C9" sqref="C9"/>
    </sheetView>
  </sheetViews>
  <sheetFormatPr defaultColWidth="9.140625" defaultRowHeight="15" x14ac:dyDescent="0.25"/>
  <cols>
    <col min="2" max="2" width="13.42578125" bestFit="1" customWidth="1"/>
    <col min="3" max="3" width="40.28515625" bestFit="1" customWidth="1"/>
  </cols>
  <sheetData>
    <row r="2" spans="1:3" x14ac:dyDescent="0.25">
      <c r="A2" t="s">
        <v>110</v>
      </c>
    </row>
    <row r="3" spans="1:3" x14ac:dyDescent="0.25">
      <c r="A3" t="s">
        <v>109</v>
      </c>
    </row>
    <row r="8" spans="1:3" ht="15.75" thickBot="1" x14ac:dyDescent="0.3"/>
    <row r="9" spans="1:3" ht="29.25" thickBot="1" x14ac:dyDescent="0.5">
      <c r="B9" s="10" t="s">
        <v>108</v>
      </c>
      <c r="C9" s="9"/>
    </row>
    <row r="12" spans="1:3" ht="15.75" thickBot="1" x14ac:dyDescent="0.3"/>
    <row r="13" spans="1:3" ht="15.75" thickBot="1" x14ac:dyDescent="0.3">
      <c r="C13" s="8" t="s">
        <v>107</v>
      </c>
    </row>
    <row r="14" spans="1:3" x14ac:dyDescent="0.25">
      <c r="C14" t="s">
        <v>106</v>
      </c>
    </row>
    <row r="15" spans="1:3" x14ac:dyDescent="0.25">
      <c r="C15" t="s">
        <v>83</v>
      </c>
    </row>
    <row r="16" spans="1:3" x14ac:dyDescent="0.25">
      <c r="C16" t="s">
        <v>105</v>
      </c>
    </row>
    <row r="17" spans="3:3" x14ac:dyDescent="0.25">
      <c r="C17" t="s">
        <v>104</v>
      </c>
    </row>
    <row r="18" spans="3:3" x14ac:dyDescent="0.25">
      <c r="C18" t="s">
        <v>103</v>
      </c>
    </row>
    <row r="19" spans="3:3" x14ac:dyDescent="0.25">
      <c r="C19" t="s">
        <v>102</v>
      </c>
    </row>
    <row r="20" spans="3:3" x14ac:dyDescent="0.25">
      <c r="C20" t="s">
        <v>101</v>
      </c>
    </row>
    <row r="21" spans="3:3" x14ac:dyDescent="0.25">
      <c r="C21" t="s">
        <v>100</v>
      </c>
    </row>
    <row r="22" spans="3:3" x14ac:dyDescent="0.25">
      <c r="C22" t="s">
        <v>99</v>
      </c>
    </row>
    <row r="23" spans="3:3" x14ac:dyDescent="0.25">
      <c r="C23" t="s">
        <v>98</v>
      </c>
    </row>
    <row r="24" spans="3:3" x14ac:dyDescent="0.25">
      <c r="C24" t="s">
        <v>97</v>
      </c>
    </row>
    <row r="25" spans="3:3" x14ac:dyDescent="0.25">
      <c r="C25" t="s">
        <v>96</v>
      </c>
    </row>
    <row r="26" spans="3:3" x14ac:dyDescent="0.25">
      <c r="C26" t="s">
        <v>95</v>
      </c>
    </row>
    <row r="27" spans="3:3" x14ac:dyDescent="0.25">
      <c r="C27" t="s">
        <v>94</v>
      </c>
    </row>
    <row r="28" spans="3:3" x14ac:dyDescent="0.25">
      <c r="C28" t="s">
        <v>93</v>
      </c>
    </row>
    <row r="29" spans="3:3" x14ac:dyDescent="0.25">
      <c r="C29" t="s">
        <v>92</v>
      </c>
    </row>
    <row r="30" spans="3:3" x14ac:dyDescent="0.25">
      <c r="C30" t="s">
        <v>91</v>
      </c>
    </row>
    <row r="31" spans="3:3" x14ac:dyDescent="0.25">
      <c r="C31" t="s">
        <v>90</v>
      </c>
    </row>
    <row r="32" spans="3:3" x14ac:dyDescent="0.25">
      <c r="C32" t="s">
        <v>89</v>
      </c>
    </row>
    <row r="33" spans="3:3" x14ac:dyDescent="0.25">
      <c r="C33" t="s">
        <v>88</v>
      </c>
    </row>
    <row r="34" spans="3:3" x14ac:dyDescent="0.25">
      <c r="C34" t="s">
        <v>87</v>
      </c>
    </row>
    <row r="35" spans="3:3" x14ac:dyDescent="0.25">
      <c r="C35" t="s">
        <v>86</v>
      </c>
    </row>
    <row r="36" spans="3:3" x14ac:dyDescent="0.25">
      <c r="C36" t="s">
        <v>85</v>
      </c>
    </row>
    <row r="37" spans="3:3" x14ac:dyDescent="0.25">
      <c r="C37" t="s">
        <v>84</v>
      </c>
    </row>
    <row r="38" spans="3:3" x14ac:dyDescent="0.25">
      <c r="C38" t="s">
        <v>81</v>
      </c>
    </row>
    <row r="39" spans="3:3" x14ac:dyDescent="0.25">
      <c r="C39" t="s">
        <v>49</v>
      </c>
    </row>
    <row r="40" spans="3:3" x14ac:dyDescent="0.25">
      <c r="C40" t="s">
        <v>83</v>
      </c>
    </row>
    <row r="41" spans="3:3" x14ac:dyDescent="0.25">
      <c r="C41" t="s">
        <v>82</v>
      </c>
    </row>
    <row r="42" spans="3:3" x14ac:dyDescent="0.25">
      <c r="C42" t="s">
        <v>49</v>
      </c>
    </row>
    <row r="43" spans="3:3" x14ac:dyDescent="0.25">
      <c r="C43" t="s">
        <v>81</v>
      </c>
    </row>
    <row r="44" spans="3:3" x14ac:dyDescent="0.25">
      <c r="C44" t="s">
        <v>80</v>
      </c>
    </row>
    <row r="45" spans="3:3" x14ac:dyDescent="0.25">
      <c r="C45" t="s">
        <v>79</v>
      </c>
    </row>
    <row r="46" spans="3:3" x14ac:dyDescent="0.25">
      <c r="C46" t="s">
        <v>78</v>
      </c>
    </row>
    <row r="47" spans="3:3" x14ac:dyDescent="0.25">
      <c r="C47" t="s">
        <v>77</v>
      </c>
    </row>
    <row r="48" spans="3:3" x14ac:dyDescent="0.25">
      <c r="C48" t="s">
        <v>76</v>
      </c>
    </row>
    <row r="49" spans="3:3" x14ac:dyDescent="0.25">
      <c r="C49" t="s">
        <v>75</v>
      </c>
    </row>
    <row r="50" spans="3:3" x14ac:dyDescent="0.25">
      <c r="C50" t="s">
        <v>74</v>
      </c>
    </row>
    <row r="51" spans="3:3" x14ac:dyDescent="0.25">
      <c r="C51" t="s">
        <v>73</v>
      </c>
    </row>
    <row r="52" spans="3:3" x14ac:dyDescent="0.25">
      <c r="C52" t="s">
        <v>72</v>
      </c>
    </row>
    <row r="53" spans="3:3" x14ac:dyDescent="0.25">
      <c r="C53" t="s">
        <v>71</v>
      </c>
    </row>
    <row r="54" spans="3:3" x14ac:dyDescent="0.25">
      <c r="C54" t="s">
        <v>70</v>
      </c>
    </row>
    <row r="55" spans="3:3" x14ac:dyDescent="0.25">
      <c r="C55" t="s">
        <v>69</v>
      </c>
    </row>
    <row r="56" spans="3:3" x14ac:dyDescent="0.25">
      <c r="C56" t="s">
        <v>68</v>
      </c>
    </row>
    <row r="57" spans="3:3" x14ac:dyDescent="0.25">
      <c r="C57" t="s">
        <v>67</v>
      </c>
    </row>
    <row r="58" spans="3:3" x14ac:dyDescent="0.25">
      <c r="C58" t="s">
        <v>66</v>
      </c>
    </row>
    <row r="59" spans="3:3" x14ac:dyDescent="0.25">
      <c r="C59" t="s">
        <v>65</v>
      </c>
    </row>
    <row r="60" spans="3:3" x14ac:dyDescent="0.25">
      <c r="C60" t="s">
        <v>64</v>
      </c>
    </row>
    <row r="61" spans="3:3" x14ac:dyDescent="0.25">
      <c r="C61" t="s">
        <v>63</v>
      </c>
    </row>
    <row r="62" spans="3:3" x14ac:dyDescent="0.25">
      <c r="C62" t="s">
        <v>62</v>
      </c>
    </row>
    <row r="63" spans="3:3" x14ac:dyDescent="0.25">
      <c r="C63" t="s">
        <v>61</v>
      </c>
    </row>
    <row r="64" spans="3:3" x14ac:dyDescent="0.25">
      <c r="C64" t="s">
        <v>60</v>
      </c>
    </row>
    <row r="65" spans="3:3" x14ac:dyDescent="0.25">
      <c r="C65" t="s">
        <v>59</v>
      </c>
    </row>
    <row r="66" spans="3:3" x14ac:dyDescent="0.25">
      <c r="C66" t="s">
        <v>58</v>
      </c>
    </row>
    <row r="67" spans="3:3" x14ac:dyDescent="0.25">
      <c r="C67" t="s">
        <v>57</v>
      </c>
    </row>
    <row r="68" spans="3:3" x14ac:dyDescent="0.25">
      <c r="C68" t="s">
        <v>56</v>
      </c>
    </row>
    <row r="69" spans="3:3" x14ac:dyDescent="0.25">
      <c r="C69" t="s">
        <v>55</v>
      </c>
    </row>
    <row r="70" spans="3:3" x14ac:dyDescent="0.25">
      <c r="C70" t="s">
        <v>54</v>
      </c>
    </row>
    <row r="71" spans="3:3" x14ac:dyDescent="0.25">
      <c r="C71" t="s">
        <v>53</v>
      </c>
    </row>
    <row r="72" spans="3:3" x14ac:dyDescent="0.25">
      <c r="C72" t="s">
        <v>52</v>
      </c>
    </row>
    <row r="73" spans="3:3" x14ac:dyDescent="0.25">
      <c r="C73" t="s">
        <v>51</v>
      </c>
    </row>
    <row r="74" spans="3:3" x14ac:dyDescent="0.25">
      <c r="C74" t="s">
        <v>50</v>
      </c>
    </row>
    <row r="75" spans="3:3" x14ac:dyDescent="0.25">
      <c r="C75" t="s">
        <v>49</v>
      </c>
    </row>
    <row r="76" spans="3:3" x14ac:dyDescent="0.25">
      <c r="C76" t="s">
        <v>48</v>
      </c>
    </row>
    <row r="77" spans="3:3" x14ac:dyDescent="0.25">
      <c r="C77" t="s">
        <v>47</v>
      </c>
    </row>
    <row r="78" spans="3:3" x14ac:dyDescent="0.25">
      <c r="C78" t="s">
        <v>46</v>
      </c>
    </row>
    <row r="79" spans="3:3" x14ac:dyDescent="0.25">
      <c r="C79" t="s">
        <v>45</v>
      </c>
    </row>
    <row r="80" spans="3:3" x14ac:dyDescent="0.25">
      <c r="C80" t="s">
        <v>44</v>
      </c>
    </row>
    <row r="81" spans="3:3" x14ac:dyDescent="0.25">
      <c r="C81" t="s">
        <v>43</v>
      </c>
    </row>
    <row r="82" spans="3:3" x14ac:dyDescent="0.25">
      <c r="C82" t="s">
        <v>42</v>
      </c>
    </row>
    <row r="83" spans="3:3" x14ac:dyDescent="0.25">
      <c r="C83" t="s">
        <v>41</v>
      </c>
    </row>
    <row r="84" spans="3:3" x14ac:dyDescent="0.25">
      <c r="C84" t="s">
        <v>40</v>
      </c>
    </row>
    <row r="85" spans="3:3" x14ac:dyDescent="0.25">
      <c r="C85" t="s">
        <v>39</v>
      </c>
    </row>
    <row r="86" spans="3:3" x14ac:dyDescent="0.25">
      <c r="C86" t="s">
        <v>38</v>
      </c>
    </row>
    <row r="87" spans="3:3" x14ac:dyDescent="0.25">
      <c r="C87" t="s">
        <v>37</v>
      </c>
    </row>
    <row r="88" spans="3:3" x14ac:dyDescent="0.25">
      <c r="C88" t="s">
        <v>36</v>
      </c>
    </row>
    <row r="89" spans="3:3" x14ac:dyDescent="0.25">
      <c r="C89" t="s">
        <v>35</v>
      </c>
    </row>
    <row r="90" spans="3:3" x14ac:dyDescent="0.25">
      <c r="C90" t="s">
        <v>34</v>
      </c>
    </row>
    <row r="91" spans="3:3" x14ac:dyDescent="0.25">
      <c r="C91" t="s">
        <v>33</v>
      </c>
    </row>
    <row r="92" spans="3:3" x14ac:dyDescent="0.25">
      <c r="C92" t="s">
        <v>32</v>
      </c>
    </row>
    <row r="93" spans="3:3" x14ac:dyDescent="0.25">
      <c r="C93" t="s">
        <v>31</v>
      </c>
    </row>
    <row r="94" spans="3:3" x14ac:dyDescent="0.25">
      <c r="C94" t="s">
        <v>30</v>
      </c>
    </row>
    <row r="95" spans="3:3" x14ac:dyDescent="0.25">
      <c r="C95" t="s">
        <v>29</v>
      </c>
    </row>
  </sheetData>
  <dataValidations count="1">
    <dataValidation type="list" allowBlank="1" showInputMessage="1" showErrorMessage="1" sqref="C9" xr:uid="{63EC942B-4BBA-451A-BFDE-1C816136079A}">
      <formula1>$C$14:$C$95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A5DC-B223-4503-A948-8A88175F8053}">
  <dimension ref="A1:I276"/>
  <sheetViews>
    <sheetView showGridLines="0" topLeftCell="A20" zoomScaleNormal="100" workbookViewId="0">
      <selection activeCell="E27" sqref="E27:G29"/>
    </sheetView>
  </sheetViews>
  <sheetFormatPr defaultColWidth="9.140625" defaultRowHeight="15" x14ac:dyDescent="0.25"/>
  <cols>
    <col min="1" max="1" width="1.42578125" customWidth="1"/>
    <col min="2" max="2" width="6.140625" customWidth="1"/>
    <col min="3" max="3" width="24.7109375" customWidth="1"/>
    <col min="5" max="7" width="26.42578125" customWidth="1"/>
  </cols>
  <sheetData>
    <row r="1" spans="1:9" s="5" customFormat="1" ht="49.5" customHeight="1" x14ac:dyDescent="0.25">
      <c r="A1" s="7"/>
      <c r="B1" s="6" t="s">
        <v>28</v>
      </c>
    </row>
    <row r="5" spans="1:9" x14ac:dyDescent="0.25">
      <c r="C5" s="4" t="s">
        <v>27</v>
      </c>
      <c r="E5" s="4" t="s">
        <v>26</v>
      </c>
      <c r="F5" s="4" t="s">
        <v>25</v>
      </c>
      <c r="G5" s="4" t="s">
        <v>24</v>
      </c>
    </row>
    <row r="6" spans="1:9" x14ac:dyDescent="0.25">
      <c r="C6" s="3" t="s">
        <v>23</v>
      </c>
      <c r="E6" s="3" t="s">
        <v>23</v>
      </c>
      <c r="F6" s="2" t="s">
        <v>1</v>
      </c>
      <c r="G6" s="2" t="s">
        <v>1</v>
      </c>
    </row>
    <row r="7" spans="1:9" x14ac:dyDescent="0.25">
      <c r="C7" s="2" t="s">
        <v>2</v>
      </c>
      <c r="E7" s="3" t="s">
        <v>1</v>
      </c>
      <c r="F7" s="2" t="s">
        <v>2</v>
      </c>
      <c r="G7" s="2" t="s">
        <v>1</v>
      </c>
    </row>
    <row r="8" spans="1:9" x14ac:dyDescent="0.25">
      <c r="C8" s="2" t="s">
        <v>22</v>
      </c>
      <c r="E8" s="3" t="s">
        <v>1</v>
      </c>
      <c r="F8" s="2" t="s">
        <v>1</v>
      </c>
      <c r="G8" s="2" t="s">
        <v>22</v>
      </c>
    </row>
    <row r="9" spans="1:9" x14ac:dyDescent="0.25">
      <c r="C9" s="2" t="s">
        <v>21</v>
      </c>
      <c r="E9" s="3" t="s">
        <v>21</v>
      </c>
      <c r="F9" s="2" t="s">
        <v>1</v>
      </c>
      <c r="G9" s="2" t="s">
        <v>1</v>
      </c>
    </row>
    <row r="10" spans="1:9" x14ac:dyDescent="0.25">
      <c r="C10" s="2" t="s">
        <v>20</v>
      </c>
      <c r="E10" s="3" t="s">
        <v>1</v>
      </c>
      <c r="F10" s="2" t="s">
        <v>20</v>
      </c>
      <c r="G10" s="2" t="s">
        <v>1</v>
      </c>
    </row>
    <row r="11" spans="1:9" x14ac:dyDescent="0.25">
      <c r="C11" s="2" t="s">
        <v>19</v>
      </c>
      <c r="E11" s="3" t="s">
        <v>1</v>
      </c>
      <c r="F11" s="2" t="s">
        <v>1</v>
      </c>
      <c r="G11" s="2" t="s">
        <v>19</v>
      </c>
      <c r="I11" s="1" t="s">
        <v>1</v>
      </c>
    </row>
    <row r="12" spans="1:9" x14ac:dyDescent="0.25">
      <c r="C12" s="2" t="s">
        <v>18</v>
      </c>
      <c r="E12" s="3" t="s">
        <v>18</v>
      </c>
      <c r="F12" s="2" t="s">
        <v>1</v>
      </c>
      <c r="G12" s="2" t="s">
        <v>1</v>
      </c>
    </row>
    <row r="13" spans="1:9" x14ac:dyDescent="0.25">
      <c r="C13" s="2" t="s">
        <v>17</v>
      </c>
      <c r="E13" s="3" t="s">
        <v>1</v>
      </c>
      <c r="F13" s="2" t="s">
        <v>17</v>
      </c>
      <c r="G13" s="2" t="s">
        <v>1</v>
      </c>
    </row>
    <row r="14" spans="1:9" x14ac:dyDescent="0.25">
      <c r="C14" s="2" t="s">
        <v>16</v>
      </c>
      <c r="E14" s="3" t="s">
        <v>1</v>
      </c>
      <c r="F14" s="2" t="s">
        <v>1</v>
      </c>
      <c r="G14" s="2" t="s">
        <v>16</v>
      </c>
    </row>
    <row r="15" spans="1:9" x14ac:dyDescent="0.25">
      <c r="C15" s="2" t="s">
        <v>15</v>
      </c>
      <c r="E15" s="3" t="s">
        <v>15</v>
      </c>
      <c r="F15" s="2" t="s">
        <v>1</v>
      </c>
      <c r="G15" s="2" t="s">
        <v>1</v>
      </c>
    </row>
    <row r="16" spans="1:9" x14ac:dyDescent="0.25">
      <c r="C16" s="2" t="s">
        <v>14</v>
      </c>
      <c r="E16" s="3" t="s">
        <v>1</v>
      </c>
      <c r="F16" s="2" t="s">
        <v>14</v>
      </c>
      <c r="G16" s="2" t="s">
        <v>1</v>
      </c>
    </row>
    <row r="17" spans="3:9" x14ac:dyDescent="0.25">
      <c r="C17" s="2" t="s">
        <v>13</v>
      </c>
      <c r="E17" s="3" t="s">
        <v>1</v>
      </c>
      <c r="F17" s="2" t="s">
        <v>1</v>
      </c>
      <c r="G17" s="2" t="s">
        <v>13</v>
      </c>
      <c r="I17" s="1" t="s">
        <v>1</v>
      </c>
    </row>
    <row r="18" spans="3:9" x14ac:dyDescent="0.25">
      <c r="C18" s="2" t="s">
        <v>12</v>
      </c>
      <c r="E18" s="3" t="s">
        <v>12</v>
      </c>
      <c r="F18" s="2" t="s">
        <v>1</v>
      </c>
      <c r="G18" s="2" t="s">
        <v>1</v>
      </c>
    </row>
    <row r="19" spans="3:9" x14ac:dyDescent="0.25">
      <c r="C19" s="2" t="s">
        <v>11</v>
      </c>
      <c r="E19" s="3" t="s">
        <v>1</v>
      </c>
      <c r="F19" s="2" t="s">
        <v>11</v>
      </c>
      <c r="G19" s="2" t="s">
        <v>1</v>
      </c>
    </row>
    <row r="20" spans="3:9" x14ac:dyDescent="0.25">
      <c r="C20" s="2" t="s">
        <v>10</v>
      </c>
      <c r="E20" s="3" t="s">
        <v>1</v>
      </c>
      <c r="F20" s="2" t="s">
        <v>1</v>
      </c>
      <c r="G20" s="2" t="s">
        <v>10</v>
      </c>
    </row>
    <row r="21" spans="3:9" x14ac:dyDescent="0.25">
      <c r="C21" s="2" t="s">
        <v>9</v>
      </c>
      <c r="E21" s="3" t="s">
        <v>9</v>
      </c>
      <c r="F21" s="2" t="s">
        <v>1</v>
      </c>
      <c r="G21" s="2" t="s">
        <v>1</v>
      </c>
    </row>
    <row r="22" spans="3:9" x14ac:dyDescent="0.25">
      <c r="C22" s="2" t="s">
        <v>8</v>
      </c>
      <c r="E22" s="3" t="s">
        <v>1</v>
      </c>
      <c r="F22" s="2" t="s">
        <v>8</v>
      </c>
      <c r="G22" s="2" t="s">
        <v>1</v>
      </c>
    </row>
    <row r="23" spans="3:9" x14ac:dyDescent="0.25">
      <c r="C23" s="2" t="s">
        <v>7</v>
      </c>
      <c r="E23" s="3" t="s">
        <v>1</v>
      </c>
      <c r="F23" s="2" t="s">
        <v>1</v>
      </c>
      <c r="G23" s="2" t="s">
        <v>7</v>
      </c>
    </row>
    <row r="24" spans="3:9" x14ac:dyDescent="0.25">
      <c r="C24" s="2" t="s">
        <v>6</v>
      </c>
      <c r="E24" s="3" t="s">
        <v>6</v>
      </c>
      <c r="F24" s="2" t="s">
        <v>1</v>
      </c>
      <c r="G24" s="2" t="s">
        <v>1</v>
      </c>
    </row>
    <row r="25" spans="3:9" x14ac:dyDescent="0.25">
      <c r="C25" s="2" t="s">
        <v>5</v>
      </c>
      <c r="E25" s="3" t="s">
        <v>1</v>
      </c>
      <c r="F25" s="2" t="s">
        <v>5</v>
      </c>
      <c r="G25" s="2" t="s">
        <v>1</v>
      </c>
    </row>
    <row r="26" spans="3:9" x14ac:dyDescent="0.25">
      <c r="C26" s="2" t="s">
        <v>4</v>
      </c>
      <c r="E26" s="3" t="s">
        <v>1</v>
      </c>
      <c r="F26" s="2" t="s">
        <v>1</v>
      </c>
      <c r="G26" s="2" t="s">
        <v>4</v>
      </c>
    </row>
    <row r="27" spans="3:9" x14ac:dyDescent="0.25">
      <c r="C27" s="2" t="s">
        <v>3</v>
      </c>
      <c r="E27" s="3" t="s">
        <v>3</v>
      </c>
      <c r="F27" s="2" t="s">
        <v>1</v>
      </c>
      <c r="G27" s="2" t="s">
        <v>1</v>
      </c>
    </row>
    <row r="28" spans="3:9" x14ac:dyDescent="0.25">
      <c r="C28" s="2" t="s">
        <v>2</v>
      </c>
      <c r="E28" s="3" t="s">
        <v>1</v>
      </c>
      <c r="F28" s="2" t="s">
        <v>2</v>
      </c>
      <c r="G28" s="2" t="s">
        <v>1</v>
      </c>
    </row>
    <row r="29" spans="3:9" x14ac:dyDescent="0.25">
      <c r="C29" s="2" t="s">
        <v>0</v>
      </c>
      <c r="E29" s="3" t="s">
        <v>1</v>
      </c>
      <c r="F29" s="2" t="s">
        <v>1</v>
      </c>
      <c r="G29" s="2" t="s">
        <v>0</v>
      </c>
    </row>
    <row r="30" spans="3:9" x14ac:dyDescent="0.25">
      <c r="C30" s="1"/>
    </row>
    <row r="31" spans="3:9" x14ac:dyDescent="0.25">
      <c r="C31" s="1"/>
    </row>
    <row r="32" spans="3:9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070D-BD0D-4FAC-A576-B08411553075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Operaciones y anclaje</vt:lpstr>
      <vt:lpstr>Estadisticas 1</vt:lpstr>
      <vt:lpstr>Estadisticas 2</vt:lpstr>
      <vt:lpstr>Lista Desplegable</vt:lpstr>
      <vt:lpstr>Vertical a horizontal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p</dc:creator>
  <cp:lastModifiedBy>Charlie p</cp:lastModifiedBy>
  <dcterms:created xsi:type="dcterms:W3CDTF">2024-01-30T15:05:36Z</dcterms:created>
  <dcterms:modified xsi:type="dcterms:W3CDTF">2024-02-14T18:47:51Z</dcterms:modified>
</cp:coreProperties>
</file>